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KC0SS-N086\REFM_Users\carey.mcgilliard\My Documents\FlatfishAssessments\2019\GOA_Flathead\Projections_for_Status_Determination\"/>
    </mc:Choice>
  </mc:AlternateContent>
  <bookViews>
    <workbookView xWindow="0" yWindow="48" windowWidth="5820" windowHeight="3768" tabRatio="751" activeTab="3"/>
  </bookViews>
  <sheets>
    <sheet name="Alternatives" sheetId="11" r:id="rId1"/>
    <sheet name="Catch" sheetId="4" r:id="rId2"/>
    <sheet name="SSB" sheetId="3" r:id="rId3"/>
    <sheet name="ProjModelOutput_and_Tables" sheetId="2" r:id="rId4"/>
  </sheets>
  <definedNames>
    <definedName name="NumProjYrs">ProjModelOutput_and_Tables!$L$1</definedName>
  </definedNames>
  <calcPr calcId="162913"/>
</workbook>
</file>

<file path=xl/calcChain.xml><?xml version="1.0" encoding="utf-8"?>
<calcChain xmlns="http://schemas.openxmlformats.org/spreadsheetml/2006/main">
  <c r="N63" i="2" l="1"/>
  <c r="N43" i="2"/>
  <c r="N23" i="2"/>
  <c r="N61" i="2" l="1"/>
  <c r="N62" i="2"/>
  <c r="N41" i="2"/>
  <c r="N42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6" i="2"/>
  <c r="Q3" i="2"/>
  <c r="R3" i="2"/>
  <c r="S3" i="2"/>
  <c r="T3" i="2"/>
  <c r="T32" i="2" s="1"/>
  <c r="U3" i="2"/>
  <c r="O3" i="2"/>
  <c r="P3" i="2"/>
  <c r="T53" i="2" l="1"/>
  <c r="T49" i="2"/>
  <c r="T40" i="2"/>
  <c r="T38" i="2"/>
  <c r="O6" i="2"/>
  <c r="O63" i="2"/>
  <c r="O43" i="2"/>
  <c r="U23" i="2"/>
  <c r="U63" i="2"/>
  <c r="U43" i="2"/>
  <c r="Q23" i="2"/>
  <c r="Q63" i="2"/>
  <c r="Q43" i="2"/>
  <c r="P23" i="2"/>
  <c r="P63" i="2"/>
  <c r="P43" i="2"/>
  <c r="S63" i="2"/>
  <c r="S43" i="2"/>
  <c r="R63" i="2"/>
  <c r="R43" i="2"/>
  <c r="T23" i="2"/>
  <c r="T63" i="2"/>
  <c r="T43" i="2"/>
  <c r="T57" i="2"/>
  <c r="O23" i="2"/>
  <c r="R6" i="2"/>
  <c r="R23" i="2"/>
  <c r="R26" i="2"/>
  <c r="O37" i="2"/>
  <c r="R34" i="2"/>
  <c r="R30" i="2"/>
  <c r="R28" i="2"/>
  <c r="R41" i="2"/>
  <c r="R60" i="2"/>
  <c r="R58" i="2"/>
  <c r="R56" i="2"/>
  <c r="R54" i="2"/>
  <c r="R52" i="2"/>
  <c r="R50" i="2"/>
  <c r="R48" i="2"/>
  <c r="R62" i="2"/>
  <c r="R38" i="2"/>
  <c r="R36" i="2"/>
  <c r="O34" i="2"/>
  <c r="R32" i="2"/>
  <c r="O30" i="2"/>
  <c r="O27" i="2"/>
  <c r="O41" i="2"/>
  <c r="O60" i="2"/>
  <c r="O56" i="2"/>
  <c r="O52" i="2"/>
  <c r="O48" i="2"/>
  <c r="O61" i="2"/>
  <c r="R40" i="2"/>
  <c r="O38" i="2"/>
  <c r="T35" i="2"/>
  <c r="R33" i="2"/>
  <c r="O31" i="2"/>
  <c r="R29" i="2"/>
  <c r="R42" i="2"/>
  <c r="R46" i="2"/>
  <c r="R59" i="2"/>
  <c r="O57" i="2"/>
  <c r="R55" i="2"/>
  <c r="O53" i="2"/>
  <c r="R51" i="2"/>
  <c r="O49" i="2"/>
  <c r="R47" i="2"/>
  <c r="S30" i="2"/>
  <c r="S23" i="2"/>
  <c r="O26" i="2"/>
  <c r="O39" i="2"/>
  <c r="R37" i="2"/>
  <c r="O35" i="2"/>
  <c r="O33" i="2"/>
  <c r="T30" i="2"/>
  <c r="O29" i="2"/>
  <c r="O42" i="2"/>
  <c r="T60" i="2"/>
  <c r="O59" i="2"/>
  <c r="T56" i="2"/>
  <c r="O55" i="2"/>
  <c r="T52" i="2"/>
  <c r="O51" i="2"/>
  <c r="T48" i="2"/>
  <c r="O47" i="2"/>
  <c r="P6" i="2"/>
  <c r="P47" i="2"/>
  <c r="P51" i="2"/>
  <c r="P55" i="2"/>
  <c r="P59" i="2"/>
  <c r="P41" i="2"/>
  <c r="P29" i="2"/>
  <c r="P33" i="2"/>
  <c r="P37" i="2"/>
  <c r="P62" i="2"/>
  <c r="P50" i="2"/>
  <c r="P54" i="2"/>
  <c r="P58" i="2"/>
  <c r="P46" i="2"/>
  <c r="P28" i="2"/>
  <c r="U9" i="2"/>
  <c r="U48" i="2"/>
  <c r="U52" i="2"/>
  <c r="U56" i="2"/>
  <c r="U60" i="2"/>
  <c r="U42" i="2"/>
  <c r="U30" i="2"/>
  <c r="U34" i="2"/>
  <c r="U38" i="2"/>
  <c r="U26" i="2"/>
  <c r="U47" i="2"/>
  <c r="U51" i="2"/>
  <c r="U55" i="2"/>
  <c r="U59" i="2"/>
  <c r="U41" i="2"/>
  <c r="Q9" i="2"/>
  <c r="Q48" i="2"/>
  <c r="Q52" i="2"/>
  <c r="Q56" i="2"/>
  <c r="Q60" i="2"/>
  <c r="Q42" i="2"/>
  <c r="Q30" i="2"/>
  <c r="Q34" i="2"/>
  <c r="Q38" i="2"/>
  <c r="Q26" i="2"/>
  <c r="Q47" i="2"/>
  <c r="Q51" i="2"/>
  <c r="Q55" i="2"/>
  <c r="Q59" i="2"/>
  <c r="Q41" i="2"/>
  <c r="S26" i="2"/>
  <c r="U39" i="2"/>
  <c r="P39" i="2"/>
  <c r="S37" i="2"/>
  <c r="U36" i="2"/>
  <c r="P36" i="2"/>
  <c r="Q35" i="2"/>
  <c r="S34" i="2"/>
  <c r="U33" i="2"/>
  <c r="Q32" i="2"/>
  <c r="S31" i="2"/>
  <c r="Q29" i="2"/>
  <c r="Q27" i="2"/>
  <c r="S42" i="2"/>
  <c r="S41" i="2"/>
  <c r="Q58" i="2"/>
  <c r="P57" i="2"/>
  <c r="Q54" i="2"/>
  <c r="P53" i="2"/>
  <c r="Q50" i="2"/>
  <c r="P49" i="2"/>
  <c r="Q62" i="2"/>
  <c r="P61" i="2"/>
  <c r="T6" i="2"/>
  <c r="T47" i="2"/>
  <c r="T51" i="2"/>
  <c r="T55" i="2"/>
  <c r="T59" i="2"/>
  <c r="T41" i="2"/>
  <c r="T29" i="2"/>
  <c r="T33" i="2"/>
  <c r="T37" i="2"/>
  <c r="T62" i="2"/>
  <c r="T50" i="2"/>
  <c r="T54" i="2"/>
  <c r="T58" i="2"/>
  <c r="T46" i="2"/>
  <c r="T39" i="2"/>
  <c r="P38" i="2"/>
  <c r="T36" i="2"/>
  <c r="U35" i="2"/>
  <c r="P35" i="2"/>
  <c r="S33" i="2"/>
  <c r="U32" i="2"/>
  <c r="P32" i="2"/>
  <c r="Q31" i="2"/>
  <c r="U29" i="2"/>
  <c r="Q28" i="2"/>
  <c r="P27" i="2"/>
  <c r="Q46" i="2"/>
  <c r="P60" i="2"/>
  <c r="U57" i="2"/>
  <c r="P56" i="2"/>
  <c r="U53" i="2"/>
  <c r="P52" i="2"/>
  <c r="U49" i="2"/>
  <c r="P48" i="2"/>
  <c r="U61" i="2"/>
  <c r="S6" i="2"/>
  <c r="S62" i="2"/>
  <c r="S50" i="2"/>
  <c r="S54" i="2"/>
  <c r="S58" i="2"/>
  <c r="S46" i="2"/>
  <c r="S28" i="2"/>
  <c r="S32" i="2"/>
  <c r="S36" i="2"/>
  <c r="S40" i="2"/>
  <c r="S61" i="2"/>
  <c r="S49" i="2"/>
  <c r="S53" i="2"/>
  <c r="S57" i="2"/>
  <c r="S27" i="2"/>
  <c r="P26" i="2"/>
  <c r="Q40" i="2"/>
  <c r="S39" i="2"/>
  <c r="Q37" i="2"/>
  <c r="P34" i="2"/>
  <c r="U31" i="2"/>
  <c r="P31" i="2"/>
  <c r="S29" i="2"/>
  <c r="U28" i="2"/>
  <c r="U27" i="2"/>
  <c r="P42" i="2"/>
  <c r="U58" i="2"/>
  <c r="U54" i="2"/>
  <c r="U50" i="2"/>
  <c r="U62" i="2"/>
  <c r="T61" i="2"/>
  <c r="T26" i="2"/>
  <c r="U40" i="2"/>
  <c r="P40" i="2"/>
  <c r="Q39" i="2"/>
  <c r="S38" i="2"/>
  <c r="U37" i="2"/>
  <c r="Q36" i="2"/>
  <c r="S35" i="2"/>
  <c r="T34" i="2"/>
  <c r="Q33" i="2"/>
  <c r="T31" i="2"/>
  <c r="P30" i="2"/>
  <c r="T28" i="2"/>
  <c r="T27" i="2"/>
  <c r="T42" i="2"/>
  <c r="U46" i="2"/>
  <c r="S60" i="2"/>
  <c r="S59" i="2"/>
  <c r="Q57" i="2"/>
  <c r="S56" i="2"/>
  <c r="S55" i="2"/>
  <c r="Q53" i="2"/>
  <c r="S52" i="2"/>
  <c r="S51" i="2"/>
  <c r="Q49" i="2"/>
  <c r="S48" i="2"/>
  <c r="S47" i="2"/>
  <c r="Q61" i="2"/>
  <c r="O40" i="2"/>
  <c r="R39" i="2"/>
  <c r="O36" i="2"/>
  <c r="R35" i="2"/>
  <c r="O32" i="2"/>
  <c r="R31" i="2"/>
  <c r="O28" i="2"/>
  <c r="R27" i="2"/>
  <c r="O58" i="2"/>
  <c r="R57" i="2"/>
  <c r="O54" i="2"/>
  <c r="R53" i="2"/>
  <c r="O50" i="2"/>
  <c r="R49" i="2"/>
  <c r="O62" i="2"/>
  <c r="R61" i="2"/>
  <c r="U21" i="2"/>
  <c r="P21" i="2"/>
  <c r="S16" i="2"/>
  <c r="T21" i="2"/>
  <c r="S8" i="2"/>
  <c r="S21" i="2"/>
  <c r="P22" i="2"/>
  <c r="Q21" i="2"/>
  <c r="R22" i="2"/>
  <c r="U22" i="2"/>
  <c r="Q22" i="2"/>
  <c r="T22" i="2"/>
  <c r="O21" i="2"/>
  <c r="S12" i="2"/>
  <c r="S22" i="2"/>
  <c r="O22" i="2"/>
  <c r="R21" i="2"/>
  <c r="P19" i="2"/>
  <c r="U14" i="2"/>
  <c r="U10" i="2"/>
  <c r="U16" i="2"/>
  <c r="U12" i="2"/>
  <c r="U8" i="2"/>
  <c r="U6" i="2"/>
  <c r="Q20" i="2"/>
  <c r="Q18" i="2"/>
  <c r="S14" i="2"/>
  <c r="S10" i="2"/>
  <c r="O18" i="2"/>
  <c r="Q6" i="2"/>
  <c r="U20" i="2"/>
  <c r="U18" i="2"/>
  <c r="R17" i="2"/>
  <c r="Q16" i="2"/>
  <c r="Q14" i="2"/>
  <c r="Q12" i="2"/>
  <c r="Q10" i="2"/>
  <c r="Q8" i="2"/>
  <c r="S20" i="2"/>
  <c r="S18" i="2"/>
  <c r="P17" i="2"/>
  <c r="P15" i="2"/>
  <c r="P13" i="2"/>
  <c r="P11" i="2"/>
  <c r="P9" i="2"/>
  <c r="P7" i="2"/>
  <c r="T19" i="2"/>
  <c r="O20" i="2"/>
  <c r="R19" i="2"/>
  <c r="T17" i="2"/>
  <c r="O16" i="2"/>
  <c r="R15" i="2"/>
  <c r="T13" i="2"/>
  <c r="O12" i="2"/>
  <c r="R11" i="2"/>
  <c r="T9" i="2"/>
  <c r="O8" i="2"/>
  <c r="R7" i="2"/>
  <c r="R20" i="2"/>
  <c r="U19" i="2"/>
  <c r="Q19" i="2"/>
  <c r="T18" i="2"/>
  <c r="P18" i="2"/>
  <c r="S17" i="2"/>
  <c r="O17" i="2"/>
  <c r="R16" i="2"/>
  <c r="U15" i="2"/>
  <c r="Q15" i="2"/>
  <c r="T14" i="2"/>
  <c r="P14" i="2"/>
  <c r="S13" i="2"/>
  <c r="O13" i="2"/>
  <c r="R12" i="2"/>
  <c r="U11" i="2"/>
  <c r="Q11" i="2"/>
  <c r="T10" i="2"/>
  <c r="P10" i="2"/>
  <c r="S9" i="2"/>
  <c r="O9" i="2"/>
  <c r="R8" i="2"/>
  <c r="U7" i="2"/>
  <c r="Q7" i="2"/>
  <c r="T15" i="2"/>
  <c r="O14" i="2"/>
  <c r="R13" i="2"/>
  <c r="T11" i="2"/>
  <c r="O10" i="2"/>
  <c r="R9" i="2"/>
  <c r="T7" i="2"/>
  <c r="T20" i="2"/>
  <c r="P20" i="2"/>
  <c r="S19" i="2"/>
  <c r="O19" i="2"/>
  <c r="R18" i="2"/>
  <c r="U17" i="2"/>
  <c r="Q17" i="2"/>
  <c r="T16" i="2"/>
  <c r="P16" i="2"/>
  <c r="S15" i="2"/>
  <c r="O15" i="2"/>
  <c r="R14" i="2"/>
  <c r="U13" i="2"/>
  <c r="Q13" i="2"/>
  <c r="T12" i="2"/>
  <c r="P12" i="2"/>
  <c r="S11" i="2"/>
  <c r="O11" i="2"/>
  <c r="R10" i="2"/>
  <c r="T8" i="2"/>
  <c r="P8" i="2"/>
  <c r="S7" i="2"/>
  <c r="O7" i="2"/>
  <c r="O46" i="2"/>
  <c r="N60" i="2" l="1"/>
  <c r="N20" i="2"/>
  <c r="K28" i="2" l="1"/>
  <c r="K29" i="2"/>
  <c r="K30" i="2"/>
  <c r="K31" i="2"/>
  <c r="K32" i="2"/>
  <c r="K33" i="2"/>
  <c r="K34" i="2"/>
  <c r="K35" i="2"/>
  <c r="K36" i="2"/>
  <c r="K37" i="2"/>
  <c r="K38" i="2"/>
  <c r="K39" i="2"/>
  <c r="K27" i="2"/>
  <c r="K3" i="2"/>
  <c r="O81" i="2"/>
  <c r="O80" i="2"/>
  <c r="R549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V3" i="2" l="1"/>
</calcChain>
</file>

<file path=xl/sharedStrings.xml><?xml version="1.0" encoding="utf-8"?>
<sst xmlns="http://schemas.openxmlformats.org/spreadsheetml/2006/main" count="360" uniqueCount="61">
  <si>
    <t>SB0</t>
  </si>
  <si>
    <t>SB40</t>
  </si>
  <si>
    <t>SB35</t>
  </si>
  <si>
    <t>MeanRec</t>
  </si>
  <si>
    <t>HarMeanRec</t>
  </si>
  <si>
    <t>Bnow</t>
  </si>
  <si>
    <t>CV</t>
  </si>
  <si>
    <t>Recruit</t>
  </si>
  <si>
    <t>Alternative</t>
  </si>
  <si>
    <t>Stock:</t>
  </si>
  <si>
    <t>Catch</t>
  </si>
  <si>
    <t>Year</t>
  </si>
  <si>
    <t>C0</t>
  </si>
  <si>
    <t>Cabc</t>
  </si>
  <si>
    <t>Cofl</t>
  </si>
  <si>
    <t>LowCI_Catch</t>
  </si>
  <si>
    <t>Median_Catch</t>
  </si>
  <si>
    <t>Mean_Catch</t>
  </si>
  <si>
    <t>UpperCI_Catch</t>
  </si>
  <si>
    <t>Stdev_Catch</t>
  </si>
  <si>
    <t>Spawning_Biomass</t>
  </si>
  <si>
    <t>SSB100</t>
  </si>
  <si>
    <t>SSBabc</t>
  </si>
  <si>
    <t>SSBofl</t>
  </si>
  <si>
    <t>LowCI_SSB</t>
  </si>
  <si>
    <t>Median_SSB</t>
  </si>
  <si>
    <t>Mean_SSB</t>
  </si>
  <si>
    <t>UpperCI_SSB</t>
  </si>
  <si>
    <t>Stdev_SSB</t>
  </si>
  <si>
    <t>F0</t>
  </si>
  <si>
    <t>Fabc</t>
  </si>
  <si>
    <t>Fofl</t>
  </si>
  <si>
    <t>LowCI_F</t>
  </si>
  <si>
    <t>Median_F</t>
  </si>
  <si>
    <t>Mean_F</t>
  </si>
  <si>
    <t>UpperCI_F</t>
  </si>
  <si>
    <t>Stdev_F</t>
  </si>
  <si>
    <t>B100</t>
  </si>
  <si>
    <t>Babc</t>
  </si>
  <si>
    <t>Bofl</t>
  </si>
  <si>
    <t>LowCI_Biom</t>
  </si>
  <si>
    <t>Median_Biom</t>
  </si>
  <si>
    <t>Mean_Biom</t>
  </si>
  <si>
    <t>UpperCI_Biom</t>
  </si>
  <si>
    <t>Stdev_Biom</t>
  </si>
  <si>
    <t>C</t>
  </si>
  <si>
    <t>F</t>
  </si>
  <si>
    <t>SSB</t>
  </si>
  <si>
    <t xml:space="preserve">94,992 t x 0.75 x 0.224 = 15,530 </t>
  </si>
  <si>
    <t xml:space="preserve">(94,992 t x 0.75 x 0.224 = 15,954 t) 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</si>
  <si>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</si>
  <si>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</si>
  <si>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</si>
  <si>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</si>
  <si>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</si>
  <si>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</si>
  <si>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</si>
  <si>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NumProjYrs</t>
  </si>
  <si>
    <t>Fishing_mortalityFLATHEAD</t>
  </si>
  <si>
    <t>Total_BiomassFLATHEAD</t>
  </si>
  <si>
    <t>FLATHEAD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</si>
</sst>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8"/>
      <name val="Arial"/>
      <family val="2"/>
    </font>
    <font>
      <sz val="11"/>
      <name val="Times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2" xfId="0" applyNumberFormat="1" applyFont="1" applyFill="1" applyBorder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3" fontId="6" fillId="2" borderId="0" xfId="1" applyNumberFormat="1" applyFont="1" applyFill="1" applyAlignment="1">
      <alignment horizontal="center"/>
    </xf>
    <xf numFmtId="3" fontId="6" fillId="2" borderId="1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Model 1</a:t>
            </a:r>
          </a:p>
        </c:rich>
      </c:tx>
      <c:layout>
        <c:manualLayout>
          <c:xMode val="edge"/>
          <c:yMode val="edge"/>
          <c:x val="0.15993118735805703"/>
          <c:y val="1.3618677042801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8482042076346"/>
          <c:y val="4.8638247807122774E-2"/>
          <c:w val="0.81519984224769892"/>
          <c:h val="0.71011841798399322"/>
        </c:manualLayout>
      </c:layout>
      <c:scatterChart>
        <c:scatterStyle val="smoothMarker"/>
        <c:varyColors val="0"/>
        <c:ser>
          <c:idx val="8"/>
          <c:order val="0"/>
          <c:tx>
            <c:v>MSY SSB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ProjModelOutput_and_Tables!$D$26:$D$39</c:f>
              <c:numCache>
                <c:formatCode>General</c:formatCode>
                <c:ptCount val="14"/>
                <c:pt idx="2">
                  <c:v>0</c:v>
                </c:pt>
                <c:pt idx="3">
                  <c:v>32.042900000000003</c:v>
                </c:pt>
                <c:pt idx="4">
                  <c:v>32.042900000000003</c:v>
                </c:pt>
                <c:pt idx="5">
                  <c:v>32.042900000000003</c:v>
                </c:pt>
                <c:pt idx="6">
                  <c:v>32.042900000000003</c:v>
                </c:pt>
                <c:pt idx="7">
                  <c:v>32.042900000000003</c:v>
                </c:pt>
                <c:pt idx="8">
                  <c:v>32.042900000000003</c:v>
                </c:pt>
                <c:pt idx="9">
                  <c:v>32.042900000000003</c:v>
                </c:pt>
                <c:pt idx="10">
                  <c:v>32.042900000000003</c:v>
                </c:pt>
                <c:pt idx="11">
                  <c:v>32.042900000000003</c:v>
                </c:pt>
                <c:pt idx="12">
                  <c:v>32.042900000000003</c:v>
                </c:pt>
                <c:pt idx="13">
                  <c:v>32.042900000000003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0-481E-A66D-E168A4C6A0D9}"/>
            </c:ext>
          </c:extLst>
        </c:ser>
        <c:ser>
          <c:idx val="5"/>
          <c:order val="1"/>
          <c:tx>
            <c:v>Alternative 6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strRef>
              <c:f>ProjModelOutput_and_Tables!$A$366:$A$379</c:f>
              <c:strCache>
                <c:ptCount val="14"/>
                <c:pt idx="1">
                  <c:v>Fishing_mortalityFLATHEAD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ProjModelOutput_and_Tables!$G$366:$G$379</c:f>
              <c:numCache>
                <c:formatCode>General</c:formatCode>
                <c:ptCount val="14"/>
                <c:pt idx="2">
                  <c:v>0</c:v>
                </c:pt>
                <c:pt idx="3">
                  <c:v>1.53677E-2</c:v>
                </c:pt>
                <c:pt idx="4">
                  <c:v>1.6011999999999998E-2</c:v>
                </c:pt>
                <c:pt idx="5">
                  <c:v>1.84964E-2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0-481E-A66D-E168A4C6A0D9}"/>
            </c:ext>
          </c:extLst>
        </c:ser>
        <c:ser>
          <c:idx val="6"/>
          <c:order val="2"/>
          <c:tx>
            <c:v>Alternative 7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ProjModelOutput_and_Tables!$A$434:$A$447</c:f>
              <c:strCach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3">
                  <c:v>Fishing_mortalityFLATHEAD</c:v>
                </c:pt>
              </c:strCache>
            </c:strRef>
          </c:xVal>
          <c:yVal>
            <c:numRef>
              <c:f>ProjModelOutput_and_Tables!$G$434:$G$447</c:f>
              <c:numCache>
                <c:formatCode>General</c:formatCode>
                <c:ptCount val="14"/>
                <c:pt idx="0">
                  <c:v>47.55</c:v>
                </c:pt>
                <c:pt idx="1">
                  <c:v>42.841700000000003</c:v>
                </c:pt>
                <c:pt idx="2">
                  <c:v>39.229300000000002</c:v>
                </c:pt>
                <c:pt idx="3">
                  <c:v>36.615600000000001</c:v>
                </c:pt>
                <c:pt idx="4">
                  <c:v>34.979199999999999</c:v>
                </c:pt>
                <c:pt idx="5">
                  <c:v>34.127400000000002</c:v>
                </c:pt>
                <c:pt idx="6">
                  <c:v>33.749000000000002</c:v>
                </c:pt>
                <c:pt idx="7">
                  <c:v>33.621699999999997</c:v>
                </c:pt>
                <c:pt idx="8">
                  <c:v>33.616100000000003</c:v>
                </c:pt>
                <c:pt idx="9">
                  <c:v>33.661700000000003</c:v>
                </c:pt>
                <c:pt idx="10">
                  <c:v>33.722799999999999</c:v>
                </c:pt>
                <c:pt idx="11">
                  <c:v>33.780200000000001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0-481E-A66D-E168A4C6A0D9}"/>
            </c:ext>
          </c:extLst>
        </c:ser>
        <c:ser>
          <c:idx val="0"/>
          <c:order val="3"/>
          <c:tx>
            <c:v>1/2 MSY SSB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strRef>
              <c:f>ProjModelOutput_and_Tables!$A$366:$A$379</c:f>
              <c:strCache>
                <c:ptCount val="14"/>
                <c:pt idx="1">
                  <c:v>Fishing_mortalityFLATHEAD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ProjModelOutput_and_Tables!$J$366:$J$379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0-481E-A66D-E168A4C6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4392"/>
        <c:axId val="257284000"/>
      </c:scatterChart>
      <c:valAx>
        <c:axId val="257284392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Projection Year</a:t>
                </a:r>
              </a:p>
            </c:rich>
          </c:tx>
          <c:layout>
            <c:manualLayout>
              <c:xMode val="edge"/>
              <c:yMode val="edge"/>
              <c:x val="0.46424940938118725"/>
              <c:y val="0.8521421015807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4000"/>
        <c:crosses val="autoZero"/>
        <c:crossBetween val="midCat"/>
        <c:majorUnit val="1"/>
      </c:valAx>
      <c:valAx>
        <c:axId val="25728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Spawning Biomass
 ( t)</a:t>
                </a:r>
              </a:p>
            </c:rich>
          </c:tx>
          <c:layout>
            <c:manualLayout>
              <c:xMode val="edge"/>
              <c:yMode val="edge"/>
              <c:x val="7.2538970215810673E-3"/>
              <c:y val="0.1517513331582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43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509526335114857"/>
          <c:y val="0.11348923067495939"/>
          <c:w val="0.19481894857960541"/>
          <c:h val="0.190661931403921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2013 Model 1</a:t>
            </a:r>
          </a:p>
        </c:rich>
      </c:tx>
      <c:layout>
        <c:manualLayout>
          <c:xMode val="edge"/>
          <c:yMode val="edge"/>
          <c:x val="0.14326995489803956"/>
          <c:y val="1.0719709143499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80938355075448"/>
          <c:y val="3.8284860674325828E-2"/>
          <c:w val="0.83467275975465849"/>
          <c:h val="0.81317044072267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ProjModelOutput_and_Tables!$C$8</c:f>
              <c:strCache>
                <c:ptCount val="1"/>
                <c:pt idx="0">
                  <c:v>Cabc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ProjModelOutput_and_Tables!$C$9:$C$22</c:f>
              <c:numCache>
                <c:formatCode>General</c:formatCode>
                <c:ptCount val="14"/>
                <c:pt idx="0">
                  <c:v>16.227499999999999</c:v>
                </c:pt>
                <c:pt idx="1">
                  <c:v>16.227499999999999</c:v>
                </c:pt>
                <c:pt idx="2">
                  <c:v>16.227499999999999</c:v>
                </c:pt>
                <c:pt idx="3">
                  <c:v>16.227499999999999</c:v>
                </c:pt>
                <c:pt idx="4">
                  <c:v>16.227499999999999</c:v>
                </c:pt>
                <c:pt idx="5">
                  <c:v>16.227499999999999</c:v>
                </c:pt>
                <c:pt idx="6">
                  <c:v>16.227499999999999</c:v>
                </c:pt>
                <c:pt idx="7">
                  <c:v>16.227499999999999</c:v>
                </c:pt>
                <c:pt idx="8">
                  <c:v>16.227499999999999</c:v>
                </c:pt>
                <c:pt idx="9">
                  <c:v>16.227499999999999</c:v>
                </c:pt>
                <c:pt idx="10">
                  <c:v>16.227499999999999</c:v>
                </c:pt>
                <c:pt idx="11">
                  <c:v>16.227499999999999</c:v>
                </c:pt>
                <c:pt idx="12">
                  <c:v>16.227499999999999</c:v>
                </c:pt>
                <c:pt idx="13">
                  <c:v>16.227499999999999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D91-9A12-C99CBE1B1370}"/>
            </c:ext>
          </c:extLst>
        </c:ser>
        <c:ser>
          <c:idx val="3"/>
          <c:order val="1"/>
          <c:tx>
            <c:strRef>
              <c:f>ProjModelOutput_and_Tables!$D$8</c:f>
              <c:strCache>
                <c:ptCount val="1"/>
                <c:pt idx="0">
                  <c:v>Cofl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ProjModelOutput_and_Tables!$D$9:$D$22</c:f>
              <c:numCache>
                <c:formatCode>General</c:formatCode>
                <c:ptCount val="14"/>
                <c:pt idx="0">
                  <c:v>17.619399999999999</c:v>
                </c:pt>
                <c:pt idx="1">
                  <c:v>17.619399999999999</c:v>
                </c:pt>
                <c:pt idx="2">
                  <c:v>17.619399999999999</c:v>
                </c:pt>
                <c:pt idx="3">
                  <c:v>17.619399999999999</c:v>
                </c:pt>
                <c:pt idx="4">
                  <c:v>17.619399999999999</c:v>
                </c:pt>
                <c:pt idx="5">
                  <c:v>17.619399999999999</c:v>
                </c:pt>
                <c:pt idx="6">
                  <c:v>17.619399999999999</c:v>
                </c:pt>
                <c:pt idx="7">
                  <c:v>17.619399999999999</c:v>
                </c:pt>
                <c:pt idx="8">
                  <c:v>17.619399999999999</c:v>
                </c:pt>
                <c:pt idx="9">
                  <c:v>17.619399999999999</c:v>
                </c:pt>
                <c:pt idx="10">
                  <c:v>17.619399999999999</c:v>
                </c:pt>
                <c:pt idx="11">
                  <c:v>17.619399999999999</c:v>
                </c:pt>
                <c:pt idx="12">
                  <c:v>17.619399999999999</c:v>
                </c:pt>
                <c:pt idx="13">
                  <c:v>17.619399999999999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6-4D91-9A12-C99CBE1B1370}"/>
            </c:ext>
          </c:extLst>
        </c:ser>
        <c:ser>
          <c:idx val="0"/>
          <c:order val="2"/>
          <c:tx>
            <c:v>F40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ProjModelOutput_and_Tables!$G$9:$G$22</c:f>
              <c:numCache>
                <c:formatCode>General</c:formatCode>
                <c:ptCount val="14"/>
                <c:pt idx="0">
                  <c:v>2.0510000000000002</c:v>
                </c:pt>
                <c:pt idx="1">
                  <c:v>2.202</c:v>
                </c:pt>
                <c:pt idx="2">
                  <c:v>2.6469999999999998</c:v>
                </c:pt>
                <c:pt idx="3">
                  <c:v>38.192999999999998</c:v>
                </c:pt>
                <c:pt idx="4">
                  <c:v>32.375500000000002</c:v>
                </c:pt>
                <c:pt idx="5">
                  <c:v>27.614899999999999</c:v>
                </c:pt>
                <c:pt idx="6">
                  <c:v>23.8416</c:v>
                </c:pt>
                <c:pt idx="7">
                  <c:v>21.020399999999999</c:v>
                </c:pt>
                <c:pt idx="8">
                  <c:v>19.011800000000001</c:v>
                </c:pt>
                <c:pt idx="9">
                  <c:v>17.634599999999999</c:v>
                </c:pt>
                <c:pt idx="10">
                  <c:v>16.701499999999999</c:v>
                </c:pt>
                <c:pt idx="11">
                  <c:v>16.0489</c:v>
                </c:pt>
                <c:pt idx="12">
                  <c:v>15.610200000000001</c:v>
                </c:pt>
                <c:pt idx="13">
                  <c:v>15.3588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6-4D91-9A12-C99CBE1B1370}"/>
            </c:ext>
          </c:extLst>
        </c:ser>
        <c:ser>
          <c:idx val="1"/>
          <c:order val="3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ProjModelOutput_and_Tables!$E$9:$E$22</c:f>
              <c:numCache>
                <c:formatCode>General</c:formatCode>
                <c:ptCount val="14"/>
                <c:pt idx="0">
                  <c:v>2.0510000000000002</c:v>
                </c:pt>
                <c:pt idx="1">
                  <c:v>2.202</c:v>
                </c:pt>
                <c:pt idx="2">
                  <c:v>2.6469999999999998</c:v>
                </c:pt>
                <c:pt idx="3">
                  <c:v>38.115400000000001</c:v>
                </c:pt>
                <c:pt idx="4">
                  <c:v>32.1661</c:v>
                </c:pt>
                <c:pt idx="5">
                  <c:v>27.157900000000001</c:v>
                </c:pt>
                <c:pt idx="6">
                  <c:v>23.0547</c:v>
                </c:pt>
                <c:pt idx="7">
                  <c:v>19.849299999999999</c:v>
                </c:pt>
                <c:pt idx="8">
                  <c:v>17.506599999999999</c:v>
                </c:pt>
                <c:pt idx="9">
                  <c:v>15.888299999999999</c:v>
                </c:pt>
                <c:pt idx="10">
                  <c:v>14.746700000000001</c:v>
                </c:pt>
                <c:pt idx="11">
                  <c:v>13.542899999999999</c:v>
                </c:pt>
                <c:pt idx="12">
                  <c:v>12.9763</c:v>
                </c:pt>
                <c:pt idx="13">
                  <c:v>12.687799999999999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6-4D91-9A12-C99CBE1B1370}"/>
            </c:ext>
          </c:extLst>
        </c:ser>
        <c:ser>
          <c:idx val="5"/>
          <c:order val="4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ProjModelOutput_and_Tables!$H$9:$H$22</c:f>
              <c:numCache>
                <c:formatCode>General</c:formatCode>
                <c:ptCount val="14"/>
                <c:pt idx="0">
                  <c:v>2.0510000000000002</c:v>
                </c:pt>
                <c:pt idx="1">
                  <c:v>2.202</c:v>
                </c:pt>
                <c:pt idx="2">
                  <c:v>2.6469999999999998</c:v>
                </c:pt>
                <c:pt idx="3">
                  <c:v>38.291400000000003</c:v>
                </c:pt>
                <c:pt idx="4">
                  <c:v>32.638399999999997</c:v>
                </c:pt>
                <c:pt idx="5">
                  <c:v>28.148900000000001</c:v>
                </c:pt>
                <c:pt idx="6">
                  <c:v>24.750299999999999</c:v>
                </c:pt>
                <c:pt idx="7">
                  <c:v>22.355599999999999</c:v>
                </c:pt>
                <c:pt idx="8">
                  <c:v>20.678799999999999</c:v>
                </c:pt>
                <c:pt idx="9">
                  <c:v>19.608499999999999</c:v>
                </c:pt>
                <c:pt idx="10">
                  <c:v>18.7913</c:v>
                </c:pt>
                <c:pt idx="11">
                  <c:v>18.3416</c:v>
                </c:pt>
                <c:pt idx="12">
                  <c:v>17.911300000000001</c:v>
                </c:pt>
                <c:pt idx="13">
                  <c:v>17.6525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6-4D91-9A12-C99CBE1B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5568"/>
        <c:axId val="257285960"/>
      </c:scatterChart>
      <c:valAx>
        <c:axId val="257285568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12625142816982"/>
              <c:y val="0.923430839464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5960"/>
        <c:crosses val="autoZero"/>
        <c:crossBetween val="midCat"/>
        <c:majorUnit val="1"/>
      </c:valAx>
      <c:valAx>
        <c:axId val="257285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Catch (tons)</a:t>
                </a:r>
              </a:p>
            </c:rich>
          </c:tx>
          <c:layout>
            <c:manualLayout>
              <c:xMode val="edge"/>
              <c:yMode val="edge"/>
              <c:x val="4.7846913240381504E-2"/>
              <c:y val="0.298621913259741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85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177113056138994"/>
          <c:y val="8.9328699983930643E-2"/>
          <c:w val="0.13476880562707441"/>
          <c:h val="0.17917314795584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2013 Model 1</a:t>
            </a:r>
          </a:p>
        </c:rich>
      </c:tx>
      <c:layout>
        <c:manualLayout>
          <c:xMode val="edge"/>
          <c:yMode val="edge"/>
          <c:x val="0.15442997062933564"/>
          <c:y val="4.08358107022336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4869672906202"/>
          <c:y val="3.8284790294070385E-2"/>
          <c:w val="0.82723344657635123"/>
          <c:h val="0.81317044072267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ProjModelOutput_and_Tables!$C$25</c:f>
              <c:strCache>
                <c:ptCount val="1"/>
                <c:pt idx="0">
                  <c:v>16.2275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ProjModelOutput_and_Tables!$C$26:$C$39</c:f>
              <c:numCache>
                <c:formatCode>General</c:formatCode>
                <c:ptCount val="14"/>
                <c:pt idx="2">
                  <c:v>0</c:v>
                </c:pt>
                <c:pt idx="3">
                  <c:v>36.620399999999997</c:v>
                </c:pt>
                <c:pt idx="4">
                  <c:v>36.620399999999997</c:v>
                </c:pt>
                <c:pt idx="5">
                  <c:v>36.620399999999997</c:v>
                </c:pt>
                <c:pt idx="6">
                  <c:v>36.620399999999997</c:v>
                </c:pt>
                <c:pt idx="7">
                  <c:v>36.620399999999997</c:v>
                </c:pt>
                <c:pt idx="8">
                  <c:v>36.620399999999997</c:v>
                </c:pt>
                <c:pt idx="9">
                  <c:v>36.620399999999997</c:v>
                </c:pt>
                <c:pt idx="10">
                  <c:v>36.620399999999997</c:v>
                </c:pt>
                <c:pt idx="11">
                  <c:v>36.620399999999997</c:v>
                </c:pt>
                <c:pt idx="12">
                  <c:v>36.620399999999997</c:v>
                </c:pt>
                <c:pt idx="13">
                  <c:v>36.620399999999997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3-406A-99FA-D4BC2E0B7341}"/>
            </c:ext>
          </c:extLst>
        </c:ser>
        <c:ser>
          <c:idx val="3"/>
          <c:order val="1"/>
          <c:tx>
            <c:strRef>
              <c:f>ProjModelOutput_and_Tables!$D$25</c:f>
              <c:strCache>
                <c:ptCount val="1"/>
                <c:pt idx="0">
                  <c:v>17.6194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ProjModelOutput_and_Tables!$D$26:$D$39</c:f>
              <c:numCache>
                <c:formatCode>General</c:formatCode>
                <c:ptCount val="14"/>
                <c:pt idx="2">
                  <c:v>0</c:v>
                </c:pt>
                <c:pt idx="3">
                  <c:v>32.042900000000003</c:v>
                </c:pt>
                <c:pt idx="4">
                  <c:v>32.042900000000003</c:v>
                </c:pt>
                <c:pt idx="5">
                  <c:v>32.042900000000003</c:v>
                </c:pt>
                <c:pt idx="6">
                  <c:v>32.042900000000003</c:v>
                </c:pt>
                <c:pt idx="7">
                  <c:v>32.042900000000003</c:v>
                </c:pt>
                <c:pt idx="8">
                  <c:v>32.042900000000003</c:v>
                </c:pt>
                <c:pt idx="9">
                  <c:v>32.042900000000003</c:v>
                </c:pt>
                <c:pt idx="10">
                  <c:v>32.042900000000003</c:v>
                </c:pt>
                <c:pt idx="11">
                  <c:v>32.042900000000003</c:v>
                </c:pt>
                <c:pt idx="12">
                  <c:v>32.042900000000003</c:v>
                </c:pt>
                <c:pt idx="13">
                  <c:v>32.042900000000003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3-406A-99FA-D4BC2E0B7341}"/>
            </c:ext>
          </c:extLst>
        </c:ser>
        <c:ser>
          <c:idx val="4"/>
          <c:order val="2"/>
          <c:tx>
            <c:strRef>
              <c:f>ProjModelOutput_and_Tables!$E$25</c:f>
              <c:strCache>
                <c:ptCount val="1"/>
                <c:pt idx="0">
                  <c:v>12.6408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ProjModelOutput_and_Tables!$E$503:$E$516</c:f>
              <c:numCache>
                <c:formatCode>General</c:formatCode>
                <c:ptCount val="14"/>
                <c:pt idx="0">
                  <c:v>13.0936</c:v>
                </c:pt>
                <c:pt idx="1">
                  <c:v>13.202500000000001</c:v>
                </c:pt>
                <c:pt idx="2">
                  <c:v>13.2044</c:v>
                </c:pt>
                <c:pt idx="5">
                  <c:v>0</c:v>
                </c:pt>
                <c:pt idx="6">
                  <c:v>83.297899999999998</c:v>
                </c:pt>
                <c:pt idx="7">
                  <c:v>85.750100000000003</c:v>
                </c:pt>
                <c:pt idx="8">
                  <c:v>73.871300000000005</c:v>
                </c:pt>
                <c:pt idx="9">
                  <c:v>65.780600000000007</c:v>
                </c:pt>
                <c:pt idx="10">
                  <c:v>56.624000000000002</c:v>
                </c:pt>
                <c:pt idx="11">
                  <c:v>49.062800000000003</c:v>
                </c:pt>
                <c:pt idx="12">
                  <c:v>42.767699999999998</c:v>
                </c:pt>
                <c:pt idx="13">
                  <c:v>37.704999999999998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3-406A-99FA-D4BC2E0B7341}"/>
            </c:ext>
          </c:extLst>
        </c:ser>
        <c:ser>
          <c:idx val="7"/>
          <c:order val="3"/>
          <c:tx>
            <c:strRef>
              <c:f>ProjModelOutput_and_Tables!$H$502</c:f>
              <c:strCache>
                <c:ptCount val="1"/>
                <c:pt idx="0">
                  <c:v>18.9915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strRef>
              <c:f>ProjModelOutput_and_Tables!$A$503:$A$516</c:f>
              <c:strCache>
                <c:ptCount val="14"/>
                <c:pt idx="0">
                  <c:v>2031</c:v>
                </c:pt>
                <c:pt idx="1">
                  <c:v>2032</c:v>
                </c:pt>
                <c:pt idx="2">
                  <c:v>2033</c:v>
                </c:pt>
                <c:pt idx="4">
                  <c:v>Spawning_Biomass</c:v>
                </c:pt>
                <c:pt idx="5">
                  <c:v>Year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strCache>
            </c:strRef>
          </c:xVal>
          <c:yVal>
            <c:numRef>
              <c:f>ProjModelOutput_and_Tables!$H$503:$H$516</c:f>
              <c:numCache>
                <c:formatCode>General</c:formatCode>
                <c:ptCount val="14"/>
                <c:pt idx="0">
                  <c:v>19.029</c:v>
                </c:pt>
                <c:pt idx="1">
                  <c:v>19.050599999999999</c:v>
                </c:pt>
                <c:pt idx="2">
                  <c:v>19.113700000000001</c:v>
                </c:pt>
                <c:pt idx="5">
                  <c:v>0</c:v>
                </c:pt>
                <c:pt idx="6">
                  <c:v>83.297899999999998</c:v>
                </c:pt>
                <c:pt idx="7">
                  <c:v>85.775599999999997</c:v>
                </c:pt>
                <c:pt idx="8">
                  <c:v>73.982699999999994</c:v>
                </c:pt>
                <c:pt idx="9">
                  <c:v>66.133600000000001</c:v>
                </c:pt>
                <c:pt idx="10">
                  <c:v>57.530900000000003</c:v>
                </c:pt>
                <c:pt idx="11">
                  <c:v>51.021599999999999</c:v>
                </c:pt>
                <c:pt idx="12">
                  <c:v>46.252299999999998</c:v>
                </c:pt>
                <c:pt idx="13">
                  <c:v>43.055500000000002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3-406A-99FA-D4BC2E0B7341}"/>
            </c:ext>
          </c:extLst>
        </c:ser>
        <c:ser>
          <c:idx val="0"/>
          <c:order val="4"/>
          <c:tx>
            <c:v>F40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ProjModelOutput_and_Tables!$G$26:$G$39</c:f>
              <c:numCache>
                <c:formatCode>General</c:formatCode>
                <c:ptCount val="14"/>
                <c:pt idx="2">
                  <c:v>0</c:v>
                </c:pt>
                <c:pt idx="3">
                  <c:v>83.297899999999998</c:v>
                </c:pt>
                <c:pt idx="4">
                  <c:v>85.761300000000006</c:v>
                </c:pt>
                <c:pt idx="5">
                  <c:v>89.138499999999993</c:v>
                </c:pt>
                <c:pt idx="6">
                  <c:v>92.461299999999994</c:v>
                </c:pt>
                <c:pt idx="7">
                  <c:v>78.564099999999996</c:v>
                </c:pt>
                <c:pt idx="8">
                  <c:v>67.331800000000001</c:v>
                </c:pt>
                <c:pt idx="9">
                  <c:v>58.387999999999998</c:v>
                </c:pt>
                <c:pt idx="10">
                  <c:v>51.560099999999998</c:v>
                </c:pt>
                <c:pt idx="11">
                  <c:v>46.5687</c:v>
                </c:pt>
                <c:pt idx="12">
                  <c:v>43.063400000000001</c:v>
                </c:pt>
                <c:pt idx="13">
                  <c:v>40.688400000000001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3-406A-99FA-D4BC2E0B7341}"/>
            </c:ext>
          </c:extLst>
        </c:ser>
        <c:ser>
          <c:idx val="1"/>
          <c:order val="5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ProjModelOutput_and_Tables!$E$26:$E$39</c:f>
              <c:numCache>
                <c:formatCode>General</c:formatCode>
                <c:ptCount val="14"/>
                <c:pt idx="2">
                  <c:v>0</c:v>
                </c:pt>
                <c:pt idx="3">
                  <c:v>83.297899999999998</c:v>
                </c:pt>
                <c:pt idx="4">
                  <c:v>85.750100000000003</c:v>
                </c:pt>
                <c:pt idx="5">
                  <c:v>89.089699999999993</c:v>
                </c:pt>
                <c:pt idx="6">
                  <c:v>92.303299999999993</c:v>
                </c:pt>
                <c:pt idx="7">
                  <c:v>78.156499999999994</c:v>
                </c:pt>
                <c:pt idx="8">
                  <c:v>66.423100000000005</c:v>
                </c:pt>
                <c:pt idx="9">
                  <c:v>56.726599999999998</c:v>
                </c:pt>
                <c:pt idx="10">
                  <c:v>48.981000000000002</c:v>
                </c:pt>
                <c:pt idx="11">
                  <c:v>43.207799999999999</c:v>
                </c:pt>
                <c:pt idx="12">
                  <c:v>39.047400000000003</c:v>
                </c:pt>
                <c:pt idx="13">
                  <c:v>36.286900000000003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3-406A-99FA-D4BC2E0B7341}"/>
            </c:ext>
          </c:extLst>
        </c:ser>
        <c:ser>
          <c:idx val="5"/>
          <c:order val="6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strRef>
              <c:f>ProjModelOutput_and_Tables!$A$26:$A$39</c:f>
              <c:strCache>
                <c:ptCount val="14"/>
                <c:pt idx="1">
                  <c:v>Spawning_Biomass</c:v>
                </c:pt>
                <c:pt idx="2">
                  <c:v>Year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strCache>
            </c:strRef>
          </c:xVal>
          <c:yVal>
            <c:numRef>
              <c:f>ProjModelOutput_and_Tables!$H$26:$H$39</c:f>
              <c:numCache>
                <c:formatCode>General</c:formatCode>
                <c:ptCount val="14"/>
                <c:pt idx="2">
                  <c:v>0</c:v>
                </c:pt>
                <c:pt idx="3">
                  <c:v>83.297899999999998</c:v>
                </c:pt>
                <c:pt idx="4">
                  <c:v>85.775599999999997</c:v>
                </c:pt>
                <c:pt idx="5">
                  <c:v>89.201400000000007</c:v>
                </c:pt>
                <c:pt idx="6">
                  <c:v>92.659599999999998</c:v>
                </c:pt>
                <c:pt idx="7">
                  <c:v>79.070899999999995</c:v>
                </c:pt>
                <c:pt idx="8">
                  <c:v>68.400199999999998</c:v>
                </c:pt>
                <c:pt idx="9">
                  <c:v>60.280900000000003</c:v>
                </c:pt>
                <c:pt idx="10">
                  <c:v>54.523499999999999</c:v>
                </c:pt>
                <c:pt idx="11">
                  <c:v>50.309800000000003</c:v>
                </c:pt>
                <c:pt idx="12">
                  <c:v>47.608899999999998</c:v>
                </c:pt>
                <c:pt idx="13">
                  <c:v>45.495699999999999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C3-406A-99FA-D4BC2E0B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93288"/>
        <c:axId val="259493680"/>
      </c:scatterChart>
      <c:valAx>
        <c:axId val="259493288"/>
        <c:scaling>
          <c:orientation val="minMax"/>
          <c:max val="2026"/>
          <c:min val="2013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12625142816982"/>
              <c:y val="0.923430839464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93680"/>
        <c:crosses val="autoZero"/>
        <c:crossBetween val="midCat"/>
        <c:majorUnit val="1"/>
      </c:valAx>
      <c:valAx>
        <c:axId val="25949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Spawning Biomass (females, tons)</a:t>
                </a:r>
              </a:p>
            </c:rich>
          </c:tx>
          <c:layout>
            <c:manualLayout>
              <c:xMode val="edge"/>
              <c:yMode val="edge"/>
              <c:x val="4.8644361794387664E-2"/>
              <c:y val="0.12251155415784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93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5336392428895368"/>
          <c:y val="0.13578237988108641"/>
          <c:w val="0.14992032815319525"/>
          <c:h val="0.209801036495305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15240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107.109375" defaultRowHeight="307.5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sqref="A1:XFD1"/>
    </sheetView>
  </sheetViews>
  <sheetFormatPr defaultColWidth="139.44140625" defaultRowHeight="392.1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sqref="A1:XFD1"/>
    </sheetView>
  </sheetViews>
  <sheetFormatPr defaultColWidth="139.44140625" defaultRowHeight="392.1" customHeight="1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5"/>
  <sheetViews>
    <sheetView tabSelected="1" topLeftCell="N1" workbookViewId="0">
      <selection activeCell="U21" sqref="U21"/>
    </sheetView>
  </sheetViews>
  <sheetFormatPr defaultRowHeight="13.2" x14ac:dyDescent="0.25"/>
  <cols>
    <col min="7" max="7" width="11.21875" bestFit="1" customWidth="1"/>
    <col min="8" max="8" width="13.6640625" bestFit="1" customWidth="1"/>
    <col min="9" max="9" width="12" bestFit="1" customWidth="1"/>
    <col min="11" max="11" width="12" bestFit="1" customWidth="1"/>
    <col min="15" max="16" width="11.109375" bestFit="1" customWidth="1"/>
    <col min="17" max="19" width="12.109375" bestFit="1" customWidth="1"/>
    <col min="20" max="21" width="11.109375" bestFit="1" customWidth="1"/>
  </cols>
  <sheetData>
    <row r="1" spans="1:26" x14ac:dyDescent="0.25">
      <c r="K1" t="s">
        <v>57</v>
      </c>
      <c r="L1">
        <v>17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</row>
    <row r="3" spans="1:26" x14ac:dyDescent="0.25">
      <c r="A3">
        <v>91.551100000000005</v>
      </c>
      <c r="B3">
        <v>36.620399999999997</v>
      </c>
      <c r="C3">
        <v>32.042900000000003</v>
      </c>
      <c r="D3">
        <v>180.815</v>
      </c>
      <c r="E3">
        <v>170.50700000000001</v>
      </c>
      <c r="F3">
        <v>83.297899999999998</v>
      </c>
      <c r="K3">
        <f>J3/A3</f>
        <v>0</v>
      </c>
      <c r="O3">
        <f t="shared" ref="O3:U3" si="0">(NumProjYrs+3)*4*(O2-1)</f>
        <v>0</v>
      </c>
      <c r="P3">
        <f t="shared" si="0"/>
        <v>80</v>
      </c>
      <c r="Q3">
        <f t="shared" si="0"/>
        <v>160</v>
      </c>
      <c r="R3">
        <f t="shared" si="0"/>
        <v>240</v>
      </c>
      <c r="S3">
        <f t="shared" si="0"/>
        <v>320</v>
      </c>
      <c r="T3">
        <f t="shared" si="0"/>
        <v>400</v>
      </c>
      <c r="U3">
        <f t="shared" si="0"/>
        <v>480</v>
      </c>
      <c r="V3">
        <f>U3+69</f>
        <v>549</v>
      </c>
    </row>
    <row r="4" spans="1:26" x14ac:dyDescent="0.25">
      <c r="A4" t="s">
        <v>6</v>
      </c>
      <c r="B4" t="s">
        <v>7</v>
      </c>
    </row>
    <row r="5" spans="1:26" ht="31.5" customHeight="1" thickBot="1" x14ac:dyDescent="0.3">
      <c r="A5">
        <v>0.24587000000000001</v>
      </c>
      <c r="M5" s="7" t="s">
        <v>47</v>
      </c>
      <c r="N5" s="13" t="s">
        <v>11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3" t="s">
        <v>55</v>
      </c>
      <c r="U5" s="13" t="s">
        <v>56</v>
      </c>
      <c r="Z5" s="4"/>
    </row>
    <row r="6" spans="1:26" ht="13.5" customHeight="1" x14ac:dyDescent="0.25">
      <c r="A6" t="s">
        <v>8</v>
      </c>
      <c r="B6">
        <v>1</v>
      </c>
      <c r="C6" t="s">
        <v>8</v>
      </c>
      <c r="D6" t="s">
        <v>9</v>
      </c>
      <c r="E6" t="s">
        <v>60</v>
      </c>
      <c r="M6">
        <v>1</v>
      </c>
      <c r="N6" s="14">
        <f>A9</f>
        <v>2017</v>
      </c>
      <c r="O6" s="16">
        <f ca="1">OFFSET($G29,O$3,0)*1000</f>
        <v>83297.899999999994</v>
      </c>
      <c r="P6" s="16">
        <f t="shared" ref="P6:U6" ca="1" si="1">OFFSET($G29,P$3,0)*1000</f>
        <v>83297.899999999994</v>
      </c>
      <c r="Q6" s="16">
        <f t="shared" ca="1" si="1"/>
        <v>83297.899999999994</v>
      </c>
      <c r="R6" s="16">
        <f t="shared" ca="1" si="1"/>
        <v>83297.899999999994</v>
      </c>
      <c r="S6" s="16">
        <f t="shared" ca="1" si="1"/>
        <v>83297.899999999994</v>
      </c>
      <c r="T6" s="16">
        <f t="shared" ca="1" si="1"/>
        <v>83297.899999999994</v>
      </c>
      <c r="U6" s="16">
        <f t="shared" ca="1" si="1"/>
        <v>83297.899999999994</v>
      </c>
      <c r="V6" s="2"/>
      <c r="Z6" s="4"/>
    </row>
    <row r="7" spans="1:26" ht="13.5" customHeight="1" x14ac:dyDescent="0.25">
      <c r="A7" t="s">
        <v>10</v>
      </c>
      <c r="B7" t="s">
        <v>60</v>
      </c>
      <c r="M7">
        <v>2</v>
      </c>
      <c r="N7" s="14">
        <f t="shared" ref="N7:N19" si="2">A10</f>
        <v>2018</v>
      </c>
      <c r="O7" s="16">
        <f t="shared" ref="O7:U7" ca="1" si="3">OFFSET($G30,O$3,0)*1000</f>
        <v>85761.3</v>
      </c>
      <c r="P7" s="16">
        <f t="shared" ca="1" si="3"/>
        <v>85761.3</v>
      </c>
      <c r="Q7" s="16">
        <f t="shared" ca="1" si="3"/>
        <v>85761.3</v>
      </c>
      <c r="R7" s="16">
        <f t="shared" ca="1" si="3"/>
        <v>85761.3</v>
      </c>
      <c r="S7" s="16">
        <f t="shared" ca="1" si="3"/>
        <v>85761.3</v>
      </c>
      <c r="T7" s="16">
        <f t="shared" ca="1" si="3"/>
        <v>85761.3</v>
      </c>
      <c r="U7" s="16">
        <f t="shared" ca="1" si="3"/>
        <v>85761.3</v>
      </c>
      <c r="V7" s="2"/>
      <c r="Z7" s="4"/>
    </row>
    <row r="8" spans="1:26" ht="13.5" customHeight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M8">
        <v>3</v>
      </c>
      <c r="N8" s="14">
        <f t="shared" si="2"/>
        <v>2019</v>
      </c>
      <c r="O8" s="16">
        <f t="shared" ref="O8:U8" ca="1" si="4">OFFSET($G31,O$3,0)*1000</f>
        <v>89138.5</v>
      </c>
      <c r="P8" s="16">
        <f t="shared" ca="1" si="4"/>
        <v>89138.5</v>
      </c>
      <c r="Q8" s="16">
        <f t="shared" ca="1" si="4"/>
        <v>89138.5</v>
      </c>
      <c r="R8" s="16">
        <f t="shared" ca="1" si="4"/>
        <v>89138.5</v>
      </c>
      <c r="S8" s="16">
        <f t="shared" ca="1" si="4"/>
        <v>89138.5</v>
      </c>
      <c r="T8" s="16">
        <f t="shared" ca="1" si="4"/>
        <v>70415.8</v>
      </c>
      <c r="U8" s="16">
        <f t="shared" ca="1" si="4"/>
        <v>73920.100000000006</v>
      </c>
      <c r="V8" s="2"/>
      <c r="Z8" s="4"/>
    </row>
    <row r="9" spans="1:26" ht="13.5" customHeight="1" thickBot="1" x14ac:dyDescent="0.3">
      <c r="A9">
        <v>2017</v>
      </c>
      <c r="B9">
        <v>0</v>
      </c>
      <c r="C9">
        <v>16.227499999999999</v>
      </c>
      <c r="D9">
        <v>17.619399999999999</v>
      </c>
      <c r="E9">
        <v>2.0510000000000002</v>
      </c>
      <c r="F9">
        <v>2.0510000000000002</v>
      </c>
      <c r="G9">
        <v>2.0510000000000002</v>
      </c>
      <c r="H9">
        <v>2.0510000000000002</v>
      </c>
      <c r="I9" s="1">
        <v>1.8651700000000001E-14</v>
      </c>
      <c r="M9">
        <v>4</v>
      </c>
      <c r="N9" s="14">
        <f t="shared" si="2"/>
        <v>2020</v>
      </c>
      <c r="O9" s="16">
        <f t="shared" ref="O9:U9" ca="1" si="5">OFFSET($G32,O$3,0)*1000</f>
        <v>92461.299999999988</v>
      </c>
      <c r="P9" s="16">
        <f t="shared" ca="1" si="5"/>
        <v>92461.299999999988</v>
      </c>
      <c r="Q9" s="16">
        <f t="shared" ca="1" si="5"/>
        <v>92461.299999999988</v>
      </c>
      <c r="R9" s="16">
        <f t="shared" ca="1" si="5"/>
        <v>92461.299999999988</v>
      </c>
      <c r="S9" s="16">
        <f t="shared" ca="1" si="5"/>
        <v>92461.299999999988</v>
      </c>
      <c r="T9" s="16">
        <f t="shared" ca="1" si="5"/>
        <v>60580.399999999994</v>
      </c>
      <c r="U9" s="16">
        <f t="shared" ca="1" si="5"/>
        <v>65937.399999999994</v>
      </c>
      <c r="V9" s="2"/>
      <c r="Z9" s="5"/>
    </row>
    <row r="10" spans="1:26" ht="13.5" customHeight="1" thickBot="1" x14ac:dyDescent="0.3">
      <c r="A10">
        <v>2018</v>
      </c>
      <c r="B10">
        <v>0</v>
      </c>
      <c r="C10">
        <v>16.227499999999999</v>
      </c>
      <c r="D10">
        <v>17.619399999999999</v>
      </c>
      <c r="E10">
        <v>2.202</v>
      </c>
      <c r="F10">
        <v>2.202</v>
      </c>
      <c r="G10">
        <v>2.202</v>
      </c>
      <c r="H10">
        <v>2.202</v>
      </c>
      <c r="I10" s="1">
        <v>6.8123299999999998E-11</v>
      </c>
      <c r="M10">
        <v>5</v>
      </c>
      <c r="N10" s="14">
        <f t="shared" si="2"/>
        <v>2021</v>
      </c>
      <c r="O10" s="16">
        <f t="shared" ref="O10:U10" ca="1" si="6">OFFSET($G33,O$3,0)*1000</f>
        <v>78564.099999999991</v>
      </c>
      <c r="P10" s="16">
        <f t="shared" ca="1" si="6"/>
        <v>78564.099999999991</v>
      </c>
      <c r="Q10" s="16">
        <f t="shared" ca="1" si="6"/>
        <v>95068.6</v>
      </c>
      <c r="R10" s="16">
        <f t="shared" ca="1" si="6"/>
        <v>92052.7</v>
      </c>
      <c r="S10" s="16">
        <f t="shared" ca="1" si="6"/>
        <v>96249.4</v>
      </c>
      <c r="T10" s="16">
        <f t="shared" ca="1" si="6"/>
        <v>53379.199999999997</v>
      </c>
      <c r="U10" s="16">
        <f t="shared" ca="1" si="6"/>
        <v>57028.2</v>
      </c>
      <c r="V10" s="2"/>
      <c r="Z10" s="5"/>
    </row>
    <row r="11" spans="1:26" ht="13.5" customHeight="1" x14ac:dyDescent="0.25">
      <c r="A11">
        <v>2019</v>
      </c>
      <c r="B11">
        <v>0</v>
      </c>
      <c r="C11">
        <v>16.227499999999999</v>
      </c>
      <c r="D11">
        <v>17.619399999999999</v>
      </c>
      <c r="E11">
        <v>2.6469999999999998</v>
      </c>
      <c r="F11">
        <v>2.6469999999999998</v>
      </c>
      <c r="G11">
        <v>2.6469999999999998</v>
      </c>
      <c r="H11">
        <v>2.6469999999999998</v>
      </c>
      <c r="I11" s="1">
        <v>2.3396099999999999E-10</v>
      </c>
      <c r="M11">
        <v>6</v>
      </c>
      <c r="N11" s="14">
        <f t="shared" si="2"/>
        <v>2022</v>
      </c>
      <c r="O11" s="16">
        <f t="shared" ref="O11:U11" ca="1" si="7">OFFSET($G34,O$3,0)*1000</f>
        <v>67331.8</v>
      </c>
      <c r="P11" s="16">
        <f t="shared" ca="1" si="7"/>
        <v>67331.8</v>
      </c>
      <c r="Q11" s="16">
        <f t="shared" ca="1" si="7"/>
        <v>96402</v>
      </c>
      <c r="R11" s="16">
        <f t="shared" ca="1" si="7"/>
        <v>90618.2</v>
      </c>
      <c r="S11" s="16">
        <f t="shared" ca="1" si="7"/>
        <v>98724.800000000003</v>
      </c>
      <c r="T11" s="16">
        <f t="shared" ca="1" si="7"/>
        <v>47550</v>
      </c>
      <c r="U11" s="16">
        <f t="shared" ca="1" si="7"/>
        <v>49964.1</v>
      </c>
      <c r="V11" s="2"/>
      <c r="Z11" s="6"/>
    </row>
    <row r="12" spans="1:26" ht="13.5" customHeight="1" x14ac:dyDescent="0.25">
      <c r="A12">
        <v>2020</v>
      </c>
      <c r="B12">
        <v>0</v>
      </c>
      <c r="C12">
        <v>16.227499999999999</v>
      </c>
      <c r="D12">
        <v>17.619399999999999</v>
      </c>
      <c r="E12">
        <v>38.115400000000001</v>
      </c>
      <c r="F12">
        <v>38.1873</v>
      </c>
      <c r="G12">
        <v>38.192999999999998</v>
      </c>
      <c r="H12">
        <v>38.291400000000003</v>
      </c>
      <c r="I12">
        <v>5.6093299999999999E-2</v>
      </c>
      <c r="M12">
        <v>7</v>
      </c>
      <c r="N12" s="14">
        <f t="shared" si="2"/>
        <v>2023</v>
      </c>
      <c r="O12" s="16">
        <f t="shared" ref="O12:U12" ca="1" si="8">OFFSET($G35,O$3,0)*1000</f>
        <v>58388</v>
      </c>
      <c r="P12" s="16">
        <f t="shared" ca="1" si="8"/>
        <v>58388</v>
      </c>
      <c r="Q12" s="16">
        <f t="shared" ca="1" si="8"/>
        <v>96540.7</v>
      </c>
      <c r="R12" s="16">
        <f t="shared" ca="1" si="8"/>
        <v>88334.599999999991</v>
      </c>
      <c r="S12" s="16">
        <f t="shared" ca="1" si="8"/>
        <v>99918.400000000009</v>
      </c>
      <c r="T12" s="16">
        <f t="shared" ca="1" si="8"/>
        <v>42841.700000000004</v>
      </c>
      <c r="U12" s="16">
        <f t="shared" ca="1" si="8"/>
        <v>44391.5</v>
      </c>
      <c r="V12" s="2"/>
      <c r="Z12" s="4"/>
    </row>
    <row r="13" spans="1:26" ht="13.5" customHeight="1" x14ac:dyDescent="0.25">
      <c r="A13">
        <v>2021</v>
      </c>
      <c r="B13">
        <v>0</v>
      </c>
      <c r="C13">
        <v>16.227499999999999</v>
      </c>
      <c r="D13">
        <v>17.619399999999999</v>
      </c>
      <c r="E13">
        <v>32.1661</v>
      </c>
      <c r="F13">
        <v>32.360900000000001</v>
      </c>
      <c r="G13">
        <v>32.375500000000002</v>
      </c>
      <c r="H13">
        <v>32.638399999999997</v>
      </c>
      <c r="I13">
        <v>0.14818700000000001</v>
      </c>
      <c r="M13">
        <v>8</v>
      </c>
      <c r="N13" s="14">
        <f t="shared" si="2"/>
        <v>2024</v>
      </c>
      <c r="O13" s="16">
        <f t="shared" ref="O13:U13" ca="1" si="9">OFFSET($G36,O$3,0)*1000</f>
        <v>51560.1</v>
      </c>
      <c r="P13" s="16">
        <f t="shared" ca="1" si="9"/>
        <v>51560.1</v>
      </c>
      <c r="Q13" s="16">
        <f t="shared" ca="1" si="9"/>
        <v>95813.599999999991</v>
      </c>
      <c r="R13" s="16">
        <f t="shared" ca="1" si="9"/>
        <v>85601</v>
      </c>
      <c r="S13" s="16">
        <f t="shared" ca="1" si="9"/>
        <v>100118</v>
      </c>
      <c r="T13" s="16">
        <f t="shared" ca="1" si="9"/>
        <v>39229.300000000003</v>
      </c>
      <c r="U13" s="16">
        <f t="shared" ca="1" si="9"/>
        <v>40199</v>
      </c>
      <c r="V13" s="2"/>
      <c r="Z13" s="4"/>
    </row>
    <row r="14" spans="1:26" ht="13.5" customHeight="1" x14ac:dyDescent="0.25">
      <c r="A14">
        <v>2022</v>
      </c>
      <c r="B14">
        <v>0</v>
      </c>
      <c r="C14">
        <v>16.227499999999999</v>
      </c>
      <c r="D14">
        <v>17.619399999999999</v>
      </c>
      <c r="E14">
        <v>27.157900000000001</v>
      </c>
      <c r="F14">
        <v>27.588899999999999</v>
      </c>
      <c r="G14">
        <v>27.614899999999999</v>
      </c>
      <c r="H14">
        <v>28.148900000000001</v>
      </c>
      <c r="I14">
        <v>0.31320300000000001</v>
      </c>
      <c r="M14">
        <v>9</v>
      </c>
      <c r="N14" s="14">
        <f t="shared" si="2"/>
        <v>2025</v>
      </c>
      <c r="O14" s="16">
        <f t="shared" ref="O14:U14" ca="1" si="10">OFFSET($G37,O$3,0)*1000</f>
        <v>46568.7</v>
      </c>
      <c r="P14" s="16">
        <f t="shared" ca="1" si="10"/>
        <v>46568.7</v>
      </c>
      <c r="Q14" s="16">
        <f t="shared" ca="1" si="10"/>
        <v>94584.5</v>
      </c>
      <c r="R14" s="16">
        <f t="shared" ca="1" si="10"/>
        <v>82788.799999999988</v>
      </c>
      <c r="S14" s="16">
        <f t="shared" ca="1" si="10"/>
        <v>99668.7</v>
      </c>
      <c r="T14" s="16">
        <f t="shared" ca="1" si="10"/>
        <v>36615.599999999999</v>
      </c>
      <c r="U14" s="16">
        <f t="shared" ca="1" si="10"/>
        <v>37205.199999999997</v>
      </c>
      <c r="V14" s="2"/>
      <c r="Z14" s="4"/>
    </row>
    <row r="15" spans="1:26" ht="13.5" customHeight="1" x14ac:dyDescent="0.25">
      <c r="A15">
        <v>2023</v>
      </c>
      <c r="B15">
        <v>0</v>
      </c>
      <c r="C15">
        <v>16.227499999999999</v>
      </c>
      <c r="D15">
        <v>17.619399999999999</v>
      </c>
      <c r="E15">
        <v>23.0547</v>
      </c>
      <c r="F15">
        <v>23.819600000000001</v>
      </c>
      <c r="G15">
        <v>23.8416</v>
      </c>
      <c r="H15">
        <v>24.750299999999999</v>
      </c>
      <c r="I15">
        <v>0.54278599999999999</v>
      </c>
      <c r="M15">
        <v>10</v>
      </c>
      <c r="N15" s="14">
        <f t="shared" si="2"/>
        <v>2026</v>
      </c>
      <c r="O15" s="16">
        <f t="shared" ref="O15:U15" ca="1" si="11">OFFSET($G38,O$3,0)*1000</f>
        <v>43063.4</v>
      </c>
      <c r="P15" s="16">
        <f t="shared" ca="1" si="11"/>
        <v>43063.4</v>
      </c>
      <c r="Q15" s="16">
        <f t="shared" ca="1" si="11"/>
        <v>93152.4</v>
      </c>
      <c r="R15" s="16">
        <f t="shared" ca="1" si="11"/>
        <v>80157.600000000006</v>
      </c>
      <c r="S15" s="16">
        <f t="shared" ca="1" si="11"/>
        <v>98872.299999999988</v>
      </c>
      <c r="T15" s="16">
        <f t="shared" ca="1" si="11"/>
        <v>34979.199999999997</v>
      </c>
      <c r="U15" s="16">
        <f t="shared" ca="1" si="11"/>
        <v>35283.1</v>
      </c>
      <c r="V15" s="2"/>
      <c r="Z15" s="4"/>
    </row>
    <row r="16" spans="1:26" ht="13.5" customHeight="1" x14ac:dyDescent="0.25">
      <c r="A16">
        <v>2024</v>
      </c>
      <c r="B16">
        <v>0</v>
      </c>
      <c r="C16">
        <v>16.227499999999999</v>
      </c>
      <c r="D16">
        <v>17.619399999999999</v>
      </c>
      <c r="E16">
        <v>19.849299999999999</v>
      </c>
      <c r="F16">
        <v>20.981400000000001</v>
      </c>
      <c r="G16">
        <v>21.020399999999999</v>
      </c>
      <c r="H16">
        <v>22.355599999999999</v>
      </c>
      <c r="I16">
        <v>0.78950699999999996</v>
      </c>
      <c r="M16">
        <v>11</v>
      </c>
      <c r="N16" s="14">
        <f t="shared" si="2"/>
        <v>2027</v>
      </c>
      <c r="O16" s="16">
        <f t="shared" ref="O16:U16" ca="1" si="12">OFFSET($G39,O$3,0)*1000</f>
        <v>40688.400000000001</v>
      </c>
      <c r="P16" s="16">
        <f t="shared" ca="1" si="12"/>
        <v>40688.400000000001</v>
      </c>
      <c r="Q16" s="16">
        <f t="shared" ca="1" si="12"/>
        <v>91714.8</v>
      </c>
      <c r="R16" s="16">
        <f t="shared" ca="1" si="12"/>
        <v>77844.600000000006</v>
      </c>
      <c r="S16" s="16">
        <f t="shared" ca="1" si="12"/>
        <v>97940.1</v>
      </c>
      <c r="T16" s="16">
        <f t="shared" ca="1" si="12"/>
        <v>34127.4</v>
      </c>
      <c r="U16" s="16">
        <f t="shared" ca="1" si="12"/>
        <v>34263.1</v>
      </c>
      <c r="V16" s="2"/>
      <c r="Z16" s="4"/>
    </row>
    <row r="17" spans="1:26" ht="13.5" customHeight="1" x14ac:dyDescent="0.25">
      <c r="A17">
        <v>2025</v>
      </c>
      <c r="B17">
        <v>0</v>
      </c>
      <c r="C17">
        <v>16.227499999999999</v>
      </c>
      <c r="D17">
        <v>17.619399999999999</v>
      </c>
      <c r="E17">
        <v>17.506599999999999</v>
      </c>
      <c r="F17">
        <v>18.950500000000002</v>
      </c>
      <c r="G17">
        <v>19.011800000000001</v>
      </c>
      <c r="H17">
        <v>20.678799999999999</v>
      </c>
      <c r="I17">
        <v>0.99541999999999997</v>
      </c>
      <c r="M17">
        <v>12</v>
      </c>
      <c r="N17" s="14">
        <f t="shared" si="2"/>
        <v>2028</v>
      </c>
      <c r="O17" s="16">
        <f t="shared" ref="O17:U17" ca="1" si="13">OFFSET($G40,O$3,0)*1000</f>
        <v>39137.700000000004</v>
      </c>
      <c r="P17" s="16">
        <f t="shared" ca="1" si="13"/>
        <v>39137.700000000004</v>
      </c>
      <c r="Q17" s="16">
        <f t="shared" ca="1" si="13"/>
        <v>90384.6</v>
      </c>
      <c r="R17" s="16">
        <f t="shared" ca="1" si="13"/>
        <v>75897.3</v>
      </c>
      <c r="S17" s="16">
        <f t="shared" ca="1" si="13"/>
        <v>97003.900000000009</v>
      </c>
      <c r="T17" s="16">
        <f t="shared" ca="1" si="13"/>
        <v>33749</v>
      </c>
      <c r="U17" s="16">
        <f t="shared" ca="1" si="13"/>
        <v>33800.400000000001</v>
      </c>
      <c r="V17" s="2"/>
      <c r="Z17" s="4"/>
    </row>
    <row r="18" spans="1:26" ht="13.5" customHeight="1" thickBot="1" x14ac:dyDescent="0.3">
      <c r="A18">
        <v>2026</v>
      </c>
      <c r="B18">
        <v>0</v>
      </c>
      <c r="C18">
        <v>16.227499999999999</v>
      </c>
      <c r="D18">
        <v>17.619399999999999</v>
      </c>
      <c r="E18">
        <v>15.888299999999999</v>
      </c>
      <c r="F18">
        <v>17.5701</v>
      </c>
      <c r="G18">
        <v>17.634599999999999</v>
      </c>
      <c r="H18">
        <v>19.608499999999999</v>
      </c>
      <c r="I18">
        <v>1.13449</v>
      </c>
      <c r="M18">
        <v>13</v>
      </c>
      <c r="N18" s="14">
        <f t="shared" si="2"/>
        <v>2029</v>
      </c>
      <c r="O18" s="16">
        <f t="shared" ref="O18:U18" ca="1" si="14">OFFSET($G41,O$3,0)*1000</f>
        <v>38180</v>
      </c>
      <c r="P18" s="16">
        <f t="shared" ca="1" si="14"/>
        <v>38180</v>
      </c>
      <c r="Q18" s="16">
        <f t="shared" ca="1" si="14"/>
        <v>89214.5</v>
      </c>
      <c r="R18" s="16">
        <f t="shared" ca="1" si="14"/>
        <v>74307.399999999994</v>
      </c>
      <c r="S18" s="16">
        <f t="shared" ca="1" si="14"/>
        <v>96136</v>
      </c>
      <c r="T18" s="16">
        <f t="shared" ca="1" si="14"/>
        <v>33621.699999999997</v>
      </c>
      <c r="U18" s="16">
        <f t="shared" ca="1" si="14"/>
        <v>33635.699999999997</v>
      </c>
      <c r="V18" s="2"/>
      <c r="Z18" s="5"/>
    </row>
    <row r="19" spans="1:26" ht="13.5" customHeight="1" x14ac:dyDescent="0.25">
      <c r="A19">
        <v>2027</v>
      </c>
      <c r="B19">
        <v>0</v>
      </c>
      <c r="C19">
        <v>16.227499999999999</v>
      </c>
      <c r="D19">
        <v>17.619399999999999</v>
      </c>
      <c r="E19">
        <v>14.746700000000001</v>
      </c>
      <c r="F19">
        <v>16.648599999999998</v>
      </c>
      <c r="G19">
        <v>16.701499999999999</v>
      </c>
      <c r="H19">
        <v>18.7913</v>
      </c>
      <c r="I19">
        <v>1.25922</v>
      </c>
      <c r="M19">
        <v>14</v>
      </c>
      <c r="N19" s="18">
        <f t="shared" si="2"/>
        <v>2030</v>
      </c>
      <c r="O19" s="16">
        <f t="shared" ref="O19:U19" ca="1" si="15">OFFSET($G42,O$3,0)*1000</f>
        <v>37634.799999999996</v>
      </c>
      <c r="P19" s="16">
        <f t="shared" ca="1" si="15"/>
        <v>37634.799999999996</v>
      </c>
      <c r="Q19" s="16">
        <f t="shared" ca="1" si="15"/>
        <v>88224.7</v>
      </c>
      <c r="R19" s="16">
        <f t="shared" ca="1" si="15"/>
        <v>73043.8</v>
      </c>
      <c r="S19" s="16">
        <f t="shared" ca="1" si="15"/>
        <v>95375.3</v>
      </c>
      <c r="T19" s="16">
        <f t="shared" ca="1" si="15"/>
        <v>33616.100000000006</v>
      </c>
      <c r="U19" s="16">
        <f t="shared" ca="1" si="15"/>
        <v>33616.100000000006</v>
      </c>
      <c r="V19" s="2"/>
    </row>
    <row r="20" spans="1:26" ht="15.6" customHeight="1" x14ac:dyDescent="0.25">
      <c r="A20">
        <v>2028</v>
      </c>
      <c r="B20">
        <v>0</v>
      </c>
      <c r="C20">
        <v>16.227499999999999</v>
      </c>
      <c r="D20">
        <v>17.619399999999999</v>
      </c>
      <c r="E20">
        <v>13.542899999999999</v>
      </c>
      <c r="F20">
        <v>16.064</v>
      </c>
      <c r="G20">
        <v>16.0489</v>
      </c>
      <c r="H20">
        <v>18.3416</v>
      </c>
      <c r="I20">
        <v>1.3973899999999999</v>
      </c>
      <c r="M20">
        <v>15</v>
      </c>
      <c r="N20" s="18">
        <f t="shared" ref="N20" si="16">A23</f>
        <v>2031</v>
      </c>
      <c r="O20" s="16">
        <f t="shared" ref="O20:U20" ca="1" si="17">OFFSET($G43,O$3,0)*1000</f>
        <v>37351.9</v>
      </c>
      <c r="P20" s="16">
        <f t="shared" ca="1" si="17"/>
        <v>37351.9</v>
      </c>
      <c r="Q20" s="16">
        <f t="shared" ca="1" si="17"/>
        <v>87411.1</v>
      </c>
      <c r="R20" s="16">
        <f t="shared" ca="1" si="17"/>
        <v>72061.3</v>
      </c>
      <c r="S20" s="16">
        <f t="shared" ca="1" si="17"/>
        <v>94733.099999999991</v>
      </c>
      <c r="T20" s="16">
        <f t="shared" ca="1" si="17"/>
        <v>33661.700000000004</v>
      </c>
      <c r="U20" s="16">
        <f t="shared" ca="1" si="17"/>
        <v>33657.9</v>
      </c>
      <c r="V20" s="2"/>
    </row>
    <row r="21" spans="1:26" ht="13.2" customHeight="1" x14ac:dyDescent="0.25">
      <c r="A21">
        <v>2029</v>
      </c>
      <c r="B21">
        <v>0</v>
      </c>
      <c r="C21">
        <v>16.227499999999999</v>
      </c>
      <c r="D21">
        <v>17.619399999999999</v>
      </c>
      <c r="E21">
        <v>12.9763</v>
      </c>
      <c r="F21">
        <v>15.686500000000001</v>
      </c>
      <c r="G21">
        <v>15.610200000000001</v>
      </c>
      <c r="H21">
        <v>17.911300000000001</v>
      </c>
      <c r="I21">
        <v>1.4855799999999999</v>
      </c>
      <c r="M21">
        <v>16</v>
      </c>
      <c r="N21" s="18">
        <v>2032</v>
      </c>
      <c r="O21" s="16">
        <f t="shared" ref="O21:U21" ca="1" si="18">OFFSET($G44,O$3,0)*1000</f>
        <v>37224.5</v>
      </c>
      <c r="P21" s="16">
        <f t="shared" ca="1" si="18"/>
        <v>37224.5</v>
      </c>
      <c r="Q21" s="16">
        <f t="shared" ca="1" si="18"/>
        <v>86757.5</v>
      </c>
      <c r="R21" s="16">
        <f t="shared" ca="1" si="18"/>
        <v>71311.8</v>
      </c>
      <c r="S21" s="16">
        <f t="shared" ca="1" si="18"/>
        <v>94206.900000000009</v>
      </c>
      <c r="T21" s="16">
        <f t="shared" ca="1" si="18"/>
        <v>33722.800000000003</v>
      </c>
      <c r="U21" s="16">
        <f t="shared" ca="1" si="18"/>
        <v>33719.199999999997</v>
      </c>
      <c r="V21" s="2"/>
    </row>
    <row r="22" spans="1:26" ht="14.4" thickBot="1" x14ac:dyDescent="0.3">
      <c r="A22">
        <v>2030</v>
      </c>
      <c r="B22">
        <v>0</v>
      </c>
      <c r="C22">
        <v>16.227499999999999</v>
      </c>
      <c r="D22">
        <v>17.619399999999999</v>
      </c>
      <c r="E22">
        <v>12.687799999999999</v>
      </c>
      <c r="F22">
        <v>15.4764</v>
      </c>
      <c r="G22">
        <v>15.3588</v>
      </c>
      <c r="H22">
        <v>17.6525</v>
      </c>
      <c r="I22">
        <v>1.5056400000000001</v>
      </c>
      <c r="M22">
        <v>17</v>
      </c>
      <c r="N22" s="15">
        <v>2033</v>
      </c>
      <c r="O22" s="17">
        <f t="shared" ref="O22:U23" ca="1" si="19">OFFSET($G45,O$3,0)*1000</f>
        <v>37183.5</v>
      </c>
      <c r="P22" s="17">
        <f t="shared" ca="1" si="19"/>
        <v>37183.5</v>
      </c>
      <c r="Q22" s="17">
        <f t="shared" ca="1" si="19"/>
        <v>86242</v>
      </c>
      <c r="R22" s="17">
        <f t="shared" ca="1" si="19"/>
        <v>70749.7</v>
      </c>
      <c r="S22" s="17">
        <f t="shared" ca="1" si="19"/>
        <v>93785</v>
      </c>
      <c r="T22" s="17">
        <f t="shared" ca="1" si="19"/>
        <v>33780.199999999997</v>
      </c>
      <c r="U22" s="17">
        <f t="shared" ca="1" si="19"/>
        <v>33777.799999999996</v>
      </c>
      <c r="V22" s="2"/>
    </row>
    <row r="23" spans="1:26" ht="13.8" x14ac:dyDescent="0.25">
      <c r="A23">
        <v>2031</v>
      </c>
      <c r="B23">
        <v>0</v>
      </c>
      <c r="C23">
        <v>16.227499999999999</v>
      </c>
      <c r="D23">
        <v>17.619399999999999</v>
      </c>
      <c r="E23">
        <v>12.6408</v>
      </c>
      <c r="F23">
        <v>15.3909</v>
      </c>
      <c r="G23">
        <v>15.2361</v>
      </c>
      <c r="H23">
        <v>17.560099999999998</v>
      </c>
      <c r="I23">
        <v>1.50132</v>
      </c>
      <c r="M23">
        <v>18</v>
      </c>
      <c r="N23" s="18">
        <f t="shared" ref="N23" si="20">A26</f>
        <v>0</v>
      </c>
      <c r="O23" s="16">
        <f t="shared" ca="1" si="19"/>
        <v>0</v>
      </c>
      <c r="P23" s="16">
        <f t="shared" ca="1" si="19"/>
        <v>0</v>
      </c>
      <c r="Q23" s="16">
        <f t="shared" ca="1" si="19"/>
        <v>0</v>
      </c>
      <c r="R23" s="16">
        <f t="shared" ca="1" si="19"/>
        <v>0</v>
      </c>
      <c r="S23" s="16">
        <f t="shared" ca="1" si="19"/>
        <v>0</v>
      </c>
      <c r="T23" s="16">
        <f t="shared" ca="1" si="19"/>
        <v>0</v>
      </c>
      <c r="U23" s="16">
        <f t="shared" ca="1" si="19"/>
        <v>0</v>
      </c>
      <c r="V23" s="2"/>
    </row>
    <row r="24" spans="1:26" ht="27.6" customHeight="1" x14ac:dyDescent="0.25">
      <c r="A24">
        <v>2032</v>
      </c>
      <c r="B24">
        <v>0</v>
      </c>
      <c r="C24">
        <v>16.227499999999999</v>
      </c>
      <c r="D24">
        <v>17.619399999999999</v>
      </c>
      <c r="E24">
        <v>12.680899999999999</v>
      </c>
      <c r="F24">
        <v>15.344099999999999</v>
      </c>
      <c r="G24">
        <v>15.1905</v>
      </c>
      <c r="H24">
        <v>17.462900000000001</v>
      </c>
      <c r="I24">
        <v>1.48563</v>
      </c>
      <c r="N24" s="18"/>
      <c r="O24" s="16"/>
      <c r="P24" s="16"/>
      <c r="Q24" s="16"/>
      <c r="R24" s="16"/>
      <c r="S24" s="16"/>
      <c r="T24" s="16"/>
      <c r="U24" s="16"/>
      <c r="V24" s="2"/>
    </row>
    <row r="25" spans="1:26" ht="14.4" thickBot="1" x14ac:dyDescent="0.3">
      <c r="A25">
        <v>2033</v>
      </c>
      <c r="B25">
        <v>0</v>
      </c>
      <c r="C25">
        <v>16.227499999999999</v>
      </c>
      <c r="D25">
        <v>17.619399999999999</v>
      </c>
      <c r="E25">
        <v>12.6408</v>
      </c>
      <c r="F25">
        <v>15.332700000000001</v>
      </c>
      <c r="G25">
        <v>15.181100000000001</v>
      </c>
      <c r="H25">
        <v>17.493099999999998</v>
      </c>
      <c r="I25">
        <v>1.4696400000000001</v>
      </c>
      <c r="M25" s="7" t="s">
        <v>46</v>
      </c>
      <c r="N25" s="8" t="s">
        <v>11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2"/>
    </row>
    <row r="26" spans="1:26" ht="13.8" x14ac:dyDescent="0.25">
      <c r="I26" s="1"/>
      <c r="N26" s="9">
        <f t="shared" ref="N26:N43" si="21">A9</f>
        <v>2017</v>
      </c>
      <c r="O26" s="11">
        <f t="shared" ref="O26:U35" ca="1" si="22">OFFSET($G49,O$3,0)</f>
        <v>1.53677E-2</v>
      </c>
      <c r="P26" s="11">
        <f t="shared" ca="1" si="22"/>
        <v>1.53677E-2</v>
      </c>
      <c r="Q26" s="11">
        <f t="shared" ca="1" si="22"/>
        <v>1.53677E-2</v>
      </c>
      <c r="R26" s="11">
        <f t="shared" ca="1" si="22"/>
        <v>1.53677E-2</v>
      </c>
      <c r="S26" s="11">
        <f t="shared" ca="1" si="22"/>
        <v>1.53677E-2</v>
      </c>
      <c r="T26" s="11">
        <f t="shared" ca="1" si="22"/>
        <v>1.53677E-2</v>
      </c>
      <c r="U26" s="11">
        <f t="shared" ca="1" si="22"/>
        <v>1.53677E-2</v>
      </c>
      <c r="V26" s="2"/>
    </row>
    <row r="27" spans="1:26" ht="13.8" x14ac:dyDescent="0.25">
      <c r="A27" t="s">
        <v>20</v>
      </c>
      <c r="B27" t="s">
        <v>60</v>
      </c>
      <c r="I27" s="1"/>
      <c r="K27">
        <f t="shared" ref="K27:K39" si="23">G27/$A$3</f>
        <v>0</v>
      </c>
      <c r="N27" s="9">
        <f t="shared" si="21"/>
        <v>2018</v>
      </c>
      <c r="O27" s="11">
        <f t="shared" ca="1" si="22"/>
        <v>1.6011999999999998E-2</v>
      </c>
      <c r="P27" s="11">
        <f t="shared" ca="1" si="22"/>
        <v>1.6011999999999998E-2</v>
      </c>
      <c r="Q27" s="11">
        <f t="shared" ca="1" si="22"/>
        <v>1.6011999999999998E-2</v>
      </c>
      <c r="R27" s="11">
        <f t="shared" ca="1" si="22"/>
        <v>1.6011999999999998E-2</v>
      </c>
      <c r="S27" s="11">
        <f t="shared" ca="1" si="22"/>
        <v>1.6011999999999998E-2</v>
      </c>
      <c r="T27" s="11">
        <f t="shared" ca="1" si="22"/>
        <v>0.35573300000000002</v>
      </c>
      <c r="U27" s="11">
        <f t="shared" ca="1" si="22"/>
        <v>0.28407399999999999</v>
      </c>
      <c r="V27" s="2"/>
    </row>
    <row r="28" spans="1:26" ht="13.8" x14ac:dyDescent="0.25">
      <c r="A28" t="s">
        <v>11</v>
      </c>
      <c r="B28" t="s">
        <v>21</v>
      </c>
      <c r="C28" t="s">
        <v>22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  <c r="I28" s="1" t="s">
        <v>28</v>
      </c>
      <c r="K28" t="e">
        <f t="shared" si="23"/>
        <v>#VALUE!</v>
      </c>
      <c r="N28" s="9">
        <f t="shared" si="21"/>
        <v>2019</v>
      </c>
      <c r="O28" s="11">
        <f t="shared" ca="1" si="22"/>
        <v>1.84964E-2</v>
      </c>
      <c r="P28" s="11">
        <f t="shared" ca="1" si="22"/>
        <v>1.84964E-2</v>
      </c>
      <c r="Q28" s="11">
        <f t="shared" ca="1" si="22"/>
        <v>1.84964E-2</v>
      </c>
      <c r="R28" s="11">
        <f t="shared" ca="1" si="22"/>
        <v>1.84964E-2</v>
      </c>
      <c r="S28" s="11">
        <f t="shared" ca="1" si="22"/>
        <v>1.84964E-2</v>
      </c>
      <c r="T28" s="11">
        <f t="shared" ca="1" si="22"/>
        <v>0.35573300000000002</v>
      </c>
      <c r="U28" s="11">
        <f t="shared" ca="1" si="22"/>
        <v>0.28407399999999999</v>
      </c>
      <c r="V28" s="2"/>
    </row>
    <row r="29" spans="1:26" ht="13.8" x14ac:dyDescent="0.25">
      <c r="A29">
        <v>2017</v>
      </c>
      <c r="B29">
        <v>91.551100000000005</v>
      </c>
      <c r="C29">
        <v>36.620399999999997</v>
      </c>
      <c r="D29">
        <v>32.042900000000003</v>
      </c>
      <c r="E29">
        <v>83.297899999999998</v>
      </c>
      <c r="F29">
        <v>83.297899999999998</v>
      </c>
      <c r="G29">
        <v>83.297899999999998</v>
      </c>
      <c r="H29">
        <v>83.297899999999998</v>
      </c>
      <c r="I29" s="1">
        <v>1.13687E-12</v>
      </c>
      <c r="K29">
        <f t="shared" si="23"/>
        <v>0.90985143815858027</v>
      </c>
      <c r="N29" s="9">
        <f t="shared" si="21"/>
        <v>2020</v>
      </c>
      <c r="O29" s="11">
        <f t="shared" ca="1" si="22"/>
        <v>0.28407399999999999</v>
      </c>
      <c r="P29" s="11">
        <f t="shared" ca="1" si="22"/>
        <v>0.28407399999999999</v>
      </c>
      <c r="Q29" s="11">
        <f t="shared" ca="1" si="22"/>
        <v>1.69611E-2</v>
      </c>
      <c r="R29" s="11">
        <f t="shared" ca="1" si="22"/>
        <v>6.1437400000000003E-2</v>
      </c>
      <c r="S29" s="11">
        <f t="shared" ca="1" si="22"/>
        <v>0</v>
      </c>
      <c r="T29" s="11">
        <f t="shared" ca="1" si="22"/>
        <v>0.35573300000000002</v>
      </c>
      <c r="U29" s="11">
        <f t="shared" ca="1" si="22"/>
        <v>0.35573300000000002</v>
      </c>
      <c r="V29" s="2"/>
    </row>
    <row r="30" spans="1:26" ht="13.8" x14ac:dyDescent="0.25">
      <c r="A30">
        <v>2018</v>
      </c>
      <c r="B30">
        <v>91.551100000000005</v>
      </c>
      <c r="C30">
        <v>36.620399999999997</v>
      </c>
      <c r="D30">
        <v>32.042900000000003</v>
      </c>
      <c r="E30">
        <v>85.750100000000003</v>
      </c>
      <c r="F30">
        <v>85.760300000000001</v>
      </c>
      <c r="G30">
        <v>85.761300000000006</v>
      </c>
      <c r="H30">
        <v>85.775599999999997</v>
      </c>
      <c r="I30">
        <v>8.097E-3</v>
      </c>
      <c r="K30">
        <f t="shared" si="23"/>
        <v>0.93675881556857321</v>
      </c>
      <c r="N30" s="9">
        <f t="shared" si="21"/>
        <v>2021</v>
      </c>
      <c r="O30" s="11">
        <f t="shared" ca="1" si="22"/>
        <v>0.28407399999999999</v>
      </c>
      <c r="P30" s="11">
        <f t="shared" ca="1" si="22"/>
        <v>0.28407399999999999</v>
      </c>
      <c r="Q30" s="11">
        <f t="shared" ca="1" si="22"/>
        <v>1.69611E-2</v>
      </c>
      <c r="R30" s="11">
        <f t="shared" ca="1" si="22"/>
        <v>6.1437400000000003E-2</v>
      </c>
      <c r="S30" s="11">
        <f t="shared" ca="1" si="22"/>
        <v>0</v>
      </c>
      <c r="T30" s="11">
        <f t="shared" ca="1" si="22"/>
        <v>0.35573300000000002</v>
      </c>
      <c r="U30" s="11">
        <f t="shared" ca="1" si="22"/>
        <v>0.35573300000000002</v>
      </c>
      <c r="V30" s="2"/>
    </row>
    <row r="31" spans="1:26" ht="13.8" x14ac:dyDescent="0.25">
      <c r="A31">
        <v>2019</v>
      </c>
      <c r="B31">
        <v>91.551100000000005</v>
      </c>
      <c r="C31">
        <v>36.620399999999997</v>
      </c>
      <c r="D31">
        <v>32.042900000000003</v>
      </c>
      <c r="E31">
        <v>89.089699999999993</v>
      </c>
      <c r="F31">
        <v>89.135599999999997</v>
      </c>
      <c r="G31">
        <v>89.138499999999993</v>
      </c>
      <c r="H31">
        <v>89.201400000000007</v>
      </c>
      <c r="I31">
        <v>3.51338E-2</v>
      </c>
      <c r="K31">
        <f t="shared" si="23"/>
        <v>0.97364750396226796</v>
      </c>
      <c r="N31" s="9">
        <f t="shared" si="21"/>
        <v>2022</v>
      </c>
      <c r="O31" s="11">
        <f t="shared" ca="1" si="22"/>
        <v>0.28407399999999999</v>
      </c>
      <c r="P31" s="11">
        <f t="shared" ca="1" si="22"/>
        <v>0.28407399999999999</v>
      </c>
      <c r="Q31" s="11">
        <f t="shared" ca="1" si="22"/>
        <v>1.69611E-2</v>
      </c>
      <c r="R31" s="11">
        <f t="shared" ca="1" si="22"/>
        <v>6.1437400000000003E-2</v>
      </c>
      <c r="S31" s="11">
        <f t="shared" ca="1" si="22"/>
        <v>0</v>
      </c>
      <c r="T31" s="11">
        <f t="shared" ca="1" si="22"/>
        <v>0.35573300000000002</v>
      </c>
      <c r="U31" s="11">
        <f t="shared" ca="1" si="22"/>
        <v>0.35573300000000002</v>
      </c>
      <c r="V31" s="2"/>
    </row>
    <row r="32" spans="1:26" ht="13.8" x14ac:dyDescent="0.25">
      <c r="A32">
        <v>2020</v>
      </c>
      <c r="B32">
        <v>91.551100000000005</v>
      </c>
      <c r="C32">
        <v>36.620399999999997</v>
      </c>
      <c r="D32">
        <v>32.042900000000003</v>
      </c>
      <c r="E32">
        <v>92.303299999999993</v>
      </c>
      <c r="F32">
        <v>92.449799999999996</v>
      </c>
      <c r="G32">
        <v>92.461299999999994</v>
      </c>
      <c r="H32">
        <v>92.659599999999998</v>
      </c>
      <c r="I32">
        <v>0.11171200000000001</v>
      </c>
      <c r="K32">
        <f t="shared" si="23"/>
        <v>1.0099419886817307</v>
      </c>
      <c r="N32" s="9">
        <f t="shared" si="21"/>
        <v>2023</v>
      </c>
      <c r="O32" s="11">
        <f t="shared" ca="1" si="22"/>
        <v>0.28407399999999999</v>
      </c>
      <c r="P32" s="11">
        <f t="shared" ca="1" si="22"/>
        <v>0.28407399999999999</v>
      </c>
      <c r="Q32" s="11">
        <f t="shared" ca="1" si="22"/>
        <v>1.69611E-2</v>
      </c>
      <c r="R32" s="11">
        <f t="shared" ca="1" si="22"/>
        <v>6.1437400000000003E-2</v>
      </c>
      <c r="S32" s="11">
        <f t="shared" ca="1" si="22"/>
        <v>0</v>
      </c>
      <c r="T32" s="11">
        <f t="shared" ca="1" si="22"/>
        <v>0.35573300000000002</v>
      </c>
      <c r="U32" s="11">
        <f t="shared" ca="1" si="22"/>
        <v>0.35573300000000002</v>
      </c>
      <c r="V32" s="2"/>
    </row>
    <row r="33" spans="1:22" ht="13.8" x14ac:dyDescent="0.25">
      <c r="A33">
        <v>2021</v>
      </c>
      <c r="B33">
        <v>91.551100000000005</v>
      </c>
      <c r="C33">
        <v>36.620399999999997</v>
      </c>
      <c r="D33">
        <v>32.042900000000003</v>
      </c>
      <c r="E33">
        <v>78.156499999999994</v>
      </c>
      <c r="F33">
        <v>78.534800000000004</v>
      </c>
      <c r="G33">
        <v>78.564099999999996</v>
      </c>
      <c r="H33">
        <v>79.070899999999995</v>
      </c>
      <c r="I33">
        <v>0.28699200000000002</v>
      </c>
      <c r="K33">
        <f t="shared" si="23"/>
        <v>0.8581447956387197</v>
      </c>
      <c r="N33" s="9">
        <f t="shared" si="21"/>
        <v>2024</v>
      </c>
      <c r="O33" s="11">
        <f t="shared" ca="1" si="22"/>
        <v>0.28407399999999999</v>
      </c>
      <c r="P33" s="11">
        <f t="shared" ca="1" si="22"/>
        <v>0.28407399999999999</v>
      </c>
      <c r="Q33" s="11">
        <f t="shared" ca="1" si="22"/>
        <v>1.69611E-2</v>
      </c>
      <c r="R33" s="11">
        <f t="shared" ca="1" si="22"/>
        <v>6.1437400000000003E-2</v>
      </c>
      <c r="S33" s="11">
        <f t="shared" ca="1" si="22"/>
        <v>0</v>
      </c>
      <c r="T33" s="11">
        <f t="shared" ca="1" si="22"/>
        <v>0.35544999999999999</v>
      </c>
      <c r="U33" s="11">
        <f t="shared" ca="1" si="22"/>
        <v>0.35569400000000001</v>
      </c>
      <c r="V33" s="2"/>
    </row>
    <row r="34" spans="1:22" ht="13.8" x14ac:dyDescent="0.25">
      <c r="A34">
        <v>2022</v>
      </c>
      <c r="B34">
        <v>91.551100000000005</v>
      </c>
      <c r="C34">
        <v>36.620399999999997</v>
      </c>
      <c r="D34">
        <v>32.042900000000003</v>
      </c>
      <c r="E34">
        <v>66.423100000000005</v>
      </c>
      <c r="F34">
        <v>67.275999999999996</v>
      </c>
      <c r="G34">
        <v>67.331800000000001</v>
      </c>
      <c r="H34">
        <v>68.400199999999998</v>
      </c>
      <c r="I34">
        <v>0.62321499999999996</v>
      </c>
      <c r="K34">
        <f t="shared" si="23"/>
        <v>0.73545593662992581</v>
      </c>
      <c r="N34" s="9">
        <f t="shared" si="21"/>
        <v>2025</v>
      </c>
      <c r="O34" s="11">
        <f t="shared" ca="1" si="22"/>
        <v>0.28407399999999999</v>
      </c>
      <c r="P34" s="11">
        <f t="shared" ca="1" si="22"/>
        <v>0.28407399999999999</v>
      </c>
      <c r="Q34" s="11">
        <f t="shared" ca="1" si="22"/>
        <v>1.69611E-2</v>
      </c>
      <c r="R34" s="11">
        <f t="shared" ca="1" si="22"/>
        <v>6.1437400000000003E-2</v>
      </c>
      <c r="S34" s="11">
        <f t="shared" ca="1" si="22"/>
        <v>0</v>
      </c>
      <c r="T34" s="11">
        <f t="shared" ca="1" si="22"/>
        <v>0.34697</v>
      </c>
      <c r="U34" s="11">
        <f t="shared" ca="1" si="22"/>
        <v>0.34979399999999999</v>
      </c>
      <c r="V34" s="2"/>
    </row>
    <row r="35" spans="1:22" ht="13.8" x14ac:dyDescent="0.25">
      <c r="A35">
        <v>2023</v>
      </c>
      <c r="B35">
        <v>91.551100000000005</v>
      </c>
      <c r="C35">
        <v>36.620399999999997</v>
      </c>
      <c r="D35">
        <v>32.042900000000003</v>
      </c>
      <c r="E35">
        <v>56.726599999999998</v>
      </c>
      <c r="F35">
        <v>58.321199999999997</v>
      </c>
      <c r="G35">
        <v>58.387999999999998</v>
      </c>
      <c r="H35">
        <v>60.280900000000003</v>
      </c>
      <c r="I35">
        <v>1.13822</v>
      </c>
      <c r="K35">
        <f t="shared" si="23"/>
        <v>0.63776404652702146</v>
      </c>
      <c r="N35" s="9">
        <f t="shared" si="21"/>
        <v>2026</v>
      </c>
      <c r="O35" s="11">
        <f t="shared" ca="1" si="22"/>
        <v>0.28406399999999998</v>
      </c>
      <c r="P35" s="11">
        <f t="shared" ca="1" si="22"/>
        <v>0.28406399999999998</v>
      </c>
      <c r="Q35" s="11">
        <f t="shared" ca="1" si="22"/>
        <v>1.69611E-2</v>
      </c>
      <c r="R35" s="11">
        <f t="shared" ca="1" si="22"/>
        <v>6.1437400000000003E-2</v>
      </c>
      <c r="S35" s="11">
        <f t="shared" ca="1" si="22"/>
        <v>0</v>
      </c>
      <c r="T35" s="11">
        <f t="shared" ca="1" si="22"/>
        <v>0.33528200000000002</v>
      </c>
      <c r="U35" s="11">
        <f t="shared" ca="1" si="22"/>
        <v>0.33750200000000002</v>
      </c>
      <c r="V35" s="2"/>
    </row>
    <row r="36" spans="1:22" ht="13.2" customHeight="1" x14ac:dyDescent="0.25">
      <c r="A36">
        <v>2024</v>
      </c>
      <c r="B36">
        <v>91.551100000000005</v>
      </c>
      <c r="C36">
        <v>36.620399999999997</v>
      </c>
      <c r="D36">
        <v>32.042900000000003</v>
      </c>
      <c r="E36">
        <v>48.981000000000002</v>
      </c>
      <c r="F36">
        <v>51.451599999999999</v>
      </c>
      <c r="G36">
        <v>51.560099999999998</v>
      </c>
      <c r="H36">
        <v>54.523499999999999</v>
      </c>
      <c r="I36">
        <v>1.7353400000000001</v>
      </c>
      <c r="K36">
        <f t="shared" si="23"/>
        <v>0.56318383940771866</v>
      </c>
      <c r="N36" s="9">
        <f t="shared" si="21"/>
        <v>2027</v>
      </c>
      <c r="O36" s="11">
        <f t="shared" ref="O36:U43" ca="1" si="24">OFFSET($G59,O$3,0)</f>
        <v>0.28357199999999999</v>
      </c>
      <c r="P36" s="11">
        <f t="shared" ca="1" si="24"/>
        <v>0.28357199999999999</v>
      </c>
      <c r="Q36" s="11">
        <f t="shared" ca="1" si="24"/>
        <v>1.69611E-2</v>
      </c>
      <c r="R36" s="11">
        <f t="shared" ca="1" si="24"/>
        <v>6.1437400000000003E-2</v>
      </c>
      <c r="S36" s="11">
        <f t="shared" ca="1" si="24"/>
        <v>0</v>
      </c>
      <c r="T36" s="11">
        <f t="shared" ca="1" si="24"/>
        <v>0.32816099999999998</v>
      </c>
      <c r="U36" s="11">
        <f t="shared" ca="1" si="24"/>
        <v>0.32925500000000002</v>
      </c>
      <c r="V36" s="2"/>
    </row>
    <row r="37" spans="1:22" ht="13.2" customHeight="1" x14ac:dyDescent="0.25">
      <c r="A37">
        <v>2025</v>
      </c>
      <c r="B37">
        <v>91.551100000000005</v>
      </c>
      <c r="C37">
        <v>36.620399999999997</v>
      </c>
      <c r="D37">
        <v>32.042900000000003</v>
      </c>
      <c r="E37">
        <v>43.207799999999999</v>
      </c>
      <c r="F37">
        <v>46.443600000000004</v>
      </c>
      <c r="G37">
        <v>46.5687</v>
      </c>
      <c r="H37">
        <v>50.309800000000003</v>
      </c>
      <c r="I37">
        <v>2.2529300000000001</v>
      </c>
      <c r="K37">
        <f t="shared" si="23"/>
        <v>0.50866346772458215</v>
      </c>
      <c r="N37" s="9">
        <f t="shared" si="21"/>
        <v>2028</v>
      </c>
      <c r="O37" s="11">
        <f t="shared" ca="1" si="24"/>
        <v>0.281976</v>
      </c>
      <c r="P37" s="11">
        <f t="shared" ca="1" si="24"/>
        <v>0.281976</v>
      </c>
      <c r="Q37" s="11">
        <f t="shared" ca="1" si="24"/>
        <v>1.69611E-2</v>
      </c>
      <c r="R37" s="11">
        <f t="shared" ca="1" si="24"/>
        <v>6.1437400000000003E-2</v>
      </c>
      <c r="S37" s="11">
        <f t="shared" ca="1" si="24"/>
        <v>0</v>
      </c>
      <c r="T37" s="11">
        <f t="shared" ca="1" si="24"/>
        <v>0.32493899999999998</v>
      </c>
      <c r="U37" s="11">
        <f t="shared" ca="1" si="24"/>
        <v>0.32534999999999997</v>
      </c>
      <c r="V37" s="2"/>
    </row>
    <row r="38" spans="1:22" ht="13.8" x14ac:dyDescent="0.25">
      <c r="A38">
        <v>2026</v>
      </c>
      <c r="B38">
        <v>91.551100000000005</v>
      </c>
      <c r="C38">
        <v>36.620399999999997</v>
      </c>
      <c r="D38">
        <v>32.042900000000003</v>
      </c>
      <c r="E38">
        <v>39.047400000000003</v>
      </c>
      <c r="F38">
        <v>42.934399999999997</v>
      </c>
      <c r="G38">
        <v>43.063400000000001</v>
      </c>
      <c r="H38">
        <v>47.608899999999998</v>
      </c>
      <c r="I38">
        <v>2.6097999999999999</v>
      </c>
      <c r="K38">
        <f t="shared" si="23"/>
        <v>0.47037556075241038</v>
      </c>
      <c r="N38" s="9">
        <f t="shared" si="21"/>
        <v>2029</v>
      </c>
      <c r="O38" s="11">
        <f t="shared" ca="1" si="24"/>
        <v>0.27999499999999999</v>
      </c>
      <c r="P38" s="11">
        <f t="shared" ca="1" si="24"/>
        <v>0.27999499999999999</v>
      </c>
      <c r="Q38" s="11">
        <f t="shared" ca="1" si="24"/>
        <v>1.69611E-2</v>
      </c>
      <c r="R38" s="11">
        <f t="shared" ca="1" si="24"/>
        <v>6.1437400000000003E-2</v>
      </c>
      <c r="S38" s="11">
        <f t="shared" ca="1" si="24"/>
        <v>0</v>
      </c>
      <c r="T38" s="11">
        <f t="shared" ca="1" si="24"/>
        <v>0.32400499999999999</v>
      </c>
      <c r="U38" s="11">
        <f t="shared" ca="1" si="24"/>
        <v>0.32410299999999997</v>
      </c>
      <c r="V38" s="2"/>
    </row>
    <row r="39" spans="1:22" ht="13.8" x14ac:dyDescent="0.25">
      <c r="A39">
        <v>2027</v>
      </c>
      <c r="B39">
        <v>91.551100000000005</v>
      </c>
      <c r="C39">
        <v>36.620399999999997</v>
      </c>
      <c r="D39">
        <v>32.042900000000003</v>
      </c>
      <c r="E39">
        <v>36.286900000000003</v>
      </c>
      <c r="F39">
        <v>40.541699999999999</v>
      </c>
      <c r="G39">
        <v>40.688400000000001</v>
      </c>
      <c r="H39">
        <v>45.495699999999999</v>
      </c>
      <c r="I39">
        <v>2.8218399999999999</v>
      </c>
      <c r="K39">
        <f t="shared" si="23"/>
        <v>0.44443376431304482</v>
      </c>
      <c r="N39" s="9">
        <f t="shared" si="21"/>
        <v>2030</v>
      </c>
      <c r="O39" s="11">
        <f t="shared" ca="1" si="24"/>
        <v>0.27867799999999998</v>
      </c>
      <c r="P39" s="11">
        <f t="shared" ca="1" si="24"/>
        <v>0.27867799999999998</v>
      </c>
      <c r="Q39" s="11">
        <f t="shared" ca="1" si="24"/>
        <v>1.69611E-2</v>
      </c>
      <c r="R39" s="11">
        <f t="shared" ca="1" si="24"/>
        <v>6.1437400000000003E-2</v>
      </c>
      <c r="S39" s="11">
        <f t="shared" ca="1" si="24"/>
        <v>0</v>
      </c>
      <c r="T39" s="11">
        <f t="shared" ca="1" si="24"/>
        <v>0.32407799999999998</v>
      </c>
      <c r="U39" s="11">
        <f t="shared" ca="1" si="24"/>
        <v>0.32406600000000002</v>
      </c>
      <c r="V39" s="2"/>
    </row>
    <row r="40" spans="1:22" ht="13.8" x14ac:dyDescent="0.25">
      <c r="A40">
        <v>2028</v>
      </c>
      <c r="B40">
        <v>91.551100000000005</v>
      </c>
      <c r="C40">
        <v>36.620399999999997</v>
      </c>
      <c r="D40">
        <v>32.042900000000003</v>
      </c>
      <c r="E40">
        <v>34.658499999999997</v>
      </c>
      <c r="F40">
        <v>38.908299999999997</v>
      </c>
      <c r="G40">
        <v>39.137700000000002</v>
      </c>
      <c r="H40">
        <v>44.2883</v>
      </c>
      <c r="I40">
        <v>2.90489</v>
      </c>
      <c r="N40" s="9">
        <f t="shared" si="21"/>
        <v>2031</v>
      </c>
      <c r="O40" s="11">
        <f t="shared" ca="1" si="24"/>
        <v>0.27802700000000002</v>
      </c>
      <c r="P40" s="11">
        <f t="shared" ca="1" si="24"/>
        <v>0.27802700000000002</v>
      </c>
      <c r="Q40" s="11">
        <f t="shared" ca="1" si="24"/>
        <v>1.69611E-2</v>
      </c>
      <c r="R40" s="11">
        <f t="shared" ca="1" si="24"/>
        <v>6.1437400000000003E-2</v>
      </c>
      <c r="S40" s="11">
        <f t="shared" ca="1" si="24"/>
        <v>0</v>
      </c>
      <c r="T40" s="11">
        <f t="shared" ca="1" si="24"/>
        <v>0.324463</v>
      </c>
      <c r="U40" s="11">
        <f t="shared" ca="1" si="24"/>
        <v>0.32442300000000002</v>
      </c>
      <c r="V40" s="2"/>
    </row>
    <row r="41" spans="1:22" ht="13.8" x14ac:dyDescent="0.25">
      <c r="A41">
        <v>2029</v>
      </c>
      <c r="B41">
        <v>91.551100000000005</v>
      </c>
      <c r="C41">
        <v>36.620399999999997</v>
      </c>
      <c r="D41">
        <v>32.042900000000003</v>
      </c>
      <c r="E41">
        <v>33.964300000000001</v>
      </c>
      <c r="F41">
        <v>37.911700000000003</v>
      </c>
      <c r="G41">
        <v>38.18</v>
      </c>
      <c r="H41">
        <v>43.183700000000002</v>
      </c>
      <c r="I41">
        <v>2.8750399999999998</v>
      </c>
      <c r="N41" s="9">
        <f t="shared" si="21"/>
        <v>2032</v>
      </c>
      <c r="O41" s="11">
        <f t="shared" ca="1" si="24"/>
        <v>0.27782600000000002</v>
      </c>
      <c r="P41" s="11">
        <f t="shared" ca="1" si="24"/>
        <v>0.27782600000000002</v>
      </c>
      <c r="Q41" s="11">
        <f t="shared" ca="1" si="24"/>
        <v>1.69611E-2</v>
      </c>
      <c r="R41" s="11">
        <f t="shared" ca="1" si="24"/>
        <v>6.1437400000000003E-2</v>
      </c>
      <c r="S41" s="11">
        <f t="shared" ca="1" si="24"/>
        <v>0</v>
      </c>
      <c r="T41" s="11">
        <f t="shared" ca="1" si="24"/>
        <v>0.32508700000000001</v>
      </c>
      <c r="U41" s="11">
        <f t="shared" ca="1" si="24"/>
        <v>0.32505299999999998</v>
      </c>
      <c r="V41" s="2"/>
    </row>
    <row r="42" spans="1:22" ht="14.4" thickBot="1" x14ac:dyDescent="0.3">
      <c r="A42">
        <v>2030</v>
      </c>
      <c r="B42">
        <v>91.551100000000005</v>
      </c>
      <c r="C42">
        <v>36.620399999999997</v>
      </c>
      <c r="D42">
        <v>32.042900000000003</v>
      </c>
      <c r="E42">
        <v>33.4666</v>
      </c>
      <c r="F42">
        <v>37.309199999999997</v>
      </c>
      <c r="G42">
        <v>37.634799999999998</v>
      </c>
      <c r="H42">
        <v>42.432400000000001</v>
      </c>
      <c r="I42">
        <v>2.7990200000000001</v>
      </c>
      <c r="N42" s="10">
        <f t="shared" si="21"/>
        <v>2033</v>
      </c>
      <c r="O42" s="19">
        <f t="shared" ca="1" si="24"/>
        <v>0.27777200000000002</v>
      </c>
      <c r="P42" s="19">
        <f t="shared" ca="1" si="24"/>
        <v>0.27777200000000002</v>
      </c>
      <c r="Q42" s="19">
        <f t="shared" ca="1" si="24"/>
        <v>1.69611E-2</v>
      </c>
      <c r="R42" s="19">
        <f t="shared" ca="1" si="24"/>
        <v>6.1437400000000003E-2</v>
      </c>
      <c r="S42" s="19">
        <f t="shared" ca="1" si="24"/>
        <v>0</v>
      </c>
      <c r="T42" s="19">
        <f t="shared" ca="1" si="24"/>
        <v>0.32566099999999998</v>
      </c>
      <c r="U42" s="19">
        <f t="shared" ca="1" si="24"/>
        <v>0.32563900000000001</v>
      </c>
      <c r="V42" s="2"/>
    </row>
    <row r="43" spans="1:22" ht="13.8" x14ac:dyDescent="0.25">
      <c r="A43">
        <v>2031</v>
      </c>
      <c r="B43">
        <v>91.551100000000005</v>
      </c>
      <c r="C43">
        <v>36.620399999999997</v>
      </c>
      <c r="D43">
        <v>32.042900000000003</v>
      </c>
      <c r="E43">
        <v>33.422800000000002</v>
      </c>
      <c r="F43">
        <v>37.016399999999997</v>
      </c>
      <c r="G43">
        <v>37.351900000000001</v>
      </c>
      <c r="H43">
        <v>42.306899999999999</v>
      </c>
      <c r="I43" s="1">
        <v>2.7359100000000001</v>
      </c>
      <c r="N43" s="9">
        <f t="shared" si="21"/>
        <v>0</v>
      </c>
      <c r="O43" s="11">
        <f t="shared" ca="1" si="24"/>
        <v>0</v>
      </c>
      <c r="P43" s="11">
        <f t="shared" ca="1" si="24"/>
        <v>0</v>
      </c>
      <c r="Q43" s="11">
        <f t="shared" ca="1" si="24"/>
        <v>0</v>
      </c>
      <c r="R43" s="11">
        <f t="shared" ca="1" si="24"/>
        <v>0</v>
      </c>
      <c r="S43" s="11">
        <f t="shared" ca="1" si="24"/>
        <v>0</v>
      </c>
      <c r="T43" s="11">
        <f t="shared" ca="1" si="24"/>
        <v>0</v>
      </c>
      <c r="U43" s="11">
        <f t="shared" ca="1" si="24"/>
        <v>0</v>
      </c>
      <c r="V43" s="2"/>
    </row>
    <row r="44" spans="1:22" ht="13.8" x14ac:dyDescent="0.25">
      <c r="A44">
        <v>2032</v>
      </c>
      <c r="B44">
        <v>91.551100000000005</v>
      </c>
      <c r="C44">
        <v>36.620399999999997</v>
      </c>
      <c r="D44">
        <v>32.042900000000003</v>
      </c>
      <c r="E44">
        <v>33.462800000000001</v>
      </c>
      <c r="F44">
        <v>36.895099999999999</v>
      </c>
      <c r="G44">
        <v>37.224499999999999</v>
      </c>
      <c r="H44">
        <v>41.975700000000003</v>
      </c>
      <c r="I44" s="1">
        <v>2.6844800000000002</v>
      </c>
      <c r="N44" s="9"/>
      <c r="O44" s="11"/>
      <c r="P44" s="11"/>
      <c r="Q44" s="11"/>
      <c r="R44" s="11"/>
      <c r="S44" s="11"/>
      <c r="T44" s="11"/>
      <c r="U44" s="11"/>
      <c r="V44" s="2"/>
    </row>
    <row r="45" spans="1:22" ht="14.4" thickBot="1" x14ac:dyDescent="0.3">
      <c r="A45">
        <v>2033</v>
      </c>
      <c r="B45">
        <v>91.551100000000005</v>
      </c>
      <c r="C45">
        <v>36.620399999999997</v>
      </c>
      <c r="D45">
        <v>32.042900000000003</v>
      </c>
      <c r="E45">
        <v>33.366399999999999</v>
      </c>
      <c r="F45">
        <v>36.834099999999999</v>
      </c>
      <c r="G45">
        <v>37.183500000000002</v>
      </c>
      <c r="H45">
        <v>41.906100000000002</v>
      </c>
      <c r="I45" s="1">
        <v>2.6405099999999999</v>
      </c>
      <c r="M45" t="s">
        <v>45</v>
      </c>
      <c r="N45" s="13" t="s">
        <v>11</v>
      </c>
      <c r="O45" s="13" t="s">
        <v>50</v>
      </c>
      <c r="P45" s="13" t="s">
        <v>51</v>
      </c>
      <c r="Q45" s="13" t="s">
        <v>52</v>
      </c>
      <c r="R45" s="13" t="s">
        <v>53</v>
      </c>
      <c r="S45" s="13" t="s">
        <v>54</v>
      </c>
      <c r="T45" s="13" t="s">
        <v>55</v>
      </c>
      <c r="U45" s="13" t="s">
        <v>56</v>
      </c>
      <c r="V45" s="2"/>
    </row>
    <row r="46" spans="1:22" ht="13.8" x14ac:dyDescent="0.25">
      <c r="I46" s="1"/>
      <c r="N46" s="14">
        <f t="shared" ref="N46:N62" si="25">A9</f>
        <v>2017</v>
      </c>
      <c r="O46" s="16">
        <f t="shared" ref="O46:U55" ca="1" si="26">OFFSET($G9,O$3,0)*1000</f>
        <v>2051</v>
      </c>
      <c r="P46" s="16">
        <f t="shared" ca="1" si="26"/>
        <v>2051</v>
      </c>
      <c r="Q46" s="16">
        <f t="shared" ca="1" si="26"/>
        <v>2051</v>
      </c>
      <c r="R46" s="16">
        <f t="shared" ca="1" si="26"/>
        <v>2051</v>
      </c>
      <c r="S46" s="16">
        <f t="shared" ca="1" si="26"/>
        <v>2051</v>
      </c>
      <c r="T46" s="16">
        <f t="shared" ca="1" si="26"/>
        <v>2051</v>
      </c>
      <c r="U46" s="16">
        <f t="shared" ca="1" si="26"/>
        <v>2051</v>
      </c>
      <c r="V46" s="2"/>
    </row>
    <row r="47" spans="1:22" ht="13.8" x14ac:dyDescent="0.25">
      <c r="A47" t="s">
        <v>58</v>
      </c>
      <c r="I47" s="1"/>
      <c r="N47" s="14">
        <f t="shared" si="25"/>
        <v>2018</v>
      </c>
      <c r="O47" s="16">
        <f t="shared" ca="1" si="26"/>
        <v>2202</v>
      </c>
      <c r="P47" s="16">
        <f t="shared" ca="1" si="26"/>
        <v>2202</v>
      </c>
      <c r="Q47" s="16">
        <f t="shared" ca="1" si="26"/>
        <v>2202</v>
      </c>
      <c r="R47" s="16">
        <f t="shared" ca="1" si="26"/>
        <v>2202</v>
      </c>
      <c r="S47" s="16">
        <f t="shared" ca="1" si="26"/>
        <v>2202</v>
      </c>
      <c r="T47" s="16">
        <f t="shared" ca="1" si="26"/>
        <v>43009.3</v>
      </c>
      <c r="U47" s="16">
        <f t="shared" ca="1" si="26"/>
        <v>35265</v>
      </c>
      <c r="V47" s="2"/>
    </row>
    <row r="48" spans="1:22" ht="13.8" x14ac:dyDescent="0.25">
      <c r="A48" t="s">
        <v>11</v>
      </c>
      <c r="B48" t="s">
        <v>29</v>
      </c>
      <c r="C48" t="s">
        <v>30</v>
      </c>
      <c r="D48" t="s">
        <v>31</v>
      </c>
      <c r="E48" t="s">
        <v>32</v>
      </c>
      <c r="F48" t="s">
        <v>33</v>
      </c>
      <c r="G48" t="s">
        <v>34</v>
      </c>
      <c r="H48" t="s">
        <v>35</v>
      </c>
      <c r="I48" s="1" t="s">
        <v>36</v>
      </c>
      <c r="N48" s="14">
        <f t="shared" si="25"/>
        <v>2019</v>
      </c>
      <c r="O48" s="16">
        <f t="shared" ca="1" si="26"/>
        <v>2647</v>
      </c>
      <c r="P48" s="16">
        <f t="shared" ca="1" si="26"/>
        <v>2647</v>
      </c>
      <c r="Q48" s="16">
        <f t="shared" ca="1" si="26"/>
        <v>2647</v>
      </c>
      <c r="R48" s="16">
        <f t="shared" ca="1" si="26"/>
        <v>2647</v>
      </c>
      <c r="S48" s="16">
        <f t="shared" ca="1" si="26"/>
        <v>2647</v>
      </c>
      <c r="T48" s="16">
        <f t="shared" ca="1" si="26"/>
        <v>35477.5</v>
      </c>
      <c r="U48" s="16">
        <f t="shared" ca="1" si="26"/>
        <v>30498.799999999999</v>
      </c>
      <c r="V48" s="2"/>
    </row>
    <row r="49" spans="1:22" ht="13.8" x14ac:dyDescent="0.25">
      <c r="A49">
        <v>2017</v>
      </c>
      <c r="B49">
        <v>0</v>
      </c>
      <c r="C49">
        <v>0.28407399999999999</v>
      </c>
      <c r="D49">
        <v>0.35573300000000002</v>
      </c>
      <c r="E49">
        <v>1.53677E-2</v>
      </c>
      <c r="F49">
        <v>1.53677E-2</v>
      </c>
      <c r="G49">
        <v>1.53677E-2</v>
      </c>
      <c r="H49">
        <v>1.53677E-2</v>
      </c>
      <c r="I49" s="1">
        <v>1.45717E-16</v>
      </c>
      <c r="N49" s="14">
        <f t="shared" si="25"/>
        <v>2020</v>
      </c>
      <c r="O49" s="16">
        <f t="shared" ca="1" si="26"/>
        <v>38193</v>
      </c>
      <c r="P49" s="16">
        <f t="shared" ca="1" si="26"/>
        <v>38193</v>
      </c>
      <c r="Q49" s="16">
        <f t="shared" ca="1" si="26"/>
        <v>2527.2399999999998</v>
      </c>
      <c r="R49" s="16">
        <f t="shared" ca="1" si="26"/>
        <v>8995.59</v>
      </c>
      <c r="S49" s="16">
        <f t="shared" ca="1" si="26"/>
        <v>0</v>
      </c>
      <c r="T49" s="16">
        <f t="shared" ca="1" si="26"/>
        <v>30550.5</v>
      </c>
      <c r="U49" s="16">
        <f t="shared" ca="1" si="26"/>
        <v>33250.9</v>
      </c>
      <c r="V49" s="2"/>
    </row>
    <row r="50" spans="1:22" ht="13.8" x14ac:dyDescent="0.25">
      <c r="A50">
        <v>2018</v>
      </c>
      <c r="B50">
        <v>0</v>
      </c>
      <c r="C50">
        <v>0.28407399999999999</v>
      </c>
      <c r="D50">
        <v>0.35573300000000002</v>
      </c>
      <c r="E50">
        <v>1.6009599999999999E-2</v>
      </c>
      <c r="F50">
        <v>1.6012200000000001E-2</v>
      </c>
      <c r="G50">
        <v>1.6011999999999998E-2</v>
      </c>
      <c r="H50">
        <v>1.6013800000000002E-2</v>
      </c>
      <c r="I50" s="1">
        <v>1.3222799999999999E-6</v>
      </c>
      <c r="N50" s="14">
        <f t="shared" si="25"/>
        <v>2021</v>
      </c>
      <c r="O50" s="16">
        <f t="shared" ca="1" si="26"/>
        <v>32375.500000000004</v>
      </c>
      <c r="P50" s="16">
        <f t="shared" ca="1" si="26"/>
        <v>32375.500000000004</v>
      </c>
      <c r="Q50" s="16">
        <f t="shared" ca="1" si="26"/>
        <v>2604.27</v>
      </c>
      <c r="R50" s="16">
        <f t="shared" ca="1" si="26"/>
        <v>8965.99</v>
      </c>
      <c r="S50" s="16">
        <f t="shared" ca="1" si="26"/>
        <v>0</v>
      </c>
      <c r="T50" s="16">
        <f t="shared" ca="1" si="26"/>
        <v>26859.3</v>
      </c>
      <c r="U50" s="16">
        <f t="shared" ca="1" si="26"/>
        <v>28690.5</v>
      </c>
    </row>
    <row r="51" spans="1:22" ht="13.8" x14ac:dyDescent="0.25">
      <c r="A51">
        <v>2019</v>
      </c>
      <c r="B51">
        <v>0</v>
      </c>
      <c r="C51">
        <v>0.28407399999999999</v>
      </c>
      <c r="D51">
        <v>0.35573300000000002</v>
      </c>
      <c r="E51">
        <v>1.8482800000000001E-2</v>
      </c>
      <c r="F51">
        <v>1.8497099999999999E-2</v>
      </c>
      <c r="G51">
        <v>1.84964E-2</v>
      </c>
      <c r="H51">
        <v>1.8506399999999999E-2</v>
      </c>
      <c r="I51" s="1">
        <v>7.3745100000000001E-6</v>
      </c>
      <c r="N51" s="14">
        <f t="shared" si="25"/>
        <v>2022</v>
      </c>
      <c r="O51" s="16">
        <f t="shared" ca="1" si="26"/>
        <v>27614.899999999998</v>
      </c>
      <c r="P51" s="16">
        <f t="shared" ca="1" si="26"/>
        <v>27614.899999999998</v>
      </c>
      <c r="Q51" s="16">
        <f t="shared" ca="1" si="26"/>
        <v>2636.46</v>
      </c>
      <c r="R51" s="16">
        <f t="shared" ca="1" si="26"/>
        <v>8804.49</v>
      </c>
      <c r="S51" s="16">
        <f t="shared" ca="1" si="26"/>
        <v>0</v>
      </c>
      <c r="T51" s="16">
        <f t="shared" ca="1" si="26"/>
        <v>23845.1</v>
      </c>
      <c r="U51" s="16">
        <f t="shared" ca="1" si="26"/>
        <v>25043.199999999997</v>
      </c>
    </row>
    <row r="52" spans="1:22" ht="13.8" x14ac:dyDescent="0.25">
      <c r="A52">
        <v>2020</v>
      </c>
      <c r="B52">
        <v>0</v>
      </c>
      <c r="C52">
        <v>0.28407399999999999</v>
      </c>
      <c r="D52">
        <v>0.35573300000000002</v>
      </c>
      <c r="E52">
        <v>0.28407399999999999</v>
      </c>
      <c r="F52">
        <v>0.28407399999999999</v>
      </c>
      <c r="G52">
        <v>0.28407399999999999</v>
      </c>
      <c r="H52">
        <v>0.28407399999999999</v>
      </c>
      <c r="I52" s="1">
        <v>3.1641400000000002E-15</v>
      </c>
      <c r="N52" s="14">
        <f t="shared" si="25"/>
        <v>2023</v>
      </c>
      <c r="O52" s="16">
        <f t="shared" ca="1" si="26"/>
        <v>23841.599999999999</v>
      </c>
      <c r="P52" s="16">
        <f t="shared" ca="1" si="26"/>
        <v>23841.599999999999</v>
      </c>
      <c r="Q52" s="16">
        <f t="shared" ca="1" si="26"/>
        <v>2627.58</v>
      </c>
      <c r="R52" s="16">
        <f t="shared" ca="1" si="26"/>
        <v>8539.26</v>
      </c>
      <c r="S52" s="16">
        <f t="shared" ca="1" si="26"/>
        <v>0</v>
      </c>
      <c r="T52" s="16">
        <f t="shared" ca="1" si="26"/>
        <v>21440</v>
      </c>
      <c r="U52" s="16">
        <f t="shared" ca="1" si="26"/>
        <v>22197.600000000002</v>
      </c>
    </row>
    <row r="53" spans="1:22" ht="13.8" x14ac:dyDescent="0.25">
      <c r="A53">
        <v>2021</v>
      </c>
      <c r="B53">
        <v>0</v>
      </c>
      <c r="C53">
        <v>0.28407399999999999</v>
      </c>
      <c r="D53">
        <v>0.35573300000000002</v>
      </c>
      <c r="E53">
        <v>0.28407399999999999</v>
      </c>
      <c r="F53">
        <v>0.28407399999999999</v>
      </c>
      <c r="G53">
        <v>0.28407399999999999</v>
      </c>
      <c r="H53">
        <v>0.28407399999999999</v>
      </c>
      <c r="I53" s="1">
        <v>3.1641400000000002E-15</v>
      </c>
      <c r="N53" s="14">
        <f t="shared" si="25"/>
        <v>2024</v>
      </c>
      <c r="O53" s="16">
        <f t="shared" ca="1" si="26"/>
        <v>21020.399999999998</v>
      </c>
      <c r="P53" s="16">
        <f t="shared" ca="1" si="26"/>
        <v>21020.399999999998</v>
      </c>
      <c r="Q53" s="16">
        <f t="shared" ca="1" si="26"/>
        <v>2594.6999999999998</v>
      </c>
      <c r="R53" s="16">
        <f t="shared" ca="1" si="26"/>
        <v>8235.68</v>
      </c>
      <c r="S53" s="16">
        <f t="shared" ca="1" si="26"/>
        <v>0</v>
      </c>
      <c r="T53" s="16">
        <f t="shared" ca="1" si="26"/>
        <v>19634.8</v>
      </c>
      <c r="U53" s="16">
        <f t="shared" ca="1" si="26"/>
        <v>20111.899999999998</v>
      </c>
    </row>
    <row r="54" spans="1:22" ht="13.8" x14ac:dyDescent="0.25">
      <c r="A54">
        <v>2022</v>
      </c>
      <c r="B54">
        <v>0</v>
      </c>
      <c r="C54">
        <v>0.28407399999999999</v>
      </c>
      <c r="D54">
        <v>0.35573300000000002</v>
      </c>
      <c r="E54">
        <v>0.28407399999999999</v>
      </c>
      <c r="F54">
        <v>0.28407399999999999</v>
      </c>
      <c r="G54">
        <v>0.28407399999999999</v>
      </c>
      <c r="H54">
        <v>0.28407399999999999</v>
      </c>
      <c r="I54" s="1">
        <v>3.1641400000000002E-15</v>
      </c>
      <c r="N54" s="14">
        <f t="shared" si="25"/>
        <v>2025</v>
      </c>
      <c r="O54" s="16">
        <f t="shared" ca="1" si="26"/>
        <v>19011.8</v>
      </c>
      <c r="P54" s="16">
        <f t="shared" ca="1" si="26"/>
        <v>19011.8</v>
      </c>
      <c r="Q54" s="16">
        <f t="shared" ca="1" si="26"/>
        <v>2551.8399999999997</v>
      </c>
      <c r="R54" s="16">
        <f t="shared" ca="1" si="26"/>
        <v>7940.2</v>
      </c>
      <c r="S54" s="16">
        <f t="shared" ca="1" si="26"/>
        <v>0</v>
      </c>
      <c r="T54" s="16">
        <f t="shared" ca="1" si="26"/>
        <v>18017</v>
      </c>
      <c r="U54" s="16">
        <f t="shared" ca="1" si="26"/>
        <v>18416.3</v>
      </c>
    </row>
    <row r="55" spans="1:22" ht="13.8" x14ac:dyDescent="0.25">
      <c r="A55">
        <v>2023</v>
      </c>
      <c r="B55">
        <v>0</v>
      </c>
      <c r="C55">
        <v>0.28407399999999999</v>
      </c>
      <c r="D55">
        <v>0.35573300000000002</v>
      </c>
      <c r="E55">
        <v>0.28407399999999999</v>
      </c>
      <c r="F55">
        <v>0.28407399999999999</v>
      </c>
      <c r="G55">
        <v>0.28407399999999999</v>
      </c>
      <c r="H55">
        <v>0.28407399999999999</v>
      </c>
      <c r="I55" s="1">
        <v>3.1641400000000002E-15</v>
      </c>
      <c r="N55" s="14">
        <f t="shared" si="25"/>
        <v>2026</v>
      </c>
      <c r="O55" s="16">
        <f t="shared" ca="1" si="26"/>
        <v>17634.599999999999</v>
      </c>
      <c r="P55" s="16">
        <f t="shared" ca="1" si="26"/>
        <v>17634.599999999999</v>
      </c>
      <c r="Q55" s="16">
        <f t="shared" ca="1" si="26"/>
        <v>2507.0700000000002</v>
      </c>
      <c r="R55" s="16">
        <f t="shared" ca="1" si="26"/>
        <v>7675.29</v>
      </c>
      <c r="S55" s="16">
        <f t="shared" ca="1" si="26"/>
        <v>0</v>
      </c>
      <c r="T55" s="16">
        <f t="shared" ca="1" si="26"/>
        <v>16774.599999999999</v>
      </c>
      <c r="U55" s="16">
        <f t="shared" ca="1" si="26"/>
        <v>17006.3</v>
      </c>
    </row>
    <row r="56" spans="1:22" ht="13.8" x14ac:dyDescent="0.25">
      <c r="A56">
        <v>2024</v>
      </c>
      <c r="B56">
        <v>0</v>
      </c>
      <c r="C56">
        <v>0.28407399999999999</v>
      </c>
      <c r="D56">
        <v>0.35573300000000002</v>
      </c>
      <c r="E56">
        <v>0.28407399999999999</v>
      </c>
      <c r="F56">
        <v>0.28407399999999999</v>
      </c>
      <c r="G56">
        <v>0.28407399999999999</v>
      </c>
      <c r="H56">
        <v>0.28407399999999999</v>
      </c>
      <c r="I56" s="1">
        <v>3.1641400000000002E-15</v>
      </c>
      <c r="N56" s="14">
        <f t="shared" si="25"/>
        <v>2027</v>
      </c>
      <c r="O56" s="16">
        <f t="shared" ref="O56:U63" ca="1" si="27">OFFSET($G19,O$3,0)*1000</f>
        <v>16701.5</v>
      </c>
      <c r="P56" s="16">
        <f t="shared" ca="1" si="27"/>
        <v>16701.5</v>
      </c>
      <c r="Q56" s="16">
        <f t="shared" ca="1" si="27"/>
        <v>2465.2799999999997</v>
      </c>
      <c r="R56" s="16">
        <f t="shared" ca="1" si="27"/>
        <v>7451.0199999999995</v>
      </c>
      <c r="S56" s="16">
        <f t="shared" ca="1" si="27"/>
        <v>0</v>
      </c>
      <c r="T56" s="16">
        <f t="shared" ca="1" si="27"/>
        <v>16116.499999999998</v>
      </c>
      <c r="U56" s="16">
        <f t="shared" ca="1" si="27"/>
        <v>16220.400000000001</v>
      </c>
    </row>
    <row r="57" spans="1:22" ht="13.8" x14ac:dyDescent="0.25">
      <c r="A57">
        <v>2025</v>
      </c>
      <c r="B57">
        <v>0</v>
      </c>
      <c r="C57">
        <v>0.28407399999999999</v>
      </c>
      <c r="D57">
        <v>0.35573300000000002</v>
      </c>
      <c r="E57">
        <v>0.28407399999999999</v>
      </c>
      <c r="F57">
        <v>0.28407399999999999</v>
      </c>
      <c r="G57">
        <v>0.28407399999999999</v>
      </c>
      <c r="H57">
        <v>0.28407399999999999</v>
      </c>
      <c r="I57" s="1">
        <v>3.1641400000000002E-15</v>
      </c>
      <c r="N57" s="14">
        <f t="shared" si="25"/>
        <v>2028</v>
      </c>
      <c r="O57" s="16">
        <f t="shared" ca="1" si="27"/>
        <v>16048.9</v>
      </c>
      <c r="P57" s="16">
        <f t="shared" ca="1" si="27"/>
        <v>16048.9</v>
      </c>
      <c r="Q57" s="16">
        <f t="shared" ca="1" si="27"/>
        <v>2428.8500000000004</v>
      </c>
      <c r="R57" s="16">
        <f t="shared" ca="1" si="27"/>
        <v>7268.73</v>
      </c>
      <c r="S57" s="16">
        <f t="shared" ca="1" si="27"/>
        <v>0</v>
      </c>
      <c r="T57" s="16">
        <f t="shared" ca="1" si="27"/>
        <v>15843.7</v>
      </c>
      <c r="U57" s="16">
        <f t="shared" ca="1" si="27"/>
        <v>15880.599999999999</v>
      </c>
    </row>
    <row r="58" spans="1:22" ht="13.8" x14ac:dyDescent="0.25">
      <c r="A58">
        <v>2026</v>
      </c>
      <c r="B58">
        <v>0</v>
      </c>
      <c r="C58">
        <v>0.28407399999999999</v>
      </c>
      <c r="D58">
        <v>0.35573300000000002</v>
      </c>
      <c r="E58">
        <v>0.28407399999999999</v>
      </c>
      <c r="F58">
        <v>0.28407399999999999</v>
      </c>
      <c r="G58">
        <v>0.28406399999999998</v>
      </c>
      <c r="H58">
        <v>0.28407399999999999</v>
      </c>
      <c r="I58" s="1">
        <v>2.4812499999999997E-4</v>
      </c>
      <c r="N58" s="14">
        <f t="shared" si="25"/>
        <v>2029</v>
      </c>
      <c r="O58" s="16">
        <f t="shared" ca="1" si="27"/>
        <v>15610.2</v>
      </c>
      <c r="P58" s="16">
        <f t="shared" ca="1" si="27"/>
        <v>15610.2</v>
      </c>
      <c r="Q58" s="16">
        <f t="shared" ca="1" si="27"/>
        <v>2398.04</v>
      </c>
      <c r="R58" s="16">
        <f t="shared" ca="1" si="27"/>
        <v>7123.67</v>
      </c>
      <c r="S58" s="16">
        <f t="shared" ca="1" si="27"/>
        <v>0</v>
      </c>
      <c r="T58" s="16">
        <f t="shared" ca="1" si="27"/>
        <v>15776</v>
      </c>
      <c r="U58" s="16">
        <f t="shared" ca="1" si="27"/>
        <v>15783.699999999999</v>
      </c>
    </row>
    <row r="59" spans="1:22" ht="13.8" x14ac:dyDescent="0.25">
      <c r="A59">
        <v>2027</v>
      </c>
      <c r="B59">
        <v>0</v>
      </c>
      <c r="C59">
        <v>0.28407399999999999</v>
      </c>
      <c r="D59">
        <v>0.35573300000000002</v>
      </c>
      <c r="E59">
        <v>0.28135100000000002</v>
      </c>
      <c r="F59">
        <v>0.28407399999999999</v>
      </c>
      <c r="G59">
        <v>0.28357199999999999</v>
      </c>
      <c r="H59">
        <v>0.28407399999999999</v>
      </c>
      <c r="I59" s="1">
        <v>2.5145200000000001E-3</v>
      </c>
      <c r="N59" s="18">
        <f t="shared" si="25"/>
        <v>2030</v>
      </c>
      <c r="O59" s="16">
        <f t="shared" ca="1" si="27"/>
        <v>15358.800000000001</v>
      </c>
      <c r="P59" s="16">
        <f t="shared" ca="1" si="27"/>
        <v>15358.800000000001</v>
      </c>
      <c r="Q59" s="16">
        <f t="shared" ca="1" si="27"/>
        <v>2372.75</v>
      </c>
      <c r="R59" s="16">
        <f t="shared" ca="1" si="27"/>
        <v>7010.75</v>
      </c>
      <c r="S59" s="16">
        <f t="shared" ca="1" si="27"/>
        <v>0</v>
      </c>
      <c r="T59" s="16">
        <f t="shared" ca="1" si="27"/>
        <v>15797.9</v>
      </c>
      <c r="U59" s="16">
        <f t="shared" ca="1" si="27"/>
        <v>15795.6</v>
      </c>
    </row>
    <row r="60" spans="1:22" ht="13.8" x14ac:dyDescent="0.25">
      <c r="A60">
        <v>2028</v>
      </c>
      <c r="B60">
        <v>0</v>
      </c>
      <c r="C60">
        <v>0.28407399999999999</v>
      </c>
      <c r="D60">
        <v>0.35573300000000002</v>
      </c>
      <c r="E60">
        <v>0.26805400000000001</v>
      </c>
      <c r="F60">
        <v>0.28407399999999999</v>
      </c>
      <c r="G60">
        <v>0.281976</v>
      </c>
      <c r="H60">
        <v>0.28407399999999999</v>
      </c>
      <c r="I60" s="1">
        <v>5.5638099999999998E-3</v>
      </c>
      <c r="N60" s="18">
        <f t="shared" si="25"/>
        <v>2031</v>
      </c>
      <c r="O60" s="16">
        <f t="shared" ca="1" si="27"/>
        <v>15236.1</v>
      </c>
      <c r="P60" s="16">
        <f t="shared" ca="1" si="27"/>
        <v>15236.1</v>
      </c>
      <c r="Q60" s="16">
        <f t="shared" ca="1" si="27"/>
        <v>2352.5</v>
      </c>
      <c r="R60" s="16">
        <f t="shared" ca="1" si="27"/>
        <v>6924.66</v>
      </c>
      <c r="S60" s="16">
        <f t="shared" ca="1" si="27"/>
        <v>0</v>
      </c>
      <c r="T60" s="16">
        <f t="shared" ca="1" si="27"/>
        <v>15849.3</v>
      </c>
      <c r="U60" s="16">
        <f t="shared" ca="1" si="27"/>
        <v>15844.900000000001</v>
      </c>
    </row>
    <row r="61" spans="1:22" ht="13.8" x14ac:dyDescent="0.25">
      <c r="A61">
        <v>2029</v>
      </c>
      <c r="B61">
        <v>0</v>
      </c>
      <c r="C61">
        <v>0.28407399999999999</v>
      </c>
      <c r="D61">
        <v>0.35573300000000002</v>
      </c>
      <c r="E61">
        <v>0.26238499999999998</v>
      </c>
      <c r="F61">
        <v>0.28407399999999999</v>
      </c>
      <c r="G61">
        <v>0.27999499999999999</v>
      </c>
      <c r="H61">
        <v>0.28407399999999999</v>
      </c>
      <c r="I61" s="1">
        <v>7.80944E-3</v>
      </c>
      <c r="N61" s="14">
        <f t="shared" si="25"/>
        <v>2032</v>
      </c>
      <c r="O61" s="16">
        <f t="shared" ca="1" si="27"/>
        <v>15190.5</v>
      </c>
      <c r="P61" s="16">
        <f t="shared" ca="1" si="27"/>
        <v>15190.5</v>
      </c>
      <c r="Q61" s="16">
        <f t="shared" ca="1" si="27"/>
        <v>2336.6799999999998</v>
      </c>
      <c r="R61" s="16">
        <f t="shared" ca="1" si="27"/>
        <v>6860.33</v>
      </c>
      <c r="S61" s="16">
        <f t="shared" ca="1" si="27"/>
        <v>0</v>
      </c>
      <c r="T61" s="16">
        <f t="shared" ca="1" si="27"/>
        <v>15913.6</v>
      </c>
      <c r="U61" s="16">
        <f t="shared" ca="1" si="27"/>
        <v>15910</v>
      </c>
    </row>
    <row r="62" spans="1:22" ht="14.4" thickBot="1" x14ac:dyDescent="0.3">
      <c r="A62">
        <v>2030</v>
      </c>
      <c r="B62">
        <v>0</v>
      </c>
      <c r="C62">
        <v>0.28407399999999999</v>
      </c>
      <c r="D62">
        <v>0.35573300000000002</v>
      </c>
      <c r="E62">
        <v>0.25832100000000002</v>
      </c>
      <c r="F62">
        <v>0.28407399999999999</v>
      </c>
      <c r="G62">
        <v>0.27867799999999998</v>
      </c>
      <c r="H62">
        <v>0.28407399999999999</v>
      </c>
      <c r="I62" s="1">
        <v>8.8536099999999996E-3</v>
      </c>
      <c r="N62" s="15">
        <f t="shared" si="25"/>
        <v>2033</v>
      </c>
      <c r="O62" s="17">
        <f t="shared" ca="1" si="27"/>
        <v>15181.1</v>
      </c>
      <c r="P62" s="17">
        <f t="shared" ca="1" si="27"/>
        <v>15181.1</v>
      </c>
      <c r="Q62" s="17">
        <f t="shared" ca="1" si="27"/>
        <v>2324.4699999999998</v>
      </c>
      <c r="R62" s="17">
        <f t="shared" ca="1" si="27"/>
        <v>6812.88</v>
      </c>
      <c r="S62" s="17">
        <f t="shared" ca="1" si="27"/>
        <v>0</v>
      </c>
      <c r="T62" s="17">
        <f t="shared" ca="1" si="27"/>
        <v>15969.5</v>
      </c>
      <c r="U62" s="17">
        <f t="shared" ca="1" si="27"/>
        <v>15967.3</v>
      </c>
    </row>
    <row r="63" spans="1:22" ht="13.8" x14ac:dyDescent="0.25">
      <c r="A63">
        <v>2031</v>
      </c>
      <c r="B63">
        <v>0</v>
      </c>
      <c r="C63">
        <v>0.28407399999999999</v>
      </c>
      <c r="D63">
        <v>0.35573300000000002</v>
      </c>
      <c r="E63">
        <v>0.25796400000000003</v>
      </c>
      <c r="F63">
        <v>0.28407399999999999</v>
      </c>
      <c r="G63">
        <v>0.27802700000000002</v>
      </c>
      <c r="H63">
        <v>0.28407399999999999</v>
      </c>
      <c r="I63" s="1">
        <v>9.2914099999999999E-3</v>
      </c>
      <c r="N63" s="18">
        <f t="shared" ref="N63" si="28">A26</f>
        <v>0</v>
      </c>
      <c r="O63" s="16">
        <f t="shared" ca="1" si="27"/>
        <v>0</v>
      </c>
      <c r="P63" s="16">
        <f t="shared" ca="1" si="27"/>
        <v>0</v>
      </c>
      <c r="Q63" s="16">
        <f t="shared" ca="1" si="27"/>
        <v>0</v>
      </c>
      <c r="R63" s="16">
        <f t="shared" ca="1" si="27"/>
        <v>0</v>
      </c>
      <c r="S63" s="16">
        <f t="shared" ca="1" si="27"/>
        <v>0</v>
      </c>
      <c r="T63" s="16">
        <f t="shared" ca="1" si="27"/>
        <v>0</v>
      </c>
      <c r="U63" s="16">
        <f t="shared" ca="1" si="27"/>
        <v>0</v>
      </c>
    </row>
    <row r="64" spans="1:22" ht="13.8" x14ac:dyDescent="0.25">
      <c r="A64">
        <v>2032</v>
      </c>
      <c r="B64">
        <v>0</v>
      </c>
      <c r="C64">
        <v>0.28407399999999999</v>
      </c>
      <c r="D64">
        <v>0.35573300000000002</v>
      </c>
      <c r="E64">
        <v>0.25829000000000002</v>
      </c>
      <c r="F64">
        <v>0.28407399999999999</v>
      </c>
      <c r="G64">
        <v>0.27782600000000002</v>
      </c>
      <c r="H64">
        <v>0.28407399999999999</v>
      </c>
      <c r="I64" s="1">
        <v>9.3960299999999997E-3</v>
      </c>
      <c r="N64" s="12"/>
      <c r="O64" s="12"/>
      <c r="P64" s="12"/>
      <c r="Q64" s="12"/>
      <c r="R64" s="12"/>
      <c r="S64" s="12"/>
      <c r="T64" s="12"/>
      <c r="U64" s="12"/>
    </row>
    <row r="65" spans="1:21" ht="13.8" x14ac:dyDescent="0.25">
      <c r="A65">
        <v>2033</v>
      </c>
      <c r="B65">
        <v>0</v>
      </c>
      <c r="C65">
        <v>0.28407399999999999</v>
      </c>
      <c r="D65">
        <v>0.35573300000000002</v>
      </c>
      <c r="E65">
        <v>0.25750299999999998</v>
      </c>
      <c r="F65">
        <v>0.28407399999999999</v>
      </c>
      <c r="G65">
        <v>0.27777200000000002</v>
      </c>
      <c r="H65">
        <v>0.28407399999999999</v>
      </c>
      <c r="I65">
        <v>9.34632E-3</v>
      </c>
      <c r="N65" s="12"/>
      <c r="O65" s="12"/>
      <c r="P65" s="12"/>
      <c r="Q65" s="12"/>
      <c r="R65" s="12"/>
      <c r="S65" s="12"/>
      <c r="T65" s="12"/>
      <c r="U65" s="12"/>
    </row>
    <row r="66" spans="1:21" ht="13.8" x14ac:dyDescent="0.25">
      <c r="I66" s="1"/>
      <c r="N66" s="12"/>
      <c r="O66" s="12"/>
      <c r="P66" s="12"/>
      <c r="Q66" s="12"/>
      <c r="R66" s="12"/>
      <c r="S66" s="12"/>
      <c r="T66" s="12"/>
      <c r="U66" s="12"/>
    </row>
    <row r="67" spans="1:21" ht="13.8" x14ac:dyDescent="0.25">
      <c r="A67" t="s">
        <v>59</v>
      </c>
      <c r="N67" s="12"/>
      <c r="O67" s="12"/>
      <c r="P67" s="12"/>
      <c r="Q67" s="12"/>
      <c r="R67" s="12"/>
      <c r="S67" s="12"/>
      <c r="T67" s="12"/>
      <c r="U67" s="12"/>
    </row>
    <row r="68" spans="1:21" ht="13.8" x14ac:dyDescent="0.25">
      <c r="A68" t="s">
        <v>11</v>
      </c>
      <c r="B68" t="s">
        <v>37</v>
      </c>
      <c r="C68" t="s">
        <v>38</v>
      </c>
      <c r="D68" t="s">
        <v>39</v>
      </c>
      <c r="E68" t="s">
        <v>40</v>
      </c>
      <c r="F68" t="s">
        <v>41</v>
      </c>
      <c r="G68" t="s">
        <v>42</v>
      </c>
      <c r="H68" t="s">
        <v>43</v>
      </c>
      <c r="I68" t="s">
        <v>44</v>
      </c>
      <c r="N68" s="12"/>
      <c r="O68" s="12"/>
      <c r="P68" s="12"/>
      <c r="Q68" s="12"/>
      <c r="R68" s="12"/>
      <c r="S68" s="12"/>
      <c r="T68" s="12"/>
      <c r="U68" s="12"/>
    </row>
    <row r="69" spans="1:21" ht="13.8" x14ac:dyDescent="0.25">
      <c r="A69">
        <v>2017</v>
      </c>
      <c r="B69">
        <v>524.23400000000004</v>
      </c>
      <c r="C69">
        <v>165.24299999999999</v>
      </c>
      <c r="D69">
        <v>156.07300000000001</v>
      </c>
      <c r="E69">
        <v>277.62</v>
      </c>
      <c r="F69">
        <v>277.62</v>
      </c>
      <c r="G69">
        <v>277.62</v>
      </c>
      <c r="H69">
        <v>277.62</v>
      </c>
      <c r="I69" s="1">
        <v>7.38964E-13</v>
      </c>
      <c r="N69" s="12"/>
      <c r="O69" s="12"/>
      <c r="P69" s="12"/>
      <c r="Q69" s="12"/>
      <c r="R69" s="12"/>
      <c r="S69" s="12"/>
      <c r="T69" s="12"/>
      <c r="U69" s="12"/>
    </row>
    <row r="70" spans="1:21" ht="13.8" x14ac:dyDescent="0.25">
      <c r="A70">
        <v>2018</v>
      </c>
      <c r="B70">
        <v>524.23400000000004</v>
      </c>
      <c r="C70">
        <v>165.24299999999999</v>
      </c>
      <c r="D70">
        <v>156.07300000000001</v>
      </c>
      <c r="E70">
        <v>278.93099999999998</v>
      </c>
      <c r="F70">
        <v>281.31799999999998</v>
      </c>
      <c r="G70">
        <v>281.55200000000002</v>
      </c>
      <c r="H70">
        <v>284.863</v>
      </c>
      <c r="I70">
        <v>1.88578</v>
      </c>
      <c r="N70" s="12"/>
      <c r="O70" s="12"/>
      <c r="P70" s="12"/>
      <c r="Q70" s="12"/>
      <c r="R70" s="12"/>
      <c r="S70" s="12"/>
      <c r="T70" s="12"/>
      <c r="U70" s="12"/>
    </row>
    <row r="71" spans="1:21" ht="13.8" x14ac:dyDescent="0.25">
      <c r="A71">
        <v>2019</v>
      </c>
      <c r="B71">
        <v>524.23400000000004</v>
      </c>
      <c r="C71">
        <v>165.24299999999999</v>
      </c>
      <c r="D71">
        <v>156.07300000000001</v>
      </c>
      <c r="E71">
        <v>277.73500000000001</v>
      </c>
      <c r="F71">
        <v>282.58300000000003</v>
      </c>
      <c r="G71">
        <v>282.98599999999999</v>
      </c>
      <c r="H71">
        <v>289.238</v>
      </c>
      <c r="I71">
        <v>3.6741700000000002</v>
      </c>
      <c r="N71" s="12"/>
      <c r="O71" s="12"/>
      <c r="P71" s="12"/>
      <c r="Q71" s="12"/>
      <c r="R71" s="12"/>
      <c r="S71" s="12"/>
      <c r="T71" s="12"/>
      <c r="U71" s="12"/>
    </row>
    <row r="72" spans="1:21" ht="13.8" x14ac:dyDescent="0.25">
      <c r="A72">
        <v>2020</v>
      </c>
      <c r="B72">
        <v>524.23400000000004</v>
      </c>
      <c r="C72">
        <v>165.24299999999999</v>
      </c>
      <c r="D72">
        <v>156.07300000000001</v>
      </c>
      <c r="E72">
        <v>273.92500000000001</v>
      </c>
      <c r="F72">
        <v>281.72800000000001</v>
      </c>
      <c r="G72">
        <v>282.01400000000001</v>
      </c>
      <c r="H72">
        <v>291.26900000000001</v>
      </c>
      <c r="I72">
        <v>5.6439000000000004</v>
      </c>
      <c r="N72" s="12"/>
      <c r="O72" s="12"/>
      <c r="P72" s="12"/>
      <c r="Q72" s="12"/>
      <c r="R72" s="12"/>
      <c r="S72" s="12"/>
      <c r="T72" s="12"/>
      <c r="U72" s="12"/>
    </row>
    <row r="73" spans="1:21" ht="13.8" x14ac:dyDescent="0.25">
      <c r="A73">
        <v>2021</v>
      </c>
      <c r="B73">
        <v>524.23400000000004</v>
      </c>
      <c r="C73">
        <v>165.24299999999999</v>
      </c>
      <c r="D73">
        <v>156.07300000000001</v>
      </c>
      <c r="E73">
        <v>235.15299999999999</v>
      </c>
      <c r="F73">
        <v>245.57599999999999</v>
      </c>
      <c r="G73">
        <v>246.08699999999999</v>
      </c>
      <c r="H73">
        <v>258.34699999999998</v>
      </c>
      <c r="I73">
        <v>7.4833999999999996</v>
      </c>
      <c r="N73" s="12"/>
      <c r="O73" s="12"/>
      <c r="P73" s="12"/>
      <c r="Q73" s="12"/>
      <c r="R73" s="12"/>
      <c r="S73" s="12"/>
      <c r="T73" s="12"/>
      <c r="U73" s="12"/>
    </row>
    <row r="74" spans="1:21" ht="13.8" x14ac:dyDescent="0.25">
      <c r="A74">
        <v>2022</v>
      </c>
      <c r="B74">
        <v>524.23400000000004</v>
      </c>
      <c r="C74">
        <v>165.24299999999999</v>
      </c>
      <c r="D74">
        <v>156.07300000000001</v>
      </c>
      <c r="E74">
        <v>205.13399999999999</v>
      </c>
      <c r="F74">
        <v>218.666</v>
      </c>
      <c r="G74">
        <v>219.12899999999999</v>
      </c>
      <c r="H74">
        <v>234.322</v>
      </c>
      <c r="I74">
        <v>9.1708800000000004</v>
      </c>
      <c r="N74" s="12"/>
      <c r="O74" s="12"/>
      <c r="P74" s="12"/>
      <c r="Q74" s="12"/>
      <c r="R74" s="12"/>
      <c r="S74" s="12"/>
      <c r="T74" s="12"/>
      <c r="U74" s="12"/>
    </row>
    <row r="75" spans="1:21" ht="13.8" x14ac:dyDescent="0.25">
      <c r="A75">
        <v>2023</v>
      </c>
      <c r="B75">
        <v>524.23400000000004</v>
      </c>
      <c r="C75">
        <v>165.24299999999999</v>
      </c>
      <c r="D75">
        <v>156.07300000000001</v>
      </c>
      <c r="E75">
        <v>183.27600000000001</v>
      </c>
      <c r="F75">
        <v>198.822</v>
      </c>
      <c r="G75">
        <v>199.54599999999999</v>
      </c>
      <c r="H75">
        <v>217.27199999999999</v>
      </c>
      <c r="I75">
        <v>10.4247</v>
      </c>
      <c r="N75" s="12"/>
      <c r="O75" s="12"/>
      <c r="P75" s="12"/>
      <c r="Q75" s="12"/>
      <c r="R75" s="12"/>
      <c r="S75" s="12"/>
      <c r="T75" s="12"/>
      <c r="U75" s="12"/>
    </row>
    <row r="76" spans="1:21" ht="13.8" x14ac:dyDescent="0.25">
      <c r="A76">
        <v>2024</v>
      </c>
      <c r="B76">
        <v>524.23400000000004</v>
      </c>
      <c r="C76">
        <v>165.24299999999999</v>
      </c>
      <c r="D76">
        <v>156.07300000000001</v>
      </c>
      <c r="E76">
        <v>168.42099999999999</v>
      </c>
      <c r="F76">
        <v>185.226</v>
      </c>
      <c r="G76">
        <v>185.83699999999999</v>
      </c>
      <c r="H76">
        <v>204.762</v>
      </c>
      <c r="I76">
        <v>11.3146</v>
      </c>
      <c r="N76" s="12"/>
      <c r="O76" s="12"/>
      <c r="P76" s="12"/>
      <c r="Q76" s="12"/>
      <c r="R76" s="12"/>
      <c r="S76" s="12"/>
      <c r="T76" s="12"/>
      <c r="U76" s="12"/>
    </row>
    <row r="77" spans="1:21" ht="13.8" x14ac:dyDescent="0.25">
      <c r="A77">
        <v>2025</v>
      </c>
      <c r="B77">
        <v>524.23400000000004</v>
      </c>
      <c r="C77">
        <v>165.24299999999999</v>
      </c>
      <c r="D77">
        <v>156.07300000000001</v>
      </c>
      <c r="E77">
        <v>158.23099999999999</v>
      </c>
      <c r="F77">
        <v>175.9</v>
      </c>
      <c r="G77">
        <v>176.58699999999999</v>
      </c>
      <c r="H77">
        <v>197.51300000000001</v>
      </c>
      <c r="I77" s="1">
        <v>11.8177</v>
      </c>
      <c r="N77" s="12"/>
      <c r="O77" s="12"/>
      <c r="P77" s="12"/>
      <c r="Q77" s="12"/>
      <c r="R77" s="12"/>
      <c r="S77" s="12"/>
      <c r="T77" s="12"/>
      <c r="U77" s="12"/>
    </row>
    <row r="78" spans="1:21" ht="13.8" x14ac:dyDescent="0.25">
      <c r="A78">
        <v>2026</v>
      </c>
      <c r="B78">
        <v>524.23400000000004</v>
      </c>
      <c r="C78">
        <v>165.24299999999999</v>
      </c>
      <c r="D78">
        <v>156.07300000000001</v>
      </c>
      <c r="E78">
        <v>152.077</v>
      </c>
      <c r="F78">
        <v>169.446</v>
      </c>
      <c r="G78">
        <v>170.46600000000001</v>
      </c>
      <c r="H78">
        <v>190.851</v>
      </c>
      <c r="I78" s="1">
        <v>12.1091</v>
      </c>
      <c r="N78" s="12"/>
      <c r="O78" s="3" t="s">
        <v>49</v>
      </c>
      <c r="P78" s="12"/>
      <c r="Q78" s="12"/>
      <c r="R78" s="12"/>
      <c r="S78" s="12"/>
      <c r="T78" s="12"/>
      <c r="U78" s="12"/>
    </row>
    <row r="79" spans="1:21" ht="13.8" x14ac:dyDescent="0.25">
      <c r="A79">
        <v>2027</v>
      </c>
      <c r="B79">
        <v>524.23400000000004</v>
      </c>
      <c r="C79">
        <v>165.24299999999999</v>
      </c>
      <c r="D79">
        <v>156.07300000000001</v>
      </c>
      <c r="E79">
        <v>147.31</v>
      </c>
      <c r="F79">
        <v>165.53299999999999</v>
      </c>
      <c r="G79">
        <v>166.60300000000001</v>
      </c>
      <c r="H79">
        <v>186.95599999999999</v>
      </c>
      <c r="I79" s="1">
        <v>12.209099999999999</v>
      </c>
      <c r="N79" s="12"/>
      <c r="O79" s="12"/>
      <c r="P79" s="12"/>
      <c r="Q79" s="12"/>
      <c r="R79" s="12"/>
      <c r="S79" s="12"/>
      <c r="T79" s="12"/>
      <c r="U79" s="12"/>
    </row>
    <row r="80" spans="1:21" ht="13.8" x14ac:dyDescent="0.25">
      <c r="A80">
        <v>2028</v>
      </c>
      <c r="B80">
        <v>524.23400000000004</v>
      </c>
      <c r="C80">
        <v>165.24299999999999</v>
      </c>
      <c r="D80">
        <v>156.07300000000001</v>
      </c>
      <c r="E80">
        <v>145.25800000000001</v>
      </c>
      <c r="F80">
        <v>163.52000000000001</v>
      </c>
      <c r="G80">
        <v>164.22499999999999</v>
      </c>
      <c r="H80">
        <v>185.02199999999999</v>
      </c>
      <c r="I80">
        <v>12.189500000000001</v>
      </c>
      <c r="N80" s="12"/>
      <c r="O80" s="12">
        <f>94992*0.75*0.2361</f>
        <v>16820.7084</v>
      </c>
      <c r="P80" s="12"/>
      <c r="Q80" s="12"/>
      <c r="R80" s="12"/>
      <c r="S80" s="12"/>
      <c r="T80" s="12"/>
      <c r="U80" s="12"/>
    </row>
    <row r="81" spans="1:21" ht="13.8" x14ac:dyDescent="0.25">
      <c r="A81">
        <v>2029</v>
      </c>
      <c r="B81">
        <v>524.23400000000004</v>
      </c>
      <c r="C81">
        <v>165.24299999999999</v>
      </c>
      <c r="D81">
        <v>156.07300000000001</v>
      </c>
      <c r="E81">
        <v>144.625</v>
      </c>
      <c r="F81">
        <v>162.17699999999999</v>
      </c>
      <c r="G81">
        <v>162.96600000000001</v>
      </c>
      <c r="H81">
        <v>182.86500000000001</v>
      </c>
      <c r="I81" s="1">
        <v>12.008900000000001</v>
      </c>
      <c r="N81" s="12"/>
      <c r="O81" s="12">
        <f>94992*0.2361</f>
        <v>22427.611199999999</v>
      </c>
      <c r="P81" s="12"/>
      <c r="Q81" s="12"/>
      <c r="R81" s="12"/>
      <c r="S81" s="12"/>
      <c r="T81" s="12"/>
      <c r="U81" s="12"/>
    </row>
    <row r="82" spans="1:21" ht="13.8" x14ac:dyDescent="0.25">
      <c r="A82">
        <v>2030</v>
      </c>
      <c r="B82">
        <v>524.23400000000004</v>
      </c>
      <c r="C82">
        <v>165.24299999999999</v>
      </c>
      <c r="D82">
        <v>156.07300000000001</v>
      </c>
      <c r="E82">
        <v>143.77099999999999</v>
      </c>
      <c r="F82">
        <v>161.48400000000001</v>
      </c>
      <c r="G82">
        <v>162.34899999999999</v>
      </c>
      <c r="H82">
        <v>182.88399999999999</v>
      </c>
      <c r="I82" s="1">
        <v>11.955299999999999</v>
      </c>
      <c r="N82" s="12"/>
      <c r="O82" s="12"/>
      <c r="P82" s="12"/>
      <c r="Q82" s="12"/>
      <c r="R82" s="12"/>
      <c r="S82" s="12"/>
      <c r="T82" s="12"/>
      <c r="U82" s="12"/>
    </row>
    <row r="83" spans="1:21" ht="13.8" x14ac:dyDescent="0.25">
      <c r="A83">
        <v>2031</v>
      </c>
      <c r="B83">
        <v>524.23400000000004</v>
      </c>
      <c r="C83">
        <v>165.24299999999999</v>
      </c>
      <c r="D83">
        <v>156.07300000000001</v>
      </c>
      <c r="E83">
        <v>144.18199999999999</v>
      </c>
      <c r="F83">
        <v>161.51499999999999</v>
      </c>
      <c r="G83">
        <v>162.10900000000001</v>
      </c>
      <c r="H83">
        <v>183.071</v>
      </c>
      <c r="I83">
        <v>11.916700000000001</v>
      </c>
      <c r="N83" s="12"/>
      <c r="O83" s="12"/>
      <c r="P83" s="12"/>
      <c r="Q83" s="12"/>
      <c r="R83" s="12"/>
      <c r="S83" s="12"/>
      <c r="T83" s="12"/>
      <c r="U83" s="12"/>
    </row>
    <row r="84" spans="1:21" ht="13.8" x14ac:dyDescent="0.25">
      <c r="A84">
        <v>2032</v>
      </c>
      <c r="B84">
        <v>524.23400000000004</v>
      </c>
      <c r="C84">
        <v>165.24299999999999</v>
      </c>
      <c r="D84">
        <v>156.07300000000001</v>
      </c>
      <c r="E84">
        <v>144.61799999999999</v>
      </c>
      <c r="F84">
        <v>161.18100000000001</v>
      </c>
      <c r="G84">
        <v>161.99799999999999</v>
      </c>
      <c r="H84">
        <v>183.30699999999999</v>
      </c>
      <c r="I84">
        <v>11.952199999999999</v>
      </c>
      <c r="N84" s="12"/>
      <c r="O84" s="12"/>
      <c r="P84" s="12"/>
      <c r="Q84" s="12"/>
      <c r="R84" s="12"/>
      <c r="S84" s="12"/>
      <c r="T84" s="12"/>
      <c r="U84" s="12"/>
    </row>
    <row r="85" spans="1:21" ht="13.8" x14ac:dyDescent="0.25">
      <c r="A85">
        <v>2033</v>
      </c>
      <c r="B85">
        <v>524.23400000000004</v>
      </c>
      <c r="C85">
        <v>165.24299999999999</v>
      </c>
      <c r="D85">
        <v>156.07300000000001</v>
      </c>
      <c r="E85">
        <v>144.018</v>
      </c>
      <c r="F85">
        <v>161.27099999999999</v>
      </c>
      <c r="G85">
        <v>161.899</v>
      </c>
      <c r="H85">
        <v>182.38300000000001</v>
      </c>
      <c r="I85" s="1">
        <v>11.8948</v>
      </c>
      <c r="N85" s="12"/>
      <c r="O85" s="12"/>
      <c r="P85" s="12"/>
      <c r="Q85" s="12"/>
      <c r="R85" s="12"/>
      <c r="S85" s="12"/>
      <c r="T85" s="12"/>
      <c r="U85" s="12"/>
    </row>
    <row r="86" spans="1:21" ht="13.8" x14ac:dyDescent="0.25">
      <c r="A86" t="s">
        <v>8</v>
      </c>
      <c r="B86">
        <v>2</v>
      </c>
      <c r="C86" t="s">
        <v>8</v>
      </c>
      <c r="D86" t="s">
        <v>9</v>
      </c>
      <c r="E86" t="s">
        <v>60</v>
      </c>
      <c r="I86" s="1"/>
      <c r="N86" s="12"/>
      <c r="O86" s="12"/>
      <c r="P86" s="12"/>
      <c r="Q86" s="12"/>
      <c r="R86" s="12"/>
      <c r="S86" s="12"/>
      <c r="T86" s="12"/>
      <c r="U86" s="12"/>
    </row>
    <row r="87" spans="1:21" ht="13.8" x14ac:dyDescent="0.25">
      <c r="A87" t="s">
        <v>10</v>
      </c>
      <c r="B87" t="s">
        <v>60</v>
      </c>
      <c r="I87" s="1"/>
      <c r="N87" s="12"/>
      <c r="O87" s="12"/>
      <c r="P87" s="12"/>
      <c r="Q87" s="12"/>
      <c r="R87" s="12"/>
      <c r="S87" s="12"/>
      <c r="T87" s="12"/>
      <c r="U87" s="12"/>
    </row>
    <row r="88" spans="1:21" ht="13.8" x14ac:dyDescent="0.25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t="s">
        <v>18</v>
      </c>
      <c r="I88" t="s">
        <v>19</v>
      </c>
      <c r="N88" s="12"/>
      <c r="O88" s="12"/>
      <c r="P88" s="12"/>
      <c r="Q88" s="12"/>
      <c r="R88" s="12"/>
      <c r="S88" s="12"/>
      <c r="T88" s="12"/>
      <c r="U88" s="12"/>
    </row>
    <row r="89" spans="1:21" ht="13.8" x14ac:dyDescent="0.25">
      <c r="A89">
        <v>2017</v>
      </c>
      <c r="B89">
        <v>0</v>
      </c>
      <c r="C89">
        <v>16.227499999999999</v>
      </c>
      <c r="D89">
        <v>17.619399999999999</v>
      </c>
      <c r="E89">
        <v>2.0510000000000002</v>
      </c>
      <c r="F89">
        <v>2.0510000000000002</v>
      </c>
      <c r="G89">
        <v>2.0510000000000002</v>
      </c>
      <c r="H89">
        <v>2.0510000000000002</v>
      </c>
      <c r="I89" s="1">
        <v>1.8651700000000001E-14</v>
      </c>
      <c r="N89" s="12"/>
      <c r="O89" s="12"/>
      <c r="P89" s="12"/>
      <c r="Q89" s="12"/>
      <c r="R89" s="12"/>
      <c r="S89" s="12"/>
      <c r="T89" s="12"/>
      <c r="U89" s="12"/>
    </row>
    <row r="90" spans="1:21" ht="13.8" x14ac:dyDescent="0.25">
      <c r="A90">
        <v>2018</v>
      </c>
      <c r="B90">
        <v>0</v>
      </c>
      <c r="C90">
        <v>16.227499999999999</v>
      </c>
      <c r="D90">
        <v>17.619399999999999</v>
      </c>
      <c r="E90">
        <v>2.202</v>
      </c>
      <c r="F90">
        <v>2.202</v>
      </c>
      <c r="G90">
        <v>2.202</v>
      </c>
      <c r="H90">
        <v>2.202</v>
      </c>
      <c r="I90" s="1">
        <v>6.8123299999999998E-11</v>
      </c>
      <c r="N90" s="12"/>
      <c r="O90" s="12"/>
      <c r="P90" s="12"/>
      <c r="Q90" s="12"/>
      <c r="R90" s="12"/>
      <c r="S90" s="12"/>
      <c r="T90" s="12"/>
      <c r="U90" s="12"/>
    </row>
    <row r="91" spans="1:21" ht="13.8" x14ac:dyDescent="0.25">
      <c r="A91">
        <v>2019</v>
      </c>
      <c r="B91">
        <v>0</v>
      </c>
      <c r="C91">
        <v>16.227499999999999</v>
      </c>
      <c r="D91">
        <v>17.619399999999999</v>
      </c>
      <c r="E91">
        <v>2.6469999999999998</v>
      </c>
      <c r="F91">
        <v>2.6469999999999998</v>
      </c>
      <c r="G91">
        <v>2.6469999999999998</v>
      </c>
      <c r="H91">
        <v>2.6469999999999998</v>
      </c>
      <c r="I91" s="1">
        <v>2.3396099999999999E-10</v>
      </c>
      <c r="N91" s="12"/>
      <c r="O91" s="12"/>
      <c r="P91" s="12"/>
      <c r="Q91" s="12"/>
      <c r="R91" s="12"/>
      <c r="S91" s="12"/>
      <c r="T91" s="12"/>
      <c r="U91" s="12"/>
    </row>
    <row r="92" spans="1:21" ht="13.8" x14ac:dyDescent="0.25">
      <c r="A92">
        <v>2020</v>
      </c>
      <c r="B92">
        <v>0</v>
      </c>
      <c r="C92">
        <v>16.227499999999999</v>
      </c>
      <c r="D92">
        <v>17.619399999999999</v>
      </c>
      <c r="E92">
        <v>38.115400000000001</v>
      </c>
      <c r="F92">
        <v>38.1873</v>
      </c>
      <c r="G92">
        <v>38.192999999999998</v>
      </c>
      <c r="H92">
        <v>38.291400000000003</v>
      </c>
      <c r="I92">
        <v>5.6093299999999999E-2</v>
      </c>
      <c r="N92" s="12"/>
      <c r="O92" s="12"/>
      <c r="P92" s="12"/>
      <c r="Q92" s="12"/>
      <c r="R92" s="12"/>
      <c r="S92" s="12"/>
      <c r="T92" s="12"/>
      <c r="U92" s="12"/>
    </row>
    <row r="93" spans="1:21" ht="13.8" x14ac:dyDescent="0.25">
      <c r="A93">
        <v>2021</v>
      </c>
      <c r="B93">
        <v>0</v>
      </c>
      <c r="C93">
        <v>16.227499999999999</v>
      </c>
      <c r="D93">
        <v>17.619399999999999</v>
      </c>
      <c r="E93">
        <v>32.1661</v>
      </c>
      <c r="F93">
        <v>32.360900000000001</v>
      </c>
      <c r="G93">
        <v>32.375500000000002</v>
      </c>
      <c r="H93">
        <v>32.638399999999997</v>
      </c>
      <c r="I93">
        <v>0.14818700000000001</v>
      </c>
      <c r="N93" s="12"/>
      <c r="O93" s="12"/>
      <c r="P93" s="12"/>
      <c r="Q93" s="12"/>
      <c r="R93" s="12"/>
      <c r="S93" s="12"/>
      <c r="T93" s="12"/>
      <c r="U93" s="12"/>
    </row>
    <row r="94" spans="1:21" ht="13.8" x14ac:dyDescent="0.25">
      <c r="A94">
        <v>2022</v>
      </c>
      <c r="B94">
        <v>0</v>
      </c>
      <c r="C94">
        <v>16.227499999999999</v>
      </c>
      <c r="D94">
        <v>17.619399999999999</v>
      </c>
      <c r="E94">
        <v>27.157900000000001</v>
      </c>
      <c r="F94">
        <v>27.588899999999999</v>
      </c>
      <c r="G94">
        <v>27.614899999999999</v>
      </c>
      <c r="H94">
        <v>28.148900000000001</v>
      </c>
      <c r="I94" s="1">
        <v>0.31320300000000001</v>
      </c>
      <c r="N94" s="12"/>
      <c r="O94" s="12"/>
      <c r="P94" s="12"/>
      <c r="Q94" s="12"/>
      <c r="R94" s="12"/>
      <c r="S94" s="12"/>
      <c r="T94" s="12"/>
      <c r="U94" s="12"/>
    </row>
    <row r="95" spans="1:21" ht="13.8" x14ac:dyDescent="0.25">
      <c r="A95">
        <v>2023</v>
      </c>
      <c r="B95">
        <v>0</v>
      </c>
      <c r="C95">
        <v>16.227499999999999</v>
      </c>
      <c r="D95">
        <v>17.619399999999999</v>
      </c>
      <c r="E95">
        <v>23.0547</v>
      </c>
      <c r="F95">
        <v>23.819600000000001</v>
      </c>
      <c r="G95">
        <v>23.8416</v>
      </c>
      <c r="H95">
        <v>24.750299999999999</v>
      </c>
      <c r="I95" s="1">
        <v>0.54278599999999999</v>
      </c>
      <c r="N95" s="12"/>
      <c r="O95" s="12"/>
      <c r="P95" s="12"/>
      <c r="Q95" s="12"/>
      <c r="R95" s="12"/>
      <c r="S95" s="12"/>
      <c r="T95" s="12"/>
      <c r="U95" s="12"/>
    </row>
    <row r="96" spans="1:21" ht="13.8" x14ac:dyDescent="0.25">
      <c r="A96">
        <v>2024</v>
      </c>
      <c r="B96">
        <v>0</v>
      </c>
      <c r="C96">
        <v>16.227499999999999</v>
      </c>
      <c r="D96">
        <v>17.619399999999999</v>
      </c>
      <c r="E96">
        <v>19.849299999999999</v>
      </c>
      <c r="F96">
        <v>20.981400000000001</v>
      </c>
      <c r="G96">
        <v>21.020399999999999</v>
      </c>
      <c r="H96">
        <v>22.355599999999999</v>
      </c>
      <c r="I96" s="1">
        <v>0.78950699999999996</v>
      </c>
      <c r="N96" s="12"/>
      <c r="O96" s="12"/>
      <c r="P96" s="12"/>
      <c r="Q96" s="12"/>
      <c r="R96" s="12"/>
      <c r="S96" s="12"/>
      <c r="T96" s="12"/>
      <c r="U96" s="12"/>
    </row>
    <row r="97" spans="1:21" ht="13.8" x14ac:dyDescent="0.25">
      <c r="A97">
        <v>2025</v>
      </c>
      <c r="B97">
        <v>0</v>
      </c>
      <c r="C97">
        <v>16.227499999999999</v>
      </c>
      <c r="D97">
        <v>17.619399999999999</v>
      </c>
      <c r="E97">
        <v>17.506599999999999</v>
      </c>
      <c r="F97">
        <v>18.950500000000002</v>
      </c>
      <c r="G97">
        <v>19.011800000000001</v>
      </c>
      <c r="H97">
        <v>20.678799999999999</v>
      </c>
      <c r="I97">
        <v>0.99541999999999997</v>
      </c>
      <c r="N97" s="12"/>
      <c r="O97" s="12"/>
      <c r="P97" s="12"/>
      <c r="Q97" s="12"/>
      <c r="R97" s="12"/>
      <c r="S97" s="12"/>
      <c r="T97" s="12"/>
      <c r="U97" s="12"/>
    </row>
    <row r="98" spans="1:21" ht="13.8" x14ac:dyDescent="0.25">
      <c r="A98">
        <v>2026</v>
      </c>
      <c r="B98">
        <v>0</v>
      </c>
      <c r="C98">
        <v>16.227499999999999</v>
      </c>
      <c r="D98">
        <v>17.619399999999999</v>
      </c>
      <c r="E98">
        <v>15.888299999999999</v>
      </c>
      <c r="F98">
        <v>17.5701</v>
      </c>
      <c r="G98">
        <v>17.634599999999999</v>
      </c>
      <c r="H98">
        <v>19.608499999999999</v>
      </c>
      <c r="I98">
        <v>1.13449</v>
      </c>
      <c r="N98" s="12"/>
      <c r="O98" s="12"/>
      <c r="P98" s="12"/>
      <c r="Q98" s="12"/>
      <c r="R98" s="12"/>
      <c r="S98" s="12"/>
      <c r="T98" s="12"/>
      <c r="U98" s="12"/>
    </row>
    <row r="99" spans="1:21" ht="13.8" x14ac:dyDescent="0.25">
      <c r="A99">
        <v>2027</v>
      </c>
      <c r="B99">
        <v>0</v>
      </c>
      <c r="C99">
        <v>16.227499999999999</v>
      </c>
      <c r="D99">
        <v>17.619399999999999</v>
      </c>
      <c r="E99">
        <v>14.746700000000001</v>
      </c>
      <c r="F99">
        <v>16.648599999999998</v>
      </c>
      <c r="G99">
        <v>16.701499999999999</v>
      </c>
      <c r="H99">
        <v>18.7913</v>
      </c>
      <c r="I99" s="1">
        <v>1.25922</v>
      </c>
      <c r="N99" s="12"/>
      <c r="O99" s="12"/>
      <c r="P99" s="12"/>
      <c r="Q99" s="12"/>
      <c r="R99" s="12"/>
      <c r="S99" s="12"/>
      <c r="T99" s="12"/>
      <c r="U99" s="12"/>
    </row>
    <row r="100" spans="1:21" ht="13.8" x14ac:dyDescent="0.25">
      <c r="A100">
        <v>2028</v>
      </c>
      <c r="B100">
        <v>0</v>
      </c>
      <c r="C100">
        <v>16.227499999999999</v>
      </c>
      <c r="D100">
        <v>17.619399999999999</v>
      </c>
      <c r="E100">
        <v>13.542899999999999</v>
      </c>
      <c r="F100">
        <v>16.064</v>
      </c>
      <c r="G100">
        <v>16.0489</v>
      </c>
      <c r="H100">
        <v>18.3416</v>
      </c>
      <c r="I100">
        <v>1.3973899999999999</v>
      </c>
      <c r="N100" s="12"/>
      <c r="O100" s="12"/>
      <c r="P100" s="12"/>
      <c r="Q100" s="12"/>
      <c r="R100" s="12"/>
      <c r="S100" s="12"/>
      <c r="T100" s="12"/>
      <c r="U100" s="12"/>
    </row>
    <row r="101" spans="1:21" ht="13.8" x14ac:dyDescent="0.25">
      <c r="A101">
        <v>2029</v>
      </c>
      <c r="B101">
        <v>0</v>
      </c>
      <c r="C101">
        <v>16.227499999999999</v>
      </c>
      <c r="D101">
        <v>17.619399999999999</v>
      </c>
      <c r="E101">
        <v>12.9763</v>
      </c>
      <c r="F101">
        <v>15.686500000000001</v>
      </c>
      <c r="G101">
        <v>15.610200000000001</v>
      </c>
      <c r="H101">
        <v>17.911300000000001</v>
      </c>
      <c r="I101">
        <v>1.4855799999999999</v>
      </c>
      <c r="N101" s="12"/>
      <c r="O101" s="12"/>
      <c r="P101" s="12"/>
      <c r="Q101" s="12"/>
      <c r="R101" s="12"/>
      <c r="S101" s="12"/>
      <c r="T101" s="12"/>
      <c r="U101" s="12"/>
    </row>
    <row r="102" spans="1:21" ht="13.8" x14ac:dyDescent="0.25">
      <c r="A102">
        <v>2030</v>
      </c>
      <c r="B102">
        <v>0</v>
      </c>
      <c r="C102">
        <v>16.227499999999999</v>
      </c>
      <c r="D102">
        <v>17.619399999999999</v>
      </c>
      <c r="E102">
        <v>12.687799999999999</v>
      </c>
      <c r="F102">
        <v>15.4764</v>
      </c>
      <c r="G102">
        <v>15.3588</v>
      </c>
      <c r="H102">
        <v>17.6525</v>
      </c>
      <c r="I102">
        <v>1.5056400000000001</v>
      </c>
      <c r="N102" s="12"/>
      <c r="O102" s="12"/>
      <c r="P102" s="12"/>
      <c r="Q102" s="12"/>
      <c r="R102" s="12"/>
      <c r="S102" s="12"/>
      <c r="T102" s="12"/>
      <c r="U102" s="12"/>
    </row>
    <row r="103" spans="1:21" ht="13.8" x14ac:dyDescent="0.25">
      <c r="A103">
        <v>2031</v>
      </c>
      <c r="B103">
        <v>0</v>
      </c>
      <c r="C103">
        <v>16.227499999999999</v>
      </c>
      <c r="D103">
        <v>17.619399999999999</v>
      </c>
      <c r="E103">
        <v>12.6408</v>
      </c>
      <c r="F103">
        <v>15.3909</v>
      </c>
      <c r="G103">
        <v>15.2361</v>
      </c>
      <c r="H103">
        <v>17.560099999999998</v>
      </c>
      <c r="I103">
        <v>1.50132</v>
      </c>
      <c r="N103" s="12"/>
      <c r="O103" s="12"/>
      <c r="P103" s="12"/>
      <c r="Q103" s="12"/>
      <c r="R103" s="12"/>
      <c r="S103" s="12"/>
      <c r="T103" s="12"/>
      <c r="U103" s="12"/>
    </row>
    <row r="104" spans="1:21" ht="13.8" x14ac:dyDescent="0.25">
      <c r="A104">
        <v>2032</v>
      </c>
      <c r="B104">
        <v>0</v>
      </c>
      <c r="C104">
        <v>16.227499999999999</v>
      </c>
      <c r="D104">
        <v>17.619399999999999</v>
      </c>
      <c r="E104">
        <v>12.680899999999999</v>
      </c>
      <c r="F104">
        <v>15.344099999999999</v>
      </c>
      <c r="G104">
        <v>15.1905</v>
      </c>
      <c r="H104">
        <v>17.462900000000001</v>
      </c>
      <c r="I104" s="1">
        <v>1.48563</v>
      </c>
      <c r="N104" s="12"/>
      <c r="O104" s="12"/>
      <c r="P104" s="12"/>
      <c r="Q104" s="12"/>
      <c r="R104" s="12"/>
      <c r="S104" s="12"/>
      <c r="T104" s="12"/>
      <c r="U104" s="12"/>
    </row>
    <row r="105" spans="1:21" ht="13.8" x14ac:dyDescent="0.25">
      <c r="A105">
        <v>2033</v>
      </c>
      <c r="B105">
        <v>0</v>
      </c>
      <c r="C105">
        <v>16.227499999999999</v>
      </c>
      <c r="D105">
        <v>17.619399999999999</v>
      </c>
      <c r="E105">
        <v>12.6408</v>
      </c>
      <c r="F105">
        <v>15.332700000000001</v>
      </c>
      <c r="G105">
        <v>15.181100000000001</v>
      </c>
      <c r="H105">
        <v>17.493099999999998</v>
      </c>
      <c r="I105">
        <v>1.4696400000000001</v>
      </c>
      <c r="N105" s="12"/>
      <c r="O105" s="12"/>
      <c r="P105" s="12"/>
      <c r="Q105" s="12"/>
      <c r="R105" s="12"/>
      <c r="S105" s="12"/>
      <c r="T105" s="12"/>
      <c r="U105" s="12"/>
    </row>
    <row r="106" spans="1:21" ht="13.8" x14ac:dyDescent="0.25">
      <c r="N106" s="12"/>
      <c r="O106" s="12"/>
      <c r="P106" s="12"/>
      <c r="Q106" s="12"/>
      <c r="R106" s="12"/>
      <c r="S106" s="12"/>
      <c r="T106" s="12"/>
      <c r="U106" s="12"/>
    </row>
    <row r="107" spans="1:21" ht="13.8" x14ac:dyDescent="0.25">
      <c r="A107" t="s">
        <v>20</v>
      </c>
      <c r="B107" t="s">
        <v>60</v>
      </c>
      <c r="N107" s="12"/>
      <c r="O107" s="12"/>
      <c r="P107" s="12"/>
      <c r="Q107" s="12"/>
      <c r="R107" s="12"/>
      <c r="S107" s="12"/>
      <c r="T107" s="12"/>
      <c r="U107" s="12"/>
    </row>
    <row r="108" spans="1:21" x14ac:dyDescent="0.25">
      <c r="A108" t="s">
        <v>11</v>
      </c>
      <c r="B108" t="s">
        <v>21</v>
      </c>
      <c r="C108" t="s">
        <v>22</v>
      </c>
      <c r="D108" t="s">
        <v>23</v>
      </c>
      <c r="E108" t="s">
        <v>24</v>
      </c>
      <c r="F108" t="s">
        <v>25</v>
      </c>
      <c r="G108" t="s">
        <v>26</v>
      </c>
      <c r="H108" t="s">
        <v>27</v>
      </c>
      <c r="I108" t="s">
        <v>28</v>
      </c>
    </row>
    <row r="109" spans="1:21" x14ac:dyDescent="0.25">
      <c r="A109">
        <v>2017</v>
      </c>
      <c r="B109">
        <v>91.551100000000005</v>
      </c>
      <c r="C109">
        <v>36.620399999999997</v>
      </c>
      <c r="D109">
        <v>32.042900000000003</v>
      </c>
      <c r="E109">
        <v>83.297899999999998</v>
      </c>
      <c r="F109">
        <v>83.297899999999998</v>
      </c>
      <c r="G109">
        <v>83.297899999999998</v>
      </c>
      <c r="H109">
        <v>83.297899999999998</v>
      </c>
      <c r="I109" s="1">
        <v>1.13687E-12</v>
      </c>
    </row>
    <row r="110" spans="1:21" x14ac:dyDescent="0.25">
      <c r="A110">
        <v>2018</v>
      </c>
      <c r="B110">
        <v>91.551100000000005</v>
      </c>
      <c r="C110">
        <v>36.620399999999997</v>
      </c>
      <c r="D110">
        <v>32.042900000000003</v>
      </c>
      <c r="E110">
        <v>85.750100000000003</v>
      </c>
      <c r="F110">
        <v>85.760300000000001</v>
      </c>
      <c r="G110">
        <v>85.761300000000006</v>
      </c>
      <c r="H110">
        <v>85.775599999999997</v>
      </c>
      <c r="I110">
        <v>8.097E-3</v>
      </c>
    </row>
    <row r="111" spans="1:21" x14ac:dyDescent="0.25">
      <c r="A111">
        <v>2019</v>
      </c>
      <c r="B111">
        <v>91.551100000000005</v>
      </c>
      <c r="C111">
        <v>36.620399999999997</v>
      </c>
      <c r="D111">
        <v>32.042900000000003</v>
      </c>
      <c r="E111">
        <v>89.089699999999993</v>
      </c>
      <c r="F111">
        <v>89.135599999999997</v>
      </c>
      <c r="G111">
        <v>89.138499999999993</v>
      </c>
      <c r="H111">
        <v>89.201400000000007</v>
      </c>
      <c r="I111" s="1">
        <v>3.51338E-2</v>
      </c>
    </row>
    <row r="112" spans="1:21" x14ac:dyDescent="0.25">
      <c r="A112">
        <v>2020</v>
      </c>
      <c r="B112">
        <v>91.551100000000005</v>
      </c>
      <c r="C112">
        <v>36.620399999999997</v>
      </c>
      <c r="D112">
        <v>32.042900000000003</v>
      </c>
      <c r="E112">
        <v>92.303299999999993</v>
      </c>
      <c r="F112">
        <v>92.449799999999996</v>
      </c>
      <c r="G112">
        <v>92.461299999999994</v>
      </c>
      <c r="H112">
        <v>92.659599999999998</v>
      </c>
      <c r="I112" s="1">
        <v>0.11171200000000001</v>
      </c>
    </row>
    <row r="113" spans="1:9" x14ac:dyDescent="0.25">
      <c r="A113">
        <v>2021</v>
      </c>
      <c r="B113">
        <v>91.551100000000005</v>
      </c>
      <c r="C113">
        <v>36.620399999999997</v>
      </c>
      <c r="D113">
        <v>32.042900000000003</v>
      </c>
      <c r="E113">
        <v>78.156499999999994</v>
      </c>
      <c r="F113">
        <v>78.534800000000004</v>
      </c>
      <c r="G113">
        <v>78.564099999999996</v>
      </c>
      <c r="H113">
        <v>79.070899999999995</v>
      </c>
      <c r="I113" s="1">
        <v>0.28699200000000002</v>
      </c>
    </row>
    <row r="114" spans="1:9" x14ac:dyDescent="0.25">
      <c r="A114">
        <v>2022</v>
      </c>
      <c r="B114">
        <v>91.551100000000005</v>
      </c>
      <c r="C114">
        <v>36.620399999999997</v>
      </c>
      <c r="D114">
        <v>32.042900000000003</v>
      </c>
      <c r="E114">
        <v>66.423100000000005</v>
      </c>
      <c r="F114">
        <v>67.275999999999996</v>
      </c>
      <c r="G114">
        <v>67.331800000000001</v>
      </c>
      <c r="H114">
        <v>68.400199999999998</v>
      </c>
      <c r="I114" s="1">
        <v>0.62321499999999996</v>
      </c>
    </row>
    <row r="115" spans="1:9" x14ac:dyDescent="0.25">
      <c r="A115">
        <v>2023</v>
      </c>
      <c r="B115">
        <v>91.551100000000005</v>
      </c>
      <c r="C115">
        <v>36.620399999999997</v>
      </c>
      <c r="D115">
        <v>32.042900000000003</v>
      </c>
      <c r="E115">
        <v>56.726599999999998</v>
      </c>
      <c r="F115">
        <v>58.321199999999997</v>
      </c>
      <c r="G115">
        <v>58.387999999999998</v>
      </c>
      <c r="H115">
        <v>60.280900000000003</v>
      </c>
      <c r="I115" s="1">
        <v>1.13822</v>
      </c>
    </row>
    <row r="116" spans="1:9" x14ac:dyDescent="0.25">
      <c r="A116">
        <v>2024</v>
      </c>
      <c r="B116">
        <v>91.551100000000005</v>
      </c>
      <c r="C116">
        <v>36.620399999999997</v>
      </c>
      <c r="D116">
        <v>32.042900000000003</v>
      </c>
      <c r="E116">
        <v>48.981000000000002</v>
      </c>
      <c r="F116">
        <v>51.451599999999999</v>
      </c>
      <c r="G116">
        <v>51.560099999999998</v>
      </c>
      <c r="H116">
        <v>54.523499999999999</v>
      </c>
      <c r="I116" s="1">
        <v>1.7353400000000001</v>
      </c>
    </row>
    <row r="117" spans="1:9" x14ac:dyDescent="0.25">
      <c r="A117">
        <v>2025</v>
      </c>
      <c r="B117">
        <v>91.551100000000005</v>
      </c>
      <c r="C117">
        <v>36.620399999999997</v>
      </c>
      <c r="D117">
        <v>32.042900000000003</v>
      </c>
      <c r="E117">
        <v>43.207799999999999</v>
      </c>
      <c r="F117">
        <v>46.443600000000004</v>
      </c>
      <c r="G117">
        <v>46.5687</v>
      </c>
      <c r="H117">
        <v>50.309800000000003</v>
      </c>
      <c r="I117" s="1">
        <v>2.2529300000000001</v>
      </c>
    </row>
    <row r="118" spans="1:9" x14ac:dyDescent="0.25">
      <c r="A118">
        <v>2026</v>
      </c>
      <c r="B118">
        <v>91.551100000000005</v>
      </c>
      <c r="C118">
        <v>36.620399999999997</v>
      </c>
      <c r="D118">
        <v>32.042900000000003</v>
      </c>
      <c r="E118">
        <v>39.047400000000003</v>
      </c>
      <c r="F118">
        <v>42.934399999999997</v>
      </c>
      <c r="G118">
        <v>43.063400000000001</v>
      </c>
      <c r="H118">
        <v>47.608899999999998</v>
      </c>
      <c r="I118" s="1">
        <v>2.6097999999999999</v>
      </c>
    </row>
    <row r="119" spans="1:9" x14ac:dyDescent="0.25">
      <c r="A119">
        <v>2027</v>
      </c>
      <c r="B119">
        <v>91.551100000000005</v>
      </c>
      <c r="C119">
        <v>36.620399999999997</v>
      </c>
      <c r="D119">
        <v>32.042900000000003</v>
      </c>
      <c r="E119">
        <v>36.286900000000003</v>
      </c>
      <c r="F119">
        <v>40.541699999999999</v>
      </c>
      <c r="G119">
        <v>40.688400000000001</v>
      </c>
      <c r="H119">
        <v>45.495699999999999</v>
      </c>
      <c r="I119" s="1">
        <v>2.8218399999999999</v>
      </c>
    </row>
    <row r="120" spans="1:9" x14ac:dyDescent="0.25">
      <c r="A120">
        <v>2028</v>
      </c>
      <c r="B120">
        <v>91.551100000000005</v>
      </c>
      <c r="C120">
        <v>36.620399999999997</v>
      </c>
      <c r="D120">
        <v>32.042900000000003</v>
      </c>
      <c r="E120">
        <v>34.658499999999997</v>
      </c>
      <c r="F120">
        <v>38.908299999999997</v>
      </c>
      <c r="G120">
        <v>39.137700000000002</v>
      </c>
      <c r="H120">
        <v>44.2883</v>
      </c>
      <c r="I120" s="1">
        <v>2.90489</v>
      </c>
    </row>
    <row r="121" spans="1:9" x14ac:dyDescent="0.25">
      <c r="A121">
        <v>2029</v>
      </c>
      <c r="B121">
        <v>91.551100000000005</v>
      </c>
      <c r="C121">
        <v>36.620399999999997</v>
      </c>
      <c r="D121">
        <v>32.042900000000003</v>
      </c>
      <c r="E121">
        <v>33.964300000000001</v>
      </c>
      <c r="F121">
        <v>37.911700000000003</v>
      </c>
      <c r="G121">
        <v>38.18</v>
      </c>
      <c r="H121">
        <v>43.183700000000002</v>
      </c>
      <c r="I121" s="1">
        <v>2.8750399999999998</v>
      </c>
    </row>
    <row r="122" spans="1:9" x14ac:dyDescent="0.25">
      <c r="A122">
        <v>2030</v>
      </c>
      <c r="B122">
        <v>91.551100000000005</v>
      </c>
      <c r="C122">
        <v>36.620399999999997</v>
      </c>
      <c r="D122">
        <v>32.042900000000003</v>
      </c>
      <c r="E122">
        <v>33.4666</v>
      </c>
      <c r="F122">
        <v>37.309199999999997</v>
      </c>
      <c r="G122">
        <v>37.634799999999998</v>
      </c>
      <c r="H122">
        <v>42.432400000000001</v>
      </c>
      <c r="I122" s="1">
        <v>2.7990200000000001</v>
      </c>
    </row>
    <row r="123" spans="1:9" x14ac:dyDescent="0.25">
      <c r="A123">
        <v>2031</v>
      </c>
      <c r="B123">
        <v>91.551100000000005</v>
      </c>
      <c r="C123">
        <v>36.620399999999997</v>
      </c>
      <c r="D123">
        <v>32.042900000000003</v>
      </c>
      <c r="E123">
        <v>33.422800000000002</v>
      </c>
      <c r="F123">
        <v>37.016399999999997</v>
      </c>
      <c r="G123">
        <v>37.351900000000001</v>
      </c>
      <c r="H123">
        <v>42.306899999999999</v>
      </c>
      <c r="I123" s="1">
        <v>2.7359100000000001</v>
      </c>
    </row>
    <row r="124" spans="1:9" x14ac:dyDescent="0.25">
      <c r="A124">
        <v>2032</v>
      </c>
      <c r="B124">
        <v>91.551100000000005</v>
      </c>
      <c r="C124">
        <v>36.620399999999997</v>
      </c>
      <c r="D124">
        <v>32.042900000000003</v>
      </c>
      <c r="E124">
        <v>33.462800000000001</v>
      </c>
      <c r="F124">
        <v>36.895099999999999</v>
      </c>
      <c r="G124">
        <v>37.224499999999999</v>
      </c>
      <c r="H124">
        <v>41.975700000000003</v>
      </c>
      <c r="I124" s="1">
        <v>2.6844800000000002</v>
      </c>
    </row>
    <row r="125" spans="1:9" x14ac:dyDescent="0.25">
      <c r="A125">
        <v>2033</v>
      </c>
      <c r="B125">
        <v>91.551100000000005</v>
      </c>
      <c r="C125">
        <v>36.620399999999997</v>
      </c>
      <c r="D125">
        <v>32.042900000000003</v>
      </c>
      <c r="E125">
        <v>33.366399999999999</v>
      </c>
      <c r="F125">
        <v>36.834099999999999</v>
      </c>
      <c r="G125">
        <v>37.183500000000002</v>
      </c>
      <c r="H125">
        <v>41.906100000000002</v>
      </c>
      <c r="I125" s="1">
        <v>2.6405099999999999</v>
      </c>
    </row>
    <row r="126" spans="1:9" x14ac:dyDescent="0.25">
      <c r="I126" s="1"/>
    </row>
    <row r="127" spans="1:9" x14ac:dyDescent="0.25">
      <c r="A127" t="s">
        <v>58</v>
      </c>
      <c r="I127" s="1"/>
    </row>
    <row r="128" spans="1:9" x14ac:dyDescent="0.25">
      <c r="A128" t="s">
        <v>11</v>
      </c>
      <c r="B128" t="s">
        <v>29</v>
      </c>
      <c r="C128" t="s">
        <v>30</v>
      </c>
      <c r="D128" t="s">
        <v>31</v>
      </c>
      <c r="E128" t="s">
        <v>32</v>
      </c>
      <c r="F128" t="s">
        <v>33</v>
      </c>
      <c r="G128" t="s">
        <v>34</v>
      </c>
      <c r="H128" t="s">
        <v>35</v>
      </c>
      <c r="I128" s="1" t="s">
        <v>36</v>
      </c>
    </row>
    <row r="129" spans="1:9" x14ac:dyDescent="0.25">
      <c r="A129">
        <v>2017</v>
      </c>
      <c r="B129">
        <v>0</v>
      </c>
      <c r="C129">
        <v>0.28407399999999999</v>
      </c>
      <c r="D129">
        <v>0.35573300000000002</v>
      </c>
      <c r="E129">
        <v>1.53677E-2</v>
      </c>
      <c r="F129">
        <v>1.53677E-2</v>
      </c>
      <c r="G129">
        <v>1.53677E-2</v>
      </c>
      <c r="H129">
        <v>1.53677E-2</v>
      </c>
      <c r="I129" s="1">
        <v>1.45717E-16</v>
      </c>
    </row>
    <row r="130" spans="1:9" x14ac:dyDescent="0.25">
      <c r="A130">
        <v>2018</v>
      </c>
      <c r="B130">
        <v>0</v>
      </c>
      <c r="C130">
        <v>0.28407399999999999</v>
      </c>
      <c r="D130">
        <v>0.35573300000000002</v>
      </c>
      <c r="E130">
        <v>1.6009599999999999E-2</v>
      </c>
      <c r="F130">
        <v>1.6012200000000001E-2</v>
      </c>
      <c r="G130">
        <v>1.6011999999999998E-2</v>
      </c>
      <c r="H130">
        <v>1.6013800000000002E-2</v>
      </c>
      <c r="I130" s="1">
        <v>1.3222799999999999E-6</v>
      </c>
    </row>
    <row r="131" spans="1:9" x14ac:dyDescent="0.25">
      <c r="A131">
        <v>2019</v>
      </c>
      <c r="B131">
        <v>0</v>
      </c>
      <c r="C131">
        <v>0.28407399999999999</v>
      </c>
      <c r="D131">
        <v>0.35573300000000002</v>
      </c>
      <c r="E131">
        <v>1.8482800000000001E-2</v>
      </c>
      <c r="F131">
        <v>1.8497099999999999E-2</v>
      </c>
      <c r="G131">
        <v>1.84964E-2</v>
      </c>
      <c r="H131">
        <v>1.8506399999999999E-2</v>
      </c>
      <c r="I131" s="1">
        <v>7.3745100000000001E-6</v>
      </c>
    </row>
    <row r="132" spans="1:9" x14ac:dyDescent="0.25">
      <c r="A132">
        <v>2020</v>
      </c>
      <c r="B132">
        <v>0</v>
      </c>
      <c r="C132">
        <v>0.28407399999999999</v>
      </c>
      <c r="D132">
        <v>0.35573300000000002</v>
      </c>
      <c r="E132">
        <v>0.28407399999999999</v>
      </c>
      <c r="F132">
        <v>0.28407399999999999</v>
      </c>
      <c r="G132">
        <v>0.28407399999999999</v>
      </c>
      <c r="H132">
        <v>0.28407399999999999</v>
      </c>
      <c r="I132" s="1">
        <v>3.1641400000000002E-15</v>
      </c>
    </row>
    <row r="133" spans="1:9" x14ac:dyDescent="0.25">
      <c r="A133">
        <v>2021</v>
      </c>
      <c r="B133">
        <v>0</v>
      </c>
      <c r="C133">
        <v>0.28407399999999999</v>
      </c>
      <c r="D133">
        <v>0.35573300000000002</v>
      </c>
      <c r="E133">
        <v>0.28407399999999999</v>
      </c>
      <c r="F133">
        <v>0.28407399999999999</v>
      </c>
      <c r="G133">
        <v>0.28407399999999999</v>
      </c>
      <c r="H133">
        <v>0.28407399999999999</v>
      </c>
      <c r="I133" s="1">
        <v>3.1641400000000002E-15</v>
      </c>
    </row>
    <row r="134" spans="1:9" x14ac:dyDescent="0.25">
      <c r="A134">
        <v>2022</v>
      </c>
      <c r="B134">
        <v>0</v>
      </c>
      <c r="C134">
        <v>0.28407399999999999</v>
      </c>
      <c r="D134">
        <v>0.35573300000000002</v>
      </c>
      <c r="E134">
        <v>0.28407399999999999</v>
      </c>
      <c r="F134">
        <v>0.28407399999999999</v>
      </c>
      <c r="G134">
        <v>0.28407399999999999</v>
      </c>
      <c r="H134">
        <v>0.28407399999999999</v>
      </c>
      <c r="I134" s="1">
        <v>3.1641400000000002E-15</v>
      </c>
    </row>
    <row r="135" spans="1:9" x14ac:dyDescent="0.25">
      <c r="A135">
        <v>2023</v>
      </c>
      <c r="B135">
        <v>0</v>
      </c>
      <c r="C135">
        <v>0.28407399999999999</v>
      </c>
      <c r="D135">
        <v>0.35573300000000002</v>
      </c>
      <c r="E135">
        <v>0.28407399999999999</v>
      </c>
      <c r="F135">
        <v>0.28407399999999999</v>
      </c>
      <c r="G135">
        <v>0.28407399999999999</v>
      </c>
      <c r="H135">
        <v>0.28407399999999999</v>
      </c>
      <c r="I135" s="1">
        <v>3.1641400000000002E-15</v>
      </c>
    </row>
    <row r="136" spans="1:9" x14ac:dyDescent="0.25">
      <c r="A136">
        <v>2024</v>
      </c>
      <c r="B136">
        <v>0</v>
      </c>
      <c r="C136">
        <v>0.28407399999999999</v>
      </c>
      <c r="D136">
        <v>0.35573300000000002</v>
      </c>
      <c r="E136">
        <v>0.28407399999999999</v>
      </c>
      <c r="F136">
        <v>0.28407399999999999</v>
      </c>
      <c r="G136">
        <v>0.28407399999999999</v>
      </c>
      <c r="H136">
        <v>0.28407399999999999</v>
      </c>
      <c r="I136" s="1">
        <v>3.1641400000000002E-15</v>
      </c>
    </row>
    <row r="137" spans="1:9" x14ac:dyDescent="0.25">
      <c r="A137">
        <v>2025</v>
      </c>
      <c r="B137">
        <v>0</v>
      </c>
      <c r="C137">
        <v>0.28407399999999999</v>
      </c>
      <c r="D137">
        <v>0.35573300000000002</v>
      </c>
      <c r="E137">
        <v>0.28407399999999999</v>
      </c>
      <c r="F137">
        <v>0.28407399999999999</v>
      </c>
      <c r="G137">
        <v>0.28407399999999999</v>
      </c>
      <c r="H137">
        <v>0.28407399999999999</v>
      </c>
      <c r="I137" s="1">
        <v>3.1641400000000002E-15</v>
      </c>
    </row>
    <row r="138" spans="1:9" x14ac:dyDescent="0.25">
      <c r="A138">
        <v>2026</v>
      </c>
      <c r="B138">
        <v>0</v>
      </c>
      <c r="C138">
        <v>0.28407399999999999</v>
      </c>
      <c r="D138">
        <v>0.35573300000000002</v>
      </c>
      <c r="E138">
        <v>0.28407399999999999</v>
      </c>
      <c r="F138">
        <v>0.28407399999999999</v>
      </c>
      <c r="G138">
        <v>0.28406399999999998</v>
      </c>
      <c r="H138">
        <v>0.28407399999999999</v>
      </c>
      <c r="I138" s="1">
        <v>2.4812499999999997E-4</v>
      </c>
    </row>
    <row r="139" spans="1:9" x14ac:dyDescent="0.25">
      <c r="A139">
        <v>2027</v>
      </c>
      <c r="B139">
        <v>0</v>
      </c>
      <c r="C139">
        <v>0.28407399999999999</v>
      </c>
      <c r="D139">
        <v>0.35573300000000002</v>
      </c>
      <c r="E139">
        <v>0.28135100000000002</v>
      </c>
      <c r="F139">
        <v>0.28407399999999999</v>
      </c>
      <c r="G139">
        <v>0.28357199999999999</v>
      </c>
      <c r="H139">
        <v>0.28407399999999999</v>
      </c>
      <c r="I139" s="1">
        <v>2.5145200000000001E-3</v>
      </c>
    </row>
    <row r="140" spans="1:9" x14ac:dyDescent="0.25">
      <c r="A140">
        <v>2028</v>
      </c>
      <c r="B140">
        <v>0</v>
      </c>
      <c r="C140">
        <v>0.28407399999999999</v>
      </c>
      <c r="D140">
        <v>0.35573300000000002</v>
      </c>
      <c r="E140">
        <v>0.26805400000000001</v>
      </c>
      <c r="F140">
        <v>0.28407399999999999</v>
      </c>
      <c r="G140">
        <v>0.281976</v>
      </c>
      <c r="H140">
        <v>0.28407399999999999</v>
      </c>
      <c r="I140" s="1">
        <v>5.5638099999999998E-3</v>
      </c>
    </row>
    <row r="141" spans="1:9" x14ac:dyDescent="0.25">
      <c r="A141">
        <v>2029</v>
      </c>
      <c r="B141">
        <v>0</v>
      </c>
      <c r="C141">
        <v>0.28407399999999999</v>
      </c>
      <c r="D141">
        <v>0.35573300000000002</v>
      </c>
      <c r="E141">
        <v>0.26238499999999998</v>
      </c>
      <c r="F141">
        <v>0.28407399999999999</v>
      </c>
      <c r="G141">
        <v>0.27999499999999999</v>
      </c>
      <c r="H141">
        <v>0.28407399999999999</v>
      </c>
      <c r="I141" s="1">
        <v>7.80944E-3</v>
      </c>
    </row>
    <row r="142" spans="1:9" x14ac:dyDescent="0.25">
      <c r="A142">
        <v>2030</v>
      </c>
      <c r="B142">
        <v>0</v>
      </c>
      <c r="C142">
        <v>0.28407399999999999</v>
      </c>
      <c r="D142">
        <v>0.35573300000000002</v>
      </c>
      <c r="E142">
        <v>0.25832100000000002</v>
      </c>
      <c r="F142">
        <v>0.28407399999999999</v>
      </c>
      <c r="G142">
        <v>0.27867799999999998</v>
      </c>
      <c r="H142">
        <v>0.28407399999999999</v>
      </c>
      <c r="I142" s="1">
        <v>8.8536099999999996E-3</v>
      </c>
    </row>
    <row r="143" spans="1:9" x14ac:dyDescent="0.25">
      <c r="A143">
        <v>2031</v>
      </c>
      <c r="B143">
        <v>0</v>
      </c>
      <c r="C143">
        <v>0.28407399999999999</v>
      </c>
      <c r="D143">
        <v>0.35573300000000002</v>
      </c>
      <c r="E143">
        <v>0.25796400000000003</v>
      </c>
      <c r="F143">
        <v>0.28407399999999999</v>
      </c>
      <c r="G143">
        <v>0.27802700000000002</v>
      </c>
      <c r="H143">
        <v>0.28407399999999999</v>
      </c>
      <c r="I143" s="1">
        <v>9.2914099999999999E-3</v>
      </c>
    </row>
    <row r="144" spans="1:9" x14ac:dyDescent="0.25">
      <c r="A144">
        <v>2032</v>
      </c>
      <c r="B144">
        <v>0</v>
      </c>
      <c r="C144">
        <v>0.28407399999999999</v>
      </c>
      <c r="D144">
        <v>0.35573300000000002</v>
      </c>
      <c r="E144">
        <v>0.25829000000000002</v>
      </c>
      <c r="F144">
        <v>0.28407399999999999</v>
      </c>
      <c r="G144">
        <v>0.27782600000000002</v>
      </c>
      <c r="H144">
        <v>0.28407399999999999</v>
      </c>
      <c r="I144" s="1">
        <v>9.3960299999999997E-3</v>
      </c>
    </row>
    <row r="145" spans="1:9" x14ac:dyDescent="0.25">
      <c r="A145">
        <v>2033</v>
      </c>
      <c r="B145">
        <v>0</v>
      </c>
      <c r="C145">
        <v>0.28407399999999999</v>
      </c>
      <c r="D145">
        <v>0.35573300000000002</v>
      </c>
      <c r="E145">
        <v>0.25750299999999998</v>
      </c>
      <c r="F145">
        <v>0.28407399999999999</v>
      </c>
      <c r="G145">
        <v>0.27777200000000002</v>
      </c>
      <c r="H145">
        <v>0.28407399999999999</v>
      </c>
      <c r="I145" s="1">
        <v>9.34632E-3</v>
      </c>
    </row>
    <row r="146" spans="1:9" x14ac:dyDescent="0.25">
      <c r="I146" s="1"/>
    </row>
    <row r="147" spans="1:9" x14ac:dyDescent="0.25">
      <c r="A147" t="s">
        <v>59</v>
      </c>
      <c r="I147" s="1"/>
    </row>
    <row r="148" spans="1:9" x14ac:dyDescent="0.25">
      <c r="A148" t="s">
        <v>11</v>
      </c>
      <c r="B148" t="s">
        <v>37</v>
      </c>
      <c r="C148" t="s">
        <v>38</v>
      </c>
      <c r="D148" t="s">
        <v>39</v>
      </c>
      <c r="E148" t="s">
        <v>40</v>
      </c>
      <c r="F148" t="s">
        <v>41</v>
      </c>
      <c r="G148" t="s">
        <v>42</v>
      </c>
      <c r="H148" t="s">
        <v>43</v>
      </c>
      <c r="I148" t="s">
        <v>44</v>
      </c>
    </row>
    <row r="149" spans="1:9" x14ac:dyDescent="0.25">
      <c r="A149">
        <v>2017</v>
      </c>
      <c r="B149">
        <v>524.23400000000004</v>
      </c>
      <c r="C149">
        <v>165.24299999999999</v>
      </c>
      <c r="D149">
        <v>156.07300000000001</v>
      </c>
      <c r="E149">
        <v>277.62</v>
      </c>
      <c r="F149">
        <v>277.62</v>
      </c>
      <c r="G149">
        <v>277.62</v>
      </c>
      <c r="H149">
        <v>277.62</v>
      </c>
      <c r="I149" s="1">
        <v>7.38964E-13</v>
      </c>
    </row>
    <row r="150" spans="1:9" x14ac:dyDescent="0.25">
      <c r="A150">
        <v>2018</v>
      </c>
      <c r="B150">
        <v>524.23400000000004</v>
      </c>
      <c r="C150">
        <v>165.24299999999999</v>
      </c>
      <c r="D150">
        <v>156.07300000000001</v>
      </c>
      <c r="E150">
        <v>278.93099999999998</v>
      </c>
      <c r="F150">
        <v>281.31799999999998</v>
      </c>
      <c r="G150">
        <v>281.55200000000002</v>
      </c>
      <c r="H150">
        <v>284.863</v>
      </c>
      <c r="I150">
        <v>1.88578</v>
      </c>
    </row>
    <row r="151" spans="1:9" x14ac:dyDescent="0.25">
      <c r="A151">
        <v>2019</v>
      </c>
      <c r="B151">
        <v>524.23400000000004</v>
      </c>
      <c r="C151">
        <v>165.24299999999999</v>
      </c>
      <c r="D151">
        <v>156.07300000000001</v>
      </c>
      <c r="E151">
        <v>277.73500000000001</v>
      </c>
      <c r="F151">
        <v>282.58300000000003</v>
      </c>
      <c r="G151">
        <v>282.98599999999999</v>
      </c>
      <c r="H151">
        <v>289.238</v>
      </c>
      <c r="I151">
        <v>3.6741700000000002</v>
      </c>
    </row>
    <row r="152" spans="1:9" x14ac:dyDescent="0.25">
      <c r="A152">
        <v>2020</v>
      </c>
      <c r="B152">
        <v>524.23400000000004</v>
      </c>
      <c r="C152">
        <v>165.24299999999999</v>
      </c>
      <c r="D152">
        <v>156.07300000000001</v>
      </c>
      <c r="E152">
        <v>273.92500000000001</v>
      </c>
      <c r="F152">
        <v>281.72800000000001</v>
      </c>
      <c r="G152">
        <v>282.01400000000001</v>
      </c>
      <c r="H152">
        <v>291.26900000000001</v>
      </c>
      <c r="I152">
        <v>5.6439000000000004</v>
      </c>
    </row>
    <row r="153" spans="1:9" x14ac:dyDescent="0.25">
      <c r="A153">
        <v>2021</v>
      </c>
      <c r="B153">
        <v>524.23400000000004</v>
      </c>
      <c r="C153">
        <v>165.24299999999999</v>
      </c>
      <c r="D153">
        <v>156.07300000000001</v>
      </c>
      <c r="E153">
        <v>235.15299999999999</v>
      </c>
      <c r="F153">
        <v>245.57599999999999</v>
      </c>
      <c r="G153">
        <v>246.08699999999999</v>
      </c>
      <c r="H153">
        <v>258.34699999999998</v>
      </c>
      <c r="I153" s="1">
        <v>7.4833999999999996</v>
      </c>
    </row>
    <row r="154" spans="1:9" x14ac:dyDescent="0.25">
      <c r="A154">
        <v>2022</v>
      </c>
      <c r="B154">
        <v>524.23400000000004</v>
      </c>
      <c r="C154">
        <v>165.24299999999999</v>
      </c>
      <c r="D154">
        <v>156.07300000000001</v>
      </c>
      <c r="E154">
        <v>205.13399999999999</v>
      </c>
      <c r="F154">
        <v>218.666</v>
      </c>
      <c r="G154">
        <v>219.12899999999999</v>
      </c>
      <c r="H154">
        <v>234.322</v>
      </c>
      <c r="I154" s="1">
        <v>9.1708800000000004</v>
      </c>
    </row>
    <row r="155" spans="1:9" x14ac:dyDescent="0.25">
      <c r="A155">
        <v>2023</v>
      </c>
      <c r="B155">
        <v>524.23400000000004</v>
      </c>
      <c r="C155">
        <v>165.24299999999999</v>
      </c>
      <c r="D155">
        <v>156.07300000000001</v>
      </c>
      <c r="E155">
        <v>183.27600000000001</v>
      </c>
      <c r="F155">
        <v>198.822</v>
      </c>
      <c r="G155">
        <v>199.54599999999999</v>
      </c>
      <c r="H155">
        <v>217.27199999999999</v>
      </c>
      <c r="I155">
        <v>10.4247</v>
      </c>
    </row>
    <row r="156" spans="1:9" x14ac:dyDescent="0.25">
      <c r="A156">
        <v>2024</v>
      </c>
      <c r="B156">
        <v>524.23400000000004</v>
      </c>
      <c r="C156">
        <v>165.24299999999999</v>
      </c>
      <c r="D156">
        <v>156.07300000000001</v>
      </c>
      <c r="E156">
        <v>168.42099999999999</v>
      </c>
      <c r="F156">
        <v>185.226</v>
      </c>
      <c r="G156">
        <v>185.83699999999999</v>
      </c>
      <c r="H156">
        <v>204.762</v>
      </c>
      <c r="I156">
        <v>11.3146</v>
      </c>
    </row>
    <row r="157" spans="1:9" x14ac:dyDescent="0.25">
      <c r="A157">
        <v>2025</v>
      </c>
      <c r="B157">
        <v>524.23400000000004</v>
      </c>
      <c r="C157">
        <v>165.24299999999999</v>
      </c>
      <c r="D157">
        <v>156.07300000000001</v>
      </c>
      <c r="E157">
        <v>158.23099999999999</v>
      </c>
      <c r="F157">
        <v>175.9</v>
      </c>
      <c r="G157">
        <v>176.58699999999999</v>
      </c>
      <c r="H157">
        <v>197.51300000000001</v>
      </c>
      <c r="I157">
        <v>11.8177</v>
      </c>
    </row>
    <row r="158" spans="1:9" x14ac:dyDescent="0.25">
      <c r="A158">
        <v>2026</v>
      </c>
      <c r="B158">
        <v>524.23400000000004</v>
      </c>
      <c r="C158">
        <v>165.24299999999999</v>
      </c>
      <c r="D158">
        <v>156.07300000000001</v>
      </c>
      <c r="E158">
        <v>152.077</v>
      </c>
      <c r="F158">
        <v>169.446</v>
      </c>
      <c r="G158">
        <v>170.46600000000001</v>
      </c>
      <c r="H158">
        <v>190.851</v>
      </c>
      <c r="I158">
        <v>12.1091</v>
      </c>
    </row>
    <row r="159" spans="1:9" x14ac:dyDescent="0.25">
      <c r="A159">
        <v>2027</v>
      </c>
      <c r="B159">
        <v>524.23400000000004</v>
      </c>
      <c r="C159">
        <v>165.24299999999999</v>
      </c>
      <c r="D159">
        <v>156.07300000000001</v>
      </c>
      <c r="E159">
        <v>147.31</v>
      </c>
      <c r="F159">
        <v>165.53299999999999</v>
      </c>
      <c r="G159">
        <v>166.60300000000001</v>
      </c>
      <c r="H159">
        <v>186.95599999999999</v>
      </c>
      <c r="I159">
        <v>12.209099999999999</v>
      </c>
    </row>
    <row r="160" spans="1:9" x14ac:dyDescent="0.25">
      <c r="A160">
        <v>2028</v>
      </c>
      <c r="B160">
        <v>524.23400000000004</v>
      </c>
      <c r="C160">
        <v>165.24299999999999</v>
      </c>
      <c r="D160">
        <v>156.07300000000001</v>
      </c>
      <c r="E160">
        <v>145.25800000000001</v>
      </c>
      <c r="F160">
        <v>163.52000000000001</v>
      </c>
      <c r="G160">
        <v>164.22499999999999</v>
      </c>
      <c r="H160">
        <v>185.02199999999999</v>
      </c>
      <c r="I160">
        <v>12.189500000000001</v>
      </c>
    </row>
    <row r="161" spans="1:9" x14ac:dyDescent="0.25">
      <c r="A161">
        <v>2029</v>
      </c>
      <c r="B161">
        <v>524.23400000000004</v>
      </c>
      <c r="C161">
        <v>165.24299999999999</v>
      </c>
      <c r="D161">
        <v>156.07300000000001</v>
      </c>
      <c r="E161">
        <v>144.625</v>
      </c>
      <c r="F161">
        <v>162.17699999999999</v>
      </c>
      <c r="G161">
        <v>162.96600000000001</v>
      </c>
      <c r="H161">
        <v>182.86500000000001</v>
      </c>
      <c r="I161" s="1">
        <v>12.008900000000001</v>
      </c>
    </row>
    <row r="162" spans="1:9" x14ac:dyDescent="0.25">
      <c r="A162">
        <v>2030</v>
      </c>
      <c r="B162">
        <v>524.23400000000004</v>
      </c>
      <c r="C162">
        <v>165.24299999999999</v>
      </c>
      <c r="D162">
        <v>156.07300000000001</v>
      </c>
      <c r="E162">
        <v>143.77099999999999</v>
      </c>
      <c r="F162">
        <v>161.48400000000001</v>
      </c>
      <c r="G162">
        <v>162.34899999999999</v>
      </c>
      <c r="H162">
        <v>182.88399999999999</v>
      </c>
      <c r="I162" s="1">
        <v>11.955299999999999</v>
      </c>
    </row>
    <row r="163" spans="1:9" x14ac:dyDescent="0.25">
      <c r="A163">
        <v>2031</v>
      </c>
      <c r="B163">
        <v>524.23400000000004</v>
      </c>
      <c r="C163">
        <v>165.24299999999999</v>
      </c>
      <c r="D163">
        <v>156.07300000000001</v>
      </c>
      <c r="E163">
        <v>144.18199999999999</v>
      </c>
      <c r="F163">
        <v>161.51499999999999</v>
      </c>
      <c r="G163">
        <v>162.10900000000001</v>
      </c>
      <c r="H163">
        <v>183.071</v>
      </c>
      <c r="I163" s="1">
        <v>11.916700000000001</v>
      </c>
    </row>
    <row r="164" spans="1:9" x14ac:dyDescent="0.25">
      <c r="A164">
        <v>2032</v>
      </c>
      <c r="B164">
        <v>524.23400000000004</v>
      </c>
      <c r="C164">
        <v>165.24299999999999</v>
      </c>
      <c r="D164">
        <v>156.07300000000001</v>
      </c>
      <c r="E164">
        <v>144.61799999999999</v>
      </c>
      <c r="F164">
        <v>161.18100000000001</v>
      </c>
      <c r="G164">
        <v>161.99799999999999</v>
      </c>
      <c r="H164">
        <v>183.30699999999999</v>
      </c>
      <c r="I164" s="1">
        <v>11.952199999999999</v>
      </c>
    </row>
    <row r="165" spans="1:9" x14ac:dyDescent="0.25">
      <c r="A165">
        <v>2033</v>
      </c>
      <c r="B165">
        <v>524.23400000000004</v>
      </c>
      <c r="C165">
        <v>165.24299999999999</v>
      </c>
      <c r="D165">
        <v>156.07300000000001</v>
      </c>
      <c r="E165">
        <v>144.018</v>
      </c>
      <c r="F165">
        <v>161.27099999999999</v>
      </c>
      <c r="G165">
        <v>161.899</v>
      </c>
      <c r="H165">
        <v>182.38300000000001</v>
      </c>
      <c r="I165">
        <v>11.8948</v>
      </c>
    </row>
    <row r="166" spans="1:9" x14ac:dyDescent="0.25">
      <c r="A166" t="s">
        <v>8</v>
      </c>
      <c r="B166">
        <v>3</v>
      </c>
      <c r="C166" t="s">
        <v>8</v>
      </c>
      <c r="D166" t="s">
        <v>9</v>
      </c>
      <c r="E166" t="s">
        <v>60</v>
      </c>
    </row>
    <row r="167" spans="1:9" x14ac:dyDescent="0.25">
      <c r="A167" t="s">
        <v>10</v>
      </c>
      <c r="B167" t="s">
        <v>60</v>
      </c>
    </row>
    <row r="168" spans="1:9" x14ac:dyDescent="0.25">
      <c r="A168" t="s">
        <v>11</v>
      </c>
      <c r="B168" t="s">
        <v>12</v>
      </c>
      <c r="C168" t="s">
        <v>13</v>
      </c>
      <c r="D168" t="s">
        <v>14</v>
      </c>
      <c r="E168" t="s">
        <v>15</v>
      </c>
      <c r="F168" t="s">
        <v>16</v>
      </c>
      <c r="G168" t="s">
        <v>17</v>
      </c>
      <c r="H168" t="s">
        <v>18</v>
      </c>
      <c r="I168" t="s">
        <v>19</v>
      </c>
    </row>
    <row r="169" spans="1:9" x14ac:dyDescent="0.25">
      <c r="A169">
        <v>2017</v>
      </c>
      <c r="B169">
        <v>0</v>
      </c>
      <c r="C169">
        <v>16.227499999999999</v>
      </c>
      <c r="D169">
        <v>17.619399999999999</v>
      </c>
      <c r="E169">
        <v>2.0510000000000002</v>
      </c>
      <c r="F169">
        <v>2.0510000000000002</v>
      </c>
      <c r="G169">
        <v>2.0510000000000002</v>
      </c>
      <c r="H169">
        <v>2.0510000000000002</v>
      </c>
      <c r="I169" s="1">
        <v>1.8651700000000001E-14</v>
      </c>
    </row>
    <row r="170" spans="1:9" x14ac:dyDescent="0.25">
      <c r="A170">
        <v>2018</v>
      </c>
      <c r="B170">
        <v>0</v>
      </c>
      <c r="C170">
        <v>16.227499999999999</v>
      </c>
      <c r="D170">
        <v>17.619399999999999</v>
      </c>
      <c r="E170">
        <v>2.202</v>
      </c>
      <c r="F170">
        <v>2.202</v>
      </c>
      <c r="G170">
        <v>2.202</v>
      </c>
      <c r="H170">
        <v>2.202</v>
      </c>
      <c r="I170" s="1">
        <v>6.8123299999999998E-11</v>
      </c>
    </row>
    <row r="171" spans="1:9" x14ac:dyDescent="0.25">
      <c r="A171">
        <v>2019</v>
      </c>
      <c r="B171">
        <v>0</v>
      </c>
      <c r="C171">
        <v>16.227499999999999</v>
      </c>
      <c r="D171">
        <v>17.619399999999999</v>
      </c>
      <c r="E171">
        <v>2.6469999999999998</v>
      </c>
      <c r="F171">
        <v>2.6469999999999998</v>
      </c>
      <c r="G171">
        <v>2.6469999999999998</v>
      </c>
      <c r="H171">
        <v>2.6469999999999998</v>
      </c>
      <c r="I171" s="1">
        <v>2.3396099999999999E-10</v>
      </c>
    </row>
    <row r="172" spans="1:9" x14ac:dyDescent="0.25">
      <c r="A172">
        <v>2020</v>
      </c>
      <c r="B172">
        <v>0</v>
      </c>
      <c r="C172">
        <v>16.227499999999999</v>
      </c>
      <c r="D172">
        <v>17.619399999999999</v>
      </c>
      <c r="E172">
        <v>2.52258</v>
      </c>
      <c r="F172">
        <v>2.5268999999999999</v>
      </c>
      <c r="G172">
        <v>2.5272399999999999</v>
      </c>
      <c r="H172">
        <v>2.53315</v>
      </c>
      <c r="I172">
        <v>3.36988E-3</v>
      </c>
    </row>
    <row r="173" spans="1:9" x14ac:dyDescent="0.25">
      <c r="A173">
        <v>2021</v>
      </c>
      <c r="B173">
        <v>0</v>
      </c>
      <c r="C173">
        <v>16.227499999999999</v>
      </c>
      <c r="D173">
        <v>17.619399999999999</v>
      </c>
      <c r="E173">
        <v>2.5914600000000001</v>
      </c>
      <c r="F173">
        <v>2.6033300000000001</v>
      </c>
      <c r="G173">
        <v>2.6042700000000001</v>
      </c>
      <c r="H173">
        <v>2.6204200000000002</v>
      </c>
      <c r="I173">
        <v>9.0651700000000009E-3</v>
      </c>
    </row>
    <row r="174" spans="1:9" x14ac:dyDescent="0.25">
      <c r="A174">
        <v>2022</v>
      </c>
      <c r="B174">
        <v>0</v>
      </c>
      <c r="C174">
        <v>16.227499999999999</v>
      </c>
      <c r="D174">
        <v>17.619399999999999</v>
      </c>
      <c r="E174">
        <v>2.6078399999999999</v>
      </c>
      <c r="F174">
        <v>2.6347</v>
      </c>
      <c r="G174">
        <v>2.63646</v>
      </c>
      <c r="H174">
        <v>2.6702400000000002</v>
      </c>
      <c r="I174">
        <v>1.9846200000000001E-2</v>
      </c>
    </row>
    <row r="175" spans="1:9" x14ac:dyDescent="0.25">
      <c r="A175">
        <v>2023</v>
      </c>
      <c r="B175">
        <v>0</v>
      </c>
      <c r="C175">
        <v>16.227499999999999</v>
      </c>
      <c r="D175">
        <v>17.619399999999999</v>
      </c>
      <c r="E175">
        <v>2.5743499999999999</v>
      </c>
      <c r="F175">
        <v>2.6253099999999998</v>
      </c>
      <c r="G175">
        <v>2.62758</v>
      </c>
      <c r="H175">
        <v>2.6881499999999998</v>
      </c>
      <c r="I175">
        <v>3.6481800000000002E-2</v>
      </c>
    </row>
    <row r="176" spans="1:9" x14ac:dyDescent="0.25">
      <c r="A176">
        <v>2024</v>
      </c>
      <c r="B176">
        <v>0</v>
      </c>
      <c r="C176">
        <v>16.227499999999999</v>
      </c>
      <c r="D176">
        <v>17.619399999999999</v>
      </c>
      <c r="E176">
        <v>2.5105900000000001</v>
      </c>
      <c r="F176">
        <v>2.59138</v>
      </c>
      <c r="G176">
        <v>2.5947</v>
      </c>
      <c r="H176">
        <v>2.6938399999999998</v>
      </c>
      <c r="I176">
        <v>5.7663100000000002E-2</v>
      </c>
    </row>
    <row r="177" spans="1:9" x14ac:dyDescent="0.25">
      <c r="A177">
        <v>2025</v>
      </c>
      <c r="B177">
        <v>0</v>
      </c>
      <c r="C177">
        <v>16.227499999999999</v>
      </c>
      <c r="D177">
        <v>17.619399999999999</v>
      </c>
      <c r="E177">
        <v>2.4331200000000002</v>
      </c>
      <c r="F177">
        <v>2.5458699999999999</v>
      </c>
      <c r="G177">
        <v>2.5518399999999999</v>
      </c>
      <c r="H177">
        <v>2.6871800000000001</v>
      </c>
      <c r="I177">
        <v>8.0116800000000002E-2</v>
      </c>
    </row>
    <row r="178" spans="1:9" x14ac:dyDescent="0.25">
      <c r="A178">
        <v>2026</v>
      </c>
      <c r="B178">
        <v>0</v>
      </c>
      <c r="C178">
        <v>16.227499999999999</v>
      </c>
      <c r="D178">
        <v>17.619399999999999</v>
      </c>
      <c r="E178">
        <v>2.3538999999999999</v>
      </c>
      <c r="F178">
        <v>2.50021</v>
      </c>
      <c r="G178">
        <v>2.5070700000000001</v>
      </c>
      <c r="H178">
        <v>2.6750699999999998</v>
      </c>
      <c r="I178">
        <v>0.100087</v>
      </c>
    </row>
    <row r="179" spans="1:9" x14ac:dyDescent="0.25">
      <c r="A179">
        <v>2027</v>
      </c>
      <c r="B179">
        <v>0</v>
      </c>
      <c r="C179">
        <v>16.227499999999999</v>
      </c>
      <c r="D179">
        <v>17.619399999999999</v>
      </c>
      <c r="E179">
        <v>2.2870699999999999</v>
      </c>
      <c r="F179">
        <v>2.4586899999999998</v>
      </c>
      <c r="G179">
        <v>2.4652799999999999</v>
      </c>
      <c r="H179">
        <v>2.6663000000000001</v>
      </c>
      <c r="I179" s="1">
        <v>0.115271</v>
      </c>
    </row>
    <row r="180" spans="1:9" x14ac:dyDescent="0.25">
      <c r="A180">
        <v>2028</v>
      </c>
      <c r="B180">
        <v>0</v>
      </c>
      <c r="C180">
        <v>16.227499999999999</v>
      </c>
      <c r="D180">
        <v>17.619399999999999</v>
      </c>
      <c r="E180">
        <v>2.2329400000000001</v>
      </c>
      <c r="F180">
        <v>2.4227699999999999</v>
      </c>
      <c r="G180">
        <v>2.4288500000000002</v>
      </c>
      <c r="H180">
        <v>2.6381299999999999</v>
      </c>
      <c r="I180" s="1">
        <v>0.12573400000000001</v>
      </c>
    </row>
    <row r="181" spans="1:9" x14ac:dyDescent="0.25">
      <c r="A181">
        <v>2029</v>
      </c>
      <c r="B181">
        <v>0</v>
      </c>
      <c r="C181">
        <v>16.227499999999999</v>
      </c>
      <c r="D181">
        <v>17.619399999999999</v>
      </c>
      <c r="E181">
        <v>2.19381</v>
      </c>
      <c r="F181">
        <v>2.3902000000000001</v>
      </c>
      <c r="G181">
        <v>2.3980399999999999</v>
      </c>
      <c r="H181">
        <v>2.6271900000000001</v>
      </c>
      <c r="I181" s="1">
        <v>0.13247600000000001</v>
      </c>
    </row>
    <row r="182" spans="1:9" x14ac:dyDescent="0.25">
      <c r="A182">
        <v>2030</v>
      </c>
      <c r="B182">
        <v>0</v>
      </c>
      <c r="C182">
        <v>16.227499999999999</v>
      </c>
      <c r="D182">
        <v>17.619399999999999</v>
      </c>
      <c r="E182">
        <v>2.1616499999999998</v>
      </c>
      <c r="F182">
        <v>2.3612899999999999</v>
      </c>
      <c r="G182">
        <v>2.3727499999999999</v>
      </c>
      <c r="H182">
        <v>2.6059000000000001</v>
      </c>
      <c r="I182" s="1">
        <v>0.13652700000000001</v>
      </c>
    </row>
    <row r="183" spans="1:9" x14ac:dyDescent="0.25">
      <c r="A183">
        <v>2031</v>
      </c>
      <c r="B183">
        <v>0</v>
      </c>
      <c r="C183">
        <v>16.227499999999999</v>
      </c>
      <c r="D183">
        <v>17.619399999999999</v>
      </c>
      <c r="E183">
        <v>2.13368</v>
      </c>
      <c r="F183">
        <v>2.3420800000000002</v>
      </c>
      <c r="G183">
        <v>2.3525</v>
      </c>
      <c r="H183">
        <v>2.5852499999999998</v>
      </c>
      <c r="I183" s="1">
        <v>0.13900799999999999</v>
      </c>
    </row>
    <row r="184" spans="1:9" x14ac:dyDescent="0.25">
      <c r="A184">
        <v>2032</v>
      </c>
      <c r="B184">
        <v>0</v>
      </c>
      <c r="C184">
        <v>16.227499999999999</v>
      </c>
      <c r="D184">
        <v>17.619399999999999</v>
      </c>
      <c r="E184">
        <v>2.1120299999999999</v>
      </c>
      <c r="F184">
        <v>2.3289499999999999</v>
      </c>
      <c r="G184">
        <v>2.3366799999999999</v>
      </c>
      <c r="H184">
        <v>2.5781299999999998</v>
      </c>
      <c r="I184" s="1">
        <v>0.140676</v>
      </c>
    </row>
    <row r="185" spans="1:9" x14ac:dyDescent="0.25">
      <c r="A185">
        <v>2033</v>
      </c>
      <c r="B185">
        <v>0</v>
      </c>
      <c r="C185">
        <v>16.227499999999999</v>
      </c>
      <c r="D185">
        <v>17.619399999999999</v>
      </c>
      <c r="E185">
        <v>2.1057000000000001</v>
      </c>
      <c r="F185">
        <v>2.31562</v>
      </c>
      <c r="G185">
        <v>2.3244699999999998</v>
      </c>
      <c r="H185">
        <v>2.5636700000000001</v>
      </c>
      <c r="I185" s="1">
        <v>0.14163899999999999</v>
      </c>
    </row>
    <row r="186" spans="1:9" x14ac:dyDescent="0.25">
      <c r="I186" s="1"/>
    </row>
    <row r="187" spans="1:9" x14ac:dyDescent="0.25">
      <c r="A187" t="s">
        <v>20</v>
      </c>
      <c r="B187" t="s">
        <v>60</v>
      </c>
      <c r="I187" s="1"/>
    </row>
    <row r="188" spans="1:9" x14ac:dyDescent="0.25">
      <c r="A188" t="s">
        <v>11</v>
      </c>
      <c r="B188" t="s">
        <v>21</v>
      </c>
      <c r="C188" t="s">
        <v>22</v>
      </c>
      <c r="D188" t="s">
        <v>23</v>
      </c>
      <c r="E188" t="s">
        <v>24</v>
      </c>
      <c r="F188" t="s">
        <v>25</v>
      </c>
      <c r="G188" t="s">
        <v>26</v>
      </c>
      <c r="H188" t="s">
        <v>27</v>
      </c>
      <c r="I188" s="1" t="s">
        <v>28</v>
      </c>
    </row>
    <row r="189" spans="1:9" x14ac:dyDescent="0.25">
      <c r="A189">
        <v>2017</v>
      </c>
      <c r="B189">
        <v>91.551100000000005</v>
      </c>
      <c r="C189">
        <v>36.620399999999997</v>
      </c>
      <c r="D189">
        <v>32.042900000000003</v>
      </c>
      <c r="E189">
        <v>83.297899999999998</v>
      </c>
      <c r="F189">
        <v>83.297899999999998</v>
      </c>
      <c r="G189">
        <v>83.297899999999998</v>
      </c>
      <c r="H189">
        <v>83.297899999999998</v>
      </c>
      <c r="I189" s="1">
        <v>1.13687E-12</v>
      </c>
    </row>
    <row r="190" spans="1:9" x14ac:dyDescent="0.25">
      <c r="A190">
        <v>2018</v>
      </c>
      <c r="B190">
        <v>91.551100000000005</v>
      </c>
      <c r="C190">
        <v>36.620399999999997</v>
      </c>
      <c r="D190">
        <v>32.042900000000003</v>
      </c>
      <c r="E190">
        <v>85.750100000000003</v>
      </c>
      <c r="F190">
        <v>85.760300000000001</v>
      </c>
      <c r="G190">
        <v>85.761300000000006</v>
      </c>
      <c r="H190">
        <v>85.775599999999997</v>
      </c>
      <c r="I190" s="1">
        <v>8.097E-3</v>
      </c>
    </row>
    <row r="191" spans="1:9" x14ac:dyDescent="0.25">
      <c r="A191">
        <v>2019</v>
      </c>
      <c r="B191">
        <v>91.551100000000005</v>
      </c>
      <c r="C191">
        <v>36.620399999999997</v>
      </c>
      <c r="D191">
        <v>32.042900000000003</v>
      </c>
      <c r="E191">
        <v>89.089699999999993</v>
      </c>
      <c r="F191">
        <v>89.135599999999997</v>
      </c>
      <c r="G191">
        <v>89.138499999999993</v>
      </c>
      <c r="H191">
        <v>89.201400000000007</v>
      </c>
      <c r="I191" s="1">
        <v>3.51338E-2</v>
      </c>
    </row>
    <row r="192" spans="1:9" x14ac:dyDescent="0.25">
      <c r="A192">
        <v>2020</v>
      </c>
      <c r="B192">
        <v>91.551100000000005</v>
      </c>
      <c r="C192">
        <v>36.620399999999997</v>
      </c>
      <c r="D192">
        <v>32.042900000000003</v>
      </c>
      <c r="E192">
        <v>92.303299999999993</v>
      </c>
      <c r="F192">
        <v>92.449799999999996</v>
      </c>
      <c r="G192">
        <v>92.461299999999994</v>
      </c>
      <c r="H192">
        <v>92.659599999999998</v>
      </c>
      <c r="I192" s="1">
        <v>0.11171200000000001</v>
      </c>
    </row>
    <row r="193" spans="1:9" x14ac:dyDescent="0.25">
      <c r="A193">
        <v>2021</v>
      </c>
      <c r="B193">
        <v>91.551100000000005</v>
      </c>
      <c r="C193">
        <v>36.620399999999997</v>
      </c>
      <c r="D193">
        <v>32.042900000000003</v>
      </c>
      <c r="E193">
        <v>94.657300000000006</v>
      </c>
      <c r="F193">
        <v>95.039100000000005</v>
      </c>
      <c r="G193">
        <v>95.068600000000004</v>
      </c>
      <c r="H193">
        <v>95.580100000000002</v>
      </c>
      <c r="I193" s="1">
        <v>0.289354</v>
      </c>
    </row>
    <row r="194" spans="1:9" x14ac:dyDescent="0.25">
      <c r="A194">
        <v>2022</v>
      </c>
      <c r="B194">
        <v>91.551100000000005</v>
      </c>
      <c r="C194">
        <v>36.620399999999997</v>
      </c>
      <c r="D194">
        <v>32.042900000000003</v>
      </c>
      <c r="E194">
        <v>95.474699999999999</v>
      </c>
      <c r="F194">
        <v>96.3446</v>
      </c>
      <c r="G194">
        <v>96.402000000000001</v>
      </c>
      <c r="H194">
        <v>97.498699999999999</v>
      </c>
      <c r="I194" s="1">
        <v>0.63944800000000002</v>
      </c>
    </row>
    <row r="195" spans="1:9" x14ac:dyDescent="0.25">
      <c r="A195">
        <v>2023</v>
      </c>
      <c r="B195">
        <v>91.551100000000005</v>
      </c>
      <c r="C195">
        <v>36.620399999999997</v>
      </c>
      <c r="D195">
        <v>32.042900000000003</v>
      </c>
      <c r="E195">
        <v>94.772999999999996</v>
      </c>
      <c r="F195">
        <v>96.454700000000003</v>
      </c>
      <c r="G195">
        <v>96.540700000000001</v>
      </c>
      <c r="H195">
        <v>98.554900000000004</v>
      </c>
      <c r="I195" s="1">
        <v>1.2082900000000001</v>
      </c>
    </row>
    <row r="196" spans="1:9" x14ac:dyDescent="0.25">
      <c r="A196">
        <v>2024</v>
      </c>
      <c r="B196">
        <v>91.551100000000005</v>
      </c>
      <c r="C196">
        <v>36.620399999999997</v>
      </c>
      <c r="D196">
        <v>32.042900000000003</v>
      </c>
      <c r="E196">
        <v>92.988699999999994</v>
      </c>
      <c r="F196">
        <v>95.722499999999997</v>
      </c>
      <c r="G196">
        <v>95.813599999999994</v>
      </c>
      <c r="H196">
        <v>99.1404</v>
      </c>
      <c r="I196" s="1">
        <v>1.9464699999999999</v>
      </c>
    </row>
    <row r="197" spans="1:9" x14ac:dyDescent="0.25">
      <c r="A197">
        <v>2025</v>
      </c>
      <c r="B197">
        <v>91.551100000000005</v>
      </c>
      <c r="C197">
        <v>36.620399999999997</v>
      </c>
      <c r="D197">
        <v>32.042900000000003</v>
      </c>
      <c r="E197">
        <v>90.589500000000001</v>
      </c>
      <c r="F197">
        <v>94.413799999999995</v>
      </c>
      <c r="G197">
        <v>94.584500000000006</v>
      </c>
      <c r="H197">
        <v>99.142200000000003</v>
      </c>
      <c r="I197" s="1">
        <v>2.7166000000000001</v>
      </c>
    </row>
    <row r="198" spans="1:9" x14ac:dyDescent="0.25">
      <c r="A198">
        <v>2026</v>
      </c>
      <c r="B198">
        <v>91.551100000000005</v>
      </c>
      <c r="C198">
        <v>36.620399999999997</v>
      </c>
      <c r="D198">
        <v>32.042900000000003</v>
      </c>
      <c r="E198">
        <v>87.962000000000003</v>
      </c>
      <c r="F198">
        <v>92.913200000000003</v>
      </c>
      <c r="G198">
        <v>93.1524</v>
      </c>
      <c r="H198">
        <v>98.8262</v>
      </c>
      <c r="I198" s="1">
        <v>3.4007700000000001</v>
      </c>
    </row>
    <row r="199" spans="1:9" x14ac:dyDescent="0.25">
      <c r="A199">
        <v>2027</v>
      </c>
      <c r="B199">
        <v>91.551100000000005</v>
      </c>
      <c r="C199">
        <v>36.620399999999997</v>
      </c>
      <c r="D199">
        <v>32.042900000000003</v>
      </c>
      <c r="E199">
        <v>85.562799999999996</v>
      </c>
      <c r="F199">
        <v>91.485500000000002</v>
      </c>
      <c r="G199">
        <v>91.714799999999997</v>
      </c>
      <c r="H199">
        <v>98.645600000000002</v>
      </c>
      <c r="I199" s="1">
        <v>3.95221</v>
      </c>
    </row>
    <row r="200" spans="1:9" x14ac:dyDescent="0.25">
      <c r="A200">
        <v>2028</v>
      </c>
      <c r="B200">
        <v>91.551100000000005</v>
      </c>
      <c r="C200">
        <v>36.620399999999997</v>
      </c>
      <c r="D200">
        <v>32.042900000000003</v>
      </c>
      <c r="E200">
        <v>83.539400000000001</v>
      </c>
      <c r="F200">
        <v>90.1661</v>
      </c>
      <c r="G200">
        <v>90.384600000000006</v>
      </c>
      <c r="H200">
        <v>97.601600000000005</v>
      </c>
      <c r="I200" s="1">
        <v>4.36334</v>
      </c>
    </row>
    <row r="201" spans="1:9" x14ac:dyDescent="0.25">
      <c r="A201">
        <v>2029</v>
      </c>
      <c r="B201">
        <v>91.551100000000005</v>
      </c>
      <c r="C201">
        <v>36.620399999999997</v>
      </c>
      <c r="D201">
        <v>32.042900000000003</v>
      </c>
      <c r="E201">
        <v>82.086699999999993</v>
      </c>
      <c r="F201">
        <v>88.950100000000006</v>
      </c>
      <c r="G201">
        <v>89.214500000000001</v>
      </c>
      <c r="H201">
        <v>97.279300000000006</v>
      </c>
      <c r="I201" s="1">
        <v>4.6446399999999999</v>
      </c>
    </row>
    <row r="202" spans="1:9" x14ac:dyDescent="0.25">
      <c r="A202">
        <v>2030</v>
      </c>
      <c r="B202">
        <v>91.551100000000005</v>
      </c>
      <c r="C202">
        <v>36.620399999999997</v>
      </c>
      <c r="D202">
        <v>32.042900000000003</v>
      </c>
      <c r="E202">
        <v>80.769900000000007</v>
      </c>
      <c r="F202">
        <v>87.880899999999997</v>
      </c>
      <c r="G202">
        <v>88.224699999999999</v>
      </c>
      <c r="H202">
        <v>96.499499999999998</v>
      </c>
      <c r="I202" s="1">
        <v>4.8291000000000004</v>
      </c>
    </row>
    <row r="203" spans="1:9" x14ac:dyDescent="0.25">
      <c r="A203">
        <v>2031</v>
      </c>
      <c r="B203">
        <v>91.551100000000005</v>
      </c>
      <c r="C203">
        <v>36.620399999999997</v>
      </c>
      <c r="D203">
        <v>32.042900000000003</v>
      </c>
      <c r="E203">
        <v>79.670599999999993</v>
      </c>
      <c r="F203">
        <v>87.014499999999998</v>
      </c>
      <c r="G203">
        <v>87.411100000000005</v>
      </c>
      <c r="H203">
        <v>95.7149</v>
      </c>
      <c r="I203" s="1">
        <v>4.9529399999999999</v>
      </c>
    </row>
    <row r="204" spans="1:9" x14ac:dyDescent="0.25">
      <c r="A204">
        <v>2032</v>
      </c>
      <c r="B204">
        <v>91.551100000000005</v>
      </c>
      <c r="C204">
        <v>36.620399999999997</v>
      </c>
      <c r="D204">
        <v>32.042900000000003</v>
      </c>
      <c r="E204">
        <v>78.786100000000005</v>
      </c>
      <c r="F204">
        <v>86.464799999999997</v>
      </c>
      <c r="G204">
        <v>86.757499999999993</v>
      </c>
      <c r="H204">
        <v>95.517300000000006</v>
      </c>
      <c r="I204" s="1">
        <v>5.03315</v>
      </c>
    </row>
    <row r="205" spans="1:9" x14ac:dyDescent="0.25">
      <c r="A205">
        <v>2033</v>
      </c>
      <c r="B205">
        <v>91.551100000000005</v>
      </c>
      <c r="C205">
        <v>36.620399999999997</v>
      </c>
      <c r="D205">
        <v>32.042900000000003</v>
      </c>
      <c r="E205">
        <v>78.3536</v>
      </c>
      <c r="F205">
        <v>85.945899999999995</v>
      </c>
      <c r="G205">
        <v>86.242000000000004</v>
      </c>
      <c r="H205">
        <v>94.946700000000007</v>
      </c>
      <c r="I205" s="1">
        <v>5.0784200000000004</v>
      </c>
    </row>
    <row r="206" spans="1:9" x14ac:dyDescent="0.25">
      <c r="I206" s="1"/>
    </row>
    <row r="207" spans="1:9" x14ac:dyDescent="0.25">
      <c r="A207" t="s">
        <v>58</v>
      </c>
      <c r="I207" s="1"/>
    </row>
    <row r="208" spans="1:9" x14ac:dyDescent="0.25">
      <c r="A208" t="s">
        <v>11</v>
      </c>
      <c r="B208" t="s">
        <v>29</v>
      </c>
      <c r="C208" t="s">
        <v>30</v>
      </c>
      <c r="D208" t="s">
        <v>31</v>
      </c>
      <c r="E208" t="s">
        <v>32</v>
      </c>
      <c r="F208" t="s">
        <v>33</v>
      </c>
      <c r="G208" t="s">
        <v>34</v>
      </c>
      <c r="H208" t="s">
        <v>35</v>
      </c>
      <c r="I208" s="1" t="s">
        <v>36</v>
      </c>
    </row>
    <row r="209" spans="1:9" x14ac:dyDescent="0.25">
      <c r="A209">
        <v>2017</v>
      </c>
      <c r="B209">
        <v>0</v>
      </c>
      <c r="C209">
        <v>0.28407399999999999</v>
      </c>
      <c r="D209">
        <v>0.35573300000000002</v>
      </c>
      <c r="E209">
        <v>1.53677E-2</v>
      </c>
      <c r="F209">
        <v>1.53677E-2</v>
      </c>
      <c r="G209">
        <v>1.53677E-2</v>
      </c>
      <c r="H209">
        <v>1.53677E-2</v>
      </c>
      <c r="I209" s="1">
        <v>1.45717E-16</v>
      </c>
    </row>
    <row r="210" spans="1:9" x14ac:dyDescent="0.25">
      <c r="A210">
        <v>2018</v>
      </c>
      <c r="B210">
        <v>0</v>
      </c>
      <c r="C210">
        <v>0.28407399999999999</v>
      </c>
      <c r="D210">
        <v>0.35573300000000002</v>
      </c>
      <c r="E210">
        <v>1.6009599999999999E-2</v>
      </c>
      <c r="F210">
        <v>1.6012200000000001E-2</v>
      </c>
      <c r="G210">
        <v>1.6011999999999998E-2</v>
      </c>
      <c r="H210">
        <v>1.6013800000000002E-2</v>
      </c>
      <c r="I210" s="1">
        <v>1.3222799999999999E-6</v>
      </c>
    </row>
    <row r="211" spans="1:9" x14ac:dyDescent="0.25">
      <c r="A211">
        <v>2019</v>
      </c>
      <c r="B211">
        <v>0</v>
      </c>
      <c r="C211">
        <v>0.28407399999999999</v>
      </c>
      <c r="D211">
        <v>0.35573300000000002</v>
      </c>
      <c r="E211">
        <v>1.8482800000000001E-2</v>
      </c>
      <c r="F211">
        <v>1.8497099999999999E-2</v>
      </c>
      <c r="G211">
        <v>1.84964E-2</v>
      </c>
      <c r="H211">
        <v>1.8506399999999999E-2</v>
      </c>
      <c r="I211" s="1">
        <v>7.3745100000000001E-6</v>
      </c>
    </row>
    <row r="212" spans="1:9" x14ac:dyDescent="0.25">
      <c r="A212">
        <v>2020</v>
      </c>
      <c r="B212">
        <v>0</v>
      </c>
      <c r="C212">
        <v>0.28407399999999999</v>
      </c>
      <c r="D212">
        <v>0.35573300000000002</v>
      </c>
      <c r="E212">
        <v>1.69611E-2</v>
      </c>
      <c r="F212">
        <v>1.69611E-2</v>
      </c>
      <c r="G212">
        <v>1.69611E-2</v>
      </c>
      <c r="H212">
        <v>1.69611E-2</v>
      </c>
      <c r="I212" s="1">
        <v>8.3266699999999998E-17</v>
      </c>
    </row>
    <row r="213" spans="1:9" x14ac:dyDescent="0.25">
      <c r="A213">
        <v>2021</v>
      </c>
      <c r="B213">
        <v>0</v>
      </c>
      <c r="C213">
        <v>0.28407399999999999</v>
      </c>
      <c r="D213">
        <v>0.35573300000000002</v>
      </c>
      <c r="E213">
        <v>1.69611E-2</v>
      </c>
      <c r="F213">
        <v>1.69611E-2</v>
      </c>
      <c r="G213">
        <v>1.69611E-2</v>
      </c>
      <c r="H213">
        <v>1.69611E-2</v>
      </c>
      <c r="I213" s="1">
        <v>8.3266699999999998E-17</v>
      </c>
    </row>
    <row r="214" spans="1:9" x14ac:dyDescent="0.25">
      <c r="A214">
        <v>2022</v>
      </c>
      <c r="B214">
        <v>0</v>
      </c>
      <c r="C214">
        <v>0.28407399999999999</v>
      </c>
      <c r="D214">
        <v>0.35573300000000002</v>
      </c>
      <c r="E214">
        <v>1.69611E-2</v>
      </c>
      <c r="F214">
        <v>1.69611E-2</v>
      </c>
      <c r="G214">
        <v>1.69611E-2</v>
      </c>
      <c r="H214">
        <v>1.69611E-2</v>
      </c>
      <c r="I214" s="1">
        <v>8.3266699999999998E-17</v>
      </c>
    </row>
    <row r="215" spans="1:9" x14ac:dyDescent="0.25">
      <c r="A215">
        <v>2023</v>
      </c>
      <c r="B215">
        <v>0</v>
      </c>
      <c r="C215">
        <v>0.28407399999999999</v>
      </c>
      <c r="D215">
        <v>0.35573300000000002</v>
      </c>
      <c r="E215">
        <v>1.69611E-2</v>
      </c>
      <c r="F215">
        <v>1.69611E-2</v>
      </c>
      <c r="G215">
        <v>1.69611E-2</v>
      </c>
      <c r="H215">
        <v>1.69611E-2</v>
      </c>
      <c r="I215" s="1">
        <v>8.3266699999999998E-17</v>
      </c>
    </row>
    <row r="216" spans="1:9" x14ac:dyDescent="0.25">
      <c r="A216">
        <v>2024</v>
      </c>
      <c r="B216">
        <v>0</v>
      </c>
      <c r="C216">
        <v>0.28407399999999999</v>
      </c>
      <c r="D216">
        <v>0.35573300000000002</v>
      </c>
      <c r="E216">
        <v>1.69611E-2</v>
      </c>
      <c r="F216">
        <v>1.69611E-2</v>
      </c>
      <c r="G216">
        <v>1.69611E-2</v>
      </c>
      <c r="H216">
        <v>1.69611E-2</v>
      </c>
      <c r="I216" s="1">
        <v>8.3266699999999998E-17</v>
      </c>
    </row>
    <row r="217" spans="1:9" x14ac:dyDescent="0.25">
      <c r="A217">
        <v>2025</v>
      </c>
      <c r="B217">
        <v>0</v>
      </c>
      <c r="C217">
        <v>0.28407399999999999</v>
      </c>
      <c r="D217">
        <v>0.35573300000000002</v>
      </c>
      <c r="E217">
        <v>1.69611E-2</v>
      </c>
      <c r="F217">
        <v>1.69611E-2</v>
      </c>
      <c r="G217">
        <v>1.69611E-2</v>
      </c>
      <c r="H217">
        <v>1.69611E-2</v>
      </c>
      <c r="I217" s="1">
        <v>8.3266699999999998E-17</v>
      </c>
    </row>
    <row r="218" spans="1:9" x14ac:dyDescent="0.25">
      <c r="A218">
        <v>2026</v>
      </c>
      <c r="B218">
        <v>0</v>
      </c>
      <c r="C218">
        <v>0.28407399999999999</v>
      </c>
      <c r="D218">
        <v>0.35573300000000002</v>
      </c>
      <c r="E218">
        <v>1.69611E-2</v>
      </c>
      <c r="F218">
        <v>1.69611E-2</v>
      </c>
      <c r="G218">
        <v>1.69611E-2</v>
      </c>
      <c r="H218">
        <v>1.69611E-2</v>
      </c>
      <c r="I218" s="1">
        <v>8.3266699999999998E-17</v>
      </c>
    </row>
    <row r="219" spans="1:9" x14ac:dyDescent="0.25">
      <c r="A219">
        <v>2027</v>
      </c>
      <c r="B219">
        <v>0</v>
      </c>
      <c r="C219">
        <v>0.28407399999999999</v>
      </c>
      <c r="D219">
        <v>0.35573300000000002</v>
      </c>
      <c r="E219">
        <v>1.69611E-2</v>
      </c>
      <c r="F219">
        <v>1.69611E-2</v>
      </c>
      <c r="G219">
        <v>1.69611E-2</v>
      </c>
      <c r="H219">
        <v>1.69611E-2</v>
      </c>
      <c r="I219" s="1">
        <v>8.3266699999999998E-17</v>
      </c>
    </row>
    <row r="220" spans="1:9" x14ac:dyDescent="0.25">
      <c r="A220">
        <v>2028</v>
      </c>
      <c r="B220">
        <v>0</v>
      </c>
      <c r="C220">
        <v>0.28407399999999999</v>
      </c>
      <c r="D220">
        <v>0.35573300000000002</v>
      </c>
      <c r="E220">
        <v>1.69611E-2</v>
      </c>
      <c r="F220">
        <v>1.69611E-2</v>
      </c>
      <c r="G220">
        <v>1.69611E-2</v>
      </c>
      <c r="H220">
        <v>1.69611E-2</v>
      </c>
      <c r="I220" s="1">
        <v>8.3266699999999998E-17</v>
      </c>
    </row>
    <row r="221" spans="1:9" x14ac:dyDescent="0.25">
      <c r="A221">
        <v>2029</v>
      </c>
      <c r="B221">
        <v>0</v>
      </c>
      <c r="C221">
        <v>0.28407399999999999</v>
      </c>
      <c r="D221">
        <v>0.35573300000000002</v>
      </c>
      <c r="E221">
        <v>1.69611E-2</v>
      </c>
      <c r="F221">
        <v>1.69611E-2</v>
      </c>
      <c r="G221">
        <v>1.69611E-2</v>
      </c>
      <c r="H221">
        <v>1.69611E-2</v>
      </c>
      <c r="I221" s="1">
        <v>8.3266699999999998E-17</v>
      </c>
    </row>
    <row r="222" spans="1:9" x14ac:dyDescent="0.25">
      <c r="A222">
        <v>2030</v>
      </c>
      <c r="B222">
        <v>0</v>
      </c>
      <c r="C222">
        <v>0.28407399999999999</v>
      </c>
      <c r="D222">
        <v>0.35573300000000002</v>
      </c>
      <c r="E222">
        <v>1.69611E-2</v>
      </c>
      <c r="F222">
        <v>1.69611E-2</v>
      </c>
      <c r="G222">
        <v>1.69611E-2</v>
      </c>
      <c r="H222">
        <v>1.69611E-2</v>
      </c>
      <c r="I222" s="1">
        <v>8.3266699999999998E-17</v>
      </c>
    </row>
    <row r="223" spans="1:9" x14ac:dyDescent="0.25">
      <c r="A223">
        <v>2031</v>
      </c>
      <c r="B223">
        <v>0</v>
      </c>
      <c r="C223">
        <v>0.28407399999999999</v>
      </c>
      <c r="D223">
        <v>0.35573300000000002</v>
      </c>
      <c r="E223">
        <v>1.69611E-2</v>
      </c>
      <c r="F223">
        <v>1.69611E-2</v>
      </c>
      <c r="G223">
        <v>1.69611E-2</v>
      </c>
      <c r="H223">
        <v>1.69611E-2</v>
      </c>
      <c r="I223" s="1">
        <v>8.3266699999999998E-17</v>
      </c>
    </row>
    <row r="224" spans="1:9" x14ac:dyDescent="0.25">
      <c r="A224">
        <v>2032</v>
      </c>
      <c r="B224">
        <v>0</v>
      </c>
      <c r="C224">
        <v>0.28407399999999999</v>
      </c>
      <c r="D224">
        <v>0.35573300000000002</v>
      </c>
      <c r="E224">
        <v>1.69611E-2</v>
      </c>
      <c r="F224">
        <v>1.69611E-2</v>
      </c>
      <c r="G224">
        <v>1.69611E-2</v>
      </c>
      <c r="H224">
        <v>1.69611E-2</v>
      </c>
      <c r="I224" s="1">
        <v>8.3266699999999998E-17</v>
      </c>
    </row>
    <row r="225" spans="1:9" x14ac:dyDescent="0.25">
      <c r="A225">
        <v>2033</v>
      </c>
      <c r="B225">
        <v>0</v>
      </c>
      <c r="C225">
        <v>0.28407399999999999</v>
      </c>
      <c r="D225">
        <v>0.35573300000000002</v>
      </c>
      <c r="E225">
        <v>1.69611E-2</v>
      </c>
      <c r="F225">
        <v>1.69611E-2</v>
      </c>
      <c r="G225">
        <v>1.69611E-2</v>
      </c>
      <c r="H225">
        <v>1.69611E-2</v>
      </c>
      <c r="I225" s="1">
        <v>8.3266699999999998E-17</v>
      </c>
    </row>
    <row r="226" spans="1:9" x14ac:dyDescent="0.25">
      <c r="I226" s="1"/>
    </row>
    <row r="227" spans="1:9" x14ac:dyDescent="0.25">
      <c r="A227" t="s">
        <v>59</v>
      </c>
    </row>
    <row r="228" spans="1:9" x14ac:dyDescent="0.25">
      <c r="A228" t="s">
        <v>11</v>
      </c>
      <c r="B228" t="s">
        <v>37</v>
      </c>
      <c r="C228" t="s">
        <v>38</v>
      </c>
      <c r="D228" t="s">
        <v>39</v>
      </c>
      <c r="E228" t="s">
        <v>40</v>
      </c>
      <c r="F228" t="s">
        <v>41</v>
      </c>
      <c r="G228" t="s">
        <v>42</v>
      </c>
      <c r="H228" t="s">
        <v>43</v>
      </c>
      <c r="I228" t="s">
        <v>44</v>
      </c>
    </row>
    <row r="229" spans="1:9" x14ac:dyDescent="0.25">
      <c r="A229">
        <v>2017</v>
      </c>
      <c r="B229">
        <v>524.23400000000004</v>
      </c>
      <c r="C229">
        <v>165.24299999999999</v>
      </c>
      <c r="D229">
        <v>156.07300000000001</v>
      </c>
      <c r="E229">
        <v>277.62</v>
      </c>
      <c r="F229">
        <v>277.62</v>
      </c>
      <c r="G229">
        <v>277.62</v>
      </c>
      <c r="H229">
        <v>277.62</v>
      </c>
      <c r="I229" s="1">
        <v>7.38964E-13</v>
      </c>
    </row>
    <row r="230" spans="1:9" x14ac:dyDescent="0.25">
      <c r="A230">
        <v>2018</v>
      </c>
      <c r="B230">
        <v>524.23400000000004</v>
      </c>
      <c r="C230">
        <v>165.24299999999999</v>
      </c>
      <c r="D230">
        <v>156.07300000000001</v>
      </c>
      <c r="E230">
        <v>278.93099999999998</v>
      </c>
      <c r="F230">
        <v>281.31799999999998</v>
      </c>
      <c r="G230">
        <v>281.55200000000002</v>
      </c>
      <c r="H230">
        <v>284.863</v>
      </c>
      <c r="I230" s="1">
        <v>1.88578</v>
      </c>
    </row>
    <row r="231" spans="1:9" x14ac:dyDescent="0.25">
      <c r="A231">
        <v>2019</v>
      </c>
      <c r="B231">
        <v>524.23400000000004</v>
      </c>
      <c r="C231">
        <v>165.24299999999999</v>
      </c>
      <c r="D231">
        <v>156.07300000000001</v>
      </c>
      <c r="E231">
        <v>277.73500000000001</v>
      </c>
      <c r="F231">
        <v>282.58300000000003</v>
      </c>
      <c r="G231">
        <v>282.98599999999999</v>
      </c>
      <c r="H231">
        <v>289.238</v>
      </c>
      <c r="I231" s="1">
        <v>3.6741700000000002</v>
      </c>
    </row>
    <row r="232" spans="1:9" x14ac:dyDescent="0.25">
      <c r="A232">
        <v>2020</v>
      </c>
      <c r="B232">
        <v>524.23400000000004</v>
      </c>
      <c r="C232">
        <v>165.24299999999999</v>
      </c>
      <c r="D232">
        <v>156.07300000000001</v>
      </c>
      <c r="E232">
        <v>273.92500000000001</v>
      </c>
      <c r="F232">
        <v>281.72800000000001</v>
      </c>
      <c r="G232">
        <v>282.01400000000001</v>
      </c>
      <c r="H232">
        <v>291.26900000000001</v>
      </c>
      <c r="I232" s="1">
        <v>5.6439000000000004</v>
      </c>
    </row>
    <row r="233" spans="1:9" x14ac:dyDescent="0.25">
      <c r="A233">
        <v>2021</v>
      </c>
      <c r="B233">
        <v>524.23400000000004</v>
      </c>
      <c r="C233">
        <v>165.24299999999999</v>
      </c>
      <c r="D233">
        <v>156.07300000000001</v>
      </c>
      <c r="E233">
        <v>268.83499999999998</v>
      </c>
      <c r="F233">
        <v>279.37799999999999</v>
      </c>
      <c r="G233">
        <v>279.84800000000001</v>
      </c>
      <c r="H233">
        <v>292.19900000000001</v>
      </c>
      <c r="I233">
        <v>7.53437</v>
      </c>
    </row>
    <row r="234" spans="1:9" x14ac:dyDescent="0.25">
      <c r="A234">
        <v>2022</v>
      </c>
      <c r="B234">
        <v>524.23400000000004</v>
      </c>
      <c r="C234">
        <v>165.24299999999999</v>
      </c>
      <c r="D234">
        <v>156.07300000000001</v>
      </c>
      <c r="E234">
        <v>262.46499999999997</v>
      </c>
      <c r="F234">
        <v>276.17700000000002</v>
      </c>
      <c r="G234">
        <v>276.77499999999998</v>
      </c>
      <c r="H234">
        <v>292.214</v>
      </c>
      <c r="I234">
        <v>9.3365299999999998</v>
      </c>
    </row>
    <row r="235" spans="1:9" x14ac:dyDescent="0.25">
      <c r="A235">
        <v>2023</v>
      </c>
      <c r="B235">
        <v>524.23400000000004</v>
      </c>
      <c r="C235">
        <v>165.24299999999999</v>
      </c>
      <c r="D235">
        <v>156.07300000000001</v>
      </c>
      <c r="E235">
        <v>256.42</v>
      </c>
      <c r="F235">
        <v>272.45400000000001</v>
      </c>
      <c r="G235">
        <v>273.27699999999999</v>
      </c>
      <c r="H235">
        <v>291.83999999999997</v>
      </c>
      <c r="I235">
        <v>10.797800000000001</v>
      </c>
    </row>
    <row r="236" spans="1:9" x14ac:dyDescent="0.25">
      <c r="A236">
        <v>2024</v>
      </c>
      <c r="B236">
        <v>524.23400000000004</v>
      </c>
      <c r="C236">
        <v>165.24299999999999</v>
      </c>
      <c r="D236">
        <v>156.07300000000001</v>
      </c>
      <c r="E236">
        <v>251.15799999999999</v>
      </c>
      <c r="F236">
        <v>269.185</v>
      </c>
      <c r="G236">
        <v>269.74700000000001</v>
      </c>
      <c r="H236">
        <v>289.697</v>
      </c>
      <c r="I236">
        <v>11.996700000000001</v>
      </c>
    </row>
    <row r="237" spans="1:9" x14ac:dyDescent="0.25">
      <c r="A237">
        <v>2025</v>
      </c>
      <c r="B237">
        <v>524.23400000000004</v>
      </c>
      <c r="C237">
        <v>165.24299999999999</v>
      </c>
      <c r="D237">
        <v>156.07300000000001</v>
      </c>
      <c r="E237">
        <v>246.68799999999999</v>
      </c>
      <c r="F237">
        <v>265.63</v>
      </c>
      <c r="G237">
        <v>266.46100000000001</v>
      </c>
      <c r="H237">
        <v>288.58800000000002</v>
      </c>
      <c r="I237" s="1">
        <v>12.884</v>
      </c>
    </row>
    <row r="238" spans="1:9" x14ac:dyDescent="0.25">
      <c r="A238">
        <v>2026</v>
      </c>
      <c r="B238">
        <v>524.23400000000004</v>
      </c>
      <c r="C238">
        <v>165.24299999999999</v>
      </c>
      <c r="D238">
        <v>156.07300000000001</v>
      </c>
      <c r="E238">
        <v>242.58799999999999</v>
      </c>
      <c r="F238">
        <v>262.26799999999997</v>
      </c>
      <c r="G238">
        <v>263.46300000000002</v>
      </c>
      <c r="H238">
        <v>287.202</v>
      </c>
      <c r="I238" s="1">
        <v>13.5688</v>
      </c>
    </row>
    <row r="239" spans="1:9" x14ac:dyDescent="0.25">
      <c r="A239">
        <v>2027</v>
      </c>
      <c r="B239">
        <v>524.23400000000004</v>
      </c>
      <c r="C239">
        <v>165.24299999999999</v>
      </c>
      <c r="D239">
        <v>156.07300000000001</v>
      </c>
      <c r="E239">
        <v>238.90899999999999</v>
      </c>
      <c r="F239">
        <v>259.904</v>
      </c>
      <c r="G239">
        <v>260.90699999999998</v>
      </c>
      <c r="H239">
        <v>284.20699999999999</v>
      </c>
      <c r="I239" s="1">
        <v>14.0289</v>
      </c>
    </row>
    <row r="240" spans="1:9" x14ac:dyDescent="0.25">
      <c r="A240">
        <v>2028</v>
      </c>
      <c r="B240">
        <v>524.23400000000004</v>
      </c>
      <c r="C240">
        <v>165.24299999999999</v>
      </c>
      <c r="D240">
        <v>156.07300000000001</v>
      </c>
      <c r="E240">
        <v>235.86500000000001</v>
      </c>
      <c r="F240">
        <v>257.95600000000002</v>
      </c>
      <c r="G240">
        <v>258.73500000000001</v>
      </c>
      <c r="H240">
        <v>284.03899999999999</v>
      </c>
      <c r="I240">
        <v>14.344200000000001</v>
      </c>
    </row>
    <row r="241" spans="1:9" x14ac:dyDescent="0.25">
      <c r="A241">
        <v>2029</v>
      </c>
      <c r="B241">
        <v>524.23400000000004</v>
      </c>
      <c r="C241">
        <v>165.24299999999999</v>
      </c>
      <c r="D241">
        <v>156.07300000000001</v>
      </c>
      <c r="E241">
        <v>234.303</v>
      </c>
      <c r="F241">
        <v>256.14600000000002</v>
      </c>
      <c r="G241">
        <v>257.02300000000002</v>
      </c>
      <c r="H241">
        <v>281.52699999999999</v>
      </c>
      <c r="I241">
        <v>14.452199999999999</v>
      </c>
    </row>
    <row r="242" spans="1:9" x14ac:dyDescent="0.25">
      <c r="A242">
        <v>2030</v>
      </c>
      <c r="B242">
        <v>524.23400000000004</v>
      </c>
      <c r="C242">
        <v>165.24299999999999</v>
      </c>
      <c r="D242">
        <v>156.07300000000001</v>
      </c>
      <c r="E242">
        <v>232.34100000000001</v>
      </c>
      <c r="F242">
        <v>254.87700000000001</v>
      </c>
      <c r="G242">
        <v>255.61</v>
      </c>
      <c r="H242">
        <v>280.61399999999998</v>
      </c>
      <c r="I242">
        <v>14.619899999999999</v>
      </c>
    </row>
    <row r="243" spans="1:9" x14ac:dyDescent="0.25">
      <c r="A243">
        <v>2031</v>
      </c>
      <c r="B243">
        <v>524.23400000000004</v>
      </c>
      <c r="C243">
        <v>165.24299999999999</v>
      </c>
      <c r="D243">
        <v>156.07300000000001</v>
      </c>
      <c r="E243">
        <v>231.56700000000001</v>
      </c>
      <c r="F243">
        <v>253.642</v>
      </c>
      <c r="G243">
        <v>254.46700000000001</v>
      </c>
      <c r="H243">
        <v>279.27</v>
      </c>
      <c r="I243" s="1">
        <v>14.7629</v>
      </c>
    </row>
    <row r="244" spans="1:9" x14ac:dyDescent="0.25">
      <c r="A244">
        <v>2032</v>
      </c>
      <c r="B244">
        <v>524.23400000000004</v>
      </c>
      <c r="C244">
        <v>165.24299999999999</v>
      </c>
      <c r="D244">
        <v>156.07300000000001</v>
      </c>
      <c r="E244">
        <v>230.15899999999999</v>
      </c>
      <c r="F244">
        <v>252.357</v>
      </c>
      <c r="G244">
        <v>253.49100000000001</v>
      </c>
      <c r="H244">
        <v>279.28300000000002</v>
      </c>
      <c r="I244">
        <v>14.9697</v>
      </c>
    </row>
    <row r="245" spans="1:9" x14ac:dyDescent="0.25">
      <c r="A245">
        <v>2033</v>
      </c>
      <c r="B245">
        <v>524.23400000000004</v>
      </c>
      <c r="C245">
        <v>165.24299999999999</v>
      </c>
      <c r="D245">
        <v>156.07300000000001</v>
      </c>
      <c r="E245">
        <v>228.126</v>
      </c>
      <c r="F245">
        <v>251.70699999999999</v>
      </c>
      <c r="G245">
        <v>252.63399999999999</v>
      </c>
      <c r="H245">
        <v>279.00299999999999</v>
      </c>
      <c r="I245">
        <v>15.048</v>
      </c>
    </row>
    <row r="246" spans="1:9" x14ac:dyDescent="0.25">
      <c r="A246" t="s">
        <v>8</v>
      </c>
      <c r="B246">
        <v>4</v>
      </c>
      <c r="C246" t="s">
        <v>8</v>
      </c>
      <c r="D246" t="s">
        <v>9</v>
      </c>
      <c r="E246" t="s">
        <v>60</v>
      </c>
    </row>
    <row r="247" spans="1:9" x14ac:dyDescent="0.25">
      <c r="A247" t="s">
        <v>10</v>
      </c>
      <c r="B247" t="s">
        <v>60</v>
      </c>
      <c r="I247" s="1"/>
    </row>
    <row r="248" spans="1:9" x14ac:dyDescent="0.25">
      <c r="A248" t="s">
        <v>11</v>
      </c>
      <c r="B248" t="s">
        <v>12</v>
      </c>
      <c r="C248" t="s">
        <v>13</v>
      </c>
      <c r="D248" t="s">
        <v>14</v>
      </c>
      <c r="E248" t="s">
        <v>15</v>
      </c>
      <c r="F248" t="s">
        <v>16</v>
      </c>
      <c r="G248" t="s">
        <v>17</v>
      </c>
      <c r="H248" t="s">
        <v>18</v>
      </c>
      <c r="I248" s="1" t="s">
        <v>19</v>
      </c>
    </row>
    <row r="249" spans="1:9" x14ac:dyDescent="0.25">
      <c r="A249">
        <v>2017</v>
      </c>
      <c r="B249">
        <v>0</v>
      </c>
      <c r="C249">
        <v>16.227499999999999</v>
      </c>
      <c r="D249">
        <v>17.619399999999999</v>
      </c>
      <c r="E249">
        <v>2.0510000000000002</v>
      </c>
      <c r="F249">
        <v>2.0510000000000002</v>
      </c>
      <c r="G249">
        <v>2.0510000000000002</v>
      </c>
      <c r="H249">
        <v>2.0510000000000002</v>
      </c>
      <c r="I249" s="1">
        <v>1.8651700000000001E-14</v>
      </c>
    </row>
    <row r="250" spans="1:9" x14ac:dyDescent="0.25">
      <c r="A250">
        <v>2018</v>
      </c>
      <c r="B250">
        <v>0</v>
      </c>
      <c r="C250">
        <v>16.227499999999999</v>
      </c>
      <c r="D250">
        <v>17.619399999999999</v>
      </c>
      <c r="E250">
        <v>2.202</v>
      </c>
      <c r="F250">
        <v>2.202</v>
      </c>
      <c r="G250">
        <v>2.202</v>
      </c>
      <c r="H250">
        <v>2.202</v>
      </c>
      <c r="I250" s="1">
        <v>6.8123299999999998E-11</v>
      </c>
    </row>
    <row r="251" spans="1:9" x14ac:dyDescent="0.25">
      <c r="A251">
        <v>2019</v>
      </c>
      <c r="B251">
        <v>0</v>
      </c>
      <c r="C251">
        <v>16.227499999999999</v>
      </c>
      <c r="D251">
        <v>17.619399999999999</v>
      </c>
      <c r="E251">
        <v>2.6469999999999998</v>
      </c>
      <c r="F251">
        <v>2.6469999999999998</v>
      </c>
      <c r="G251">
        <v>2.6469999999999998</v>
      </c>
      <c r="H251">
        <v>2.6469999999999998</v>
      </c>
      <c r="I251" s="1">
        <v>2.3396099999999999E-10</v>
      </c>
    </row>
    <row r="252" spans="1:9" x14ac:dyDescent="0.25">
      <c r="A252">
        <v>2020</v>
      </c>
      <c r="B252">
        <v>0</v>
      </c>
      <c r="C252">
        <v>16.227499999999999</v>
      </c>
      <c r="D252">
        <v>17.619399999999999</v>
      </c>
      <c r="E252">
        <v>8.9787300000000005</v>
      </c>
      <c r="F252">
        <v>8.99437</v>
      </c>
      <c r="G252">
        <v>8.99559</v>
      </c>
      <c r="H252">
        <v>9.0169999999999995</v>
      </c>
      <c r="I252" s="1">
        <v>1.2193900000000001E-2</v>
      </c>
    </row>
    <row r="253" spans="1:9" x14ac:dyDescent="0.25">
      <c r="A253">
        <v>2021</v>
      </c>
      <c r="B253">
        <v>0</v>
      </c>
      <c r="C253">
        <v>16.227499999999999</v>
      </c>
      <c r="D253">
        <v>17.619399999999999</v>
      </c>
      <c r="E253">
        <v>8.9197799999999994</v>
      </c>
      <c r="F253">
        <v>8.9626199999999994</v>
      </c>
      <c r="G253">
        <v>8.9659899999999997</v>
      </c>
      <c r="H253">
        <v>9.0242199999999997</v>
      </c>
      <c r="I253" s="1">
        <v>3.2703099999999999E-2</v>
      </c>
    </row>
    <row r="254" spans="1:9" x14ac:dyDescent="0.25">
      <c r="A254">
        <v>2022</v>
      </c>
      <c r="B254">
        <v>0</v>
      </c>
      <c r="C254">
        <v>16.227499999999999</v>
      </c>
      <c r="D254">
        <v>17.619399999999999</v>
      </c>
      <c r="E254">
        <v>8.7016299999999998</v>
      </c>
      <c r="F254">
        <v>8.7980199999999993</v>
      </c>
      <c r="G254">
        <v>8.8044899999999995</v>
      </c>
      <c r="H254">
        <v>8.9261599999999994</v>
      </c>
      <c r="I254" s="1">
        <v>7.1173799999999995E-2</v>
      </c>
    </row>
    <row r="255" spans="1:9" x14ac:dyDescent="0.25">
      <c r="A255">
        <v>2023</v>
      </c>
      <c r="B255">
        <v>0</v>
      </c>
      <c r="C255">
        <v>16.227499999999999</v>
      </c>
      <c r="D255">
        <v>17.619399999999999</v>
      </c>
      <c r="E255">
        <v>8.3508700000000005</v>
      </c>
      <c r="F255">
        <v>8.5316299999999998</v>
      </c>
      <c r="G255">
        <v>8.5392600000000005</v>
      </c>
      <c r="H255">
        <v>8.7547899999999998</v>
      </c>
      <c r="I255" s="1">
        <v>0.129525</v>
      </c>
    </row>
    <row r="256" spans="1:9" x14ac:dyDescent="0.25">
      <c r="A256">
        <v>2024</v>
      </c>
      <c r="B256">
        <v>0</v>
      </c>
      <c r="C256">
        <v>16.227499999999999</v>
      </c>
      <c r="D256">
        <v>17.619399999999999</v>
      </c>
      <c r="E256">
        <v>7.9392699999999996</v>
      </c>
      <c r="F256">
        <v>8.2236200000000004</v>
      </c>
      <c r="G256">
        <v>8.2356800000000003</v>
      </c>
      <c r="H256">
        <v>8.5791400000000007</v>
      </c>
      <c r="I256" s="1">
        <v>0.20175999999999999</v>
      </c>
    </row>
    <row r="257" spans="1:9" x14ac:dyDescent="0.25">
      <c r="A257">
        <v>2025</v>
      </c>
      <c r="B257">
        <v>0</v>
      </c>
      <c r="C257">
        <v>16.227499999999999</v>
      </c>
      <c r="D257">
        <v>17.619399999999999</v>
      </c>
      <c r="E257">
        <v>7.5321899999999999</v>
      </c>
      <c r="F257">
        <v>7.9173999999999998</v>
      </c>
      <c r="G257">
        <v>7.9401999999999999</v>
      </c>
      <c r="H257">
        <v>8.4073100000000007</v>
      </c>
      <c r="I257" s="1">
        <v>0.275337</v>
      </c>
    </row>
    <row r="258" spans="1:9" x14ac:dyDescent="0.25">
      <c r="A258">
        <v>2026</v>
      </c>
      <c r="B258">
        <v>0</v>
      </c>
      <c r="C258">
        <v>16.227499999999999</v>
      </c>
      <c r="D258">
        <v>17.619399999999999</v>
      </c>
      <c r="E258">
        <v>7.1555999999999997</v>
      </c>
      <c r="F258">
        <v>7.65496</v>
      </c>
      <c r="G258">
        <v>7.6752900000000004</v>
      </c>
      <c r="H258">
        <v>8.24329</v>
      </c>
      <c r="I258" s="1">
        <v>0.33765200000000001</v>
      </c>
    </row>
    <row r="259" spans="1:9" x14ac:dyDescent="0.25">
      <c r="A259">
        <v>2027</v>
      </c>
      <c r="B259">
        <v>0</v>
      </c>
      <c r="C259">
        <v>16.227499999999999</v>
      </c>
      <c r="D259">
        <v>17.619399999999999</v>
      </c>
      <c r="E259">
        <v>6.8565699999999996</v>
      </c>
      <c r="F259">
        <v>7.4327300000000003</v>
      </c>
      <c r="G259">
        <v>7.4510199999999998</v>
      </c>
      <c r="H259">
        <v>8.1249500000000001</v>
      </c>
      <c r="I259" s="1">
        <v>0.38253300000000001</v>
      </c>
    </row>
    <row r="260" spans="1:9" x14ac:dyDescent="0.25">
      <c r="A260">
        <v>2028</v>
      </c>
      <c r="B260">
        <v>0</v>
      </c>
      <c r="C260">
        <v>16.227499999999999</v>
      </c>
      <c r="D260">
        <v>17.619399999999999</v>
      </c>
      <c r="E260">
        <v>6.6344399999999997</v>
      </c>
      <c r="F260">
        <v>7.2451299999999996</v>
      </c>
      <c r="G260">
        <v>7.2687299999999997</v>
      </c>
      <c r="H260">
        <v>7.9540100000000002</v>
      </c>
      <c r="I260" s="1">
        <v>0.41143600000000002</v>
      </c>
    </row>
    <row r="261" spans="1:9" x14ac:dyDescent="0.25">
      <c r="A261">
        <v>2029</v>
      </c>
      <c r="B261">
        <v>0</v>
      </c>
      <c r="C261">
        <v>16.227499999999999</v>
      </c>
      <c r="D261">
        <v>17.619399999999999</v>
      </c>
      <c r="E261">
        <v>6.4647399999999999</v>
      </c>
      <c r="F261">
        <v>7.0910799999999998</v>
      </c>
      <c r="G261">
        <v>7.1236699999999997</v>
      </c>
      <c r="H261">
        <v>7.8900899999999998</v>
      </c>
      <c r="I261" s="1">
        <v>0.42825099999999999</v>
      </c>
    </row>
    <row r="262" spans="1:9" x14ac:dyDescent="0.25">
      <c r="A262">
        <v>2030</v>
      </c>
      <c r="B262">
        <v>0</v>
      </c>
      <c r="C262">
        <v>16.227499999999999</v>
      </c>
      <c r="D262">
        <v>17.619399999999999</v>
      </c>
      <c r="E262">
        <v>6.3368900000000004</v>
      </c>
      <c r="F262">
        <v>6.9755099999999999</v>
      </c>
      <c r="G262">
        <v>7.0107499999999998</v>
      </c>
      <c r="H262">
        <v>7.7613300000000001</v>
      </c>
      <c r="I262" s="1">
        <v>0.43706899999999999</v>
      </c>
    </row>
    <row r="263" spans="1:9" x14ac:dyDescent="0.25">
      <c r="A263">
        <v>2031</v>
      </c>
      <c r="B263">
        <v>0</v>
      </c>
      <c r="C263">
        <v>16.227499999999999</v>
      </c>
      <c r="D263">
        <v>17.619399999999999</v>
      </c>
      <c r="E263">
        <v>6.2330300000000003</v>
      </c>
      <c r="F263">
        <v>6.8950199999999997</v>
      </c>
      <c r="G263">
        <v>6.9246600000000003</v>
      </c>
      <c r="H263">
        <v>7.6725599999999998</v>
      </c>
      <c r="I263" s="1">
        <v>0.44192599999999999</v>
      </c>
    </row>
    <row r="264" spans="1:9" x14ac:dyDescent="0.25">
      <c r="A264">
        <v>2032</v>
      </c>
      <c r="B264">
        <v>0</v>
      </c>
      <c r="C264">
        <v>16.227499999999999</v>
      </c>
      <c r="D264">
        <v>17.619399999999999</v>
      </c>
      <c r="E264">
        <v>6.1607700000000003</v>
      </c>
      <c r="F264">
        <v>6.8382699999999996</v>
      </c>
      <c r="G264">
        <v>6.8603300000000003</v>
      </c>
      <c r="H264">
        <v>7.60703</v>
      </c>
      <c r="I264" s="1">
        <v>0.44491599999999998</v>
      </c>
    </row>
    <row r="265" spans="1:9" x14ac:dyDescent="0.25">
      <c r="A265">
        <v>2033</v>
      </c>
      <c r="B265">
        <v>0</v>
      </c>
      <c r="C265">
        <v>16.227499999999999</v>
      </c>
      <c r="D265">
        <v>17.619399999999999</v>
      </c>
      <c r="E265">
        <v>6.1232800000000003</v>
      </c>
      <c r="F265">
        <v>6.7774799999999997</v>
      </c>
      <c r="G265">
        <v>6.8128799999999998</v>
      </c>
      <c r="H265">
        <v>7.5666000000000002</v>
      </c>
      <c r="I265" s="1">
        <v>0.446104</v>
      </c>
    </row>
    <row r="266" spans="1:9" x14ac:dyDescent="0.25">
      <c r="I266" s="1"/>
    </row>
    <row r="267" spans="1:9" x14ac:dyDescent="0.25">
      <c r="A267" t="s">
        <v>20</v>
      </c>
      <c r="B267" t="s">
        <v>60</v>
      </c>
      <c r="I267" s="1"/>
    </row>
    <row r="268" spans="1:9" x14ac:dyDescent="0.25">
      <c r="A268" t="s">
        <v>11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  <c r="G268" t="s">
        <v>26</v>
      </c>
      <c r="H268" t="s">
        <v>27</v>
      </c>
      <c r="I268" s="1" t="s">
        <v>28</v>
      </c>
    </row>
    <row r="269" spans="1:9" x14ac:dyDescent="0.25">
      <c r="A269">
        <v>2017</v>
      </c>
      <c r="B269">
        <v>91.551100000000005</v>
      </c>
      <c r="C269">
        <v>36.620399999999997</v>
      </c>
      <c r="D269">
        <v>32.042900000000003</v>
      </c>
      <c r="E269">
        <v>83.297899999999998</v>
      </c>
      <c r="F269">
        <v>83.297899999999998</v>
      </c>
      <c r="G269">
        <v>83.297899999999998</v>
      </c>
      <c r="H269">
        <v>83.297899999999998</v>
      </c>
      <c r="I269" s="1">
        <v>1.13687E-12</v>
      </c>
    </row>
    <row r="270" spans="1:9" x14ac:dyDescent="0.25">
      <c r="A270">
        <v>2018</v>
      </c>
      <c r="B270">
        <v>91.551100000000005</v>
      </c>
      <c r="C270">
        <v>36.620399999999997</v>
      </c>
      <c r="D270">
        <v>32.042900000000003</v>
      </c>
      <c r="E270">
        <v>85.750100000000003</v>
      </c>
      <c r="F270">
        <v>85.760300000000001</v>
      </c>
      <c r="G270">
        <v>85.761300000000006</v>
      </c>
      <c r="H270">
        <v>85.775599999999997</v>
      </c>
      <c r="I270" s="1">
        <v>8.097E-3</v>
      </c>
    </row>
    <row r="271" spans="1:9" x14ac:dyDescent="0.25">
      <c r="A271">
        <v>2019</v>
      </c>
      <c r="B271">
        <v>91.551100000000005</v>
      </c>
      <c r="C271">
        <v>36.620399999999997</v>
      </c>
      <c r="D271">
        <v>32.042900000000003</v>
      </c>
      <c r="E271">
        <v>89.089699999999993</v>
      </c>
      <c r="F271">
        <v>89.135599999999997</v>
      </c>
      <c r="G271">
        <v>89.138499999999993</v>
      </c>
      <c r="H271">
        <v>89.201400000000007</v>
      </c>
      <c r="I271" s="1">
        <v>3.51338E-2</v>
      </c>
    </row>
    <row r="272" spans="1:9" x14ac:dyDescent="0.25">
      <c r="A272">
        <v>2020</v>
      </c>
      <c r="B272">
        <v>91.551100000000005</v>
      </c>
      <c r="C272">
        <v>36.620399999999997</v>
      </c>
      <c r="D272">
        <v>32.042900000000003</v>
      </c>
      <c r="E272">
        <v>92.303299999999993</v>
      </c>
      <c r="F272">
        <v>92.449799999999996</v>
      </c>
      <c r="G272">
        <v>92.461299999999994</v>
      </c>
      <c r="H272">
        <v>92.659599999999998</v>
      </c>
      <c r="I272" s="1">
        <v>0.11171200000000001</v>
      </c>
    </row>
    <row r="273" spans="1:9" x14ac:dyDescent="0.25">
      <c r="A273">
        <v>2021</v>
      </c>
      <c r="B273">
        <v>91.551100000000005</v>
      </c>
      <c r="C273">
        <v>36.620399999999997</v>
      </c>
      <c r="D273">
        <v>32.042900000000003</v>
      </c>
      <c r="E273">
        <v>91.642099999999999</v>
      </c>
      <c r="F273">
        <v>92.023200000000003</v>
      </c>
      <c r="G273">
        <v>92.052700000000002</v>
      </c>
      <c r="H273">
        <v>92.563400000000001</v>
      </c>
      <c r="I273" s="1">
        <v>0.28895700000000002</v>
      </c>
    </row>
    <row r="274" spans="1:9" x14ac:dyDescent="0.25">
      <c r="A274">
        <v>2022</v>
      </c>
      <c r="B274">
        <v>91.551100000000005</v>
      </c>
      <c r="C274">
        <v>36.620399999999997</v>
      </c>
      <c r="D274">
        <v>32.042900000000003</v>
      </c>
      <c r="E274">
        <v>89.694100000000006</v>
      </c>
      <c r="F274">
        <v>90.560900000000004</v>
      </c>
      <c r="G274">
        <v>90.618200000000002</v>
      </c>
      <c r="H274">
        <v>91.710099999999997</v>
      </c>
      <c r="I274" s="1">
        <v>0.63670499999999997</v>
      </c>
    </row>
    <row r="275" spans="1:9" x14ac:dyDescent="0.25">
      <c r="A275">
        <v>2023</v>
      </c>
      <c r="B275">
        <v>91.551100000000005</v>
      </c>
      <c r="C275">
        <v>36.620399999999997</v>
      </c>
      <c r="D275">
        <v>32.042900000000003</v>
      </c>
      <c r="E275">
        <v>86.583799999999997</v>
      </c>
      <c r="F275">
        <v>88.249899999999997</v>
      </c>
      <c r="G275">
        <v>88.334599999999995</v>
      </c>
      <c r="H275">
        <v>90.329300000000003</v>
      </c>
      <c r="I275" s="1">
        <v>1.19625</v>
      </c>
    </row>
    <row r="276" spans="1:9" x14ac:dyDescent="0.25">
      <c r="A276">
        <v>2024</v>
      </c>
      <c r="B276">
        <v>91.551100000000005</v>
      </c>
      <c r="C276">
        <v>36.620399999999997</v>
      </c>
      <c r="D276">
        <v>32.042900000000003</v>
      </c>
      <c r="E276">
        <v>82.819299999999998</v>
      </c>
      <c r="F276">
        <v>85.5</v>
      </c>
      <c r="G276">
        <v>85.600999999999999</v>
      </c>
      <c r="H276">
        <v>88.881200000000007</v>
      </c>
      <c r="I276" s="1">
        <v>1.9090100000000001</v>
      </c>
    </row>
    <row r="277" spans="1:9" x14ac:dyDescent="0.25">
      <c r="A277">
        <v>2025</v>
      </c>
      <c r="B277">
        <v>91.551100000000005</v>
      </c>
      <c r="C277">
        <v>36.620399999999997</v>
      </c>
      <c r="D277">
        <v>32.042900000000003</v>
      </c>
      <c r="E277">
        <v>78.908100000000005</v>
      </c>
      <c r="F277">
        <v>82.593500000000006</v>
      </c>
      <c r="G277">
        <v>82.788799999999995</v>
      </c>
      <c r="H277">
        <v>87.215299999999999</v>
      </c>
      <c r="I277" s="1">
        <v>2.6301999999999999</v>
      </c>
    </row>
    <row r="278" spans="1:9" x14ac:dyDescent="0.25">
      <c r="A278">
        <v>2026</v>
      </c>
      <c r="B278">
        <v>91.551100000000005</v>
      </c>
      <c r="C278">
        <v>36.620399999999997</v>
      </c>
      <c r="D278">
        <v>32.042900000000003</v>
      </c>
      <c r="E278">
        <v>75.182500000000005</v>
      </c>
      <c r="F278">
        <v>79.918700000000001</v>
      </c>
      <c r="G278">
        <v>80.157600000000002</v>
      </c>
      <c r="H278">
        <v>85.572299999999998</v>
      </c>
      <c r="I278" s="1">
        <v>3.2440000000000002</v>
      </c>
    </row>
    <row r="279" spans="1:9" x14ac:dyDescent="0.25">
      <c r="A279">
        <v>2027</v>
      </c>
      <c r="B279">
        <v>91.551100000000005</v>
      </c>
      <c r="C279">
        <v>36.620399999999997</v>
      </c>
      <c r="D279">
        <v>32.042900000000003</v>
      </c>
      <c r="E279">
        <v>72.060299999999998</v>
      </c>
      <c r="F279">
        <v>77.681399999999996</v>
      </c>
      <c r="G279">
        <v>77.8446</v>
      </c>
      <c r="H279">
        <v>84.355900000000005</v>
      </c>
      <c r="I279" s="1">
        <v>3.7132499999999999</v>
      </c>
    </row>
    <row r="280" spans="1:9" x14ac:dyDescent="0.25">
      <c r="A280">
        <v>2028</v>
      </c>
      <c r="B280">
        <v>91.551100000000005</v>
      </c>
      <c r="C280">
        <v>36.620399999999997</v>
      </c>
      <c r="D280">
        <v>32.042900000000003</v>
      </c>
      <c r="E280">
        <v>69.620400000000004</v>
      </c>
      <c r="F280">
        <v>75.712100000000007</v>
      </c>
      <c r="G280">
        <v>75.897300000000001</v>
      </c>
      <c r="H280">
        <v>82.614900000000006</v>
      </c>
      <c r="I280" s="1">
        <v>4.0403599999999997</v>
      </c>
    </row>
    <row r="281" spans="1:9" x14ac:dyDescent="0.25">
      <c r="A281">
        <v>2029</v>
      </c>
      <c r="B281">
        <v>91.551100000000005</v>
      </c>
      <c r="C281">
        <v>36.620399999999997</v>
      </c>
      <c r="D281">
        <v>32.042900000000003</v>
      </c>
      <c r="E281">
        <v>67.876599999999996</v>
      </c>
      <c r="F281">
        <v>73.984399999999994</v>
      </c>
      <c r="G281">
        <v>74.307400000000001</v>
      </c>
      <c r="H281">
        <v>81.778000000000006</v>
      </c>
      <c r="I281" s="1">
        <v>4.2438900000000004</v>
      </c>
    </row>
    <row r="282" spans="1:9" x14ac:dyDescent="0.25">
      <c r="A282">
        <v>2030</v>
      </c>
      <c r="B282">
        <v>91.551100000000005</v>
      </c>
      <c r="C282">
        <v>36.620399999999997</v>
      </c>
      <c r="D282">
        <v>32.042900000000003</v>
      </c>
      <c r="E282">
        <v>66.300899999999999</v>
      </c>
      <c r="F282">
        <v>72.740799999999993</v>
      </c>
      <c r="G282">
        <v>73.043800000000005</v>
      </c>
      <c r="H282">
        <v>80.453599999999994</v>
      </c>
      <c r="I282" s="1">
        <v>4.3633300000000004</v>
      </c>
    </row>
    <row r="283" spans="1:9" x14ac:dyDescent="0.25">
      <c r="A283">
        <v>2031</v>
      </c>
      <c r="B283">
        <v>91.551100000000005</v>
      </c>
      <c r="C283">
        <v>36.620399999999997</v>
      </c>
      <c r="D283">
        <v>32.042900000000003</v>
      </c>
      <c r="E283">
        <v>65.033000000000001</v>
      </c>
      <c r="F283">
        <v>71.700800000000001</v>
      </c>
      <c r="G283">
        <v>72.061300000000003</v>
      </c>
      <c r="H283">
        <v>79.418800000000005</v>
      </c>
      <c r="I283" s="1">
        <v>4.4373100000000001</v>
      </c>
    </row>
    <row r="284" spans="1:9" x14ac:dyDescent="0.25">
      <c r="A284">
        <v>2032</v>
      </c>
      <c r="B284">
        <v>91.551100000000005</v>
      </c>
      <c r="C284">
        <v>36.620399999999997</v>
      </c>
      <c r="D284">
        <v>32.042900000000003</v>
      </c>
      <c r="E284">
        <v>64.171400000000006</v>
      </c>
      <c r="F284">
        <v>71.063999999999993</v>
      </c>
      <c r="G284">
        <v>71.311800000000005</v>
      </c>
      <c r="H284">
        <v>78.883700000000005</v>
      </c>
      <c r="I284" s="1">
        <v>4.4800899999999997</v>
      </c>
    </row>
    <row r="285" spans="1:9" x14ac:dyDescent="0.25">
      <c r="A285">
        <v>2033</v>
      </c>
      <c r="B285">
        <v>91.551100000000005</v>
      </c>
      <c r="C285">
        <v>36.620399999999997</v>
      </c>
      <c r="D285">
        <v>32.042900000000003</v>
      </c>
      <c r="E285">
        <v>63.814700000000002</v>
      </c>
      <c r="F285">
        <v>70.465000000000003</v>
      </c>
      <c r="G285">
        <v>70.749700000000004</v>
      </c>
      <c r="H285">
        <v>78.290499999999994</v>
      </c>
      <c r="I285" s="1">
        <v>4.4973200000000002</v>
      </c>
    </row>
    <row r="286" spans="1:9" x14ac:dyDescent="0.25">
      <c r="I286" s="1"/>
    </row>
    <row r="287" spans="1:9" x14ac:dyDescent="0.25">
      <c r="A287" t="s">
        <v>58</v>
      </c>
      <c r="I287" s="1"/>
    </row>
    <row r="288" spans="1:9" x14ac:dyDescent="0.25">
      <c r="A288" t="s">
        <v>11</v>
      </c>
      <c r="B288" t="s">
        <v>29</v>
      </c>
      <c r="C288" t="s">
        <v>30</v>
      </c>
      <c r="D288" t="s">
        <v>31</v>
      </c>
      <c r="E288" t="s">
        <v>32</v>
      </c>
      <c r="F288" t="s">
        <v>33</v>
      </c>
      <c r="G288" t="s">
        <v>34</v>
      </c>
      <c r="H288" t="s">
        <v>35</v>
      </c>
      <c r="I288" s="1" t="s">
        <v>36</v>
      </c>
    </row>
    <row r="289" spans="1:9" x14ac:dyDescent="0.25">
      <c r="A289">
        <v>2017</v>
      </c>
      <c r="B289">
        <v>0</v>
      </c>
      <c r="C289">
        <v>0.28407399999999999</v>
      </c>
      <c r="D289">
        <v>0.35573300000000002</v>
      </c>
      <c r="E289">
        <v>1.53677E-2</v>
      </c>
      <c r="F289">
        <v>1.53677E-2</v>
      </c>
      <c r="G289">
        <v>1.53677E-2</v>
      </c>
      <c r="H289">
        <v>1.53677E-2</v>
      </c>
      <c r="I289" s="1">
        <v>1.45717E-16</v>
      </c>
    </row>
    <row r="290" spans="1:9" x14ac:dyDescent="0.25">
      <c r="A290">
        <v>2018</v>
      </c>
      <c r="B290">
        <v>0</v>
      </c>
      <c r="C290">
        <v>0.28407399999999999</v>
      </c>
      <c r="D290">
        <v>0.35573300000000002</v>
      </c>
      <c r="E290">
        <v>1.6009599999999999E-2</v>
      </c>
      <c r="F290">
        <v>1.6012200000000001E-2</v>
      </c>
      <c r="G290">
        <v>1.6011999999999998E-2</v>
      </c>
      <c r="H290">
        <v>1.6013800000000002E-2</v>
      </c>
      <c r="I290" s="1">
        <v>1.3222799999999999E-6</v>
      </c>
    </row>
    <row r="291" spans="1:9" x14ac:dyDescent="0.25">
      <c r="A291">
        <v>2019</v>
      </c>
      <c r="B291">
        <v>0</v>
      </c>
      <c r="C291">
        <v>0.28407399999999999</v>
      </c>
      <c r="D291">
        <v>0.35573300000000002</v>
      </c>
      <c r="E291">
        <v>1.8482800000000001E-2</v>
      </c>
      <c r="F291">
        <v>1.8497099999999999E-2</v>
      </c>
      <c r="G291">
        <v>1.84964E-2</v>
      </c>
      <c r="H291">
        <v>1.8506399999999999E-2</v>
      </c>
      <c r="I291" s="1">
        <v>7.3745100000000001E-6</v>
      </c>
    </row>
    <row r="292" spans="1:9" x14ac:dyDescent="0.25">
      <c r="A292">
        <v>2020</v>
      </c>
      <c r="B292">
        <v>0</v>
      </c>
      <c r="C292">
        <v>0.28407399999999999</v>
      </c>
      <c r="D292">
        <v>0.35573300000000002</v>
      </c>
      <c r="E292">
        <v>6.1437400000000003E-2</v>
      </c>
      <c r="F292">
        <v>6.1437400000000003E-2</v>
      </c>
      <c r="G292">
        <v>6.1437400000000003E-2</v>
      </c>
      <c r="H292">
        <v>6.1437400000000003E-2</v>
      </c>
      <c r="I292" s="1">
        <v>1.1796099999999999E-16</v>
      </c>
    </row>
    <row r="293" spans="1:9" x14ac:dyDescent="0.25">
      <c r="A293">
        <v>2021</v>
      </c>
      <c r="B293">
        <v>0</v>
      </c>
      <c r="C293">
        <v>0.28407399999999999</v>
      </c>
      <c r="D293">
        <v>0.35573300000000002</v>
      </c>
      <c r="E293">
        <v>6.1437400000000003E-2</v>
      </c>
      <c r="F293">
        <v>6.1437400000000003E-2</v>
      </c>
      <c r="G293">
        <v>6.1437400000000003E-2</v>
      </c>
      <c r="H293">
        <v>6.1437400000000003E-2</v>
      </c>
      <c r="I293" s="1">
        <v>1.1796099999999999E-16</v>
      </c>
    </row>
    <row r="294" spans="1:9" x14ac:dyDescent="0.25">
      <c r="A294">
        <v>2022</v>
      </c>
      <c r="B294">
        <v>0</v>
      </c>
      <c r="C294">
        <v>0.28407399999999999</v>
      </c>
      <c r="D294">
        <v>0.35573300000000002</v>
      </c>
      <c r="E294">
        <v>6.1437400000000003E-2</v>
      </c>
      <c r="F294">
        <v>6.1437400000000003E-2</v>
      </c>
      <c r="G294">
        <v>6.1437400000000003E-2</v>
      </c>
      <c r="H294">
        <v>6.1437400000000003E-2</v>
      </c>
      <c r="I294" s="1">
        <v>1.1796099999999999E-16</v>
      </c>
    </row>
    <row r="295" spans="1:9" x14ac:dyDescent="0.25">
      <c r="A295">
        <v>2023</v>
      </c>
      <c r="B295">
        <v>0</v>
      </c>
      <c r="C295">
        <v>0.28407399999999999</v>
      </c>
      <c r="D295">
        <v>0.35573300000000002</v>
      </c>
      <c r="E295">
        <v>6.1437400000000003E-2</v>
      </c>
      <c r="F295">
        <v>6.1437400000000003E-2</v>
      </c>
      <c r="G295">
        <v>6.1437400000000003E-2</v>
      </c>
      <c r="H295">
        <v>6.1437400000000003E-2</v>
      </c>
      <c r="I295" s="1">
        <v>1.1796099999999999E-16</v>
      </c>
    </row>
    <row r="296" spans="1:9" x14ac:dyDescent="0.25">
      <c r="A296">
        <v>2024</v>
      </c>
      <c r="B296">
        <v>0</v>
      </c>
      <c r="C296">
        <v>0.28407399999999999</v>
      </c>
      <c r="D296">
        <v>0.35573300000000002</v>
      </c>
      <c r="E296">
        <v>6.1437400000000003E-2</v>
      </c>
      <c r="F296">
        <v>6.1437400000000003E-2</v>
      </c>
      <c r="G296">
        <v>6.1437400000000003E-2</v>
      </c>
      <c r="H296">
        <v>6.1437400000000003E-2</v>
      </c>
      <c r="I296" s="1">
        <v>1.1796099999999999E-16</v>
      </c>
    </row>
    <row r="297" spans="1:9" x14ac:dyDescent="0.25">
      <c r="A297">
        <v>2025</v>
      </c>
      <c r="B297">
        <v>0</v>
      </c>
      <c r="C297">
        <v>0.28407399999999999</v>
      </c>
      <c r="D297">
        <v>0.35573300000000002</v>
      </c>
      <c r="E297">
        <v>6.1437400000000003E-2</v>
      </c>
      <c r="F297">
        <v>6.1437400000000003E-2</v>
      </c>
      <c r="G297">
        <v>6.1437400000000003E-2</v>
      </c>
      <c r="H297">
        <v>6.1437400000000003E-2</v>
      </c>
      <c r="I297" s="1">
        <v>1.1796099999999999E-16</v>
      </c>
    </row>
    <row r="298" spans="1:9" x14ac:dyDescent="0.25">
      <c r="A298">
        <v>2026</v>
      </c>
      <c r="B298">
        <v>0</v>
      </c>
      <c r="C298">
        <v>0.28407399999999999</v>
      </c>
      <c r="D298">
        <v>0.35573300000000002</v>
      </c>
      <c r="E298">
        <v>6.1437400000000003E-2</v>
      </c>
      <c r="F298">
        <v>6.1437400000000003E-2</v>
      </c>
      <c r="G298">
        <v>6.1437400000000003E-2</v>
      </c>
      <c r="H298">
        <v>6.1437400000000003E-2</v>
      </c>
      <c r="I298" s="1">
        <v>1.1796099999999999E-16</v>
      </c>
    </row>
    <row r="299" spans="1:9" x14ac:dyDescent="0.25">
      <c r="A299">
        <v>2027</v>
      </c>
      <c r="B299">
        <v>0</v>
      </c>
      <c r="C299">
        <v>0.28407399999999999</v>
      </c>
      <c r="D299">
        <v>0.35573300000000002</v>
      </c>
      <c r="E299">
        <v>6.1437400000000003E-2</v>
      </c>
      <c r="F299">
        <v>6.1437400000000003E-2</v>
      </c>
      <c r="G299">
        <v>6.1437400000000003E-2</v>
      </c>
      <c r="H299">
        <v>6.1437400000000003E-2</v>
      </c>
      <c r="I299" s="1">
        <v>1.1796099999999999E-16</v>
      </c>
    </row>
    <row r="300" spans="1:9" x14ac:dyDescent="0.25">
      <c r="A300">
        <v>2028</v>
      </c>
      <c r="B300">
        <v>0</v>
      </c>
      <c r="C300">
        <v>0.28407399999999999</v>
      </c>
      <c r="D300">
        <v>0.35573300000000002</v>
      </c>
      <c r="E300">
        <v>6.1437400000000003E-2</v>
      </c>
      <c r="F300">
        <v>6.1437400000000003E-2</v>
      </c>
      <c r="G300">
        <v>6.1437400000000003E-2</v>
      </c>
      <c r="H300">
        <v>6.1437400000000003E-2</v>
      </c>
      <c r="I300" s="1">
        <v>1.1796099999999999E-16</v>
      </c>
    </row>
    <row r="301" spans="1:9" x14ac:dyDescent="0.25">
      <c r="A301">
        <v>2029</v>
      </c>
      <c r="B301">
        <v>0</v>
      </c>
      <c r="C301">
        <v>0.28407399999999999</v>
      </c>
      <c r="D301">
        <v>0.35573300000000002</v>
      </c>
      <c r="E301">
        <v>6.1437400000000003E-2</v>
      </c>
      <c r="F301">
        <v>6.1437400000000003E-2</v>
      </c>
      <c r="G301">
        <v>6.1437400000000003E-2</v>
      </c>
      <c r="H301">
        <v>6.1437400000000003E-2</v>
      </c>
      <c r="I301" s="1">
        <v>1.1796099999999999E-16</v>
      </c>
    </row>
    <row r="302" spans="1:9" x14ac:dyDescent="0.25">
      <c r="A302">
        <v>2030</v>
      </c>
      <c r="B302">
        <v>0</v>
      </c>
      <c r="C302">
        <v>0.28407399999999999</v>
      </c>
      <c r="D302">
        <v>0.35573300000000002</v>
      </c>
      <c r="E302">
        <v>6.1437400000000003E-2</v>
      </c>
      <c r="F302">
        <v>6.1437400000000003E-2</v>
      </c>
      <c r="G302">
        <v>6.1437400000000003E-2</v>
      </c>
      <c r="H302">
        <v>6.1437400000000003E-2</v>
      </c>
      <c r="I302" s="1">
        <v>1.1796099999999999E-16</v>
      </c>
    </row>
    <row r="303" spans="1:9" x14ac:dyDescent="0.25">
      <c r="A303">
        <v>2031</v>
      </c>
      <c r="B303">
        <v>0</v>
      </c>
      <c r="C303">
        <v>0.28407399999999999</v>
      </c>
      <c r="D303">
        <v>0.35573300000000002</v>
      </c>
      <c r="E303">
        <v>6.1437400000000003E-2</v>
      </c>
      <c r="F303">
        <v>6.1437400000000003E-2</v>
      </c>
      <c r="G303">
        <v>6.1437400000000003E-2</v>
      </c>
      <c r="H303">
        <v>6.1437400000000003E-2</v>
      </c>
      <c r="I303" s="1">
        <v>1.1796099999999999E-16</v>
      </c>
    </row>
    <row r="304" spans="1:9" x14ac:dyDescent="0.25">
      <c r="A304">
        <v>2032</v>
      </c>
      <c r="B304">
        <v>0</v>
      </c>
      <c r="C304">
        <v>0.28407399999999999</v>
      </c>
      <c r="D304">
        <v>0.35573300000000002</v>
      </c>
      <c r="E304">
        <v>6.1437400000000003E-2</v>
      </c>
      <c r="F304">
        <v>6.1437400000000003E-2</v>
      </c>
      <c r="G304">
        <v>6.1437400000000003E-2</v>
      </c>
      <c r="H304">
        <v>6.1437400000000003E-2</v>
      </c>
      <c r="I304" s="1">
        <v>1.1796099999999999E-16</v>
      </c>
    </row>
    <row r="305" spans="1:9" x14ac:dyDescent="0.25">
      <c r="A305">
        <v>2033</v>
      </c>
      <c r="B305">
        <v>0</v>
      </c>
      <c r="C305">
        <v>0.28407399999999999</v>
      </c>
      <c r="D305">
        <v>0.35573300000000002</v>
      </c>
      <c r="E305">
        <v>6.1437400000000003E-2</v>
      </c>
      <c r="F305">
        <v>6.1437400000000003E-2</v>
      </c>
      <c r="G305">
        <v>6.1437400000000003E-2</v>
      </c>
      <c r="H305">
        <v>6.1437400000000003E-2</v>
      </c>
      <c r="I305" s="1">
        <v>1.1796099999999999E-16</v>
      </c>
    </row>
    <row r="307" spans="1:9" x14ac:dyDescent="0.25">
      <c r="A307" t="s">
        <v>59</v>
      </c>
    </row>
    <row r="308" spans="1:9" x14ac:dyDescent="0.25">
      <c r="A308" t="s">
        <v>11</v>
      </c>
      <c r="B308" t="s">
        <v>37</v>
      </c>
      <c r="C308" t="s">
        <v>38</v>
      </c>
      <c r="D308" t="s">
        <v>39</v>
      </c>
      <c r="E308" t="s">
        <v>40</v>
      </c>
      <c r="F308" t="s">
        <v>41</v>
      </c>
      <c r="G308" t="s">
        <v>42</v>
      </c>
      <c r="H308" t="s">
        <v>43</v>
      </c>
      <c r="I308" t="s">
        <v>44</v>
      </c>
    </row>
    <row r="309" spans="1:9" x14ac:dyDescent="0.25">
      <c r="A309">
        <v>2017</v>
      </c>
      <c r="B309">
        <v>524.23400000000004</v>
      </c>
      <c r="C309">
        <v>165.24299999999999</v>
      </c>
      <c r="D309">
        <v>156.07300000000001</v>
      </c>
      <c r="E309">
        <v>277.62</v>
      </c>
      <c r="F309">
        <v>277.62</v>
      </c>
      <c r="G309">
        <v>277.62</v>
      </c>
      <c r="H309">
        <v>277.62</v>
      </c>
      <c r="I309" s="1">
        <v>7.38964E-13</v>
      </c>
    </row>
    <row r="310" spans="1:9" x14ac:dyDescent="0.25">
      <c r="A310">
        <v>2018</v>
      </c>
      <c r="B310">
        <v>524.23400000000004</v>
      </c>
      <c r="C310">
        <v>165.24299999999999</v>
      </c>
      <c r="D310">
        <v>156.07300000000001</v>
      </c>
      <c r="E310">
        <v>278.93099999999998</v>
      </c>
      <c r="F310">
        <v>281.31799999999998</v>
      </c>
      <c r="G310">
        <v>281.55200000000002</v>
      </c>
      <c r="H310">
        <v>284.863</v>
      </c>
      <c r="I310">
        <v>1.88578</v>
      </c>
    </row>
    <row r="311" spans="1:9" x14ac:dyDescent="0.25">
      <c r="A311">
        <v>2019</v>
      </c>
      <c r="B311">
        <v>524.23400000000004</v>
      </c>
      <c r="C311">
        <v>165.24299999999999</v>
      </c>
      <c r="D311">
        <v>156.07300000000001</v>
      </c>
      <c r="E311">
        <v>277.73500000000001</v>
      </c>
      <c r="F311">
        <v>282.58300000000003</v>
      </c>
      <c r="G311">
        <v>282.98599999999999</v>
      </c>
      <c r="H311">
        <v>289.238</v>
      </c>
      <c r="I311">
        <v>3.6741700000000002</v>
      </c>
    </row>
    <row r="312" spans="1:9" x14ac:dyDescent="0.25">
      <c r="A312">
        <v>2020</v>
      </c>
      <c r="B312">
        <v>524.23400000000004</v>
      </c>
      <c r="C312">
        <v>165.24299999999999</v>
      </c>
      <c r="D312">
        <v>156.07300000000001</v>
      </c>
      <c r="E312">
        <v>273.92500000000001</v>
      </c>
      <c r="F312">
        <v>281.72800000000001</v>
      </c>
      <c r="G312">
        <v>282.01400000000001</v>
      </c>
      <c r="H312">
        <v>291.26900000000001</v>
      </c>
      <c r="I312">
        <v>5.6439000000000004</v>
      </c>
    </row>
    <row r="313" spans="1:9" x14ac:dyDescent="0.25">
      <c r="A313">
        <v>2021</v>
      </c>
      <c r="B313">
        <v>524.23400000000004</v>
      </c>
      <c r="C313">
        <v>165.24299999999999</v>
      </c>
      <c r="D313">
        <v>156.07300000000001</v>
      </c>
      <c r="E313">
        <v>262.71300000000002</v>
      </c>
      <c r="F313">
        <v>273.23599999999999</v>
      </c>
      <c r="G313">
        <v>273.71300000000002</v>
      </c>
      <c r="H313">
        <v>286.04899999999998</v>
      </c>
      <c r="I313" s="1">
        <v>7.52583</v>
      </c>
    </row>
    <row r="314" spans="1:9" x14ac:dyDescent="0.25">
      <c r="A314">
        <v>2022</v>
      </c>
      <c r="B314">
        <v>524.23400000000004</v>
      </c>
      <c r="C314">
        <v>165.24299999999999</v>
      </c>
      <c r="D314">
        <v>156.07300000000001</v>
      </c>
      <c r="E314">
        <v>251.15199999999999</v>
      </c>
      <c r="F314">
        <v>264.83999999999997</v>
      </c>
      <c r="G314">
        <v>265.40899999999999</v>
      </c>
      <c r="H314">
        <v>280.81900000000002</v>
      </c>
      <c r="I314" s="1">
        <v>9.3084199999999999</v>
      </c>
    </row>
    <row r="315" spans="1:9" x14ac:dyDescent="0.25">
      <c r="A315">
        <v>2023</v>
      </c>
      <c r="B315">
        <v>524.23400000000004</v>
      </c>
      <c r="C315">
        <v>165.24299999999999</v>
      </c>
      <c r="D315">
        <v>156.07300000000001</v>
      </c>
      <c r="E315">
        <v>240.84399999999999</v>
      </c>
      <c r="F315">
        <v>256.846</v>
      </c>
      <c r="G315">
        <v>257.60500000000002</v>
      </c>
      <c r="H315">
        <v>275.99700000000001</v>
      </c>
      <c r="I315" s="1">
        <v>10.732900000000001</v>
      </c>
    </row>
    <row r="316" spans="1:9" x14ac:dyDescent="0.25">
      <c r="A316">
        <v>2024</v>
      </c>
      <c r="B316">
        <v>524.23400000000004</v>
      </c>
      <c r="C316">
        <v>165.24299999999999</v>
      </c>
      <c r="D316">
        <v>156.07300000000001</v>
      </c>
      <c r="E316">
        <v>232.244</v>
      </c>
      <c r="F316">
        <v>250.059</v>
      </c>
      <c r="G316">
        <v>250.661</v>
      </c>
      <c r="H316">
        <v>270.42899999999997</v>
      </c>
      <c r="I316" s="1">
        <v>11.8735</v>
      </c>
    </row>
    <row r="317" spans="1:9" x14ac:dyDescent="0.25">
      <c r="A317">
        <v>2025</v>
      </c>
      <c r="B317">
        <v>524.23400000000004</v>
      </c>
      <c r="C317">
        <v>165.24299999999999</v>
      </c>
      <c r="D317">
        <v>156.07300000000001</v>
      </c>
      <c r="E317">
        <v>225.26499999999999</v>
      </c>
      <c r="F317">
        <v>243.994</v>
      </c>
      <c r="G317">
        <v>244.75800000000001</v>
      </c>
      <c r="H317">
        <v>266.65699999999998</v>
      </c>
      <c r="I317" s="1">
        <v>12.680999999999999</v>
      </c>
    </row>
    <row r="318" spans="1:9" x14ac:dyDescent="0.25">
      <c r="A318">
        <v>2026</v>
      </c>
      <c r="B318">
        <v>524.23400000000004</v>
      </c>
      <c r="C318">
        <v>165.24299999999999</v>
      </c>
      <c r="D318">
        <v>156.07300000000001</v>
      </c>
      <c r="E318">
        <v>219.53700000000001</v>
      </c>
      <c r="F318">
        <v>238.81700000000001</v>
      </c>
      <c r="G318">
        <v>239.816</v>
      </c>
      <c r="H318">
        <v>262.88099999999997</v>
      </c>
      <c r="I318">
        <v>13.2735</v>
      </c>
    </row>
    <row r="319" spans="1:9" x14ac:dyDescent="0.25">
      <c r="A319">
        <v>2027</v>
      </c>
      <c r="B319">
        <v>524.23400000000004</v>
      </c>
      <c r="C319">
        <v>165.24299999999999</v>
      </c>
      <c r="D319">
        <v>156.07300000000001</v>
      </c>
      <c r="E319">
        <v>214.65799999999999</v>
      </c>
      <c r="F319">
        <v>234.85300000000001</v>
      </c>
      <c r="G319">
        <v>235.85900000000001</v>
      </c>
      <c r="H319">
        <v>258.702</v>
      </c>
      <c r="I319">
        <v>13.6371</v>
      </c>
    </row>
    <row r="320" spans="1:9" x14ac:dyDescent="0.25">
      <c r="A320">
        <v>2028</v>
      </c>
      <c r="B320">
        <v>524.23400000000004</v>
      </c>
      <c r="C320">
        <v>165.24299999999999</v>
      </c>
      <c r="D320">
        <v>156.07300000000001</v>
      </c>
      <c r="E320">
        <v>210.571</v>
      </c>
      <c r="F320">
        <v>232.06</v>
      </c>
      <c r="G320">
        <v>232.70400000000001</v>
      </c>
      <c r="H320">
        <v>257.31</v>
      </c>
      <c r="I320">
        <v>13.8584</v>
      </c>
    </row>
    <row r="321" spans="1:9" x14ac:dyDescent="0.25">
      <c r="A321">
        <v>2029</v>
      </c>
      <c r="B321">
        <v>524.23400000000004</v>
      </c>
      <c r="C321">
        <v>165.24299999999999</v>
      </c>
      <c r="D321">
        <v>156.07300000000001</v>
      </c>
      <c r="E321">
        <v>208.714</v>
      </c>
      <c r="F321">
        <v>229.559</v>
      </c>
      <c r="G321">
        <v>230.32499999999999</v>
      </c>
      <c r="H321">
        <v>253.81700000000001</v>
      </c>
      <c r="I321">
        <v>13.886200000000001</v>
      </c>
    </row>
    <row r="322" spans="1:9" x14ac:dyDescent="0.25">
      <c r="A322">
        <v>2030</v>
      </c>
      <c r="B322">
        <v>524.23400000000004</v>
      </c>
      <c r="C322">
        <v>165.24299999999999</v>
      </c>
      <c r="D322">
        <v>156.07300000000001</v>
      </c>
      <c r="E322">
        <v>206.43</v>
      </c>
      <c r="F322">
        <v>227.58500000000001</v>
      </c>
      <c r="G322">
        <v>228.476</v>
      </c>
      <c r="H322">
        <v>252.029</v>
      </c>
      <c r="I322">
        <v>13.9945</v>
      </c>
    </row>
    <row r="323" spans="1:9" x14ac:dyDescent="0.25">
      <c r="A323">
        <v>2031</v>
      </c>
      <c r="B323">
        <v>524.23400000000004</v>
      </c>
      <c r="C323">
        <v>165.24299999999999</v>
      </c>
      <c r="D323">
        <v>156.07300000000001</v>
      </c>
      <c r="E323">
        <v>204.90199999999999</v>
      </c>
      <c r="F323">
        <v>226.322</v>
      </c>
      <c r="G323">
        <v>227.06200000000001</v>
      </c>
      <c r="H323">
        <v>251.03100000000001</v>
      </c>
      <c r="I323">
        <v>14.09</v>
      </c>
    </row>
    <row r="324" spans="1:9" x14ac:dyDescent="0.25">
      <c r="A324">
        <v>2032</v>
      </c>
      <c r="B324">
        <v>524.23400000000004</v>
      </c>
      <c r="C324">
        <v>165.24299999999999</v>
      </c>
      <c r="D324">
        <v>156.07300000000001</v>
      </c>
      <c r="E324">
        <v>203.726</v>
      </c>
      <c r="F324">
        <v>224.923</v>
      </c>
      <c r="G324">
        <v>225.929</v>
      </c>
      <c r="H324">
        <v>250.55500000000001</v>
      </c>
      <c r="I324">
        <v>14.255599999999999</v>
      </c>
    </row>
    <row r="325" spans="1:9" x14ac:dyDescent="0.25">
      <c r="A325">
        <v>2033</v>
      </c>
      <c r="B325">
        <v>524.23400000000004</v>
      </c>
      <c r="C325">
        <v>165.24299999999999</v>
      </c>
      <c r="D325">
        <v>156.07300000000001</v>
      </c>
      <c r="E325">
        <v>202.59399999999999</v>
      </c>
      <c r="F325">
        <v>224.14099999999999</v>
      </c>
      <c r="G325">
        <v>224.99100000000001</v>
      </c>
      <c r="H325">
        <v>249.27099999999999</v>
      </c>
      <c r="I325">
        <v>14.2986</v>
      </c>
    </row>
    <row r="326" spans="1:9" x14ac:dyDescent="0.25">
      <c r="A326" t="s">
        <v>8</v>
      </c>
      <c r="B326">
        <v>5</v>
      </c>
      <c r="C326" t="s">
        <v>8</v>
      </c>
      <c r="D326" t="s">
        <v>9</v>
      </c>
      <c r="E326" t="s">
        <v>60</v>
      </c>
    </row>
    <row r="327" spans="1:9" x14ac:dyDescent="0.25">
      <c r="A327" t="s">
        <v>10</v>
      </c>
      <c r="B327" t="s">
        <v>60</v>
      </c>
    </row>
    <row r="328" spans="1:9" x14ac:dyDescent="0.25">
      <c r="A328" t="s">
        <v>11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 t="s">
        <v>17</v>
      </c>
      <c r="H328" t="s">
        <v>18</v>
      </c>
      <c r="I328" t="s">
        <v>19</v>
      </c>
    </row>
    <row r="329" spans="1:9" x14ac:dyDescent="0.25">
      <c r="A329">
        <v>2017</v>
      </c>
      <c r="B329">
        <v>0</v>
      </c>
      <c r="C329">
        <v>16.227499999999999</v>
      </c>
      <c r="D329">
        <v>17.619399999999999</v>
      </c>
      <c r="E329">
        <v>2.0510000000000002</v>
      </c>
      <c r="F329">
        <v>2.0510000000000002</v>
      </c>
      <c r="G329">
        <v>2.0510000000000002</v>
      </c>
      <c r="H329">
        <v>2.0510000000000002</v>
      </c>
      <c r="I329" s="1">
        <v>1.8651700000000001E-14</v>
      </c>
    </row>
    <row r="330" spans="1:9" x14ac:dyDescent="0.25">
      <c r="A330">
        <v>2018</v>
      </c>
      <c r="B330">
        <v>0</v>
      </c>
      <c r="C330">
        <v>16.227499999999999</v>
      </c>
      <c r="D330">
        <v>17.619399999999999</v>
      </c>
      <c r="E330">
        <v>2.202</v>
      </c>
      <c r="F330">
        <v>2.202</v>
      </c>
      <c r="G330">
        <v>2.202</v>
      </c>
      <c r="H330">
        <v>2.202</v>
      </c>
      <c r="I330" s="1">
        <v>6.8123299999999998E-11</v>
      </c>
    </row>
    <row r="331" spans="1:9" x14ac:dyDescent="0.25">
      <c r="A331">
        <v>2019</v>
      </c>
      <c r="B331">
        <v>0</v>
      </c>
      <c r="C331">
        <v>16.227499999999999</v>
      </c>
      <c r="D331">
        <v>17.619399999999999</v>
      </c>
      <c r="E331">
        <v>2.6469999999999998</v>
      </c>
      <c r="F331">
        <v>2.6469999999999998</v>
      </c>
      <c r="G331">
        <v>2.6469999999999998</v>
      </c>
      <c r="H331">
        <v>2.6469999999999998</v>
      </c>
      <c r="I331" s="1">
        <v>2.3396099999999999E-10</v>
      </c>
    </row>
    <row r="332" spans="1:9" x14ac:dyDescent="0.25">
      <c r="A332">
        <v>2020</v>
      </c>
      <c r="B332">
        <v>0</v>
      </c>
      <c r="C332">
        <v>16.227499999999999</v>
      </c>
      <c r="D332">
        <v>17.619399999999999</v>
      </c>
      <c r="E332">
        <v>0</v>
      </c>
      <c r="F332">
        <v>0</v>
      </c>
      <c r="G332">
        <v>0</v>
      </c>
      <c r="H332">
        <v>0</v>
      </c>
      <c r="I332" s="1">
        <v>0</v>
      </c>
    </row>
    <row r="333" spans="1:9" x14ac:dyDescent="0.25">
      <c r="A333">
        <v>2021</v>
      </c>
      <c r="B333">
        <v>0</v>
      </c>
      <c r="C333">
        <v>16.227499999999999</v>
      </c>
      <c r="D333">
        <v>17.619399999999999</v>
      </c>
      <c r="E333">
        <v>0</v>
      </c>
      <c r="F333">
        <v>0</v>
      </c>
      <c r="G333">
        <v>0</v>
      </c>
      <c r="H333">
        <v>0</v>
      </c>
      <c r="I333" s="1">
        <v>0</v>
      </c>
    </row>
    <row r="334" spans="1:9" x14ac:dyDescent="0.25">
      <c r="A334">
        <v>2022</v>
      </c>
      <c r="B334">
        <v>0</v>
      </c>
      <c r="C334">
        <v>16.227499999999999</v>
      </c>
      <c r="D334">
        <v>17.619399999999999</v>
      </c>
      <c r="E334">
        <v>0</v>
      </c>
      <c r="F334">
        <v>0</v>
      </c>
      <c r="G334">
        <v>0</v>
      </c>
      <c r="H334">
        <v>0</v>
      </c>
      <c r="I334" s="1">
        <v>0</v>
      </c>
    </row>
    <row r="335" spans="1:9" x14ac:dyDescent="0.25">
      <c r="A335">
        <v>2023</v>
      </c>
      <c r="B335">
        <v>0</v>
      </c>
      <c r="C335">
        <v>16.227499999999999</v>
      </c>
      <c r="D335">
        <v>17.619399999999999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>
        <v>2024</v>
      </c>
      <c r="B336">
        <v>0</v>
      </c>
      <c r="C336">
        <v>16.227499999999999</v>
      </c>
      <c r="D336">
        <v>17.619399999999999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>
        <v>2025</v>
      </c>
      <c r="B337">
        <v>0</v>
      </c>
      <c r="C337">
        <v>16.227499999999999</v>
      </c>
      <c r="D337">
        <v>17.619399999999999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2026</v>
      </c>
      <c r="B338">
        <v>0</v>
      </c>
      <c r="C338">
        <v>16.227499999999999</v>
      </c>
      <c r="D338">
        <v>17.619399999999999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>
        <v>2027</v>
      </c>
      <c r="B339">
        <v>0</v>
      </c>
      <c r="C339">
        <v>16.227499999999999</v>
      </c>
      <c r="D339">
        <v>17.619399999999999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>
        <v>2028</v>
      </c>
      <c r="B340">
        <v>0</v>
      </c>
      <c r="C340">
        <v>16.227499999999999</v>
      </c>
      <c r="D340">
        <v>17.619399999999999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>
        <v>2029</v>
      </c>
      <c r="B341">
        <v>0</v>
      </c>
      <c r="C341">
        <v>16.227499999999999</v>
      </c>
      <c r="D341">
        <v>17.619399999999999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>
        <v>2030</v>
      </c>
      <c r="B342">
        <v>0</v>
      </c>
      <c r="C342">
        <v>16.227499999999999</v>
      </c>
      <c r="D342">
        <v>17.619399999999999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2031</v>
      </c>
      <c r="B343">
        <v>0</v>
      </c>
      <c r="C343">
        <v>16.227499999999999</v>
      </c>
      <c r="D343">
        <v>17.619399999999999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5">
      <c r="A344">
        <v>2032</v>
      </c>
      <c r="B344">
        <v>0</v>
      </c>
      <c r="C344">
        <v>16.227499999999999</v>
      </c>
      <c r="D344">
        <v>17.619399999999999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5">
      <c r="A345">
        <v>2033</v>
      </c>
      <c r="B345">
        <v>0</v>
      </c>
      <c r="C345">
        <v>16.227499999999999</v>
      </c>
      <c r="D345">
        <v>17.619399999999999</v>
      </c>
      <c r="E345">
        <v>0</v>
      </c>
      <c r="F345">
        <v>0</v>
      </c>
      <c r="G345">
        <v>0</v>
      </c>
      <c r="H345">
        <v>0</v>
      </c>
      <c r="I345">
        <v>0</v>
      </c>
    </row>
    <row r="347" spans="1:9" x14ac:dyDescent="0.25">
      <c r="A347" t="s">
        <v>20</v>
      </c>
      <c r="B347" t="s">
        <v>60</v>
      </c>
    </row>
    <row r="348" spans="1:9" x14ac:dyDescent="0.25">
      <c r="A348" t="s">
        <v>11</v>
      </c>
      <c r="B348" t="s">
        <v>21</v>
      </c>
      <c r="C348" t="s">
        <v>22</v>
      </c>
      <c r="D348" t="s">
        <v>23</v>
      </c>
      <c r="E348" t="s">
        <v>24</v>
      </c>
      <c r="F348" t="s">
        <v>25</v>
      </c>
      <c r="G348" t="s">
        <v>26</v>
      </c>
      <c r="H348" t="s">
        <v>27</v>
      </c>
      <c r="I348" t="s">
        <v>28</v>
      </c>
    </row>
    <row r="349" spans="1:9" x14ac:dyDescent="0.25">
      <c r="A349">
        <v>2017</v>
      </c>
      <c r="B349">
        <v>91.551100000000005</v>
      </c>
      <c r="C349">
        <v>36.620399999999997</v>
      </c>
      <c r="D349">
        <v>32.042900000000003</v>
      </c>
      <c r="E349">
        <v>83.297899999999998</v>
      </c>
      <c r="F349">
        <v>83.297899999999998</v>
      </c>
      <c r="G349">
        <v>83.297899999999998</v>
      </c>
      <c r="H349">
        <v>83.297899999999998</v>
      </c>
      <c r="I349" s="1">
        <v>1.13687E-12</v>
      </c>
    </row>
    <row r="350" spans="1:9" x14ac:dyDescent="0.25">
      <c r="A350">
        <v>2018</v>
      </c>
      <c r="B350">
        <v>91.551100000000005</v>
      </c>
      <c r="C350">
        <v>36.620399999999997</v>
      </c>
      <c r="D350">
        <v>32.042900000000003</v>
      </c>
      <c r="E350">
        <v>85.750100000000003</v>
      </c>
      <c r="F350">
        <v>85.760300000000001</v>
      </c>
      <c r="G350">
        <v>85.761300000000006</v>
      </c>
      <c r="H350">
        <v>85.775599999999997</v>
      </c>
      <c r="I350">
        <v>8.097E-3</v>
      </c>
    </row>
    <row r="351" spans="1:9" x14ac:dyDescent="0.25">
      <c r="A351">
        <v>2019</v>
      </c>
      <c r="B351">
        <v>91.551100000000005</v>
      </c>
      <c r="C351">
        <v>36.620399999999997</v>
      </c>
      <c r="D351">
        <v>32.042900000000003</v>
      </c>
      <c r="E351">
        <v>89.089699999999993</v>
      </c>
      <c r="F351">
        <v>89.135599999999997</v>
      </c>
      <c r="G351">
        <v>89.138499999999993</v>
      </c>
      <c r="H351">
        <v>89.201400000000007</v>
      </c>
      <c r="I351" s="1">
        <v>3.51338E-2</v>
      </c>
    </row>
    <row r="352" spans="1:9" x14ac:dyDescent="0.25">
      <c r="A352">
        <v>2020</v>
      </c>
      <c r="B352">
        <v>91.551100000000005</v>
      </c>
      <c r="C352">
        <v>36.620399999999997</v>
      </c>
      <c r="D352">
        <v>32.042900000000003</v>
      </c>
      <c r="E352">
        <v>92.303299999999993</v>
      </c>
      <c r="F352">
        <v>92.449799999999996</v>
      </c>
      <c r="G352">
        <v>92.461299999999994</v>
      </c>
      <c r="H352">
        <v>92.659599999999998</v>
      </c>
      <c r="I352" s="1">
        <v>0.11171200000000001</v>
      </c>
    </row>
    <row r="353" spans="1:9" x14ac:dyDescent="0.25">
      <c r="A353">
        <v>2021</v>
      </c>
      <c r="B353">
        <v>91.551100000000005</v>
      </c>
      <c r="C353">
        <v>36.620399999999997</v>
      </c>
      <c r="D353">
        <v>32.042900000000003</v>
      </c>
      <c r="E353">
        <v>95.837900000000005</v>
      </c>
      <c r="F353">
        <v>96.22</v>
      </c>
      <c r="G353">
        <v>96.249399999999994</v>
      </c>
      <c r="H353">
        <v>96.761200000000002</v>
      </c>
      <c r="I353" s="1">
        <v>0.28950500000000001</v>
      </c>
    </row>
    <row r="354" spans="1:9" x14ac:dyDescent="0.25">
      <c r="A354">
        <v>2022</v>
      </c>
      <c r="B354">
        <v>91.551100000000005</v>
      </c>
      <c r="C354">
        <v>36.620399999999997</v>
      </c>
      <c r="D354">
        <v>32.042900000000003</v>
      </c>
      <c r="E354">
        <v>97.796300000000002</v>
      </c>
      <c r="F354">
        <v>98.667400000000001</v>
      </c>
      <c r="G354">
        <v>98.724800000000002</v>
      </c>
      <c r="H354">
        <v>99.823300000000003</v>
      </c>
      <c r="I354">
        <v>0.64049800000000001</v>
      </c>
    </row>
    <row r="355" spans="1:9" x14ac:dyDescent="0.25">
      <c r="A355">
        <v>2023</v>
      </c>
      <c r="B355">
        <v>91.551100000000005</v>
      </c>
      <c r="C355">
        <v>36.620399999999997</v>
      </c>
      <c r="D355">
        <v>32.042900000000003</v>
      </c>
      <c r="E355">
        <v>98.144199999999998</v>
      </c>
      <c r="F355">
        <v>99.831900000000005</v>
      </c>
      <c r="G355">
        <v>99.918400000000005</v>
      </c>
      <c r="H355">
        <v>101.943</v>
      </c>
      <c r="I355">
        <v>1.2129300000000001</v>
      </c>
    </row>
    <row r="356" spans="1:9" x14ac:dyDescent="0.25">
      <c r="A356">
        <v>2024</v>
      </c>
      <c r="B356">
        <v>91.551100000000005</v>
      </c>
      <c r="C356">
        <v>36.620399999999997</v>
      </c>
      <c r="D356">
        <v>32.042900000000003</v>
      </c>
      <c r="E356">
        <v>97.273899999999998</v>
      </c>
      <c r="F356">
        <v>100.033</v>
      </c>
      <c r="G356">
        <v>100.11799999999999</v>
      </c>
      <c r="H356">
        <v>103.471</v>
      </c>
      <c r="I356">
        <v>1.96102</v>
      </c>
    </row>
    <row r="357" spans="1:9" x14ac:dyDescent="0.25">
      <c r="A357">
        <v>2025</v>
      </c>
      <c r="B357">
        <v>91.551100000000005</v>
      </c>
      <c r="C357">
        <v>36.620399999999997</v>
      </c>
      <c r="D357">
        <v>32.042900000000003</v>
      </c>
      <c r="E357">
        <v>95.629599999999996</v>
      </c>
      <c r="F357">
        <v>99.495500000000007</v>
      </c>
      <c r="G357">
        <v>99.668700000000001</v>
      </c>
      <c r="H357">
        <v>104.28700000000001</v>
      </c>
      <c r="I357">
        <v>2.7506200000000001</v>
      </c>
    </row>
    <row r="358" spans="1:9" x14ac:dyDescent="0.25">
      <c r="A358">
        <v>2026</v>
      </c>
      <c r="B358">
        <v>91.551100000000005</v>
      </c>
      <c r="C358">
        <v>36.620399999999997</v>
      </c>
      <c r="D358">
        <v>32.042900000000003</v>
      </c>
      <c r="E358">
        <v>93.593699999999998</v>
      </c>
      <c r="F358">
        <v>98.614800000000002</v>
      </c>
      <c r="G358">
        <v>98.872299999999996</v>
      </c>
      <c r="H358">
        <v>104.646</v>
      </c>
      <c r="I358">
        <v>3.46367</v>
      </c>
    </row>
    <row r="359" spans="1:9" x14ac:dyDescent="0.25">
      <c r="A359">
        <v>2027</v>
      </c>
      <c r="B359">
        <v>91.551100000000005</v>
      </c>
      <c r="C359">
        <v>36.620399999999997</v>
      </c>
      <c r="D359">
        <v>32.042900000000003</v>
      </c>
      <c r="E359">
        <v>91.687299999999993</v>
      </c>
      <c r="F359">
        <v>97.6952</v>
      </c>
      <c r="G359">
        <v>97.940100000000001</v>
      </c>
      <c r="H359">
        <v>105.01300000000001</v>
      </c>
      <c r="I359">
        <v>4.0501899999999997</v>
      </c>
    </row>
    <row r="360" spans="1:9" x14ac:dyDescent="0.25">
      <c r="A360">
        <v>2028</v>
      </c>
      <c r="B360">
        <v>91.551100000000005</v>
      </c>
      <c r="C360">
        <v>36.620399999999997</v>
      </c>
      <c r="D360">
        <v>32.042900000000003</v>
      </c>
      <c r="E360">
        <v>89.995500000000007</v>
      </c>
      <c r="F360">
        <v>96.786199999999994</v>
      </c>
      <c r="G360">
        <v>97.003900000000002</v>
      </c>
      <c r="H360">
        <v>104.47799999999999</v>
      </c>
      <c r="I360">
        <v>4.4986499999999996</v>
      </c>
    </row>
    <row r="361" spans="1:9" x14ac:dyDescent="0.25">
      <c r="A361">
        <v>2029</v>
      </c>
      <c r="B361">
        <v>91.551100000000005</v>
      </c>
      <c r="C361">
        <v>36.620399999999997</v>
      </c>
      <c r="D361">
        <v>32.042900000000003</v>
      </c>
      <c r="E361">
        <v>88.790099999999995</v>
      </c>
      <c r="F361">
        <v>95.825199999999995</v>
      </c>
      <c r="G361">
        <v>96.135999999999996</v>
      </c>
      <c r="H361">
        <v>104.386</v>
      </c>
      <c r="I361">
        <v>4.8159400000000003</v>
      </c>
    </row>
    <row r="362" spans="1:9" x14ac:dyDescent="0.25">
      <c r="A362">
        <v>2030</v>
      </c>
      <c r="B362">
        <v>91.551100000000005</v>
      </c>
      <c r="C362">
        <v>36.620399999999997</v>
      </c>
      <c r="D362">
        <v>32.042900000000003</v>
      </c>
      <c r="E362">
        <v>87.734499999999997</v>
      </c>
      <c r="F362">
        <v>95.066599999999994</v>
      </c>
      <c r="G362">
        <v>95.375299999999996</v>
      </c>
      <c r="H362">
        <v>104.139</v>
      </c>
      <c r="I362">
        <v>5.0320799999999997</v>
      </c>
    </row>
    <row r="363" spans="1:9" x14ac:dyDescent="0.25">
      <c r="A363">
        <v>2031</v>
      </c>
      <c r="B363">
        <v>91.551100000000005</v>
      </c>
      <c r="C363">
        <v>36.620399999999997</v>
      </c>
      <c r="D363">
        <v>32.042900000000003</v>
      </c>
      <c r="E363">
        <v>86.641099999999994</v>
      </c>
      <c r="F363">
        <v>94.272499999999994</v>
      </c>
      <c r="G363">
        <v>94.733099999999993</v>
      </c>
      <c r="H363">
        <v>103.447</v>
      </c>
      <c r="I363">
        <v>5.1817900000000003</v>
      </c>
    </row>
    <row r="364" spans="1:9" x14ac:dyDescent="0.25">
      <c r="A364">
        <v>2032</v>
      </c>
      <c r="B364">
        <v>91.551100000000005</v>
      </c>
      <c r="C364">
        <v>36.620399999999997</v>
      </c>
      <c r="D364">
        <v>32.042900000000003</v>
      </c>
      <c r="E364">
        <v>85.703100000000006</v>
      </c>
      <c r="F364">
        <v>93.854900000000001</v>
      </c>
      <c r="G364">
        <v>94.206900000000005</v>
      </c>
      <c r="H364">
        <v>103.31399999999999</v>
      </c>
      <c r="I364">
        <v>5.28254</v>
      </c>
    </row>
    <row r="365" spans="1:9" x14ac:dyDescent="0.25">
      <c r="A365">
        <v>2033</v>
      </c>
      <c r="B365">
        <v>91.551100000000005</v>
      </c>
      <c r="C365">
        <v>36.620399999999997</v>
      </c>
      <c r="D365">
        <v>32.042900000000003</v>
      </c>
      <c r="E365">
        <v>85.503100000000003</v>
      </c>
      <c r="F365">
        <v>93.477099999999993</v>
      </c>
      <c r="G365">
        <v>93.784999999999997</v>
      </c>
      <c r="H365">
        <v>103.005</v>
      </c>
      <c r="I365">
        <v>5.3439899999999998</v>
      </c>
    </row>
    <row r="366" spans="1:9" x14ac:dyDescent="0.25">
      <c r="I366" s="1"/>
    </row>
    <row r="367" spans="1:9" x14ac:dyDescent="0.25">
      <c r="A367" t="s">
        <v>58</v>
      </c>
      <c r="I367" s="1"/>
    </row>
    <row r="368" spans="1:9" x14ac:dyDescent="0.25">
      <c r="A368" t="s">
        <v>11</v>
      </c>
      <c r="B368" t="s">
        <v>29</v>
      </c>
      <c r="C368" t="s">
        <v>30</v>
      </c>
      <c r="D368" t="s">
        <v>31</v>
      </c>
      <c r="E368" t="s">
        <v>32</v>
      </c>
      <c r="F368" t="s">
        <v>33</v>
      </c>
      <c r="G368" t="s">
        <v>34</v>
      </c>
      <c r="H368" t="s">
        <v>35</v>
      </c>
      <c r="I368" s="1" t="s">
        <v>36</v>
      </c>
    </row>
    <row r="369" spans="1:9" x14ac:dyDescent="0.25">
      <c r="A369">
        <v>2017</v>
      </c>
      <c r="B369">
        <v>0</v>
      </c>
      <c r="C369">
        <v>0.28407399999999999</v>
      </c>
      <c r="D369">
        <v>0.35573300000000002</v>
      </c>
      <c r="E369">
        <v>1.53677E-2</v>
      </c>
      <c r="F369">
        <v>1.53677E-2</v>
      </c>
      <c r="G369">
        <v>1.53677E-2</v>
      </c>
      <c r="H369">
        <v>1.53677E-2</v>
      </c>
      <c r="I369" s="1">
        <v>1.45717E-16</v>
      </c>
    </row>
    <row r="370" spans="1:9" x14ac:dyDescent="0.25">
      <c r="A370">
        <v>2018</v>
      </c>
      <c r="B370">
        <v>0</v>
      </c>
      <c r="C370">
        <v>0.28407399999999999</v>
      </c>
      <c r="D370">
        <v>0.35573300000000002</v>
      </c>
      <c r="E370">
        <v>1.6009599999999999E-2</v>
      </c>
      <c r="F370">
        <v>1.6012200000000001E-2</v>
      </c>
      <c r="G370">
        <v>1.6011999999999998E-2</v>
      </c>
      <c r="H370">
        <v>1.6013800000000002E-2</v>
      </c>
      <c r="I370" s="1">
        <v>1.3222799999999999E-6</v>
      </c>
    </row>
    <row r="371" spans="1:9" x14ac:dyDescent="0.25">
      <c r="A371">
        <v>2019</v>
      </c>
      <c r="B371">
        <v>0</v>
      </c>
      <c r="C371">
        <v>0.28407399999999999</v>
      </c>
      <c r="D371">
        <v>0.35573300000000002</v>
      </c>
      <c r="E371">
        <v>1.8482800000000001E-2</v>
      </c>
      <c r="F371">
        <v>1.8497099999999999E-2</v>
      </c>
      <c r="G371">
        <v>1.84964E-2</v>
      </c>
      <c r="H371">
        <v>1.8506399999999999E-2</v>
      </c>
      <c r="I371" s="1">
        <v>7.3745100000000001E-6</v>
      </c>
    </row>
    <row r="372" spans="1:9" x14ac:dyDescent="0.25">
      <c r="A372">
        <v>2020</v>
      </c>
      <c r="B372">
        <v>0</v>
      </c>
      <c r="C372">
        <v>0.28407399999999999</v>
      </c>
      <c r="D372">
        <v>0.35573300000000002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>
        <v>2021</v>
      </c>
      <c r="B373">
        <v>0</v>
      </c>
      <c r="C373">
        <v>0.28407399999999999</v>
      </c>
      <c r="D373">
        <v>0.35573300000000002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2022</v>
      </c>
      <c r="B374">
        <v>0</v>
      </c>
      <c r="C374">
        <v>0.28407399999999999</v>
      </c>
      <c r="D374">
        <v>0.35573300000000002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>
        <v>2023</v>
      </c>
      <c r="B375">
        <v>0</v>
      </c>
      <c r="C375">
        <v>0.28407399999999999</v>
      </c>
      <c r="D375">
        <v>0.35573300000000002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5">
      <c r="A376">
        <v>2024</v>
      </c>
      <c r="B376">
        <v>0</v>
      </c>
      <c r="C376">
        <v>0.28407399999999999</v>
      </c>
      <c r="D376">
        <v>0.35573300000000002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>
        <v>2025</v>
      </c>
      <c r="B377">
        <v>0</v>
      </c>
      <c r="C377">
        <v>0.28407399999999999</v>
      </c>
      <c r="D377">
        <v>0.35573300000000002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>
        <v>2026</v>
      </c>
      <c r="B378">
        <v>0</v>
      </c>
      <c r="C378">
        <v>0.28407399999999999</v>
      </c>
      <c r="D378">
        <v>0.35573300000000002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2027</v>
      </c>
      <c r="B379">
        <v>0</v>
      </c>
      <c r="C379">
        <v>0.28407399999999999</v>
      </c>
      <c r="D379">
        <v>0.35573300000000002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5">
      <c r="A380">
        <v>2028</v>
      </c>
      <c r="B380">
        <v>0</v>
      </c>
      <c r="C380">
        <v>0.28407399999999999</v>
      </c>
      <c r="D380">
        <v>0.35573300000000002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>
        <v>2029</v>
      </c>
      <c r="B381">
        <v>0</v>
      </c>
      <c r="C381">
        <v>0.28407399999999999</v>
      </c>
      <c r="D381">
        <v>0.35573300000000002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>
        <v>2030</v>
      </c>
      <c r="B382">
        <v>0</v>
      </c>
      <c r="C382">
        <v>0.28407399999999999</v>
      </c>
      <c r="D382">
        <v>0.35573300000000002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>
        <v>2031</v>
      </c>
      <c r="B383">
        <v>0</v>
      </c>
      <c r="C383">
        <v>0.28407399999999999</v>
      </c>
      <c r="D383">
        <v>0.35573300000000002</v>
      </c>
      <c r="E383">
        <v>0</v>
      </c>
      <c r="F383">
        <v>0</v>
      </c>
      <c r="G383">
        <v>0</v>
      </c>
      <c r="H383">
        <v>0</v>
      </c>
      <c r="I383" s="1">
        <v>0</v>
      </c>
    </row>
    <row r="384" spans="1:9" x14ac:dyDescent="0.25">
      <c r="A384">
        <v>2032</v>
      </c>
      <c r="B384">
        <v>0</v>
      </c>
      <c r="C384">
        <v>0.28407399999999999</v>
      </c>
      <c r="D384">
        <v>0.35573300000000002</v>
      </c>
      <c r="E384">
        <v>0</v>
      </c>
      <c r="F384">
        <v>0</v>
      </c>
      <c r="G384">
        <v>0</v>
      </c>
      <c r="H384">
        <v>0</v>
      </c>
      <c r="I384" s="1">
        <v>0</v>
      </c>
    </row>
    <row r="385" spans="1:9" x14ac:dyDescent="0.25">
      <c r="A385">
        <v>2033</v>
      </c>
      <c r="B385">
        <v>0</v>
      </c>
      <c r="C385">
        <v>0.28407399999999999</v>
      </c>
      <c r="D385">
        <v>0.35573300000000002</v>
      </c>
      <c r="E385">
        <v>0</v>
      </c>
      <c r="F385">
        <v>0</v>
      </c>
      <c r="G385">
        <v>0</v>
      </c>
      <c r="H385">
        <v>0</v>
      </c>
      <c r="I385" s="1">
        <v>0</v>
      </c>
    </row>
    <row r="386" spans="1:9" x14ac:dyDescent="0.25">
      <c r="I386" s="1"/>
    </row>
    <row r="387" spans="1:9" x14ac:dyDescent="0.25">
      <c r="A387" t="s">
        <v>59</v>
      </c>
      <c r="I387" s="1"/>
    </row>
    <row r="388" spans="1:9" x14ac:dyDescent="0.25">
      <c r="A388" t="s">
        <v>11</v>
      </c>
      <c r="B388" t="s">
        <v>37</v>
      </c>
      <c r="C388" t="s">
        <v>38</v>
      </c>
      <c r="D388" t="s">
        <v>39</v>
      </c>
      <c r="E388" t="s">
        <v>40</v>
      </c>
      <c r="F388" t="s">
        <v>41</v>
      </c>
      <c r="G388" t="s">
        <v>42</v>
      </c>
      <c r="H388" t="s">
        <v>43</v>
      </c>
      <c r="I388" s="1" t="s">
        <v>44</v>
      </c>
    </row>
    <row r="389" spans="1:9" x14ac:dyDescent="0.25">
      <c r="A389">
        <v>2017</v>
      </c>
      <c r="B389">
        <v>524.23400000000004</v>
      </c>
      <c r="C389">
        <v>165.24299999999999</v>
      </c>
      <c r="D389">
        <v>156.07300000000001</v>
      </c>
      <c r="E389">
        <v>277.62</v>
      </c>
      <c r="F389">
        <v>277.62</v>
      </c>
      <c r="G389">
        <v>277.62</v>
      </c>
      <c r="H389">
        <v>277.62</v>
      </c>
      <c r="I389" s="1">
        <v>7.38964E-13</v>
      </c>
    </row>
    <row r="390" spans="1:9" x14ac:dyDescent="0.25">
      <c r="A390">
        <v>2018</v>
      </c>
      <c r="B390">
        <v>524.23400000000004</v>
      </c>
      <c r="C390">
        <v>165.24299999999999</v>
      </c>
      <c r="D390">
        <v>156.07300000000001</v>
      </c>
      <c r="E390">
        <v>278.93099999999998</v>
      </c>
      <c r="F390">
        <v>281.31799999999998</v>
      </c>
      <c r="G390">
        <v>281.55200000000002</v>
      </c>
      <c r="H390">
        <v>284.863</v>
      </c>
      <c r="I390" s="1">
        <v>1.88578</v>
      </c>
    </row>
    <row r="391" spans="1:9" x14ac:dyDescent="0.25">
      <c r="A391">
        <v>2019</v>
      </c>
      <c r="B391">
        <v>524.23400000000004</v>
      </c>
      <c r="C391">
        <v>165.24299999999999</v>
      </c>
      <c r="D391">
        <v>156.07300000000001</v>
      </c>
      <c r="E391">
        <v>277.73500000000001</v>
      </c>
      <c r="F391">
        <v>282.58300000000003</v>
      </c>
      <c r="G391">
        <v>282.98599999999999</v>
      </c>
      <c r="H391">
        <v>289.238</v>
      </c>
      <c r="I391" s="1">
        <v>3.6741700000000002</v>
      </c>
    </row>
    <row r="392" spans="1:9" x14ac:dyDescent="0.25">
      <c r="A392">
        <v>2020</v>
      </c>
      <c r="B392">
        <v>524.23400000000004</v>
      </c>
      <c r="C392">
        <v>165.24299999999999</v>
      </c>
      <c r="D392">
        <v>156.07300000000001</v>
      </c>
      <c r="E392">
        <v>273.92500000000001</v>
      </c>
      <c r="F392">
        <v>281.72800000000001</v>
      </c>
      <c r="G392">
        <v>282.01400000000001</v>
      </c>
      <c r="H392">
        <v>291.26900000000001</v>
      </c>
      <c r="I392" s="1">
        <v>5.6439000000000004</v>
      </c>
    </row>
    <row r="393" spans="1:9" x14ac:dyDescent="0.25">
      <c r="A393">
        <v>2021</v>
      </c>
      <c r="B393">
        <v>524.23400000000004</v>
      </c>
      <c r="C393">
        <v>165.24299999999999</v>
      </c>
      <c r="D393">
        <v>156.07300000000001</v>
      </c>
      <c r="E393">
        <v>271.22800000000001</v>
      </c>
      <c r="F393">
        <v>281.779</v>
      </c>
      <c r="G393">
        <v>282.24599999999998</v>
      </c>
      <c r="H393">
        <v>294.60300000000001</v>
      </c>
      <c r="I393" s="1">
        <v>7.5376300000000001</v>
      </c>
    </row>
    <row r="394" spans="1:9" x14ac:dyDescent="0.25">
      <c r="A394">
        <v>2022</v>
      </c>
      <c r="B394">
        <v>524.23400000000004</v>
      </c>
      <c r="C394">
        <v>165.24299999999999</v>
      </c>
      <c r="D394">
        <v>156.07300000000001</v>
      </c>
      <c r="E394">
        <v>266.99799999999999</v>
      </c>
      <c r="F394">
        <v>280.71899999999999</v>
      </c>
      <c r="G394">
        <v>281.32799999999997</v>
      </c>
      <c r="H394">
        <v>296.767</v>
      </c>
      <c r="I394" s="1">
        <v>9.3473000000000006</v>
      </c>
    </row>
    <row r="395" spans="1:9" x14ac:dyDescent="0.25">
      <c r="A395">
        <v>2023</v>
      </c>
      <c r="B395">
        <v>524.23400000000004</v>
      </c>
      <c r="C395">
        <v>165.24299999999999</v>
      </c>
      <c r="D395">
        <v>156.07300000000001</v>
      </c>
      <c r="E395">
        <v>262.82100000000003</v>
      </c>
      <c r="F395">
        <v>278.91000000000003</v>
      </c>
      <c r="G395">
        <v>279.70699999999999</v>
      </c>
      <c r="H395">
        <v>298.28699999999998</v>
      </c>
      <c r="I395" s="1">
        <v>10.822800000000001</v>
      </c>
    </row>
    <row r="396" spans="1:9" x14ac:dyDescent="0.25">
      <c r="A396">
        <v>2024</v>
      </c>
      <c r="B396">
        <v>524.23400000000004</v>
      </c>
      <c r="C396">
        <v>165.24299999999999</v>
      </c>
      <c r="D396">
        <v>156.07300000000001</v>
      </c>
      <c r="E396">
        <v>259.07799999999997</v>
      </c>
      <c r="F396">
        <v>277.22000000000003</v>
      </c>
      <c r="G396">
        <v>277.76</v>
      </c>
      <c r="H396">
        <v>297.78100000000001</v>
      </c>
      <c r="I396" s="1">
        <v>12.0448</v>
      </c>
    </row>
    <row r="397" spans="1:9" x14ac:dyDescent="0.25">
      <c r="A397">
        <v>2025</v>
      </c>
      <c r="B397">
        <v>524.23400000000004</v>
      </c>
      <c r="C397">
        <v>165.24299999999999</v>
      </c>
      <c r="D397">
        <v>156.07300000000001</v>
      </c>
      <c r="E397">
        <v>255.89099999999999</v>
      </c>
      <c r="F397">
        <v>274.95499999999998</v>
      </c>
      <c r="G397">
        <v>275.77199999999999</v>
      </c>
      <c r="H397">
        <v>297.95100000000002</v>
      </c>
      <c r="I397">
        <v>12.964499999999999</v>
      </c>
    </row>
    <row r="398" spans="1:9" x14ac:dyDescent="0.25">
      <c r="A398">
        <v>2026</v>
      </c>
      <c r="B398">
        <v>524.23400000000004</v>
      </c>
      <c r="C398">
        <v>165.24299999999999</v>
      </c>
      <c r="D398">
        <v>156.07300000000001</v>
      </c>
      <c r="E398">
        <v>252.99799999999999</v>
      </c>
      <c r="F398">
        <v>272.60399999999998</v>
      </c>
      <c r="G398">
        <v>273.81599999999997</v>
      </c>
      <c r="H398">
        <v>297.65199999999999</v>
      </c>
      <c r="I398">
        <v>13.6884</v>
      </c>
    </row>
    <row r="399" spans="1:9" x14ac:dyDescent="0.25">
      <c r="A399">
        <v>2027</v>
      </c>
      <c r="B399">
        <v>524.23400000000004</v>
      </c>
      <c r="C399">
        <v>165.24299999999999</v>
      </c>
      <c r="D399">
        <v>156.07300000000001</v>
      </c>
      <c r="E399">
        <v>249.89099999999999</v>
      </c>
      <c r="F399">
        <v>271.02800000000002</v>
      </c>
      <c r="G399">
        <v>272.08100000000002</v>
      </c>
      <c r="H399">
        <v>295.72800000000001</v>
      </c>
      <c r="I399">
        <v>14.1912</v>
      </c>
    </row>
    <row r="400" spans="1:9" x14ac:dyDescent="0.25">
      <c r="A400">
        <v>2028</v>
      </c>
      <c r="B400">
        <v>524.23400000000004</v>
      </c>
      <c r="C400">
        <v>165.24299999999999</v>
      </c>
      <c r="D400">
        <v>156.07300000000001</v>
      </c>
      <c r="E400">
        <v>247.416</v>
      </c>
      <c r="F400">
        <v>269.67700000000002</v>
      </c>
      <c r="G400">
        <v>270.54500000000002</v>
      </c>
      <c r="H400">
        <v>296.39699999999999</v>
      </c>
      <c r="I400" s="1">
        <v>14.5501</v>
      </c>
    </row>
    <row r="401" spans="1:9" x14ac:dyDescent="0.25">
      <c r="A401">
        <v>2029</v>
      </c>
      <c r="B401">
        <v>524.23400000000004</v>
      </c>
      <c r="C401">
        <v>165.24299999999999</v>
      </c>
      <c r="D401">
        <v>156.07300000000001</v>
      </c>
      <c r="E401">
        <v>246.476</v>
      </c>
      <c r="F401">
        <v>268.43700000000001</v>
      </c>
      <c r="G401">
        <v>269.32100000000003</v>
      </c>
      <c r="H401">
        <v>294.34699999999998</v>
      </c>
      <c r="I401">
        <v>14.6974</v>
      </c>
    </row>
    <row r="402" spans="1:9" x14ac:dyDescent="0.25">
      <c r="A402">
        <v>2030</v>
      </c>
      <c r="B402">
        <v>524.23400000000004</v>
      </c>
      <c r="C402">
        <v>165.24299999999999</v>
      </c>
      <c r="D402">
        <v>156.07300000000001</v>
      </c>
      <c r="E402">
        <v>244.54</v>
      </c>
      <c r="F402">
        <v>267.56700000000001</v>
      </c>
      <c r="G402">
        <v>268.279</v>
      </c>
      <c r="H402">
        <v>293.65699999999998</v>
      </c>
      <c r="I402">
        <v>14.8965</v>
      </c>
    </row>
    <row r="403" spans="1:9" x14ac:dyDescent="0.25">
      <c r="A403">
        <v>2031</v>
      </c>
      <c r="B403">
        <v>524.23400000000004</v>
      </c>
      <c r="C403">
        <v>165.24299999999999</v>
      </c>
      <c r="D403">
        <v>156.07300000000001</v>
      </c>
      <c r="E403">
        <v>244.11099999999999</v>
      </c>
      <c r="F403">
        <v>266.40600000000001</v>
      </c>
      <c r="G403">
        <v>267.41399999999999</v>
      </c>
      <c r="H403">
        <v>293.15899999999999</v>
      </c>
      <c r="I403">
        <v>15.065899999999999</v>
      </c>
    </row>
    <row r="404" spans="1:9" x14ac:dyDescent="0.25">
      <c r="A404">
        <v>2032</v>
      </c>
      <c r="B404">
        <v>524.23400000000004</v>
      </c>
      <c r="C404">
        <v>165.24299999999999</v>
      </c>
      <c r="D404">
        <v>156.07300000000001</v>
      </c>
      <c r="E404">
        <v>242.58699999999999</v>
      </c>
      <c r="F404">
        <v>265.49</v>
      </c>
      <c r="G404">
        <v>266.64600000000002</v>
      </c>
      <c r="H404">
        <v>292.721</v>
      </c>
      <c r="I404">
        <v>15.2957</v>
      </c>
    </row>
    <row r="405" spans="1:9" x14ac:dyDescent="0.25">
      <c r="A405">
        <v>2033</v>
      </c>
      <c r="B405">
        <v>524.23400000000004</v>
      </c>
      <c r="C405">
        <v>165.24299999999999</v>
      </c>
      <c r="D405">
        <v>156.07300000000001</v>
      </c>
      <c r="E405">
        <v>240.61799999999999</v>
      </c>
      <c r="F405">
        <v>265.05599999999998</v>
      </c>
      <c r="G405">
        <v>265.94400000000002</v>
      </c>
      <c r="H405">
        <v>292.82400000000001</v>
      </c>
      <c r="I405" s="1">
        <v>15.3939</v>
      </c>
    </row>
    <row r="406" spans="1:9" x14ac:dyDescent="0.25">
      <c r="A406" t="s">
        <v>8</v>
      </c>
      <c r="B406">
        <v>6</v>
      </c>
      <c r="C406" t="s">
        <v>8</v>
      </c>
      <c r="D406" t="s">
        <v>9</v>
      </c>
      <c r="E406" t="s">
        <v>60</v>
      </c>
      <c r="I406" s="1"/>
    </row>
    <row r="407" spans="1:9" x14ac:dyDescent="0.25">
      <c r="A407" t="s">
        <v>10</v>
      </c>
      <c r="B407" t="s">
        <v>60</v>
      </c>
      <c r="I407" s="1"/>
    </row>
    <row r="408" spans="1:9" x14ac:dyDescent="0.25">
      <c r="A408" t="s">
        <v>11</v>
      </c>
      <c r="B408" t="s">
        <v>12</v>
      </c>
      <c r="C408" t="s">
        <v>13</v>
      </c>
      <c r="D408" t="s">
        <v>14</v>
      </c>
      <c r="E408" t="s">
        <v>15</v>
      </c>
      <c r="F408" t="s">
        <v>16</v>
      </c>
      <c r="G408" t="s">
        <v>17</v>
      </c>
      <c r="H408" t="s">
        <v>18</v>
      </c>
      <c r="I408" s="1" t="s">
        <v>19</v>
      </c>
    </row>
    <row r="409" spans="1:9" x14ac:dyDescent="0.25">
      <c r="A409">
        <v>2017</v>
      </c>
      <c r="B409">
        <v>0</v>
      </c>
      <c r="C409">
        <v>16.227499999999999</v>
      </c>
      <c r="D409">
        <v>17.619399999999999</v>
      </c>
      <c r="E409">
        <v>2.0510000000000002</v>
      </c>
      <c r="F409">
        <v>2.0510000000000002</v>
      </c>
      <c r="G409">
        <v>2.0510000000000002</v>
      </c>
      <c r="H409">
        <v>2.0510000000000002</v>
      </c>
      <c r="I409" s="1">
        <v>1.8651700000000001E-14</v>
      </c>
    </row>
    <row r="410" spans="1:9" x14ac:dyDescent="0.25">
      <c r="A410">
        <v>2018</v>
      </c>
      <c r="B410">
        <v>0</v>
      </c>
      <c r="C410">
        <v>16.227499999999999</v>
      </c>
      <c r="D410">
        <v>17.619399999999999</v>
      </c>
      <c r="E410">
        <v>43.003799999999998</v>
      </c>
      <c r="F410">
        <v>43.008800000000001</v>
      </c>
      <c r="G410">
        <v>43.009300000000003</v>
      </c>
      <c r="H410">
        <v>43.016399999999997</v>
      </c>
      <c r="I410" s="1">
        <v>4.0110399999999996E-3</v>
      </c>
    </row>
    <row r="411" spans="1:9" x14ac:dyDescent="0.25">
      <c r="A411">
        <v>2019</v>
      </c>
      <c r="B411">
        <v>0</v>
      </c>
      <c r="C411">
        <v>16.227499999999999</v>
      </c>
      <c r="D411">
        <v>17.619399999999999</v>
      </c>
      <c r="E411">
        <v>35.4499</v>
      </c>
      <c r="F411">
        <v>35.475700000000003</v>
      </c>
      <c r="G411">
        <v>35.477499999999999</v>
      </c>
      <c r="H411">
        <v>35.513199999999998</v>
      </c>
      <c r="I411" s="1">
        <v>2.0015100000000001E-2</v>
      </c>
    </row>
    <row r="412" spans="1:9" x14ac:dyDescent="0.25">
      <c r="A412">
        <v>2020</v>
      </c>
      <c r="B412">
        <v>0</v>
      </c>
      <c r="C412">
        <v>16.227499999999999</v>
      </c>
      <c r="D412">
        <v>17.619399999999999</v>
      </c>
      <c r="E412">
        <v>30.454499999999999</v>
      </c>
      <c r="F412">
        <v>30.543399999999998</v>
      </c>
      <c r="G412">
        <v>30.5505</v>
      </c>
      <c r="H412">
        <v>30.6721</v>
      </c>
      <c r="I412">
        <v>6.9337200000000002E-2</v>
      </c>
    </row>
    <row r="413" spans="1:9" x14ac:dyDescent="0.25">
      <c r="A413">
        <v>2021</v>
      </c>
      <c r="B413">
        <v>0</v>
      </c>
      <c r="C413">
        <v>16.227499999999999</v>
      </c>
      <c r="D413">
        <v>17.619399999999999</v>
      </c>
      <c r="E413">
        <v>26.6004</v>
      </c>
      <c r="F413">
        <v>26.841200000000001</v>
      </c>
      <c r="G413">
        <v>26.859300000000001</v>
      </c>
      <c r="H413">
        <v>27.1828</v>
      </c>
      <c r="I413">
        <v>0.182922</v>
      </c>
    </row>
    <row r="414" spans="1:9" x14ac:dyDescent="0.25">
      <c r="A414">
        <v>2022</v>
      </c>
      <c r="B414">
        <v>0</v>
      </c>
      <c r="C414">
        <v>16.227499999999999</v>
      </c>
      <c r="D414">
        <v>17.619399999999999</v>
      </c>
      <c r="E414">
        <v>23.286300000000001</v>
      </c>
      <c r="F414">
        <v>23.813199999999998</v>
      </c>
      <c r="G414">
        <v>23.845099999999999</v>
      </c>
      <c r="H414">
        <v>24.497599999999998</v>
      </c>
      <c r="I414">
        <v>0.383546</v>
      </c>
    </row>
    <row r="415" spans="1:9" x14ac:dyDescent="0.25">
      <c r="A415">
        <v>2023</v>
      </c>
      <c r="B415">
        <v>0</v>
      </c>
      <c r="C415">
        <v>16.227499999999999</v>
      </c>
      <c r="D415">
        <v>17.619399999999999</v>
      </c>
      <c r="E415">
        <v>20.492799999999999</v>
      </c>
      <c r="F415">
        <v>21.410499999999999</v>
      </c>
      <c r="G415">
        <v>21.44</v>
      </c>
      <c r="H415">
        <v>22.532399999999999</v>
      </c>
      <c r="I415">
        <v>0.65535399999999999</v>
      </c>
    </row>
    <row r="416" spans="1:9" x14ac:dyDescent="0.25">
      <c r="A416">
        <v>2024</v>
      </c>
      <c r="B416">
        <v>0</v>
      </c>
      <c r="C416">
        <v>16.227499999999999</v>
      </c>
      <c r="D416">
        <v>17.619399999999999</v>
      </c>
      <c r="E416">
        <v>18.271699999999999</v>
      </c>
      <c r="F416">
        <v>19.598800000000001</v>
      </c>
      <c r="G416">
        <v>19.634799999999998</v>
      </c>
      <c r="H416">
        <v>21.232299999999999</v>
      </c>
      <c r="I416">
        <v>0.96402399999999999</v>
      </c>
    </row>
    <row r="417" spans="1:9" x14ac:dyDescent="0.25">
      <c r="A417">
        <v>2025</v>
      </c>
      <c r="B417">
        <v>0</v>
      </c>
      <c r="C417">
        <v>16.227499999999999</v>
      </c>
      <c r="D417">
        <v>17.619399999999999</v>
      </c>
      <c r="E417">
        <v>15.2362</v>
      </c>
      <c r="F417">
        <v>18.243600000000001</v>
      </c>
      <c r="G417">
        <v>18.016999999999999</v>
      </c>
      <c r="H417">
        <v>20.326599999999999</v>
      </c>
      <c r="I417" s="1">
        <v>1.58965</v>
      </c>
    </row>
    <row r="418" spans="1:9" x14ac:dyDescent="0.25">
      <c r="A418">
        <v>2026</v>
      </c>
      <c r="B418">
        <v>0</v>
      </c>
      <c r="C418">
        <v>16.227499999999999</v>
      </c>
      <c r="D418">
        <v>17.619399999999999</v>
      </c>
      <c r="E418">
        <v>13.7423</v>
      </c>
      <c r="F418">
        <v>16.6678</v>
      </c>
      <c r="G418">
        <v>16.7746</v>
      </c>
      <c r="H418">
        <v>19.854399999999998</v>
      </c>
      <c r="I418">
        <v>1.87571</v>
      </c>
    </row>
    <row r="419" spans="1:9" x14ac:dyDescent="0.25">
      <c r="A419">
        <v>2027</v>
      </c>
      <c r="B419">
        <v>0</v>
      </c>
      <c r="C419">
        <v>16.227499999999999</v>
      </c>
      <c r="D419">
        <v>17.619399999999999</v>
      </c>
      <c r="E419">
        <v>13.2933</v>
      </c>
      <c r="F419">
        <v>15.954000000000001</v>
      </c>
      <c r="G419">
        <v>16.116499999999998</v>
      </c>
      <c r="H419">
        <v>19.413499999999999</v>
      </c>
      <c r="I419">
        <v>1.9078599999999999</v>
      </c>
    </row>
    <row r="420" spans="1:9" x14ac:dyDescent="0.25">
      <c r="A420">
        <v>2028</v>
      </c>
      <c r="B420">
        <v>0</v>
      </c>
      <c r="C420">
        <v>16.227499999999999</v>
      </c>
      <c r="D420">
        <v>17.619399999999999</v>
      </c>
      <c r="E420">
        <v>12.995900000000001</v>
      </c>
      <c r="F420">
        <v>15.6751</v>
      </c>
      <c r="G420">
        <v>15.8437</v>
      </c>
      <c r="H420">
        <v>19.2133</v>
      </c>
      <c r="I420">
        <v>1.8737900000000001</v>
      </c>
    </row>
    <row r="421" spans="1:9" x14ac:dyDescent="0.25">
      <c r="A421">
        <v>2029</v>
      </c>
      <c r="B421">
        <v>0</v>
      </c>
      <c r="C421">
        <v>16.227499999999999</v>
      </c>
      <c r="D421">
        <v>17.619399999999999</v>
      </c>
      <c r="E421">
        <v>12.9597</v>
      </c>
      <c r="F421">
        <v>15.673500000000001</v>
      </c>
      <c r="G421">
        <v>15.776</v>
      </c>
      <c r="H421">
        <v>19.0123</v>
      </c>
      <c r="I421">
        <v>1.83832</v>
      </c>
    </row>
    <row r="422" spans="1:9" x14ac:dyDescent="0.25">
      <c r="A422">
        <v>2030</v>
      </c>
      <c r="B422">
        <v>0</v>
      </c>
      <c r="C422">
        <v>16.227499999999999</v>
      </c>
      <c r="D422">
        <v>17.619399999999999</v>
      </c>
      <c r="E422">
        <v>13.031000000000001</v>
      </c>
      <c r="F422">
        <v>15.664999999999999</v>
      </c>
      <c r="G422">
        <v>15.7979</v>
      </c>
      <c r="H422">
        <v>18.998799999999999</v>
      </c>
      <c r="I422">
        <v>1.8153300000000001</v>
      </c>
    </row>
    <row r="423" spans="1:9" x14ac:dyDescent="0.25">
      <c r="A423">
        <v>2031</v>
      </c>
      <c r="B423">
        <v>0</v>
      </c>
      <c r="C423">
        <v>16.227499999999999</v>
      </c>
      <c r="D423">
        <v>17.619399999999999</v>
      </c>
      <c r="E423">
        <v>13.1007</v>
      </c>
      <c r="F423">
        <v>15.689299999999999</v>
      </c>
      <c r="G423">
        <v>15.849299999999999</v>
      </c>
      <c r="H423">
        <v>19.017900000000001</v>
      </c>
      <c r="I423" s="1">
        <v>1.80297</v>
      </c>
    </row>
    <row r="424" spans="1:9" x14ac:dyDescent="0.25">
      <c r="A424">
        <v>2032</v>
      </c>
      <c r="B424">
        <v>0</v>
      </c>
      <c r="C424">
        <v>16.227499999999999</v>
      </c>
      <c r="D424">
        <v>17.619399999999999</v>
      </c>
      <c r="E424">
        <v>13.2067</v>
      </c>
      <c r="F424">
        <v>15.725300000000001</v>
      </c>
      <c r="G424">
        <v>15.913600000000001</v>
      </c>
      <c r="H424">
        <v>19.052399999999999</v>
      </c>
      <c r="I424">
        <v>1.8009599999999999</v>
      </c>
    </row>
    <row r="425" spans="1:9" x14ac:dyDescent="0.25">
      <c r="A425">
        <v>2033</v>
      </c>
      <c r="B425">
        <v>0</v>
      </c>
      <c r="C425">
        <v>16.227499999999999</v>
      </c>
      <c r="D425">
        <v>17.619399999999999</v>
      </c>
      <c r="E425">
        <v>13.207000000000001</v>
      </c>
      <c r="F425">
        <v>15.8668</v>
      </c>
      <c r="G425">
        <v>15.9695</v>
      </c>
      <c r="H425">
        <v>19.115100000000002</v>
      </c>
      <c r="I425">
        <v>1.7939799999999999</v>
      </c>
    </row>
    <row r="427" spans="1:9" x14ac:dyDescent="0.25">
      <c r="A427" t="s">
        <v>20</v>
      </c>
      <c r="B427" t="s">
        <v>60</v>
      </c>
      <c r="I427" s="1"/>
    </row>
    <row r="428" spans="1:9" x14ac:dyDescent="0.25">
      <c r="A428" t="s">
        <v>11</v>
      </c>
      <c r="B428" t="s">
        <v>21</v>
      </c>
      <c r="C428" t="s">
        <v>22</v>
      </c>
      <c r="D428" t="s">
        <v>23</v>
      </c>
      <c r="E428" t="s">
        <v>24</v>
      </c>
      <c r="F428" t="s">
        <v>25</v>
      </c>
      <c r="G428" t="s">
        <v>26</v>
      </c>
      <c r="H428" t="s">
        <v>27</v>
      </c>
      <c r="I428" s="1" t="s">
        <v>28</v>
      </c>
    </row>
    <row r="429" spans="1:9" x14ac:dyDescent="0.25">
      <c r="A429">
        <v>2017</v>
      </c>
      <c r="B429">
        <v>91.551100000000005</v>
      </c>
      <c r="C429">
        <v>36.620399999999997</v>
      </c>
      <c r="D429">
        <v>32.042900000000003</v>
      </c>
      <c r="E429">
        <v>83.297899999999998</v>
      </c>
      <c r="F429">
        <v>83.297899999999998</v>
      </c>
      <c r="G429">
        <v>83.297899999999998</v>
      </c>
      <c r="H429">
        <v>83.297899999999998</v>
      </c>
      <c r="I429" s="1">
        <v>1.13687E-12</v>
      </c>
    </row>
    <row r="430" spans="1:9" x14ac:dyDescent="0.25">
      <c r="A430">
        <v>2018</v>
      </c>
      <c r="B430">
        <v>91.551100000000005</v>
      </c>
      <c r="C430">
        <v>36.620399999999997</v>
      </c>
      <c r="D430">
        <v>32.042900000000003</v>
      </c>
      <c r="E430">
        <v>85.750100000000003</v>
      </c>
      <c r="F430">
        <v>85.760300000000001</v>
      </c>
      <c r="G430">
        <v>85.761300000000006</v>
      </c>
      <c r="H430">
        <v>85.775599999999997</v>
      </c>
      <c r="I430" s="1">
        <v>8.097E-3</v>
      </c>
    </row>
    <row r="431" spans="1:9" x14ac:dyDescent="0.25">
      <c r="A431">
        <v>2019</v>
      </c>
      <c r="B431">
        <v>91.551100000000005</v>
      </c>
      <c r="C431">
        <v>36.620399999999997</v>
      </c>
      <c r="D431">
        <v>32.042900000000003</v>
      </c>
      <c r="E431">
        <v>70.367099999999994</v>
      </c>
      <c r="F431">
        <v>70.412899999999993</v>
      </c>
      <c r="G431">
        <v>70.415800000000004</v>
      </c>
      <c r="H431">
        <v>70.478499999999997</v>
      </c>
      <c r="I431" s="1">
        <v>3.5007299999999998E-2</v>
      </c>
    </row>
    <row r="432" spans="1:9" x14ac:dyDescent="0.25">
      <c r="A432">
        <v>2020</v>
      </c>
      <c r="B432">
        <v>91.551100000000005</v>
      </c>
      <c r="C432">
        <v>36.620399999999997</v>
      </c>
      <c r="D432">
        <v>32.042900000000003</v>
      </c>
      <c r="E432">
        <v>60.4238</v>
      </c>
      <c r="F432">
        <v>60.569000000000003</v>
      </c>
      <c r="G432">
        <v>60.580399999999997</v>
      </c>
      <c r="H432">
        <v>60.776299999999999</v>
      </c>
      <c r="I432" s="1">
        <v>0.11060399999999999</v>
      </c>
    </row>
    <row r="433" spans="1:9" x14ac:dyDescent="0.25">
      <c r="A433">
        <v>2021</v>
      </c>
      <c r="B433">
        <v>91.551100000000005</v>
      </c>
      <c r="C433">
        <v>36.620399999999997</v>
      </c>
      <c r="D433">
        <v>32.042900000000003</v>
      </c>
      <c r="E433">
        <v>52.975499999999997</v>
      </c>
      <c r="F433">
        <v>53.35</v>
      </c>
      <c r="G433">
        <v>53.379199999999997</v>
      </c>
      <c r="H433">
        <v>53.881300000000003</v>
      </c>
      <c r="I433" s="1">
        <v>0.284636</v>
      </c>
    </row>
    <row r="434" spans="1:9" x14ac:dyDescent="0.25">
      <c r="A434">
        <v>2022</v>
      </c>
      <c r="B434">
        <v>91.551100000000005</v>
      </c>
      <c r="C434">
        <v>36.620399999999997</v>
      </c>
      <c r="D434">
        <v>32.042900000000003</v>
      </c>
      <c r="E434">
        <v>46.649299999999997</v>
      </c>
      <c r="F434">
        <v>47.495199999999997</v>
      </c>
      <c r="G434">
        <v>47.55</v>
      </c>
      <c r="H434">
        <v>48.606099999999998</v>
      </c>
      <c r="I434" s="1">
        <v>0.61593799999999999</v>
      </c>
    </row>
    <row r="435" spans="1:9" x14ac:dyDescent="0.25">
      <c r="A435">
        <v>2023</v>
      </c>
      <c r="B435">
        <v>91.551100000000005</v>
      </c>
      <c r="C435">
        <v>36.620399999999997</v>
      </c>
      <c r="D435">
        <v>32.042900000000003</v>
      </c>
      <c r="E435">
        <v>41.2196</v>
      </c>
      <c r="F435">
        <v>42.779699999999998</v>
      </c>
      <c r="G435">
        <v>42.841700000000003</v>
      </c>
      <c r="H435">
        <v>44.701900000000002</v>
      </c>
      <c r="I435" s="1">
        <v>1.1155999999999999</v>
      </c>
    </row>
    <row r="436" spans="1:9" x14ac:dyDescent="0.25">
      <c r="A436">
        <v>2024</v>
      </c>
      <c r="B436">
        <v>91.551100000000005</v>
      </c>
      <c r="C436">
        <v>36.620399999999997</v>
      </c>
      <c r="D436">
        <v>32.042900000000003</v>
      </c>
      <c r="E436">
        <v>36.737200000000001</v>
      </c>
      <c r="F436">
        <v>39.132599999999996</v>
      </c>
      <c r="G436">
        <v>39.229300000000002</v>
      </c>
      <c r="H436">
        <v>42.082599999999999</v>
      </c>
      <c r="I436" s="1">
        <v>1.67825</v>
      </c>
    </row>
    <row r="437" spans="1:9" x14ac:dyDescent="0.25">
      <c r="A437">
        <v>2025</v>
      </c>
      <c r="B437">
        <v>91.551100000000005</v>
      </c>
      <c r="C437">
        <v>36.620399999999997</v>
      </c>
      <c r="D437">
        <v>32.042900000000003</v>
      </c>
      <c r="E437">
        <v>33.393700000000003</v>
      </c>
      <c r="F437">
        <v>36.485199999999999</v>
      </c>
      <c r="G437">
        <v>36.615600000000001</v>
      </c>
      <c r="H437">
        <v>40.152500000000003</v>
      </c>
      <c r="I437" s="1">
        <v>2.1319900000000001</v>
      </c>
    </row>
    <row r="438" spans="1:9" x14ac:dyDescent="0.25">
      <c r="A438">
        <v>2026</v>
      </c>
      <c r="B438">
        <v>91.551100000000005</v>
      </c>
      <c r="C438">
        <v>36.620399999999997</v>
      </c>
      <c r="D438">
        <v>32.042900000000003</v>
      </c>
      <c r="E438">
        <v>31.6023</v>
      </c>
      <c r="F438">
        <v>34.714500000000001</v>
      </c>
      <c r="G438">
        <v>34.979199999999999</v>
      </c>
      <c r="H438">
        <v>39.021500000000003</v>
      </c>
      <c r="I438" s="1">
        <v>2.2667999999999999</v>
      </c>
    </row>
    <row r="439" spans="1:9" x14ac:dyDescent="0.25">
      <c r="A439">
        <v>2027</v>
      </c>
      <c r="B439">
        <v>91.551100000000005</v>
      </c>
      <c r="C439">
        <v>36.620399999999997</v>
      </c>
      <c r="D439">
        <v>32.042900000000003</v>
      </c>
      <c r="E439">
        <v>30.9358</v>
      </c>
      <c r="F439">
        <v>33.914099999999998</v>
      </c>
      <c r="G439">
        <v>34.127400000000002</v>
      </c>
      <c r="H439">
        <v>38.172600000000003</v>
      </c>
      <c r="I439">
        <v>2.2358699999999998</v>
      </c>
    </row>
    <row r="440" spans="1:9" x14ac:dyDescent="0.25">
      <c r="A440">
        <v>2028</v>
      </c>
      <c r="B440">
        <v>91.551100000000005</v>
      </c>
      <c r="C440">
        <v>36.620399999999997</v>
      </c>
      <c r="D440">
        <v>32.042900000000003</v>
      </c>
      <c r="E440">
        <v>30.551400000000001</v>
      </c>
      <c r="F440">
        <v>33.534700000000001</v>
      </c>
      <c r="G440">
        <v>33.749000000000002</v>
      </c>
      <c r="H440">
        <v>37.691200000000002</v>
      </c>
      <c r="I440">
        <v>2.1623199999999998</v>
      </c>
    </row>
    <row r="441" spans="1:9" x14ac:dyDescent="0.25">
      <c r="A441">
        <v>2029</v>
      </c>
      <c r="B441">
        <v>91.551100000000005</v>
      </c>
      <c r="C441">
        <v>36.620399999999997</v>
      </c>
      <c r="D441">
        <v>32.042900000000003</v>
      </c>
      <c r="E441">
        <v>30.453399999999998</v>
      </c>
      <c r="F441">
        <v>33.466799999999999</v>
      </c>
      <c r="G441">
        <v>33.621699999999997</v>
      </c>
      <c r="H441">
        <v>37.270400000000002</v>
      </c>
      <c r="I441" s="1">
        <v>2.08609</v>
      </c>
    </row>
    <row r="442" spans="1:9" x14ac:dyDescent="0.25">
      <c r="A442">
        <v>2030</v>
      </c>
      <c r="B442">
        <v>91.551100000000005</v>
      </c>
      <c r="C442">
        <v>36.620399999999997</v>
      </c>
      <c r="D442">
        <v>32.042900000000003</v>
      </c>
      <c r="E442">
        <v>30.529800000000002</v>
      </c>
      <c r="F442">
        <v>33.540799999999997</v>
      </c>
      <c r="G442">
        <v>33.616100000000003</v>
      </c>
      <c r="H442">
        <v>37.139000000000003</v>
      </c>
      <c r="I442">
        <v>2.0435500000000002</v>
      </c>
    </row>
    <row r="443" spans="1:9" x14ac:dyDescent="0.25">
      <c r="A443">
        <v>2031</v>
      </c>
      <c r="B443">
        <v>91.551100000000005</v>
      </c>
      <c r="C443">
        <v>36.620399999999997</v>
      </c>
      <c r="D443">
        <v>32.042900000000003</v>
      </c>
      <c r="E443">
        <v>30.609200000000001</v>
      </c>
      <c r="F443">
        <v>33.488500000000002</v>
      </c>
      <c r="G443">
        <v>33.661700000000003</v>
      </c>
      <c r="H443">
        <v>37.139299999999999</v>
      </c>
      <c r="I443">
        <v>2.0373000000000001</v>
      </c>
    </row>
    <row r="444" spans="1:9" x14ac:dyDescent="0.25">
      <c r="A444">
        <v>2032</v>
      </c>
      <c r="B444">
        <v>91.551100000000005</v>
      </c>
      <c r="C444">
        <v>36.620399999999997</v>
      </c>
      <c r="D444">
        <v>32.042900000000003</v>
      </c>
      <c r="E444">
        <v>30.701599999999999</v>
      </c>
      <c r="F444">
        <v>33.533499999999997</v>
      </c>
      <c r="G444">
        <v>33.722799999999999</v>
      </c>
      <c r="H444">
        <v>37.179699999999997</v>
      </c>
      <c r="I444">
        <v>2.03295</v>
      </c>
    </row>
    <row r="445" spans="1:9" x14ac:dyDescent="0.25">
      <c r="A445">
        <v>2033</v>
      </c>
      <c r="B445">
        <v>91.551100000000005</v>
      </c>
      <c r="C445">
        <v>36.620399999999997</v>
      </c>
      <c r="D445">
        <v>32.042900000000003</v>
      </c>
      <c r="E445">
        <v>30.632999999999999</v>
      </c>
      <c r="F445">
        <v>33.663800000000002</v>
      </c>
      <c r="G445">
        <v>33.780200000000001</v>
      </c>
      <c r="H445">
        <v>37.329000000000001</v>
      </c>
      <c r="I445">
        <v>2.0217200000000002</v>
      </c>
    </row>
    <row r="446" spans="1:9" x14ac:dyDescent="0.25">
      <c r="I446" s="1"/>
    </row>
    <row r="447" spans="1:9" x14ac:dyDescent="0.25">
      <c r="A447" t="s">
        <v>58</v>
      </c>
    </row>
    <row r="448" spans="1:9" x14ac:dyDescent="0.25">
      <c r="A448" t="s">
        <v>11</v>
      </c>
      <c r="B448" t="s">
        <v>29</v>
      </c>
      <c r="C448" t="s">
        <v>30</v>
      </c>
      <c r="D448" t="s">
        <v>31</v>
      </c>
      <c r="E448" t="s">
        <v>32</v>
      </c>
      <c r="F448" t="s">
        <v>33</v>
      </c>
      <c r="G448" t="s">
        <v>34</v>
      </c>
      <c r="H448" t="s">
        <v>35</v>
      </c>
      <c r="I448" t="s">
        <v>36</v>
      </c>
    </row>
    <row r="449" spans="1:9" x14ac:dyDescent="0.25">
      <c r="A449">
        <v>2017</v>
      </c>
      <c r="B449">
        <v>0</v>
      </c>
      <c r="C449">
        <v>0.28407399999999999</v>
      </c>
      <c r="D449">
        <v>0.35573300000000002</v>
      </c>
      <c r="E449">
        <v>1.53677E-2</v>
      </c>
      <c r="F449">
        <v>1.53677E-2</v>
      </c>
      <c r="G449">
        <v>1.53677E-2</v>
      </c>
      <c r="H449">
        <v>1.53677E-2</v>
      </c>
      <c r="I449" s="1">
        <v>1.45717E-16</v>
      </c>
    </row>
    <row r="450" spans="1:9" x14ac:dyDescent="0.25">
      <c r="A450">
        <v>2018</v>
      </c>
      <c r="B450">
        <v>0</v>
      </c>
      <c r="C450">
        <v>0.28407399999999999</v>
      </c>
      <c r="D450">
        <v>0.35573300000000002</v>
      </c>
      <c r="E450">
        <v>0.35573300000000002</v>
      </c>
      <c r="F450">
        <v>0.35573300000000002</v>
      </c>
      <c r="G450">
        <v>0.35573300000000002</v>
      </c>
      <c r="H450">
        <v>0.35573300000000002</v>
      </c>
      <c r="I450" s="1">
        <v>1.2454500000000001E-10</v>
      </c>
    </row>
    <row r="451" spans="1:9" x14ac:dyDescent="0.25">
      <c r="A451">
        <v>2019</v>
      </c>
      <c r="B451">
        <v>0</v>
      </c>
      <c r="C451">
        <v>0.28407399999999999</v>
      </c>
      <c r="D451">
        <v>0.35573300000000002</v>
      </c>
      <c r="E451">
        <v>0.35573300000000002</v>
      </c>
      <c r="F451">
        <v>0.35573300000000002</v>
      </c>
      <c r="G451">
        <v>0.35573300000000002</v>
      </c>
      <c r="H451">
        <v>0.35573300000000002</v>
      </c>
      <c r="I451" s="1">
        <v>5.7719700000000001E-10</v>
      </c>
    </row>
    <row r="452" spans="1:9" x14ac:dyDescent="0.25">
      <c r="A452">
        <v>2020</v>
      </c>
      <c r="B452">
        <v>0</v>
      </c>
      <c r="C452">
        <v>0.28407399999999999</v>
      </c>
      <c r="D452">
        <v>0.35573300000000002</v>
      </c>
      <c r="E452">
        <v>0.35573300000000002</v>
      </c>
      <c r="F452">
        <v>0.35573300000000002</v>
      </c>
      <c r="G452">
        <v>0.35573300000000002</v>
      </c>
      <c r="H452">
        <v>0.35573300000000002</v>
      </c>
      <c r="I452" s="1">
        <v>3.4972000000000001E-15</v>
      </c>
    </row>
    <row r="453" spans="1:9" x14ac:dyDescent="0.25">
      <c r="A453">
        <v>2021</v>
      </c>
      <c r="B453">
        <v>0</v>
      </c>
      <c r="C453">
        <v>0.28407399999999999</v>
      </c>
      <c r="D453">
        <v>0.35573300000000002</v>
      </c>
      <c r="E453">
        <v>0.35573300000000002</v>
      </c>
      <c r="F453">
        <v>0.35573300000000002</v>
      </c>
      <c r="G453">
        <v>0.35573300000000002</v>
      </c>
      <c r="H453">
        <v>0.35573300000000002</v>
      </c>
      <c r="I453" s="1">
        <v>3.4972000000000001E-15</v>
      </c>
    </row>
    <row r="454" spans="1:9" x14ac:dyDescent="0.25">
      <c r="A454">
        <v>2022</v>
      </c>
      <c r="B454">
        <v>0</v>
      </c>
      <c r="C454">
        <v>0.28407399999999999</v>
      </c>
      <c r="D454">
        <v>0.35573300000000002</v>
      </c>
      <c r="E454">
        <v>0.35573300000000002</v>
      </c>
      <c r="F454">
        <v>0.35573300000000002</v>
      </c>
      <c r="G454">
        <v>0.35573300000000002</v>
      </c>
      <c r="H454">
        <v>0.35573300000000002</v>
      </c>
      <c r="I454" s="1">
        <v>3.4972000000000001E-15</v>
      </c>
    </row>
    <row r="455" spans="1:9" x14ac:dyDescent="0.25">
      <c r="A455">
        <v>2023</v>
      </c>
      <c r="B455">
        <v>0</v>
      </c>
      <c r="C455">
        <v>0.28407399999999999</v>
      </c>
      <c r="D455">
        <v>0.35573300000000002</v>
      </c>
      <c r="E455">
        <v>0.35573300000000002</v>
      </c>
      <c r="F455">
        <v>0.35573300000000002</v>
      </c>
      <c r="G455">
        <v>0.35573300000000002</v>
      </c>
      <c r="H455">
        <v>0.35573300000000002</v>
      </c>
      <c r="I455" s="1">
        <v>3.4972000000000001E-15</v>
      </c>
    </row>
    <row r="456" spans="1:9" x14ac:dyDescent="0.25">
      <c r="A456">
        <v>2024</v>
      </c>
      <c r="B456">
        <v>0</v>
      </c>
      <c r="C456">
        <v>0.28407399999999999</v>
      </c>
      <c r="D456">
        <v>0.35573300000000002</v>
      </c>
      <c r="E456">
        <v>0.35573300000000002</v>
      </c>
      <c r="F456">
        <v>0.35573300000000002</v>
      </c>
      <c r="G456">
        <v>0.35544999999999999</v>
      </c>
      <c r="H456">
        <v>0.35573300000000002</v>
      </c>
      <c r="I456" s="1">
        <v>1.66337E-3</v>
      </c>
    </row>
    <row r="457" spans="1:9" x14ac:dyDescent="0.25">
      <c r="A457">
        <v>2025</v>
      </c>
      <c r="B457">
        <v>0</v>
      </c>
      <c r="C457">
        <v>0.28407399999999999</v>
      </c>
      <c r="D457">
        <v>0.35573300000000002</v>
      </c>
      <c r="E457">
        <v>0.322739</v>
      </c>
      <c r="F457">
        <v>0.35435</v>
      </c>
      <c r="G457">
        <v>0.34697</v>
      </c>
      <c r="H457">
        <v>0.35573300000000002</v>
      </c>
      <c r="I457" s="1">
        <v>1.18415E-2</v>
      </c>
    </row>
    <row r="458" spans="1:9" x14ac:dyDescent="0.25">
      <c r="A458">
        <v>2026</v>
      </c>
      <c r="B458">
        <v>0</v>
      </c>
      <c r="C458">
        <v>0.28407399999999999</v>
      </c>
      <c r="D458">
        <v>0.35573300000000002</v>
      </c>
      <c r="E458">
        <v>0.304421</v>
      </c>
      <c r="F458">
        <v>0.33624500000000002</v>
      </c>
      <c r="G458">
        <v>0.33528200000000002</v>
      </c>
      <c r="H458">
        <v>0.35573300000000002</v>
      </c>
      <c r="I458" s="1">
        <v>1.7251699999999998E-2</v>
      </c>
    </row>
    <row r="459" spans="1:9" x14ac:dyDescent="0.25">
      <c r="A459">
        <v>2027</v>
      </c>
      <c r="B459">
        <v>0</v>
      </c>
      <c r="C459">
        <v>0.28407399999999999</v>
      </c>
      <c r="D459">
        <v>0.35573300000000002</v>
      </c>
      <c r="E459">
        <v>0.29760599999999998</v>
      </c>
      <c r="F459">
        <v>0.32806000000000002</v>
      </c>
      <c r="G459">
        <v>0.32816099999999998</v>
      </c>
      <c r="H459">
        <v>0.35573300000000002</v>
      </c>
      <c r="I459" s="1">
        <v>1.8801200000000001E-2</v>
      </c>
    </row>
    <row r="460" spans="1:9" x14ac:dyDescent="0.25">
      <c r="A460">
        <v>2028</v>
      </c>
      <c r="B460">
        <v>0</v>
      </c>
      <c r="C460">
        <v>0.28407399999999999</v>
      </c>
      <c r="D460">
        <v>0.35573300000000002</v>
      </c>
      <c r="E460">
        <v>0.29367500000000002</v>
      </c>
      <c r="F460">
        <v>0.324181</v>
      </c>
      <c r="G460">
        <v>0.32493899999999998</v>
      </c>
      <c r="H460">
        <v>0.35573300000000002</v>
      </c>
      <c r="I460" s="1">
        <v>1.9094400000000001E-2</v>
      </c>
    </row>
    <row r="461" spans="1:9" x14ac:dyDescent="0.25">
      <c r="A461">
        <v>2029</v>
      </c>
      <c r="B461">
        <v>0</v>
      </c>
      <c r="C461">
        <v>0.28407399999999999</v>
      </c>
      <c r="D461">
        <v>0.35573300000000002</v>
      </c>
      <c r="E461">
        <v>0.29267399999999999</v>
      </c>
      <c r="F461">
        <v>0.32348700000000002</v>
      </c>
      <c r="G461">
        <v>0.32400499999999999</v>
      </c>
      <c r="H461">
        <v>0.35573300000000002</v>
      </c>
      <c r="I461" s="1">
        <v>1.90905E-2</v>
      </c>
    </row>
    <row r="462" spans="1:9" x14ac:dyDescent="0.25">
      <c r="A462">
        <v>2030</v>
      </c>
      <c r="B462">
        <v>0</v>
      </c>
      <c r="C462">
        <v>0.28407399999999999</v>
      </c>
      <c r="D462">
        <v>0.35573300000000002</v>
      </c>
      <c r="E462">
        <v>0.29345399999999999</v>
      </c>
      <c r="F462">
        <v>0.324243</v>
      </c>
      <c r="G462">
        <v>0.32407799999999998</v>
      </c>
      <c r="H462">
        <v>0.35573300000000002</v>
      </c>
      <c r="I462" s="1">
        <v>1.89163E-2</v>
      </c>
    </row>
    <row r="463" spans="1:9" x14ac:dyDescent="0.25">
      <c r="A463">
        <v>2031</v>
      </c>
      <c r="B463">
        <v>0</v>
      </c>
      <c r="C463">
        <v>0.28407399999999999</v>
      </c>
      <c r="D463">
        <v>0.35573300000000002</v>
      </c>
      <c r="E463">
        <v>0.294267</v>
      </c>
      <c r="F463">
        <v>0.32370900000000002</v>
      </c>
      <c r="G463">
        <v>0.324463</v>
      </c>
      <c r="H463">
        <v>0.35573300000000002</v>
      </c>
      <c r="I463" s="1">
        <v>1.8649900000000001E-2</v>
      </c>
    </row>
    <row r="464" spans="1:9" x14ac:dyDescent="0.25">
      <c r="A464">
        <v>2032</v>
      </c>
      <c r="B464">
        <v>0</v>
      </c>
      <c r="C464">
        <v>0.28407399999999999</v>
      </c>
      <c r="D464">
        <v>0.35573300000000002</v>
      </c>
      <c r="E464">
        <v>0.295211</v>
      </c>
      <c r="F464">
        <v>0.32416899999999998</v>
      </c>
      <c r="G464">
        <v>0.32508700000000001</v>
      </c>
      <c r="H464">
        <v>0.35573300000000002</v>
      </c>
      <c r="I464" s="1">
        <v>1.86178E-2</v>
      </c>
    </row>
    <row r="465" spans="1:9" x14ac:dyDescent="0.25">
      <c r="A465">
        <v>2033</v>
      </c>
      <c r="B465">
        <v>0</v>
      </c>
      <c r="C465">
        <v>0.28407399999999999</v>
      </c>
      <c r="D465">
        <v>0.35573300000000002</v>
      </c>
      <c r="E465">
        <v>0.29450999999999999</v>
      </c>
      <c r="F465">
        <v>0.32550000000000001</v>
      </c>
      <c r="G465">
        <v>0.32566099999999998</v>
      </c>
      <c r="H465">
        <v>0.35573300000000002</v>
      </c>
      <c r="I465" s="1">
        <v>1.8526500000000001E-2</v>
      </c>
    </row>
    <row r="467" spans="1:9" x14ac:dyDescent="0.25">
      <c r="A467" t="s">
        <v>59</v>
      </c>
    </row>
    <row r="468" spans="1:9" x14ac:dyDescent="0.25">
      <c r="A468" t="s">
        <v>11</v>
      </c>
      <c r="B468" t="s">
        <v>37</v>
      </c>
      <c r="C468" t="s">
        <v>38</v>
      </c>
      <c r="D468" t="s">
        <v>39</v>
      </c>
      <c r="E468" t="s">
        <v>40</v>
      </c>
      <c r="F468" t="s">
        <v>41</v>
      </c>
      <c r="G468" t="s">
        <v>42</v>
      </c>
      <c r="H468" t="s">
        <v>43</v>
      </c>
      <c r="I468" s="1" t="s">
        <v>44</v>
      </c>
    </row>
    <row r="469" spans="1:9" x14ac:dyDescent="0.25">
      <c r="A469">
        <v>2017</v>
      </c>
      <c r="B469">
        <v>524.23400000000004</v>
      </c>
      <c r="C469">
        <v>165.24299999999999</v>
      </c>
      <c r="D469">
        <v>156.07300000000001</v>
      </c>
      <c r="E469">
        <v>277.62</v>
      </c>
      <c r="F469">
        <v>277.62</v>
      </c>
      <c r="G469">
        <v>277.62</v>
      </c>
      <c r="H469">
        <v>277.62</v>
      </c>
      <c r="I469" s="1">
        <v>7.38964E-13</v>
      </c>
    </row>
    <row r="470" spans="1:9" x14ac:dyDescent="0.25">
      <c r="A470">
        <v>2018</v>
      </c>
      <c r="B470">
        <v>524.23400000000004</v>
      </c>
      <c r="C470">
        <v>165.24299999999999</v>
      </c>
      <c r="D470">
        <v>156.07300000000001</v>
      </c>
      <c r="E470">
        <v>278.93099999999998</v>
      </c>
      <c r="F470">
        <v>281.31799999999998</v>
      </c>
      <c r="G470">
        <v>281.55200000000002</v>
      </c>
      <c r="H470">
        <v>284.863</v>
      </c>
      <c r="I470">
        <v>1.88578</v>
      </c>
    </row>
    <row r="471" spans="1:9" x14ac:dyDescent="0.25">
      <c r="A471">
        <v>2019</v>
      </c>
      <c r="B471">
        <v>524.23400000000004</v>
      </c>
      <c r="C471">
        <v>165.24299999999999</v>
      </c>
      <c r="D471">
        <v>156.07300000000001</v>
      </c>
      <c r="E471">
        <v>239.08199999999999</v>
      </c>
      <c r="F471">
        <v>243.92699999999999</v>
      </c>
      <c r="G471">
        <v>244.328</v>
      </c>
      <c r="H471">
        <v>250.566</v>
      </c>
      <c r="I471">
        <v>3.6687699999999999</v>
      </c>
    </row>
    <row r="472" spans="1:9" x14ac:dyDescent="0.25">
      <c r="A472">
        <v>2020</v>
      </c>
      <c r="B472">
        <v>524.23400000000004</v>
      </c>
      <c r="C472">
        <v>165.24299999999999</v>
      </c>
      <c r="D472">
        <v>156.07300000000001</v>
      </c>
      <c r="E472">
        <v>208.959</v>
      </c>
      <c r="F472">
        <v>216.71799999999999</v>
      </c>
      <c r="G472">
        <v>217.005</v>
      </c>
      <c r="H472">
        <v>226.24799999999999</v>
      </c>
      <c r="I472">
        <v>5.6152300000000004</v>
      </c>
    </row>
    <row r="473" spans="1:9" x14ac:dyDescent="0.25">
      <c r="A473">
        <v>2021</v>
      </c>
      <c r="B473">
        <v>524.23400000000004</v>
      </c>
      <c r="C473">
        <v>165.24299999999999</v>
      </c>
      <c r="D473">
        <v>156.07300000000001</v>
      </c>
      <c r="E473">
        <v>185.619</v>
      </c>
      <c r="F473">
        <v>196.011</v>
      </c>
      <c r="G473">
        <v>196.48699999999999</v>
      </c>
      <c r="H473">
        <v>208.672</v>
      </c>
      <c r="I473">
        <v>7.4414600000000002</v>
      </c>
    </row>
    <row r="474" spans="1:9" x14ac:dyDescent="0.25">
      <c r="A474">
        <v>2022</v>
      </c>
      <c r="B474">
        <v>524.23400000000004</v>
      </c>
      <c r="C474">
        <v>165.24299999999999</v>
      </c>
      <c r="D474">
        <v>156.07300000000001</v>
      </c>
      <c r="E474">
        <v>167.34</v>
      </c>
      <c r="F474">
        <v>180.803</v>
      </c>
      <c r="G474">
        <v>181.20599999999999</v>
      </c>
      <c r="H474">
        <v>196.274</v>
      </c>
      <c r="I474">
        <v>9.1033299999999997</v>
      </c>
    </row>
    <row r="475" spans="1:9" x14ac:dyDescent="0.25">
      <c r="A475">
        <v>2023</v>
      </c>
      <c r="B475">
        <v>524.23400000000004</v>
      </c>
      <c r="C475">
        <v>165.24299999999999</v>
      </c>
      <c r="D475">
        <v>156.07300000000001</v>
      </c>
      <c r="E475">
        <v>154.09299999999999</v>
      </c>
      <c r="F475">
        <v>169.583</v>
      </c>
      <c r="G475">
        <v>170.23099999999999</v>
      </c>
      <c r="H475">
        <v>187.863</v>
      </c>
      <c r="I475">
        <v>10.3125</v>
      </c>
    </row>
    <row r="476" spans="1:9" x14ac:dyDescent="0.25">
      <c r="A476">
        <v>2024</v>
      </c>
      <c r="B476">
        <v>524.23400000000004</v>
      </c>
      <c r="C476">
        <v>165.24299999999999</v>
      </c>
      <c r="D476">
        <v>156.07300000000001</v>
      </c>
      <c r="E476">
        <v>145.80600000000001</v>
      </c>
      <c r="F476">
        <v>162.136</v>
      </c>
      <c r="G476">
        <v>162.721</v>
      </c>
      <c r="H476">
        <v>181.37100000000001</v>
      </c>
      <c r="I476">
        <v>11.1408</v>
      </c>
    </row>
    <row r="477" spans="1:9" x14ac:dyDescent="0.25">
      <c r="A477">
        <v>2025</v>
      </c>
      <c r="B477">
        <v>524.23400000000004</v>
      </c>
      <c r="C477">
        <v>165.24299999999999</v>
      </c>
      <c r="D477">
        <v>156.07300000000001</v>
      </c>
      <c r="E477">
        <v>139.874</v>
      </c>
      <c r="F477">
        <v>157.21799999999999</v>
      </c>
      <c r="G477">
        <v>157.86500000000001</v>
      </c>
      <c r="H477">
        <v>178.35599999999999</v>
      </c>
      <c r="I477" s="1">
        <v>11.562099999999999</v>
      </c>
    </row>
    <row r="478" spans="1:9" x14ac:dyDescent="0.25">
      <c r="A478">
        <v>2026</v>
      </c>
      <c r="B478">
        <v>524.23400000000004</v>
      </c>
      <c r="C478">
        <v>165.24299999999999</v>
      </c>
      <c r="D478">
        <v>156.07300000000001</v>
      </c>
      <c r="E478">
        <v>137.59</v>
      </c>
      <c r="F478">
        <v>154.19</v>
      </c>
      <c r="G478">
        <v>155.15199999999999</v>
      </c>
      <c r="H478">
        <v>174.852</v>
      </c>
      <c r="I478" s="1">
        <v>11.579800000000001</v>
      </c>
    </row>
    <row r="479" spans="1:9" x14ac:dyDescent="0.25">
      <c r="A479">
        <v>2027</v>
      </c>
      <c r="B479">
        <v>524.23400000000004</v>
      </c>
      <c r="C479">
        <v>165.24299999999999</v>
      </c>
      <c r="D479">
        <v>156.07300000000001</v>
      </c>
      <c r="E479">
        <v>136.33000000000001</v>
      </c>
      <c r="F479">
        <v>153.04599999999999</v>
      </c>
      <c r="G479">
        <v>154.095</v>
      </c>
      <c r="H479">
        <v>173.386</v>
      </c>
      <c r="I479" s="1">
        <v>11.411</v>
      </c>
    </row>
    <row r="480" spans="1:9" x14ac:dyDescent="0.25">
      <c r="A480">
        <v>2028</v>
      </c>
      <c r="B480">
        <v>524.23400000000004</v>
      </c>
      <c r="C480">
        <v>165.24299999999999</v>
      </c>
      <c r="D480">
        <v>156.07300000000001</v>
      </c>
      <c r="E480">
        <v>136.357</v>
      </c>
      <c r="F480">
        <v>153.04499999999999</v>
      </c>
      <c r="G480">
        <v>153.88</v>
      </c>
      <c r="H480">
        <v>173.12799999999999</v>
      </c>
      <c r="I480" s="1">
        <v>11.2536</v>
      </c>
    </row>
    <row r="481" spans="1:9" x14ac:dyDescent="0.25">
      <c r="A481">
        <v>2029</v>
      </c>
      <c r="B481">
        <v>524.23400000000004</v>
      </c>
      <c r="C481">
        <v>165.24299999999999</v>
      </c>
      <c r="D481">
        <v>156.07300000000001</v>
      </c>
      <c r="E481">
        <v>137.232</v>
      </c>
      <c r="F481">
        <v>153.667</v>
      </c>
      <c r="G481">
        <v>154.126</v>
      </c>
      <c r="H481">
        <v>172.74199999999999</v>
      </c>
      <c r="I481" s="1">
        <v>11.075799999999999</v>
      </c>
    </row>
    <row r="482" spans="1:9" x14ac:dyDescent="0.25">
      <c r="A482">
        <v>2030</v>
      </c>
      <c r="B482">
        <v>524.23400000000004</v>
      </c>
      <c r="C482">
        <v>165.24299999999999</v>
      </c>
      <c r="D482">
        <v>156.07300000000001</v>
      </c>
      <c r="E482">
        <v>137.38399999999999</v>
      </c>
      <c r="F482">
        <v>154.054</v>
      </c>
      <c r="G482">
        <v>154.45099999999999</v>
      </c>
      <c r="H482">
        <v>173.18799999999999</v>
      </c>
      <c r="I482" s="1">
        <v>11.0961</v>
      </c>
    </row>
    <row r="483" spans="1:9" x14ac:dyDescent="0.25">
      <c r="A483">
        <v>2031</v>
      </c>
      <c r="B483">
        <v>524.23400000000004</v>
      </c>
      <c r="C483">
        <v>165.24299999999999</v>
      </c>
      <c r="D483">
        <v>156.07300000000001</v>
      </c>
      <c r="E483">
        <v>137.78</v>
      </c>
      <c r="F483">
        <v>154.339</v>
      </c>
      <c r="G483">
        <v>154.75200000000001</v>
      </c>
      <c r="H483">
        <v>174.22900000000001</v>
      </c>
      <c r="I483" s="1">
        <v>11.1318</v>
      </c>
    </row>
    <row r="484" spans="1:9" x14ac:dyDescent="0.25">
      <c r="A484">
        <v>2032</v>
      </c>
      <c r="B484">
        <v>524.23400000000004</v>
      </c>
      <c r="C484">
        <v>165.24299999999999</v>
      </c>
      <c r="D484">
        <v>156.07300000000001</v>
      </c>
      <c r="E484">
        <v>138.22800000000001</v>
      </c>
      <c r="F484">
        <v>154.32499999999999</v>
      </c>
      <c r="G484">
        <v>154.93100000000001</v>
      </c>
      <c r="H484">
        <v>174.12</v>
      </c>
      <c r="I484" s="1">
        <v>11.2104</v>
      </c>
    </row>
    <row r="485" spans="1:9" x14ac:dyDescent="0.25">
      <c r="A485">
        <v>2033</v>
      </c>
      <c r="B485">
        <v>524.23400000000004</v>
      </c>
      <c r="C485">
        <v>165.24299999999999</v>
      </c>
      <c r="D485">
        <v>156.07300000000001</v>
      </c>
      <c r="E485">
        <v>138.02000000000001</v>
      </c>
      <c r="F485">
        <v>154.21600000000001</v>
      </c>
      <c r="G485">
        <v>154.96700000000001</v>
      </c>
      <c r="H485">
        <v>173.982</v>
      </c>
      <c r="I485">
        <v>11.167299999999999</v>
      </c>
    </row>
    <row r="486" spans="1:9" x14ac:dyDescent="0.25">
      <c r="A486" t="s">
        <v>8</v>
      </c>
      <c r="B486">
        <v>7</v>
      </c>
      <c r="C486" t="s">
        <v>8</v>
      </c>
      <c r="D486" t="s">
        <v>9</v>
      </c>
      <c r="E486" t="s">
        <v>60</v>
      </c>
    </row>
    <row r="487" spans="1:9" x14ac:dyDescent="0.25">
      <c r="A487" t="s">
        <v>10</v>
      </c>
      <c r="B487" t="s">
        <v>60</v>
      </c>
    </row>
    <row r="488" spans="1:9" x14ac:dyDescent="0.25">
      <c r="A488" t="s">
        <v>11</v>
      </c>
      <c r="B488" t="s">
        <v>12</v>
      </c>
      <c r="C488" t="s">
        <v>13</v>
      </c>
      <c r="D488" t="s">
        <v>14</v>
      </c>
      <c r="E488" t="s">
        <v>15</v>
      </c>
      <c r="F488" t="s">
        <v>16</v>
      </c>
      <c r="G488" t="s">
        <v>17</v>
      </c>
      <c r="H488" t="s">
        <v>18</v>
      </c>
      <c r="I488" t="s">
        <v>19</v>
      </c>
    </row>
    <row r="489" spans="1:9" x14ac:dyDescent="0.25">
      <c r="A489">
        <v>2017</v>
      </c>
      <c r="B489">
        <v>0</v>
      </c>
      <c r="C489">
        <v>16.227499999999999</v>
      </c>
      <c r="D489">
        <v>17.619399999999999</v>
      </c>
      <c r="E489">
        <v>2.0510000000000002</v>
      </c>
      <c r="F489">
        <v>2.0510000000000002</v>
      </c>
      <c r="G489">
        <v>2.0510000000000002</v>
      </c>
      <c r="H489">
        <v>2.0510000000000002</v>
      </c>
      <c r="I489" s="1">
        <v>1.8651700000000001E-14</v>
      </c>
    </row>
    <row r="490" spans="1:9" x14ac:dyDescent="0.25">
      <c r="A490">
        <v>2018</v>
      </c>
      <c r="B490">
        <v>0</v>
      </c>
      <c r="C490">
        <v>16.227499999999999</v>
      </c>
      <c r="D490">
        <v>17.619399999999999</v>
      </c>
      <c r="E490">
        <v>35.2605</v>
      </c>
      <c r="F490">
        <v>35.264600000000002</v>
      </c>
      <c r="G490">
        <v>35.265000000000001</v>
      </c>
      <c r="H490">
        <v>35.270600000000002</v>
      </c>
      <c r="I490">
        <v>3.20368E-3</v>
      </c>
    </row>
    <row r="491" spans="1:9" x14ac:dyDescent="0.25">
      <c r="A491">
        <v>2019</v>
      </c>
      <c r="B491">
        <v>0</v>
      </c>
      <c r="C491">
        <v>16.227499999999999</v>
      </c>
      <c r="D491">
        <v>17.619399999999999</v>
      </c>
      <c r="E491">
        <v>30.476800000000001</v>
      </c>
      <c r="F491">
        <v>30.497399999999999</v>
      </c>
      <c r="G491">
        <v>30.498799999999999</v>
      </c>
      <c r="H491">
        <v>30.5274</v>
      </c>
      <c r="I491">
        <v>1.5998999999999999E-2</v>
      </c>
    </row>
    <row r="492" spans="1:9" x14ac:dyDescent="0.25">
      <c r="A492">
        <v>2020</v>
      </c>
      <c r="B492">
        <v>0</v>
      </c>
      <c r="C492">
        <v>16.227499999999999</v>
      </c>
      <c r="D492">
        <v>17.619399999999999</v>
      </c>
      <c r="E492">
        <v>33.154699999999998</v>
      </c>
      <c r="F492">
        <v>33.2438</v>
      </c>
      <c r="G492">
        <v>33.250900000000001</v>
      </c>
      <c r="H492">
        <v>33.372799999999998</v>
      </c>
      <c r="I492">
        <v>6.9445300000000001E-2</v>
      </c>
    </row>
    <row r="493" spans="1:9" x14ac:dyDescent="0.25">
      <c r="A493">
        <v>2021</v>
      </c>
      <c r="B493">
        <v>0</v>
      </c>
      <c r="C493">
        <v>16.227499999999999</v>
      </c>
      <c r="D493">
        <v>17.619399999999999</v>
      </c>
      <c r="E493">
        <v>28.4312</v>
      </c>
      <c r="F493">
        <v>28.6724</v>
      </c>
      <c r="G493">
        <v>28.6905</v>
      </c>
      <c r="H493">
        <v>29.014600000000002</v>
      </c>
      <c r="I493">
        <v>0.18318999999999999</v>
      </c>
    </row>
    <row r="494" spans="1:9" x14ac:dyDescent="0.25">
      <c r="A494">
        <v>2022</v>
      </c>
      <c r="B494">
        <v>0</v>
      </c>
      <c r="C494">
        <v>16.227499999999999</v>
      </c>
      <c r="D494">
        <v>17.619399999999999</v>
      </c>
      <c r="E494">
        <v>24.4834</v>
      </c>
      <c r="F494">
        <v>25.011099999999999</v>
      </c>
      <c r="G494">
        <v>25.043199999999999</v>
      </c>
      <c r="H494">
        <v>25.6968</v>
      </c>
      <c r="I494">
        <v>0.38405699999999998</v>
      </c>
    </row>
    <row r="495" spans="1:9" x14ac:dyDescent="0.25">
      <c r="A495">
        <v>2023</v>
      </c>
      <c r="B495">
        <v>0</v>
      </c>
      <c r="C495">
        <v>16.227499999999999</v>
      </c>
      <c r="D495">
        <v>17.619399999999999</v>
      </c>
      <c r="E495">
        <v>21.249199999999998</v>
      </c>
      <c r="F495">
        <v>22.1676</v>
      </c>
      <c r="G495">
        <v>22.197600000000001</v>
      </c>
      <c r="H495">
        <v>23.290800000000001</v>
      </c>
      <c r="I495" s="1">
        <v>0.65610500000000005</v>
      </c>
    </row>
    <row r="496" spans="1:9" x14ac:dyDescent="0.25">
      <c r="A496">
        <v>2024</v>
      </c>
      <c r="B496">
        <v>0</v>
      </c>
      <c r="C496">
        <v>16.227499999999999</v>
      </c>
      <c r="D496">
        <v>17.619399999999999</v>
      </c>
      <c r="E496">
        <v>18.736499999999999</v>
      </c>
      <c r="F496">
        <v>20.064499999999999</v>
      </c>
      <c r="G496">
        <v>20.111899999999999</v>
      </c>
      <c r="H496">
        <v>21.700800000000001</v>
      </c>
      <c r="I496">
        <v>0.94062999999999997</v>
      </c>
    </row>
    <row r="497" spans="1:9" x14ac:dyDescent="0.25">
      <c r="A497">
        <v>2025</v>
      </c>
      <c r="B497">
        <v>0</v>
      </c>
      <c r="C497">
        <v>16.227499999999999</v>
      </c>
      <c r="D497">
        <v>17.619399999999999</v>
      </c>
      <c r="E497">
        <v>15.753399999999999</v>
      </c>
      <c r="F497">
        <v>18.607500000000002</v>
      </c>
      <c r="G497">
        <v>18.4163</v>
      </c>
      <c r="H497">
        <v>20.6096</v>
      </c>
      <c r="I497">
        <v>1.5017499999999999</v>
      </c>
    </row>
    <row r="498" spans="1:9" x14ac:dyDescent="0.25">
      <c r="A498">
        <v>2026</v>
      </c>
      <c r="B498">
        <v>0</v>
      </c>
      <c r="C498">
        <v>16.227499999999999</v>
      </c>
      <c r="D498">
        <v>17.619399999999999</v>
      </c>
      <c r="E498">
        <v>13.939500000000001</v>
      </c>
      <c r="F498">
        <v>16.9453</v>
      </c>
      <c r="G498">
        <v>17.0063</v>
      </c>
      <c r="H498">
        <v>20.022400000000001</v>
      </c>
      <c r="I498">
        <v>1.87544</v>
      </c>
    </row>
    <row r="499" spans="1:9" x14ac:dyDescent="0.25">
      <c r="A499">
        <v>2027</v>
      </c>
      <c r="B499">
        <v>0</v>
      </c>
      <c r="C499">
        <v>16.227499999999999</v>
      </c>
      <c r="D499">
        <v>17.619399999999999</v>
      </c>
      <c r="E499">
        <v>13.368499999999999</v>
      </c>
      <c r="F499">
        <v>16.070900000000002</v>
      </c>
      <c r="G499">
        <v>16.220400000000001</v>
      </c>
      <c r="H499">
        <v>19.511900000000001</v>
      </c>
      <c r="I499">
        <v>1.9258299999999999</v>
      </c>
    </row>
    <row r="500" spans="1:9" x14ac:dyDescent="0.25">
      <c r="A500">
        <v>2028</v>
      </c>
      <c r="B500">
        <v>0</v>
      </c>
      <c r="C500">
        <v>16.227499999999999</v>
      </c>
      <c r="D500">
        <v>17.619399999999999</v>
      </c>
      <c r="E500">
        <v>13.0122</v>
      </c>
      <c r="F500">
        <v>15.7019</v>
      </c>
      <c r="G500">
        <v>15.880599999999999</v>
      </c>
      <c r="H500">
        <v>19.271000000000001</v>
      </c>
      <c r="I500">
        <v>1.88625</v>
      </c>
    </row>
    <row r="501" spans="1:9" x14ac:dyDescent="0.25">
      <c r="A501">
        <v>2029</v>
      </c>
      <c r="B501">
        <v>0</v>
      </c>
      <c r="C501">
        <v>16.227499999999999</v>
      </c>
      <c r="D501">
        <v>17.619399999999999</v>
      </c>
      <c r="E501">
        <v>12.959</v>
      </c>
      <c r="F501">
        <v>15.676399999999999</v>
      </c>
      <c r="G501">
        <v>15.7837</v>
      </c>
      <c r="H501">
        <v>19.032699999999998</v>
      </c>
      <c r="I501">
        <v>1.84457</v>
      </c>
    </row>
    <row r="502" spans="1:9" x14ac:dyDescent="0.25">
      <c r="A502">
        <v>2030</v>
      </c>
      <c r="B502">
        <v>0</v>
      </c>
      <c r="C502">
        <v>16.227499999999999</v>
      </c>
      <c r="D502">
        <v>17.619399999999999</v>
      </c>
      <c r="E502">
        <v>13.023300000000001</v>
      </c>
      <c r="F502">
        <v>15.6638</v>
      </c>
      <c r="G502">
        <v>15.7956</v>
      </c>
      <c r="H502">
        <v>18.991499999999998</v>
      </c>
      <c r="I502">
        <v>1.8181099999999999</v>
      </c>
    </row>
    <row r="503" spans="1:9" x14ac:dyDescent="0.25">
      <c r="A503">
        <v>2031</v>
      </c>
      <c r="B503">
        <v>0</v>
      </c>
      <c r="C503">
        <v>16.227499999999999</v>
      </c>
      <c r="D503">
        <v>17.619399999999999</v>
      </c>
      <c r="E503">
        <v>13.0936</v>
      </c>
      <c r="F503">
        <v>15.681699999999999</v>
      </c>
      <c r="G503">
        <v>15.844900000000001</v>
      </c>
      <c r="H503">
        <v>19.029</v>
      </c>
      <c r="I503" s="1">
        <v>1.8039499999999999</v>
      </c>
    </row>
    <row r="504" spans="1:9" x14ac:dyDescent="0.25">
      <c r="A504">
        <v>2032</v>
      </c>
      <c r="B504">
        <v>0</v>
      </c>
      <c r="C504">
        <v>16.227499999999999</v>
      </c>
      <c r="D504">
        <v>17.619399999999999</v>
      </c>
      <c r="E504">
        <v>13.202500000000001</v>
      </c>
      <c r="F504">
        <v>15.722099999999999</v>
      </c>
      <c r="G504">
        <v>15.91</v>
      </c>
      <c r="H504">
        <v>19.050599999999999</v>
      </c>
      <c r="I504" s="1">
        <v>1.8013699999999999</v>
      </c>
    </row>
    <row r="505" spans="1:9" x14ac:dyDescent="0.25">
      <c r="A505">
        <v>2033</v>
      </c>
      <c r="B505">
        <v>0</v>
      </c>
      <c r="C505">
        <v>16.227499999999999</v>
      </c>
      <c r="D505">
        <v>17.619399999999999</v>
      </c>
      <c r="E505">
        <v>13.2044</v>
      </c>
      <c r="F505">
        <v>15.8665</v>
      </c>
      <c r="G505">
        <v>15.9673</v>
      </c>
      <c r="H505">
        <v>19.113700000000001</v>
      </c>
      <c r="I505" s="1">
        <v>1.7941499999999999</v>
      </c>
    </row>
    <row r="506" spans="1:9" x14ac:dyDescent="0.25">
      <c r="I506" s="1"/>
    </row>
    <row r="507" spans="1:9" x14ac:dyDescent="0.25">
      <c r="A507" t="s">
        <v>20</v>
      </c>
      <c r="B507" t="s">
        <v>60</v>
      </c>
      <c r="I507" s="1"/>
    </row>
    <row r="508" spans="1:9" x14ac:dyDescent="0.25">
      <c r="A508" t="s">
        <v>11</v>
      </c>
      <c r="B508" t="s">
        <v>21</v>
      </c>
      <c r="C508" t="s">
        <v>22</v>
      </c>
      <c r="D508" t="s">
        <v>23</v>
      </c>
      <c r="E508" t="s">
        <v>24</v>
      </c>
      <c r="F508" t="s">
        <v>25</v>
      </c>
      <c r="G508" t="s">
        <v>26</v>
      </c>
      <c r="H508" t="s">
        <v>27</v>
      </c>
      <c r="I508" s="1" t="s">
        <v>28</v>
      </c>
    </row>
    <row r="509" spans="1:9" x14ac:dyDescent="0.25">
      <c r="A509">
        <v>2017</v>
      </c>
      <c r="B509">
        <v>91.551100000000005</v>
      </c>
      <c r="C509">
        <v>36.620399999999997</v>
      </c>
      <c r="D509">
        <v>32.042900000000003</v>
      </c>
      <c r="E509">
        <v>83.297899999999998</v>
      </c>
      <c r="F509">
        <v>83.297899999999998</v>
      </c>
      <c r="G509">
        <v>83.297899999999998</v>
      </c>
      <c r="H509">
        <v>83.297899999999998</v>
      </c>
      <c r="I509" s="1">
        <v>1.13687E-12</v>
      </c>
    </row>
    <row r="510" spans="1:9" x14ac:dyDescent="0.25">
      <c r="A510">
        <v>2018</v>
      </c>
      <c r="B510">
        <v>91.551100000000005</v>
      </c>
      <c r="C510">
        <v>36.620399999999997</v>
      </c>
      <c r="D510">
        <v>32.042900000000003</v>
      </c>
      <c r="E510">
        <v>85.750100000000003</v>
      </c>
      <c r="F510">
        <v>85.760300000000001</v>
      </c>
      <c r="G510">
        <v>85.761300000000006</v>
      </c>
      <c r="H510">
        <v>85.775599999999997</v>
      </c>
      <c r="I510" s="1">
        <v>8.097E-3</v>
      </c>
    </row>
    <row r="511" spans="1:9" x14ac:dyDescent="0.25">
      <c r="A511">
        <v>2019</v>
      </c>
      <c r="B511">
        <v>91.551100000000005</v>
      </c>
      <c r="C511">
        <v>36.620399999999997</v>
      </c>
      <c r="D511">
        <v>32.042900000000003</v>
      </c>
      <c r="E511">
        <v>73.871300000000005</v>
      </c>
      <c r="F511">
        <v>73.917100000000005</v>
      </c>
      <c r="G511">
        <v>73.920100000000005</v>
      </c>
      <c r="H511">
        <v>73.982699999999994</v>
      </c>
      <c r="I511" s="1">
        <v>3.5016699999999998E-2</v>
      </c>
    </row>
    <row r="512" spans="1:9" x14ac:dyDescent="0.25">
      <c r="A512">
        <v>2020</v>
      </c>
      <c r="B512">
        <v>91.551100000000005</v>
      </c>
      <c r="C512">
        <v>36.620399999999997</v>
      </c>
      <c r="D512">
        <v>32.042900000000003</v>
      </c>
      <c r="E512">
        <v>65.780600000000007</v>
      </c>
      <c r="F512">
        <v>65.926000000000002</v>
      </c>
      <c r="G512">
        <v>65.937399999999997</v>
      </c>
      <c r="H512">
        <v>66.133600000000001</v>
      </c>
      <c r="I512" s="1">
        <v>0.110722</v>
      </c>
    </row>
    <row r="513" spans="1:9" x14ac:dyDescent="0.25">
      <c r="A513">
        <v>2021</v>
      </c>
      <c r="B513">
        <v>91.551100000000005</v>
      </c>
      <c r="C513">
        <v>36.620399999999997</v>
      </c>
      <c r="D513">
        <v>32.042900000000003</v>
      </c>
      <c r="E513">
        <v>56.624000000000002</v>
      </c>
      <c r="F513">
        <v>56.998899999999999</v>
      </c>
      <c r="G513">
        <v>57.028199999999998</v>
      </c>
      <c r="H513">
        <v>57.530900000000003</v>
      </c>
      <c r="I513" s="1">
        <v>0.28492499999999998</v>
      </c>
    </row>
    <row r="514" spans="1:9" x14ac:dyDescent="0.25">
      <c r="A514">
        <v>2022</v>
      </c>
      <c r="B514">
        <v>91.551100000000005</v>
      </c>
      <c r="C514">
        <v>36.620399999999997</v>
      </c>
      <c r="D514">
        <v>32.042900000000003</v>
      </c>
      <c r="E514">
        <v>49.062800000000003</v>
      </c>
      <c r="F514">
        <v>49.909100000000002</v>
      </c>
      <c r="G514">
        <v>49.964100000000002</v>
      </c>
      <c r="H514">
        <v>51.021599999999999</v>
      </c>
      <c r="I514" s="1">
        <v>0.61652799999999996</v>
      </c>
    </row>
    <row r="515" spans="1:9" x14ac:dyDescent="0.25">
      <c r="A515">
        <v>2023</v>
      </c>
      <c r="B515">
        <v>91.551100000000005</v>
      </c>
      <c r="C515">
        <v>36.620399999999997</v>
      </c>
      <c r="D515">
        <v>32.042900000000003</v>
      </c>
      <c r="E515">
        <v>42.767699999999998</v>
      </c>
      <c r="F515">
        <v>44.329500000000003</v>
      </c>
      <c r="G515">
        <v>44.391500000000001</v>
      </c>
      <c r="H515">
        <v>46.252299999999998</v>
      </c>
      <c r="I515">
        <v>1.1165700000000001</v>
      </c>
    </row>
    <row r="516" spans="1:9" x14ac:dyDescent="0.25">
      <c r="A516">
        <v>2024</v>
      </c>
      <c r="B516">
        <v>91.551100000000005</v>
      </c>
      <c r="C516">
        <v>36.620399999999997</v>
      </c>
      <c r="D516">
        <v>32.042900000000003</v>
      </c>
      <c r="E516">
        <v>37.704999999999998</v>
      </c>
      <c r="F516">
        <v>40.101999999999997</v>
      </c>
      <c r="G516">
        <v>40.198999999999998</v>
      </c>
      <c r="H516">
        <v>43.055500000000002</v>
      </c>
      <c r="I516">
        <v>1.67946</v>
      </c>
    </row>
    <row r="517" spans="1:9" x14ac:dyDescent="0.25">
      <c r="A517">
        <v>2025</v>
      </c>
      <c r="B517">
        <v>91.551100000000005</v>
      </c>
      <c r="C517">
        <v>36.620399999999997</v>
      </c>
      <c r="D517">
        <v>32.042900000000003</v>
      </c>
      <c r="E517">
        <v>33.975299999999997</v>
      </c>
      <c r="F517">
        <v>37.0794</v>
      </c>
      <c r="G517">
        <v>37.205199999999998</v>
      </c>
      <c r="H517">
        <v>40.7483</v>
      </c>
      <c r="I517">
        <v>2.1426599999999998</v>
      </c>
    </row>
    <row r="518" spans="1:9" x14ac:dyDescent="0.25">
      <c r="A518">
        <v>2026</v>
      </c>
      <c r="B518">
        <v>91.551100000000005</v>
      </c>
      <c r="C518">
        <v>36.620399999999997</v>
      </c>
      <c r="D518">
        <v>32.042900000000003</v>
      </c>
      <c r="E518">
        <v>31.852499999999999</v>
      </c>
      <c r="F518">
        <v>35.040199999999999</v>
      </c>
      <c r="G518">
        <v>35.283099999999997</v>
      </c>
      <c r="H518">
        <v>39.383600000000001</v>
      </c>
      <c r="I518">
        <v>2.3120400000000001</v>
      </c>
    </row>
    <row r="519" spans="1:9" x14ac:dyDescent="0.25">
      <c r="A519">
        <v>2027</v>
      </c>
      <c r="B519">
        <v>91.551100000000005</v>
      </c>
      <c r="C519">
        <v>36.620399999999997</v>
      </c>
      <c r="D519">
        <v>32.042900000000003</v>
      </c>
      <c r="E519">
        <v>31.015499999999999</v>
      </c>
      <c r="F519">
        <v>34.037700000000001</v>
      </c>
      <c r="G519">
        <v>34.263100000000001</v>
      </c>
      <c r="H519">
        <v>38.385599999999997</v>
      </c>
      <c r="I519">
        <v>2.2747600000000001</v>
      </c>
    </row>
    <row r="520" spans="1:9" x14ac:dyDescent="0.25">
      <c r="A520">
        <v>2028</v>
      </c>
      <c r="B520">
        <v>91.551100000000005</v>
      </c>
      <c r="C520">
        <v>36.620399999999997</v>
      </c>
      <c r="D520">
        <v>32.042900000000003</v>
      </c>
      <c r="E520">
        <v>30.5779</v>
      </c>
      <c r="F520">
        <v>33.584000000000003</v>
      </c>
      <c r="G520">
        <v>33.800400000000003</v>
      </c>
      <c r="H520">
        <v>37.814900000000002</v>
      </c>
      <c r="I520">
        <v>2.1857700000000002</v>
      </c>
    </row>
    <row r="521" spans="1:9" x14ac:dyDescent="0.25">
      <c r="A521">
        <v>2029</v>
      </c>
      <c r="B521">
        <v>91.551100000000005</v>
      </c>
      <c r="C521">
        <v>36.620399999999997</v>
      </c>
      <c r="D521">
        <v>32.042900000000003</v>
      </c>
      <c r="E521">
        <v>30.4697</v>
      </c>
      <c r="F521">
        <v>33.467399999999998</v>
      </c>
      <c r="G521">
        <v>33.6357</v>
      </c>
      <c r="H521">
        <v>37.344299999999997</v>
      </c>
      <c r="I521">
        <v>2.0978300000000001</v>
      </c>
    </row>
    <row r="522" spans="1:9" x14ac:dyDescent="0.25">
      <c r="A522">
        <v>2030</v>
      </c>
      <c r="B522">
        <v>91.551100000000005</v>
      </c>
      <c r="C522">
        <v>36.620399999999997</v>
      </c>
      <c r="D522">
        <v>32.042900000000003</v>
      </c>
      <c r="E522">
        <v>30.521699999999999</v>
      </c>
      <c r="F522">
        <v>33.535400000000003</v>
      </c>
      <c r="G522">
        <v>33.616100000000003</v>
      </c>
      <c r="H522">
        <v>37.134900000000002</v>
      </c>
      <c r="I522" s="1">
        <v>2.0485099999999998</v>
      </c>
    </row>
    <row r="523" spans="1:9" x14ac:dyDescent="0.25">
      <c r="A523">
        <v>2031</v>
      </c>
      <c r="B523">
        <v>91.551100000000005</v>
      </c>
      <c r="C523">
        <v>36.620399999999997</v>
      </c>
      <c r="D523">
        <v>32.042900000000003</v>
      </c>
      <c r="E523">
        <v>30.603899999999999</v>
      </c>
      <c r="F523">
        <v>33.481499999999997</v>
      </c>
      <c r="G523">
        <v>33.657899999999998</v>
      </c>
      <c r="H523">
        <v>37.145200000000003</v>
      </c>
      <c r="I523">
        <v>2.03905</v>
      </c>
    </row>
    <row r="524" spans="1:9" x14ac:dyDescent="0.25">
      <c r="A524">
        <v>2032</v>
      </c>
      <c r="B524">
        <v>91.551100000000005</v>
      </c>
      <c r="C524">
        <v>36.620399999999997</v>
      </c>
      <c r="D524">
        <v>32.042900000000003</v>
      </c>
      <c r="E524">
        <v>30.696999999999999</v>
      </c>
      <c r="F524">
        <v>33.529800000000002</v>
      </c>
      <c r="G524">
        <v>33.719200000000001</v>
      </c>
      <c r="H524">
        <v>37.174900000000001</v>
      </c>
      <c r="I524">
        <v>2.0335000000000001</v>
      </c>
    </row>
    <row r="525" spans="1:9" x14ac:dyDescent="0.25">
      <c r="A525">
        <v>2033</v>
      </c>
      <c r="B525">
        <v>91.551100000000005</v>
      </c>
      <c r="C525">
        <v>36.620399999999997</v>
      </c>
      <c r="D525">
        <v>32.042900000000003</v>
      </c>
      <c r="E525">
        <v>30.630099999999999</v>
      </c>
      <c r="F525">
        <v>33.661099999999998</v>
      </c>
      <c r="G525">
        <v>33.777799999999999</v>
      </c>
      <c r="H525">
        <v>37.325400000000002</v>
      </c>
      <c r="I525">
        <v>2.02182</v>
      </c>
    </row>
    <row r="527" spans="1:9" x14ac:dyDescent="0.25">
      <c r="A527" t="s">
        <v>58</v>
      </c>
    </row>
    <row r="528" spans="1:9" x14ac:dyDescent="0.25">
      <c r="A528" t="s">
        <v>11</v>
      </c>
      <c r="B528" t="s">
        <v>29</v>
      </c>
      <c r="C528" t="s">
        <v>30</v>
      </c>
      <c r="D528" t="s">
        <v>31</v>
      </c>
      <c r="E528" t="s">
        <v>32</v>
      </c>
      <c r="F528" t="s">
        <v>33</v>
      </c>
      <c r="G528" t="s">
        <v>34</v>
      </c>
      <c r="H528" t="s">
        <v>35</v>
      </c>
      <c r="I528" t="s">
        <v>36</v>
      </c>
    </row>
    <row r="529" spans="1:9" x14ac:dyDescent="0.25">
      <c r="A529">
        <v>2017</v>
      </c>
      <c r="B529">
        <v>0</v>
      </c>
      <c r="C529">
        <v>0.28407399999999999</v>
      </c>
      <c r="D529">
        <v>0.35573300000000002</v>
      </c>
      <c r="E529">
        <v>1.53677E-2</v>
      </c>
      <c r="F529">
        <v>1.53677E-2</v>
      </c>
      <c r="G529">
        <v>1.53677E-2</v>
      </c>
      <c r="H529">
        <v>1.53677E-2</v>
      </c>
      <c r="I529" s="1">
        <v>1.45717E-16</v>
      </c>
    </row>
    <row r="530" spans="1:9" x14ac:dyDescent="0.25">
      <c r="A530">
        <v>2018</v>
      </c>
      <c r="B530">
        <v>0</v>
      </c>
      <c r="C530">
        <v>0.28407399999999999</v>
      </c>
      <c r="D530">
        <v>0.35573300000000002</v>
      </c>
      <c r="E530">
        <v>0.28407399999999999</v>
      </c>
      <c r="F530">
        <v>0.28407399999999999</v>
      </c>
      <c r="G530">
        <v>0.28407399999999999</v>
      </c>
      <c r="H530">
        <v>0.28407399999999999</v>
      </c>
      <c r="I530" s="1">
        <v>6.6989100000000003E-11</v>
      </c>
    </row>
    <row r="531" spans="1:9" x14ac:dyDescent="0.25">
      <c r="A531">
        <v>2019</v>
      </c>
      <c r="B531">
        <v>0</v>
      </c>
      <c r="C531">
        <v>0.28407399999999999</v>
      </c>
      <c r="D531">
        <v>0.35573300000000002</v>
      </c>
      <c r="E531">
        <v>0.28407399999999999</v>
      </c>
      <c r="F531">
        <v>0.28407399999999999</v>
      </c>
      <c r="G531">
        <v>0.28407399999999999</v>
      </c>
      <c r="H531">
        <v>0.28407399999999999</v>
      </c>
      <c r="I531" s="1">
        <v>2.94287E-10</v>
      </c>
    </row>
    <row r="532" spans="1:9" x14ac:dyDescent="0.25">
      <c r="A532">
        <v>2020</v>
      </c>
      <c r="B532">
        <v>0</v>
      </c>
      <c r="C532">
        <v>0.28407399999999999</v>
      </c>
      <c r="D532">
        <v>0.35573300000000002</v>
      </c>
      <c r="E532">
        <v>0.35573300000000002</v>
      </c>
      <c r="F532">
        <v>0.35573300000000002</v>
      </c>
      <c r="G532">
        <v>0.35573300000000002</v>
      </c>
      <c r="H532">
        <v>0.35573300000000002</v>
      </c>
      <c r="I532" s="1">
        <v>3.4972000000000001E-15</v>
      </c>
    </row>
    <row r="533" spans="1:9" x14ac:dyDescent="0.25">
      <c r="A533">
        <v>2021</v>
      </c>
      <c r="B533">
        <v>0</v>
      </c>
      <c r="C533">
        <v>0.28407399999999999</v>
      </c>
      <c r="D533">
        <v>0.35573300000000002</v>
      </c>
      <c r="E533">
        <v>0.35573300000000002</v>
      </c>
      <c r="F533">
        <v>0.35573300000000002</v>
      </c>
      <c r="G533">
        <v>0.35573300000000002</v>
      </c>
      <c r="H533">
        <v>0.35573300000000002</v>
      </c>
      <c r="I533" s="1">
        <v>3.4972000000000001E-15</v>
      </c>
    </row>
    <row r="534" spans="1:9" x14ac:dyDescent="0.25">
      <c r="A534">
        <v>2022</v>
      </c>
      <c r="B534">
        <v>0</v>
      </c>
      <c r="C534">
        <v>0.28407399999999999</v>
      </c>
      <c r="D534">
        <v>0.35573300000000002</v>
      </c>
      <c r="E534">
        <v>0.35573300000000002</v>
      </c>
      <c r="F534">
        <v>0.35573300000000002</v>
      </c>
      <c r="G534">
        <v>0.35573300000000002</v>
      </c>
      <c r="H534">
        <v>0.35573300000000002</v>
      </c>
      <c r="I534" s="1">
        <v>3.4972000000000001E-15</v>
      </c>
    </row>
    <row r="535" spans="1:9" x14ac:dyDescent="0.25">
      <c r="A535">
        <v>2023</v>
      </c>
      <c r="B535">
        <v>0</v>
      </c>
      <c r="C535">
        <v>0.28407399999999999</v>
      </c>
      <c r="D535">
        <v>0.35573300000000002</v>
      </c>
      <c r="E535">
        <v>0.35573300000000002</v>
      </c>
      <c r="F535">
        <v>0.35573300000000002</v>
      </c>
      <c r="G535">
        <v>0.35573300000000002</v>
      </c>
      <c r="H535">
        <v>0.35573300000000002</v>
      </c>
      <c r="I535" s="1">
        <v>3.4972000000000001E-15</v>
      </c>
    </row>
    <row r="536" spans="1:9" x14ac:dyDescent="0.25">
      <c r="A536">
        <v>2024</v>
      </c>
      <c r="B536">
        <v>0</v>
      </c>
      <c r="C536">
        <v>0.28407399999999999</v>
      </c>
      <c r="D536">
        <v>0.35573300000000002</v>
      </c>
      <c r="E536">
        <v>0.35573300000000002</v>
      </c>
      <c r="F536">
        <v>0.35573300000000002</v>
      </c>
      <c r="G536">
        <v>0.35569400000000001</v>
      </c>
      <c r="H536">
        <v>0.35573300000000002</v>
      </c>
      <c r="I536" s="1">
        <v>5.24871E-4</v>
      </c>
    </row>
    <row r="537" spans="1:9" x14ac:dyDescent="0.25">
      <c r="A537">
        <v>2025</v>
      </c>
      <c r="B537">
        <v>0</v>
      </c>
      <c r="C537">
        <v>0.28407399999999999</v>
      </c>
      <c r="D537">
        <v>0.35573300000000002</v>
      </c>
      <c r="E537">
        <v>0.32868599999999998</v>
      </c>
      <c r="F537">
        <v>0.35573300000000002</v>
      </c>
      <c r="G537">
        <v>0.34979399999999999</v>
      </c>
      <c r="H537">
        <v>0.35573300000000002</v>
      </c>
      <c r="I537" s="1">
        <v>9.8578899999999994E-3</v>
      </c>
    </row>
    <row r="538" spans="1:9" x14ac:dyDescent="0.25">
      <c r="A538">
        <v>2026</v>
      </c>
      <c r="B538">
        <v>0</v>
      </c>
      <c r="C538">
        <v>0.28407399999999999</v>
      </c>
      <c r="D538">
        <v>0.35573300000000002</v>
      </c>
      <c r="E538">
        <v>0.30697999999999998</v>
      </c>
      <c r="F538">
        <v>0.33957500000000002</v>
      </c>
      <c r="G538">
        <v>0.33750200000000002</v>
      </c>
      <c r="H538">
        <v>0.35573300000000002</v>
      </c>
      <c r="I538" s="1">
        <v>1.6742400000000001E-2</v>
      </c>
    </row>
    <row r="539" spans="1:9" x14ac:dyDescent="0.25">
      <c r="A539">
        <v>2027</v>
      </c>
      <c r="B539">
        <v>0</v>
      </c>
      <c r="C539">
        <v>0.28407399999999999</v>
      </c>
      <c r="D539">
        <v>0.35573300000000002</v>
      </c>
      <c r="E539">
        <v>0.29842099999999999</v>
      </c>
      <c r="F539">
        <v>0.32932400000000001</v>
      </c>
      <c r="G539">
        <v>0.32925500000000002</v>
      </c>
      <c r="H539">
        <v>0.35573300000000002</v>
      </c>
      <c r="I539" s="1">
        <v>1.8772500000000001E-2</v>
      </c>
    </row>
    <row r="540" spans="1:9" x14ac:dyDescent="0.25">
      <c r="A540">
        <v>2028</v>
      </c>
      <c r="B540">
        <v>0</v>
      </c>
      <c r="C540">
        <v>0.28407399999999999</v>
      </c>
      <c r="D540">
        <v>0.35573300000000002</v>
      </c>
      <c r="E540">
        <v>0.29394599999999999</v>
      </c>
      <c r="F540">
        <v>0.324685</v>
      </c>
      <c r="G540">
        <v>0.32534999999999997</v>
      </c>
      <c r="H540">
        <v>0.35573300000000002</v>
      </c>
      <c r="I540" s="1">
        <v>1.91332E-2</v>
      </c>
    </row>
    <row r="541" spans="1:9" x14ac:dyDescent="0.25">
      <c r="A541">
        <v>2029</v>
      </c>
      <c r="B541">
        <v>0</v>
      </c>
      <c r="C541">
        <v>0.28407399999999999</v>
      </c>
      <c r="D541">
        <v>0.35573300000000002</v>
      </c>
      <c r="E541">
        <v>0.29283999999999999</v>
      </c>
      <c r="F541">
        <v>0.323492</v>
      </c>
      <c r="G541">
        <v>0.32410299999999997</v>
      </c>
      <c r="H541">
        <v>0.35573300000000002</v>
      </c>
      <c r="I541">
        <v>1.9122799999999999E-2</v>
      </c>
    </row>
    <row r="542" spans="1:9" x14ac:dyDescent="0.25">
      <c r="A542">
        <v>2030</v>
      </c>
      <c r="B542">
        <v>0</v>
      </c>
      <c r="C542">
        <v>0.28407399999999999</v>
      </c>
      <c r="D542">
        <v>0.35573300000000002</v>
      </c>
      <c r="E542">
        <v>0.29337200000000002</v>
      </c>
      <c r="F542">
        <v>0.32418799999999998</v>
      </c>
      <c r="G542">
        <v>0.32406600000000002</v>
      </c>
      <c r="H542">
        <v>0.35573300000000002</v>
      </c>
      <c r="I542">
        <v>1.89415E-2</v>
      </c>
    </row>
    <row r="543" spans="1:9" x14ac:dyDescent="0.25">
      <c r="A543">
        <v>2031</v>
      </c>
      <c r="B543">
        <v>0</v>
      </c>
      <c r="C543">
        <v>0.28407399999999999</v>
      </c>
      <c r="D543">
        <v>0.35573300000000002</v>
      </c>
      <c r="E543">
        <v>0.294213</v>
      </c>
      <c r="F543">
        <v>0.32363700000000001</v>
      </c>
      <c r="G543">
        <v>0.32442300000000002</v>
      </c>
      <c r="H543">
        <v>0.35573300000000002</v>
      </c>
      <c r="I543">
        <v>1.8662600000000001E-2</v>
      </c>
    </row>
    <row r="544" spans="1:9" x14ac:dyDescent="0.25">
      <c r="A544">
        <v>2032</v>
      </c>
      <c r="B544">
        <v>0</v>
      </c>
      <c r="C544">
        <v>0.28407399999999999</v>
      </c>
      <c r="D544">
        <v>0.35573300000000002</v>
      </c>
      <c r="E544">
        <v>0.29516399999999998</v>
      </c>
      <c r="F544">
        <v>0.324131</v>
      </c>
      <c r="G544">
        <v>0.32505299999999998</v>
      </c>
      <c r="H544">
        <v>0.35573300000000002</v>
      </c>
      <c r="I544">
        <v>1.86261E-2</v>
      </c>
    </row>
    <row r="545" spans="1:18" ht="13.8" x14ac:dyDescent="0.25">
      <c r="A545">
        <v>2033</v>
      </c>
      <c r="B545">
        <v>0</v>
      </c>
      <c r="C545">
        <v>0.28407399999999999</v>
      </c>
      <c r="D545">
        <v>0.35573300000000002</v>
      </c>
      <c r="E545">
        <v>0.29448000000000002</v>
      </c>
      <c r="F545">
        <v>0.32547300000000001</v>
      </c>
      <c r="G545">
        <v>0.32563900000000001</v>
      </c>
      <c r="H545">
        <v>0.35573300000000002</v>
      </c>
      <c r="I545">
        <v>1.8531700000000002E-2</v>
      </c>
      <c r="Q545" s="3" t="s">
        <v>48</v>
      </c>
    </row>
    <row r="547" spans="1:18" x14ac:dyDescent="0.25">
      <c r="A547" t="s">
        <v>59</v>
      </c>
    </row>
    <row r="548" spans="1:18" x14ac:dyDescent="0.25">
      <c r="A548" t="s">
        <v>11</v>
      </c>
      <c r="B548" t="s">
        <v>37</v>
      </c>
      <c r="C548" t="s">
        <v>38</v>
      </c>
      <c r="D548" t="s">
        <v>39</v>
      </c>
      <c r="E548" t="s">
        <v>40</v>
      </c>
      <c r="F548" t="s">
        <v>41</v>
      </c>
      <c r="G548" t="s">
        <v>42</v>
      </c>
      <c r="H548" t="s">
        <v>43</v>
      </c>
      <c r="I548" t="s">
        <v>44</v>
      </c>
    </row>
    <row r="549" spans="1:18" x14ac:dyDescent="0.25">
      <c r="A549">
        <v>2017</v>
      </c>
      <c r="B549">
        <v>524.23400000000004</v>
      </c>
      <c r="C549">
        <v>165.24299999999999</v>
      </c>
      <c r="D549">
        <v>156.07300000000001</v>
      </c>
      <c r="E549">
        <v>277.62</v>
      </c>
      <c r="F549">
        <v>277.62</v>
      </c>
      <c r="G549">
        <v>277.62</v>
      </c>
      <c r="H549">
        <v>277.62</v>
      </c>
      <c r="I549" s="1">
        <v>7.38964E-13</v>
      </c>
      <c r="Q549">
        <v>94992</v>
      </c>
      <c r="R549">
        <f>Q549*0.22393</f>
        <v>21271.558559999998</v>
      </c>
    </row>
    <row r="550" spans="1:18" x14ac:dyDescent="0.25">
      <c r="A550">
        <v>2018</v>
      </c>
      <c r="B550">
        <v>524.23400000000004</v>
      </c>
      <c r="C550">
        <v>165.24299999999999</v>
      </c>
      <c r="D550">
        <v>156.07300000000001</v>
      </c>
      <c r="E550">
        <v>278.93099999999998</v>
      </c>
      <c r="F550">
        <v>281.31799999999998</v>
      </c>
      <c r="G550">
        <v>281.55200000000002</v>
      </c>
      <c r="H550">
        <v>284.863</v>
      </c>
      <c r="I550">
        <v>1.88578</v>
      </c>
    </row>
    <row r="551" spans="1:18" x14ac:dyDescent="0.25">
      <c r="A551">
        <v>2019</v>
      </c>
      <c r="B551">
        <v>524.23400000000004</v>
      </c>
      <c r="C551">
        <v>165.24299999999999</v>
      </c>
      <c r="D551">
        <v>156.07300000000001</v>
      </c>
      <c r="E551">
        <v>246.40199999999999</v>
      </c>
      <c r="F551">
        <v>251.24600000000001</v>
      </c>
      <c r="G551">
        <v>251.649</v>
      </c>
      <c r="H551">
        <v>257.89</v>
      </c>
      <c r="I551">
        <v>3.66988</v>
      </c>
    </row>
    <row r="552" spans="1:18" x14ac:dyDescent="0.25">
      <c r="A552">
        <v>2020</v>
      </c>
      <c r="B552">
        <v>524.23400000000004</v>
      </c>
      <c r="C552">
        <v>165.24299999999999</v>
      </c>
      <c r="D552">
        <v>156.07300000000001</v>
      </c>
      <c r="E552">
        <v>220.11699999999999</v>
      </c>
      <c r="F552">
        <v>227.881</v>
      </c>
      <c r="G552">
        <v>228.167</v>
      </c>
      <c r="H552">
        <v>237.41399999999999</v>
      </c>
      <c r="I552">
        <v>5.6210899999999997</v>
      </c>
    </row>
    <row r="553" spans="1:18" x14ac:dyDescent="0.25">
      <c r="A553">
        <v>2021</v>
      </c>
      <c r="B553">
        <v>524.23400000000004</v>
      </c>
      <c r="C553">
        <v>165.24299999999999</v>
      </c>
      <c r="D553">
        <v>156.07300000000001</v>
      </c>
      <c r="E553">
        <v>192.85300000000001</v>
      </c>
      <c r="F553">
        <v>203.249</v>
      </c>
      <c r="G553">
        <v>203.73</v>
      </c>
      <c r="H553">
        <v>215.92599999999999</v>
      </c>
      <c r="I553">
        <v>7.4473500000000001</v>
      </c>
    </row>
    <row r="554" spans="1:18" x14ac:dyDescent="0.25">
      <c r="A554">
        <v>2022</v>
      </c>
      <c r="B554">
        <v>524.23400000000004</v>
      </c>
      <c r="C554">
        <v>165.24299999999999</v>
      </c>
      <c r="D554">
        <v>156.07300000000001</v>
      </c>
      <c r="E554">
        <v>171.91</v>
      </c>
      <c r="F554">
        <v>185.376</v>
      </c>
      <c r="G554">
        <v>185.786</v>
      </c>
      <c r="H554">
        <v>200.863</v>
      </c>
      <c r="I554">
        <v>9.1084200000000006</v>
      </c>
    </row>
    <row r="555" spans="1:18" x14ac:dyDescent="0.25">
      <c r="A555">
        <v>2023</v>
      </c>
      <c r="B555">
        <v>524.23400000000004</v>
      </c>
      <c r="C555">
        <v>165.24299999999999</v>
      </c>
      <c r="D555">
        <v>156.07300000000001</v>
      </c>
      <c r="E555">
        <v>156.91399999999999</v>
      </c>
      <c r="F555">
        <v>172.40899999999999</v>
      </c>
      <c r="G555">
        <v>173.06100000000001</v>
      </c>
      <c r="H555">
        <v>190.691</v>
      </c>
      <c r="I555">
        <v>10.3164</v>
      </c>
    </row>
    <row r="556" spans="1:18" x14ac:dyDescent="0.25">
      <c r="A556">
        <v>2024</v>
      </c>
      <c r="B556">
        <v>524.23400000000004</v>
      </c>
      <c r="C556">
        <v>165.24299999999999</v>
      </c>
      <c r="D556">
        <v>156.07300000000001</v>
      </c>
      <c r="E556">
        <v>147.512</v>
      </c>
      <c r="F556">
        <v>163.85300000000001</v>
      </c>
      <c r="G556">
        <v>164.43899999999999</v>
      </c>
      <c r="H556">
        <v>183.095</v>
      </c>
      <c r="I556">
        <v>11.1434</v>
      </c>
    </row>
    <row r="557" spans="1:18" x14ac:dyDescent="0.25">
      <c r="A557">
        <v>2025</v>
      </c>
      <c r="B557">
        <v>524.23400000000004</v>
      </c>
      <c r="C557">
        <v>165.24299999999999</v>
      </c>
      <c r="D557">
        <v>156.07300000000001</v>
      </c>
      <c r="E557">
        <v>140.90299999999999</v>
      </c>
      <c r="F557">
        <v>158.25</v>
      </c>
      <c r="G557">
        <v>158.88300000000001</v>
      </c>
      <c r="H557">
        <v>179.38399999999999</v>
      </c>
      <c r="I557">
        <v>11.576499999999999</v>
      </c>
    </row>
    <row r="558" spans="1:18" x14ac:dyDescent="0.25">
      <c r="A558">
        <v>2026</v>
      </c>
      <c r="B558">
        <v>524.23400000000004</v>
      </c>
      <c r="C558">
        <v>165.24299999999999</v>
      </c>
      <c r="D558">
        <v>156.07300000000001</v>
      </c>
      <c r="E558">
        <v>137.94800000000001</v>
      </c>
      <c r="F558">
        <v>154.80099999999999</v>
      </c>
      <c r="G558">
        <v>155.63900000000001</v>
      </c>
      <c r="H558">
        <v>175.46199999999999</v>
      </c>
      <c r="I558">
        <v>11.638999999999999</v>
      </c>
    </row>
    <row r="559" spans="1:18" x14ac:dyDescent="0.25">
      <c r="A559">
        <v>2027</v>
      </c>
      <c r="B559">
        <v>524.23400000000004</v>
      </c>
      <c r="C559">
        <v>165.24299999999999</v>
      </c>
      <c r="D559">
        <v>156.07300000000001</v>
      </c>
      <c r="E559">
        <v>136.49299999999999</v>
      </c>
      <c r="F559">
        <v>153.249</v>
      </c>
      <c r="G559">
        <v>154.28100000000001</v>
      </c>
      <c r="H559">
        <v>173.46</v>
      </c>
      <c r="I559">
        <v>11.453799999999999</v>
      </c>
    </row>
    <row r="560" spans="1:18" x14ac:dyDescent="0.25">
      <c r="A560">
        <v>2028</v>
      </c>
      <c r="B560">
        <v>524.23400000000004</v>
      </c>
      <c r="C560">
        <v>165.24299999999999</v>
      </c>
      <c r="D560">
        <v>156.07300000000001</v>
      </c>
      <c r="E560">
        <v>136.36500000000001</v>
      </c>
      <c r="F560">
        <v>153.084</v>
      </c>
      <c r="G560">
        <v>153.929</v>
      </c>
      <c r="H560">
        <v>173.25</v>
      </c>
      <c r="I560">
        <v>11.273899999999999</v>
      </c>
    </row>
    <row r="561" spans="1:9" x14ac:dyDescent="0.25">
      <c r="A561">
        <v>2029</v>
      </c>
      <c r="B561">
        <v>524.23400000000004</v>
      </c>
      <c r="C561">
        <v>165.24299999999999</v>
      </c>
      <c r="D561">
        <v>156.07300000000001</v>
      </c>
      <c r="E561">
        <v>137.20400000000001</v>
      </c>
      <c r="F561">
        <v>153.69200000000001</v>
      </c>
      <c r="G561">
        <v>154.125</v>
      </c>
      <c r="H561">
        <v>172.73</v>
      </c>
      <c r="I561">
        <v>11.0839</v>
      </c>
    </row>
    <row r="562" spans="1:9" x14ac:dyDescent="0.25">
      <c r="A562">
        <v>2030</v>
      </c>
      <c r="B562">
        <v>524.23400000000004</v>
      </c>
      <c r="C562">
        <v>165.24299999999999</v>
      </c>
      <c r="D562">
        <v>156.07300000000001</v>
      </c>
      <c r="E562">
        <v>137.36199999999999</v>
      </c>
      <c r="F562">
        <v>154.04599999999999</v>
      </c>
      <c r="G562">
        <v>154.43600000000001</v>
      </c>
      <c r="H562">
        <v>173.15700000000001</v>
      </c>
      <c r="I562">
        <v>11.098699999999999</v>
      </c>
    </row>
    <row r="563" spans="1:9" x14ac:dyDescent="0.25">
      <c r="A563">
        <v>2031</v>
      </c>
      <c r="B563">
        <v>524.23400000000004</v>
      </c>
      <c r="C563">
        <v>165.24299999999999</v>
      </c>
      <c r="D563">
        <v>156.07300000000001</v>
      </c>
      <c r="E563">
        <v>137.761</v>
      </c>
      <c r="F563">
        <v>154.333</v>
      </c>
      <c r="G563">
        <v>154.739</v>
      </c>
      <c r="H563">
        <v>174.21199999999999</v>
      </c>
      <c r="I563">
        <v>11.1325</v>
      </c>
    </row>
    <row r="564" spans="1:9" x14ac:dyDescent="0.25">
      <c r="A564">
        <v>2032</v>
      </c>
      <c r="B564">
        <v>524.23400000000004</v>
      </c>
      <c r="C564">
        <v>165.24299999999999</v>
      </c>
      <c r="D564">
        <v>156.07300000000001</v>
      </c>
      <c r="E564">
        <v>138.21700000000001</v>
      </c>
      <c r="F564">
        <v>154.316</v>
      </c>
      <c r="G564">
        <v>154.922</v>
      </c>
      <c r="H564">
        <v>174.11099999999999</v>
      </c>
      <c r="I564">
        <v>11.210599999999999</v>
      </c>
    </row>
    <row r="565" spans="1:9" x14ac:dyDescent="0.25">
      <c r="A565">
        <v>2033</v>
      </c>
      <c r="B565">
        <v>524.23400000000004</v>
      </c>
      <c r="C565">
        <v>165.24299999999999</v>
      </c>
      <c r="D565">
        <v>156.07300000000001</v>
      </c>
      <c r="E565">
        <v>138.01599999999999</v>
      </c>
      <c r="F565">
        <v>154.21</v>
      </c>
      <c r="G565">
        <v>154.96299999999999</v>
      </c>
      <c r="H565">
        <v>173.97900000000001</v>
      </c>
      <c r="I565">
        <v>11.167199999999999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Alternatives</vt:lpstr>
      <vt:lpstr>Catch</vt:lpstr>
      <vt:lpstr>SSB</vt:lpstr>
      <vt:lpstr>ProjModelOutput_and_Tables</vt:lpstr>
      <vt:lpstr>NumProjYrs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Carey.McGilliard</cp:lastModifiedBy>
  <cp:lastPrinted>2009-10-16T20:28:04Z</cp:lastPrinted>
  <dcterms:created xsi:type="dcterms:W3CDTF">2005-10-18T00:45:26Z</dcterms:created>
  <dcterms:modified xsi:type="dcterms:W3CDTF">2019-10-31T06:12:07Z</dcterms:modified>
</cp:coreProperties>
</file>