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en.Williams\Desktop\northern_rockfish\2020\data\user_input\"/>
    </mc:Choice>
  </mc:AlternateContent>
  <bookViews>
    <workbookView xWindow="0" yWindow="0" windowWidth="19155" windowHeight="8940" firstSheet="6" activeTab="18"/>
  </bookViews>
  <sheets>
    <sheet name="t10.3" sheetId="1" r:id="rId1"/>
    <sheet name="t10.4" sheetId="2" r:id="rId2"/>
    <sheet name="Sheet7" sheetId="7" r:id="rId3"/>
    <sheet name="t10.5" sheetId="3" r:id="rId4"/>
    <sheet name="abc_ofl" sheetId="4" r:id="rId5"/>
    <sheet name="status" sheetId="5" r:id="rId6"/>
    <sheet name="apportion" sheetId="6" r:id="rId7"/>
    <sheet name="Sheet8" sheetId="8" r:id="rId8"/>
    <sheet name="Sheet9" sheetId="9" r:id="rId9"/>
    <sheet name="Sheet10" sheetId="10" r:id="rId10"/>
    <sheet name="Sheet11" sheetId="11" r:id="rId11"/>
    <sheet name="Sheet12" sheetId="12" r:id="rId12"/>
    <sheet name="Sheet13" sheetId="13" r:id="rId13"/>
    <sheet name="Sheet14" sheetId="14" r:id="rId14"/>
    <sheet name="Sheet15" sheetId="15" r:id="rId15"/>
    <sheet name="Sheet16" sheetId="16" r:id="rId16"/>
    <sheet name="Sheet17" sheetId="17" r:id="rId17"/>
    <sheet name="Sheet18" sheetId="18" r:id="rId18"/>
    <sheet name="Sheet19" sheetId="19" r:id="rId19"/>
  </sheets>
  <definedNames>
    <definedName name="Last_year" localSheetId="5">status!$AH$20</definedName>
    <definedName name="_xlnm.Print_Area" localSheetId="10">Sheet11!$A$1:$R$99</definedName>
    <definedName name="_xlnm.Print_Area" localSheetId="13">Sheet14!$A$1:$N$61</definedName>
    <definedName name="_xlnm.Print_Area" localSheetId="18">Sheet19!$A$1:$I$61</definedName>
    <definedName name="_xlnm.Print_Area" localSheetId="7">Sheet8!$E$1:$I$38</definedName>
    <definedName name="_xlnm.Print_Area" localSheetId="8">Sheet9!$A$1:$J$70</definedName>
    <definedName name="_xlnm.Print_Area" localSheetId="1">'t10.4'!$A$1:$J$46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1" i="9" l="1"/>
  <c r="N71" i="9"/>
  <c r="L24" i="6"/>
  <c r="L23" i="6"/>
  <c r="H13" i="6"/>
  <c r="H12" i="6"/>
  <c r="H11" i="6"/>
  <c r="E9" i="6"/>
  <c r="F9" i="6"/>
  <c r="G9" i="6"/>
  <c r="H8" i="6"/>
  <c r="G7" i="6"/>
  <c r="E7" i="6"/>
  <c r="F7" i="6"/>
  <c r="F18" i="5" l="1"/>
  <c r="G5" i="5"/>
  <c r="F5" i="5"/>
  <c r="G3" i="5"/>
  <c r="G18" i="5" s="1"/>
  <c r="E3" i="5"/>
  <c r="D3" i="5" s="1"/>
</calcChain>
</file>

<file path=xl/sharedStrings.xml><?xml version="1.0" encoding="utf-8"?>
<sst xmlns="http://schemas.openxmlformats.org/spreadsheetml/2006/main" count="631" uniqueCount="276">
  <si>
    <t xml:space="preserve"> Arrowtooth Flounder </t>
  </si>
  <si>
    <t xml:space="preserve"> Atka Mackerel </t>
  </si>
  <si>
    <t xml:space="preserve"> Flathead Sole </t>
  </si>
  <si>
    <t xml:space="preserve"> GOA Deep Water Flatfish </t>
  </si>
  <si>
    <t xml:space="preserve"> GOA Demersal Shelf Rockfish </t>
  </si>
  <si>
    <t xml:space="preserve"> GOA Dusky Rockfish </t>
  </si>
  <si>
    <t xml:space="preserve"> GOA Rex Sole </t>
  </si>
  <si>
    <t xml:space="preserve"> GOA Rougheye Rockfish </t>
  </si>
  <si>
    <t xml:space="preserve"> GOA Shallow Water Flatfish </t>
  </si>
  <si>
    <t xml:space="preserve"> GOA Shortraker Rockfish </t>
  </si>
  <si>
    <t xml:space="preserve"> GOA Skate, Big </t>
  </si>
  <si>
    <t xml:space="preserve"> GOA Skate, Longnose </t>
  </si>
  <si>
    <t xml:space="preserve"> GOA Skate, Other </t>
  </si>
  <si>
    <t xml:space="preserve"> GOA Thornyhead Rockfish </t>
  </si>
  <si>
    <t xml:space="preserve"> Halibut </t>
  </si>
  <si>
    <t xml:space="preserve"> Northern Rockfish </t>
  </si>
  <si>
    <t xml:space="preserve"> Octopus </t>
  </si>
  <si>
    <t xml:space="preserve"> Other Rockfish </t>
  </si>
  <si>
    <t xml:space="preserve"> Pacific Cod </t>
  </si>
  <si>
    <t xml:space="preserve"> Pacific Ocean Perch </t>
  </si>
  <si>
    <t xml:space="preserve"> Pollock </t>
  </si>
  <si>
    <t xml:space="preserve"> Sablefish </t>
  </si>
  <si>
    <t xml:space="preserve"> Sculpin </t>
  </si>
  <si>
    <t xml:space="preserve"> Shark </t>
  </si>
  <si>
    <t xml:space="preserve"> Squid </t>
  </si>
  <si>
    <t>Species</t>
  </si>
  <si>
    <t xml:space="preserve">Incidental catch of FMP groundfish species caught in rockfish targeted fisheries in the Gulf of Alaska from 2014 - 2018. </t>
  </si>
  <si>
    <t xml:space="preserve"> Benthic urochordata </t>
  </si>
  <si>
    <t xml:space="preserve"> Birds - Northern Fulmar </t>
  </si>
  <si>
    <t xml:space="preserve"> Birds - Shearwaters </t>
  </si>
  <si>
    <t xml:space="preserve"> Bivalves </t>
  </si>
  <si>
    <t xml:space="preserve"> Bristlemouths </t>
  </si>
  <si>
    <t xml:space="preserve"> Brittle star unidentified </t>
  </si>
  <si>
    <t xml:space="preserve"> Capelin </t>
  </si>
  <si>
    <t xml:space="preserve"> Corals Bryozoans - Corals Bryozoans Unidentified </t>
  </si>
  <si>
    <t xml:space="preserve"> Eelpouts </t>
  </si>
  <si>
    <t xml:space="preserve"> Eulachon </t>
  </si>
  <si>
    <t xml:space="preserve"> Giant Grenadier </t>
  </si>
  <si>
    <t xml:space="preserve"> Greenlings </t>
  </si>
  <si>
    <t xml:space="preserve"> Grenadier - Rattail Grenadier Unidentified </t>
  </si>
  <si>
    <t xml:space="preserve"> Hermit crab unidentified </t>
  </si>
  <si>
    <t xml:space="preserve"> Invertebrate unidentified </t>
  </si>
  <si>
    <t xml:space="preserve"> Lanternfishes (myctophidae) </t>
  </si>
  <si>
    <t xml:space="preserve"> Misc crabs </t>
  </si>
  <si>
    <t xml:space="preserve"> Misc crustaceans </t>
  </si>
  <si>
    <t xml:space="preserve"> Misc deep fish </t>
  </si>
  <si>
    <t xml:space="preserve"> Misc fish </t>
  </si>
  <si>
    <t xml:space="preserve"> Misc inverts (worms etc) </t>
  </si>
  <si>
    <t xml:space="preserve"> Other osmerids </t>
  </si>
  <si>
    <t xml:space="preserve"> Pacific Hake </t>
  </si>
  <si>
    <t xml:space="preserve"> Pandalid shrimp </t>
  </si>
  <si>
    <t xml:space="preserve"> Polychaete unidentified </t>
  </si>
  <si>
    <t xml:space="preserve"> Scypho jellies </t>
  </si>
  <si>
    <t xml:space="preserve"> Sea anemone unidentified </t>
  </si>
  <si>
    <t xml:space="preserve"> Sea pens whips </t>
  </si>
  <si>
    <t xml:space="preserve"> Sea star </t>
  </si>
  <si>
    <t xml:space="preserve"> Snails </t>
  </si>
  <si>
    <t xml:space="preserve"> Sponge unidentified </t>
  </si>
  <si>
    <t xml:space="preserve"> State-managed Rockfish </t>
  </si>
  <si>
    <t xml:space="preserve"> Stichaeidae </t>
  </si>
  <si>
    <t xml:space="preserve"> urchins dollars cucumbers </t>
  </si>
  <si>
    <t>Conf.</t>
  </si>
  <si>
    <t>-</t>
  </si>
  <si>
    <t xml:space="preserve">Conf. = Confidential data since # vessels or # processors is fewer than or equal to 2. </t>
  </si>
  <si>
    <t xml:space="preserve">Note that Birds are estimated in numbers rather than tons. Source: NMFS AKRO </t>
  </si>
  <si>
    <t xml:space="preserve">Non-FMP species bycatch estimates in tons for Gulf of Alaska rockfish targeted fisheries 2014 - 2018. </t>
  </si>
  <si>
    <t>Blend/Catch Accounting System via AKFIN 12020-10-27.</t>
  </si>
  <si>
    <t>Conf. = Confidential data since # vessels or # processors is fewer than or equal to 2. Source: NMFS AKRO Blend/Catch Accounting System via AKFIN 2020-10-27.</t>
  </si>
  <si>
    <t xml:space="preserve"> Bairdi Tanner Crab </t>
  </si>
  <si>
    <t xml:space="preserve"> Blue King Crab </t>
  </si>
  <si>
    <t xml:space="preserve"> Chinook Salmon </t>
  </si>
  <si>
    <t xml:space="preserve"> Golden (Brown) King Crab </t>
  </si>
  <si>
    <t xml:space="preserve"> Herring </t>
  </si>
  <si>
    <t xml:space="preserve"> Non-Chinook Salmon </t>
  </si>
  <si>
    <t xml:space="preserve"> Opilio Tanner (Snow) Crab </t>
  </si>
  <si>
    <t xml:space="preserve"> Red King Crab </t>
  </si>
  <si>
    <t xml:space="preserve">Prohibited Species Catch (PSC) estimates reported in tons for halibut and herring, and thousands of animals for crab and salmon, by year, for the GOA rockfish fishery 2014 - 2018. </t>
  </si>
  <si>
    <t>Source: NMFS AKRO Blend/Catch Accounting System via AKFIN 2020-10-27.</t>
  </si>
  <si>
    <t>B100%</t>
  </si>
  <si>
    <t>B40%</t>
  </si>
  <si>
    <t>B35%</t>
  </si>
  <si>
    <t>F40%</t>
  </si>
  <si>
    <t>F35%</t>
  </si>
  <si>
    <t>ABC</t>
  </si>
  <si>
    <t>OFL</t>
  </si>
  <si>
    <r>
      <t>F</t>
    </r>
    <r>
      <rPr>
        <vertAlign val="subscript"/>
        <sz val="11"/>
        <color theme="1"/>
        <rFont val="Times New Roman"/>
        <family val="1"/>
      </rPr>
      <t>40%</t>
    </r>
  </si>
  <si>
    <r>
      <t>F</t>
    </r>
    <r>
      <rPr>
        <vertAlign val="subscript"/>
        <sz val="11"/>
        <color theme="1"/>
        <rFont val="Times New Roman"/>
        <family val="1"/>
      </rPr>
      <t>35%</t>
    </r>
  </si>
  <si>
    <t>Quantity</t>
  </si>
  <si>
    <t>Tier</t>
  </si>
  <si>
    <t>3a</t>
  </si>
  <si>
    <t>OFL (t)</t>
  </si>
  <si>
    <t>ABC (t)</t>
  </si>
  <si>
    <t>Status</t>
  </si>
  <si>
    <t>Overfishing</t>
  </si>
  <si>
    <t>No</t>
  </si>
  <si>
    <t>n/a</t>
  </si>
  <si>
    <t>Overfished</t>
  </si>
  <si>
    <t>Approaching overfished</t>
  </si>
  <si>
    <t>As estimated or</t>
  </si>
  <si>
    <r>
      <t>specified</t>
    </r>
    <r>
      <rPr>
        <i/>
        <sz val="11"/>
        <rFont val="Times New Roman"/>
        <family val="1"/>
      </rPr>
      <t xml:space="preserve"> last</t>
    </r>
    <r>
      <rPr>
        <sz val="11"/>
        <rFont val="Times New Roman"/>
        <family val="1"/>
      </rPr>
      <t xml:space="preserve"> year for:</t>
    </r>
  </si>
  <si>
    <r>
      <t xml:space="preserve">recommended </t>
    </r>
    <r>
      <rPr>
        <i/>
        <sz val="11"/>
        <rFont val="Times New Roman"/>
        <family val="1"/>
      </rPr>
      <t>this</t>
    </r>
    <r>
      <rPr>
        <sz val="11"/>
        <rFont val="Times New Roman"/>
        <family val="1"/>
      </rPr>
      <t xml:space="preserve"> year for:</t>
    </r>
  </si>
  <si>
    <r>
      <t>M</t>
    </r>
    <r>
      <rPr>
        <sz val="11"/>
        <rFont val="Times New Roman"/>
        <family val="1"/>
      </rPr>
      <t xml:space="preserve"> (natural mortality)</t>
    </r>
  </si>
  <si>
    <t>Projected total (age 2+) biomass (t)</t>
  </si>
  <si>
    <t>Projected female spawning biomass (t)</t>
  </si>
  <si>
    <r>
      <t>B</t>
    </r>
    <r>
      <rPr>
        <i/>
        <vertAlign val="subscript"/>
        <sz val="11"/>
        <rFont val="Times New Roman"/>
        <family val="1"/>
      </rPr>
      <t>100%</t>
    </r>
    <r>
      <rPr>
        <sz val="11"/>
        <rFont val="Times New Roman"/>
        <family val="1"/>
      </rPr>
      <t xml:space="preserve"> </t>
    </r>
  </si>
  <si>
    <r>
      <t>B</t>
    </r>
    <r>
      <rPr>
        <i/>
        <vertAlign val="subscript"/>
        <sz val="11"/>
        <rFont val="Times New Roman"/>
        <family val="1"/>
      </rPr>
      <t>40%</t>
    </r>
    <r>
      <rPr>
        <sz val="11"/>
        <rFont val="Times New Roman"/>
        <family val="1"/>
      </rPr>
      <t xml:space="preserve"> </t>
    </r>
  </si>
  <si>
    <r>
      <t>B</t>
    </r>
    <r>
      <rPr>
        <i/>
        <vertAlign val="subscript"/>
        <sz val="11"/>
        <rFont val="Times New Roman"/>
        <family val="1"/>
      </rPr>
      <t>35%</t>
    </r>
    <r>
      <rPr>
        <sz val="11"/>
        <rFont val="Times New Roman"/>
        <family val="1"/>
      </rPr>
      <t xml:space="preserve"> </t>
    </r>
  </si>
  <si>
    <r>
      <t>F</t>
    </r>
    <r>
      <rPr>
        <i/>
        <vertAlign val="subscript"/>
        <sz val="11"/>
        <rFont val="Times New Roman"/>
        <family val="1"/>
      </rPr>
      <t>OFL</t>
    </r>
  </si>
  <si>
    <r>
      <t>maxF</t>
    </r>
    <r>
      <rPr>
        <i/>
        <vertAlign val="subscript"/>
        <sz val="11"/>
        <rFont val="Times New Roman"/>
        <family val="1"/>
      </rPr>
      <t>ABC</t>
    </r>
    <r>
      <rPr>
        <sz val="11"/>
        <rFont val="Times New Roman"/>
        <family val="1"/>
      </rPr>
      <t xml:space="preserve"> </t>
    </r>
  </si>
  <si>
    <r>
      <t>F</t>
    </r>
    <r>
      <rPr>
        <i/>
        <vertAlign val="subscript"/>
        <sz val="11"/>
        <rFont val="Times New Roman"/>
        <family val="1"/>
      </rPr>
      <t>ABC</t>
    </r>
  </si>
  <si>
    <t>max ABC (t)</t>
  </si>
  <si>
    <r>
      <t xml:space="preserve">As determined </t>
    </r>
    <r>
      <rPr>
        <i/>
        <sz val="11"/>
        <rFont val="Times New Roman"/>
        <family val="1"/>
      </rPr>
      <t>last</t>
    </r>
    <r>
      <rPr>
        <sz val="11"/>
        <rFont val="Times New Roman"/>
        <family val="1"/>
      </rPr>
      <t xml:space="preserve"> year for:</t>
    </r>
  </si>
  <si>
    <r>
      <t xml:space="preserve">As determined </t>
    </r>
    <r>
      <rPr>
        <i/>
        <sz val="11"/>
        <rFont val="Times New Roman"/>
        <family val="1"/>
      </rPr>
      <t>this</t>
    </r>
    <r>
      <rPr>
        <sz val="11"/>
        <rFont val="Times New Roman"/>
        <family val="1"/>
      </rPr>
      <t xml:space="preserve"> year for:</t>
    </r>
  </si>
  <si>
    <t>CG</t>
  </si>
  <si>
    <t>EG</t>
  </si>
  <si>
    <t>WG</t>
  </si>
  <si>
    <t>Prop</t>
  </si>
  <si>
    <t>Rounded</t>
  </si>
  <si>
    <t xml:space="preserve">Western </t>
  </si>
  <si>
    <t>Central</t>
  </si>
  <si>
    <t>2021 Area ABC (t)</t>
  </si>
  <si>
    <t>2022 Area ABC (t)</t>
  </si>
  <si>
    <t>Area</t>
  </si>
  <si>
    <t>Apportionment</t>
  </si>
  <si>
    <t>Eastern*</t>
  </si>
  <si>
    <t>*For management purposes the small ABC in the Eastern area is combined with other rockfish.</t>
  </si>
  <si>
    <t>Total</t>
  </si>
  <si>
    <t>Year</t>
  </si>
  <si>
    <t>Biomass1</t>
  </si>
  <si>
    <t>TAC</t>
  </si>
  <si>
    <t xml:space="preserve">Northern Rockfish </t>
  </si>
  <si>
    <t>Catch2</t>
  </si>
  <si>
    <t>Stock/ Assemblage</t>
  </si>
  <si>
    <t>W</t>
  </si>
  <si>
    <t>C</t>
  </si>
  <si>
    <t>E*</t>
  </si>
  <si>
    <t>Northern</t>
  </si>
  <si>
    <t>rockfish</t>
  </si>
  <si>
    <t># log_rec_dev:</t>
  </si>
  <si>
    <t>#</t>
  </si>
  <si>
    <t>Number</t>
  </si>
  <si>
    <t>of</t>
  </si>
  <si>
    <t>parameters</t>
  </si>
  <si>
    <t>=</t>
  </si>
  <si>
    <t>Objective</t>
  </si>
  <si>
    <t>function</t>
  </si>
  <si>
    <t>value</t>
  </si>
  <si>
    <t>Maximum</t>
  </si>
  <si>
    <t>gradient</t>
  </si>
  <si>
    <t>component</t>
  </si>
  <si>
    <t>steepness:</t>
  </si>
  <si>
    <t>log_Rzero:</t>
  </si>
  <si>
    <t>log_mean_rec:</t>
  </si>
  <si>
    <t>sigr:</t>
  </si>
  <si>
    <t>log_fish_sel_coffs:</t>
  </si>
  <si>
    <t>a50:</t>
  </si>
  <si>
    <t>delta:</t>
  </si>
  <si>
    <t>log_srv1_sel_coffs:</t>
  </si>
  <si>
    <t>a50_srv1:</t>
  </si>
  <si>
    <t>delta_srv1:</t>
  </si>
  <si>
    <t>log_srv2_sel_coffs:</t>
  </si>
  <si>
    <t>a50_srv2:</t>
  </si>
  <si>
    <t>delta_srv2:</t>
  </si>
  <si>
    <t>log_avg_F:</t>
  </si>
  <si>
    <t>log_F_devs:</t>
  </si>
  <si>
    <t>Est_nsamples_fish_age:</t>
  </si>
  <si>
    <t>Est_nsamples_srv1_age:</t>
  </si>
  <si>
    <t>Est_nsamples_fish_size:</t>
  </si>
  <si>
    <t>mat_a50:</t>
  </si>
  <si>
    <t>mat_delta:</t>
  </si>
  <si>
    <t>log_rec_dev:</t>
  </si>
  <si>
    <t>log_q_srv1:</t>
  </si>
  <si>
    <t>log_q_srv2:</t>
  </si>
  <si>
    <t>cv_cpue:</t>
  </si>
  <si>
    <t>logm:</t>
  </si>
  <si>
    <t>mF50:</t>
  </si>
  <si>
    <t>mF40:</t>
  </si>
  <si>
    <t>mF35:</t>
  </si>
  <si>
    <t>M</t>
  </si>
  <si>
    <t>q</t>
  </si>
  <si>
    <t>log mean rec</t>
  </si>
  <si>
    <t>rec dev</t>
  </si>
  <si>
    <t>spawn</t>
  </si>
  <si>
    <t>Catch (t)</t>
  </si>
  <si>
    <t>Management Measures</t>
  </si>
  <si>
    <t>1988*</t>
  </si>
  <si>
    <t>The slope rockfish assemblage, including northern rockfish, was one of three management groups for Sebastes implemented by the North Pacific Management Council. Previously, Sebastes in Alaska were managed as “Pacific ocean perch complex” or “other rockfish”</t>
  </si>
  <si>
    <t>1989*</t>
  </si>
  <si>
    <t>1990*</t>
  </si>
  <si>
    <t>1991*</t>
  </si>
  <si>
    <t>Slope assemblage split into three management subgroups with separate ABCs and TACs: Pacific ocean perch, shortraker/rougheye rockfish, and all other slope species</t>
  </si>
  <si>
    <t>1992*</t>
  </si>
  <si>
    <t>Amendment 41 became effective which prohibited trawling in the Eastern Gulf east of 140 degrees W. Preliminary age-structured model results presented for northern rockfish.</t>
  </si>
  <si>
    <t>Assessment and harvest recommendations based on an age structured model using AD Model Builder software.</t>
  </si>
  <si>
    <t> Amendment 68 created the Central Gulf Rockfish Pilot Project</t>
  </si>
  <si>
    <t>NPFMCs Central GOA Rockfish Program goes into effect starting with 2012 fishery</t>
  </si>
  <si>
    <t>Designated as a subgroup of slope rockfish with separate ABC and TAC</t>
  </si>
  <si>
    <t>Eastern GOA divided into West Yakutat and East Yakutat/Southeast Outside in response to trawl closure in Eastern GOA. Due to scarcity the ABC and TAC for northern rockfish in Eastern GOA allocated to West Yakutat ABC as part of "other slope rockfish".</t>
  </si>
  <si>
    <t>Foreign</t>
  </si>
  <si>
    <t>Joint venture</t>
  </si>
  <si>
    <t>Domestic</t>
  </si>
  <si>
    <t>%TAC</t>
  </si>
  <si>
    <t>tr</t>
  </si>
  <si>
    <t>2018*</t>
  </si>
  <si>
    <r>
      <t>1</t>
    </r>
    <r>
      <rPr>
        <sz val="11"/>
        <color theme="1"/>
        <rFont val="Times New Roman"/>
        <family val="1"/>
      </rPr>
      <t xml:space="preserve"> </t>
    </r>
    <r>
      <rPr>
        <sz val="9"/>
        <color theme="1"/>
        <rFont val="Times New Roman"/>
        <family val="1"/>
      </rPr>
      <t>1988 - Slope rockfish assemblage management implemented by NPFMC.</t>
    </r>
  </si>
  <si>
    <r>
      <t>2</t>
    </r>
    <r>
      <rPr>
        <sz val="9"/>
        <color theme="1"/>
        <rFont val="Times New Roman"/>
        <family val="1"/>
      </rPr>
      <t xml:space="preserve"> 1991 - Slope rockfish divided into 3 management subgroups:  Pacific ocean perch, shortraker/ rougheye, and other slope rockfish.</t>
    </r>
  </si>
  <si>
    <r>
      <t>3</t>
    </r>
    <r>
      <rPr>
        <sz val="9"/>
        <color theme="1"/>
        <rFont val="Times New Roman"/>
        <family val="1"/>
      </rPr>
      <t xml:space="preserve"> 1993 – A fourth management subgroup, northern rockfish, was created</t>
    </r>
  </si>
  <si>
    <r>
      <t>4</t>
    </r>
    <r>
      <rPr>
        <sz val="9"/>
        <color theme="1"/>
        <rFont val="Times New Roman"/>
        <family val="1"/>
      </rPr>
      <t xml:space="preserve"> 2007 – Central Gulf Rockfish Pilot Project implemented for rockfish fishery.</t>
    </r>
  </si>
  <si>
    <t>* Catch as of 10/9/2018.</t>
  </si>
  <si>
    <t>38+</t>
  </si>
  <si>
    <t>Sample size</t>
  </si>
  <si>
    <t># hauls</t>
  </si>
  <si>
    <t>Length (cm)</t>
  </si>
  <si>
    <t>45+</t>
  </si>
  <si>
    <t>Age</t>
  </si>
  <si>
    <t># haules</t>
  </si>
  <si>
    <t>year</t>
  </si>
  <si>
    <t>Mean</t>
  </si>
  <si>
    <t>Spawning biomass</t>
  </si>
  <si>
    <t>Total biomass</t>
  </si>
  <si>
    <t>Age 2+ Recruits</t>
  </si>
  <si>
    <t>F40</t>
  </si>
  <si>
    <t>2020 SSB</t>
  </si>
  <si>
    <t>2020 ABC</t>
  </si>
  <si>
    <t>Parameter</t>
  </si>
  <si>
    <t>m</t>
  </si>
  <si>
    <r>
      <t xml:space="preserve">m </t>
    </r>
    <r>
      <rPr>
        <sz val="10"/>
        <color rgb="FF000000"/>
        <rFont val="Times New Roman"/>
        <family val="1"/>
      </rPr>
      <t>(MCMC)</t>
    </r>
  </si>
  <si>
    <t>Median (MCMC)</t>
  </si>
  <si>
    <t>s</t>
  </si>
  <si>
    <r>
      <t>s</t>
    </r>
    <r>
      <rPr>
        <sz val="10"/>
        <color rgb="FF000000"/>
        <rFont val="Symbol"/>
        <family val="1"/>
        <charset val="2"/>
      </rPr>
      <t>(</t>
    </r>
    <r>
      <rPr>
        <sz val="10"/>
        <color rgb="FF000000"/>
        <rFont val="Times New Roman"/>
        <family val="1"/>
      </rPr>
      <t>MCMC</t>
    </r>
    <r>
      <rPr>
        <sz val="10"/>
        <color rgb="FF000000"/>
        <rFont val="Symbol"/>
        <family val="1"/>
        <charset val="2"/>
      </rPr>
      <t>)</t>
    </r>
  </si>
  <si>
    <t>BCI-Lower</t>
  </si>
  <si>
    <t>BCI-Upper</t>
  </si>
  <si>
    <t xml:space="preserve">No fishing </t>
  </si>
  <si>
    <t>Spawning biomass (mt)</t>
  </si>
  <si>
    <t>Fishing mortality</t>
  </si>
  <si>
    <t>Yield (mt)</t>
  </si>
  <si>
    <r>
      <t xml:space="preserve">Maximum permissible </t>
    </r>
    <r>
      <rPr>
        <i/>
        <sz val="11"/>
        <color theme="1"/>
        <rFont val="Times New Roman"/>
        <family val="1"/>
      </rPr>
      <t>F</t>
    </r>
  </si>
  <si>
    <r>
      <t>Author's</t>
    </r>
    <r>
      <rPr>
        <i/>
        <sz val="11"/>
        <color theme="1"/>
        <rFont val="Times New Roman"/>
        <family val="1"/>
      </rPr>
      <t xml:space="preserve"> F</t>
    </r>
    <r>
      <rPr>
        <sz val="11"/>
        <color theme="1"/>
        <rFont val="Times New Roman"/>
        <family val="1"/>
      </rPr>
      <t xml:space="preserve"> (Estimated catches)</t>
    </r>
  </si>
  <si>
    <r>
      <t xml:space="preserve">Half maximum </t>
    </r>
    <r>
      <rPr>
        <i/>
        <sz val="11"/>
        <color theme="1"/>
        <rFont val="Times New Roman"/>
        <family val="1"/>
      </rPr>
      <t>F</t>
    </r>
  </si>
  <si>
    <r>
      <t xml:space="preserve">5-year average </t>
    </r>
    <r>
      <rPr>
        <i/>
        <sz val="11"/>
        <color theme="1"/>
        <rFont val="Times New Roman"/>
        <family val="1"/>
      </rPr>
      <t>F</t>
    </r>
  </si>
  <si>
    <t>Row Labels</t>
  </si>
  <si>
    <t>Shumagin</t>
  </si>
  <si>
    <t>Chirikof</t>
  </si>
  <si>
    <t>Kodiak</t>
  </si>
  <si>
    <t>Yakutat</t>
  </si>
  <si>
    <t>Southeast</t>
  </si>
  <si>
    <t>CV</t>
  </si>
  <si>
    <r>
      <t>a</t>
    </r>
    <r>
      <rPr>
        <sz val="9"/>
        <color theme="1"/>
        <rFont val="Times New Roman"/>
        <family val="1"/>
      </rPr>
      <t>Biomass estimates are not available for the Yakutat and Southeastern areas in 2001 because these areas were not sampled that year. Substitute values are listed in this table and were obtained by averaging the biomass estimates for each of these areas in the 1993, 1996, and 1999 surveys.</t>
    </r>
  </si>
  <si>
    <t>Spawning Biomass (t)</t>
  </si>
  <si>
    <t>6+ total biomass (t)</t>
  </si>
  <si>
    <t>Catch / (6+ total biomass)</t>
  </si>
  <si>
    <t>Age Two Recruits (millions)</t>
  </si>
  <si>
    <t>Current</t>
  </si>
  <si>
    <t>Previous</t>
  </si>
  <si>
    <t>tot_bio</t>
  </si>
  <si>
    <t>catch</t>
  </si>
  <si>
    <t>catch_six</t>
  </si>
  <si>
    <t>ssb</t>
  </si>
  <si>
    <t>rec</t>
  </si>
  <si>
    <t>NA</t>
  </si>
  <si>
    <t>Showing 1 to 15 of 44 entries, 6 total columns</t>
  </si>
  <si>
    <t>[1]</t>
  </si>
  <si>
    <t>[12]</t>
  </si>
  <si>
    <t>[23]</t>
  </si>
  <si>
    <t>[34]</t>
  </si>
  <si>
    <t>[14]</t>
  </si>
  <si>
    <t>[27]</t>
  </si>
  <si>
    <t>[40]</t>
  </si>
  <si>
    <t>Abundance</t>
  </si>
  <si>
    <t>Weight</t>
  </si>
  <si>
    <t>Fishery</t>
  </si>
  <si>
    <t>Survey</t>
  </si>
  <si>
    <t>Selectivity</t>
  </si>
  <si>
    <t>51+</t>
  </si>
  <si>
    <t>Percent</t>
  </si>
  <si>
    <t>Mature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</si>
</sst>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5" formatCode="0.0"/>
    <numFmt numFmtId="166" formatCode="0.000"/>
    <numFmt numFmtId="171" formatCode="_(* #,##0.0_);_(* \(#,##0.0\);_(* &quot;-&quot;??_);_(@_)"/>
    <numFmt numFmtId="172" formatCode="_(* #,##0_);_(* \(#,##0\);_(* &quot;-&quot;??_);_(@_)"/>
    <numFmt numFmtId="173" formatCode="_(* #,##0.000_);_(* \(#,##0.000\);_(* &quot;-&quot;??_);_(@_)"/>
    <numFmt numFmtId="179" formatCode="0.0%"/>
  </numFmts>
  <fonts count="25" x14ac:knownFonts="1">
    <font>
      <sz val="11"/>
      <color theme="1"/>
      <name val="Calibri"/>
      <family val="2"/>
      <scheme val="minor"/>
    </font>
    <font>
      <sz val="11"/>
      <color theme="1"/>
      <name val="Calibri"/>
      <family val="2"/>
      <scheme val="minor"/>
    </font>
    <font>
      <sz val="11"/>
      <color theme="1"/>
      <name val="Times New Roman"/>
      <family val="1"/>
    </font>
    <font>
      <sz val="10"/>
      <color rgb="FF111111"/>
      <name val="Times New Roman"/>
      <family val="1"/>
    </font>
    <font>
      <vertAlign val="subscript"/>
      <sz val="11"/>
      <color theme="1"/>
      <name val="Times New Roman"/>
      <family val="1"/>
    </font>
    <font>
      <b/>
      <sz val="11"/>
      <color theme="1"/>
      <name val="Times New Roman"/>
      <family val="1"/>
    </font>
    <font>
      <sz val="11"/>
      <color rgb="FF111111"/>
      <name val="Times New Roman"/>
      <family val="1"/>
    </font>
    <font>
      <i/>
      <sz val="11"/>
      <color theme="1"/>
      <name val="Times New Roman"/>
      <family val="1"/>
    </font>
    <font>
      <sz val="10"/>
      <color theme="1"/>
      <name val="Times New Roman"/>
      <family val="1"/>
    </font>
    <font>
      <vertAlign val="superscript"/>
      <sz val="11"/>
      <color theme="1"/>
      <name val="Times New Roman"/>
      <family val="1"/>
    </font>
    <font>
      <b/>
      <sz val="11"/>
      <name val="Times New Roman"/>
      <family val="1"/>
    </font>
    <font>
      <sz val="11"/>
      <name val="Times New Roman"/>
      <family val="1"/>
    </font>
    <font>
      <i/>
      <sz val="11"/>
      <name val="Times New Roman"/>
      <family val="1"/>
    </font>
    <font>
      <i/>
      <vertAlign val="subscript"/>
      <sz val="11"/>
      <name val="Times New Roman"/>
      <family val="1"/>
    </font>
    <font>
      <sz val="11"/>
      <color rgb="FF000000"/>
      <name val="Times New Roman"/>
      <family val="1"/>
    </font>
    <font>
      <sz val="11"/>
      <name val="Calibri"/>
      <family val="2"/>
    </font>
    <font>
      <sz val="9"/>
      <color theme="1"/>
      <name val="Times New Roman"/>
      <family val="1"/>
    </font>
    <font>
      <vertAlign val="superscript"/>
      <sz val="9"/>
      <color theme="1"/>
      <name val="Times New Roman"/>
      <family val="1"/>
    </font>
    <font>
      <sz val="10"/>
      <name val="Times New Roman"/>
      <family val="1"/>
    </font>
    <font>
      <sz val="10"/>
      <color theme="1"/>
      <name val="Calibri"/>
      <family val="2"/>
      <scheme val="minor"/>
    </font>
    <font>
      <sz val="10"/>
      <color rgb="FF000000"/>
      <name val="Times New Roman"/>
      <family val="1"/>
    </font>
    <font>
      <i/>
      <sz val="10"/>
      <color rgb="FF000000"/>
      <name val="Symbol"/>
      <family val="1"/>
      <charset val="2"/>
    </font>
    <font>
      <sz val="10"/>
      <color rgb="FF000000"/>
      <name val="Symbol"/>
      <family val="1"/>
      <charset val="2"/>
    </font>
    <font>
      <i/>
      <sz val="10"/>
      <name val="Times New Roman"/>
      <family val="1"/>
    </font>
    <font>
      <sz val="10"/>
      <name val="Lucida Console"/>
      <family val="3"/>
    </font>
  </fonts>
  <fills count="6">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theme="0" tint="-0.14999847407452621"/>
        <bgColor indexed="64"/>
      </patternFill>
    </fill>
    <fill>
      <patternFill patternType="solid">
        <fgColor rgb="FF1C2023"/>
        <bgColor indexed="64"/>
      </patternFill>
    </fill>
  </fills>
  <borders count="1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45">
    <xf numFmtId="0" fontId="0" fillId="0" borderId="0" xfId="0"/>
    <xf numFmtId="0" fontId="0" fillId="0" borderId="0" xfId="0" applyBorder="1"/>
    <xf numFmtId="0" fontId="2" fillId="0" borderId="2" xfId="0" applyFont="1" applyBorder="1" applyAlignment="1">
      <alignment wrapText="1"/>
    </xf>
    <xf numFmtId="0" fontId="2" fillId="0" borderId="2" xfId="0" applyFont="1" applyBorder="1" applyAlignment="1">
      <alignment horizontal="right"/>
    </xf>
    <xf numFmtId="0" fontId="2" fillId="0" borderId="0" xfId="0" applyFont="1"/>
    <xf numFmtId="0" fontId="2" fillId="0" borderId="0" xfId="0" applyFont="1" applyAlignment="1">
      <alignment wrapText="1"/>
    </xf>
    <xf numFmtId="0" fontId="2" fillId="0" borderId="0" xfId="0" applyFont="1" applyAlignment="1">
      <alignment horizontal="right"/>
    </xf>
    <xf numFmtId="0" fontId="2" fillId="0" borderId="1" xfId="0" applyFont="1" applyBorder="1" applyAlignment="1">
      <alignment wrapText="1"/>
    </xf>
    <xf numFmtId="0" fontId="2" fillId="0" borderId="0" xfId="0" applyFont="1" applyAlignment="1"/>
    <xf numFmtId="0" fontId="2" fillId="0" borderId="2" xfId="0" applyFont="1" applyBorder="1"/>
    <xf numFmtId="0" fontId="2" fillId="0" borderId="0" xfId="0" applyFont="1" applyBorder="1"/>
    <xf numFmtId="3" fontId="2" fillId="0" borderId="0" xfId="0" applyNumberFormat="1" applyFont="1" applyBorder="1"/>
    <xf numFmtId="0" fontId="2" fillId="0" borderId="1" xfId="0" applyFont="1" applyBorder="1"/>
    <xf numFmtId="3" fontId="2" fillId="0" borderId="1" xfId="0" applyNumberFormat="1" applyFont="1" applyBorder="1"/>
    <xf numFmtId="3" fontId="2" fillId="0" borderId="0" xfId="0" applyNumberFormat="1" applyFont="1"/>
    <xf numFmtId="0" fontId="3" fillId="0" borderId="0" xfId="0" applyFont="1" applyBorder="1"/>
    <xf numFmtId="0" fontId="2" fillId="0" borderId="3" xfId="0" applyFont="1" applyBorder="1"/>
    <xf numFmtId="0" fontId="3" fillId="0" borderId="3" xfId="0" applyFont="1" applyBorder="1"/>
    <xf numFmtId="0" fontId="3" fillId="0" borderId="1" xfId="0" applyFont="1" applyBorder="1"/>
    <xf numFmtId="3" fontId="5" fillId="0" borderId="1" xfId="0" applyNumberFormat="1" applyFont="1" applyBorder="1"/>
    <xf numFmtId="0" fontId="6" fillId="2" borderId="0"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9" fillId="0" borderId="0" xfId="0" applyFont="1" applyAlignment="1">
      <alignment vertical="center"/>
    </xf>
    <xf numFmtId="0" fontId="10" fillId="0" borderId="8" xfId="0" applyFont="1" applyBorder="1" applyAlignment="1">
      <alignment wrapText="1"/>
    </xf>
    <xf numFmtId="0" fontId="11" fillId="0" borderId="3" xfId="0" applyFont="1" applyBorder="1" applyAlignment="1">
      <alignment horizontal="center" vertical="top" wrapText="1"/>
    </xf>
    <xf numFmtId="0" fontId="11" fillId="0" borderId="9" xfId="0" applyFont="1" applyBorder="1" applyAlignment="1">
      <alignment horizontal="center" vertical="top" wrapText="1"/>
    </xf>
    <xf numFmtId="0" fontId="10" fillId="0" borderId="4" xfId="0" applyFont="1" applyBorder="1" applyAlignment="1">
      <alignment wrapText="1"/>
    </xf>
    <xf numFmtId="0" fontId="11" fillId="0" borderId="0" xfId="0" applyFont="1" applyBorder="1" applyAlignment="1">
      <alignment horizontal="center" vertical="top" wrapText="1"/>
    </xf>
    <xf numFmtId="0" fontId="11" fillId="0" borderId="5" xfId="0" applyFont="1" applyBorder="1" applyAlignment="1">
      <alignment horizontal="center" vertical="top" wrapText="1"/>
    </xf>
    <xf numFmtId="0" fontId="12" fillId="0" borderId="4" xfId="0" applyFont="1" applyBorder="1" applyAlignment="1">
      <alignment wrapText="1"/>
    </xf>
    <xf numFmtId="0" fontId="11" fillId="0" borderId="4" xfId="0" applyFont="1" applyBorder="1" applyAlignment="1">
      <alignment wrapText="1"/>
    </xf>
    <xf numFmtId="0" fontId="11" fillId="0" borderId="0" xfId="0" applyFont="1" applyBorder="1" applyAlignment="1">
      <alignment horizontal="center" wrapText="1"/>
    </xf>
    <xf numFmtId="3" fontId="11" fillId="0" borderId="5" xfId="0" applyNumberFormat="1" applyFont="1" applyBorder="1" applyAlignment="1">
      <alignment horizontal="center" wrapText="1"/>
    </xf>
    <xf numFmtId="3" fontId="11" fillId="0" borderId="0" xfId="0" applyNumberFormat="1" applyFont="1" applyBorder="1" applyAlignment="1">
      <alignment horizontal="center" wrapText="1"/>
    </xf>
    <xf numFmtId="166" fontId="14" fillId="0" borderId="0" xfId="0" applyNumberFormat="1" applyFont="1" applyFill="1" applyBorder="1" applyAlignment="1">
      <alignment horizontal="center" wrapText="1"/>
    </xf>
    <xf numFmtId="166" fontId="11" fillId="0" borderId="5" xfId="0" applyNumberFormat="1" applyFont="1" applyFill="1" applyBorder="1" applyAlignment="1">
      <alignment horizontal="center" wrapText="1"/>
    </xf>
    <xf numFmtId="166" fontId="11" fillId="0" borderId="0" xfId="0" applyNumberFormat="1" applyFont="1" applyFill="1" applyBorder="1" applyAlignment="1">
      <alignment horizontal="center" wrapText="1"/>
    </xf>
    <xf numFmtId="0" fontId="14" fillId="0" borderId="4" xfId="0" applyFont="1" applyBorder="1" applyAlignment="1">
      <alignment wrapText="1"/>
    </xf>
    <xf numFmtId="0" fontId="11" fillId="3" borderId="0" xfId="0" applyFont="1" applyFill="1" applyBorder="1" applyAlignment="1">
      <alignment horizontal="center" wrapText="1"/>
    </xf>
    <xf numFmtId="0" fontId="11" fillId="0" borderId="5" xfId="0" applyFont="1" applyBorder="1" applyAlignment="1">
      <alignment horizontal="center" wrapText="1"/>
    </xf>
    <xf numFmtId="0" fontId="14" fillId="0" borderId="6" xfId="0" applyFont="1" applyBorder="1" applyAlignment="1">
      <alignment wrapText="1"/>
    </xf>
    <xf numFmtId="0" fontId="11" fillId="3" borderId="1" xfId="0" applyFont="1" applyFill="1" applyBorder="1" applyAlignment="1">
      <alignment horizontal="center" wrapText="1"/>
    </xf>
    <xf numFmtId="0" fontId="11" fillId="0" borderId="1" xfId="0" applyFont="1" applyBorder="1" applyAlignment="1">
      <alignment horizontal="center" wrapText="1"/>
    </xf>
    <xf numFmtId="0" fontId="11" fillId="0" borderId="7" xfId="0" applyFont="1" applyBorder="1" applyAlignment="1">
      <alignment horizontal="center" wrapText="1"/>
    </xf>
    <xf numFmtId="0" fontId="10" fillId="0" borderId="6" xfId="0" applyFont="1" applyBorder="1" applyAlignment="1">
      <alignment wrapText="1"/>
    </xf>
    <xf numFmtId="0" fontId="11" fillId="0" borderId="1" xfId="0" applyFont="1" applyBorder="1" applyAlignment="1">
      <alignment wrapText="1"/>
    </xf>
    <xf numFmtId="0" fontId="2" fillId="4"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11" fillId="4" borderId="4" xfId="0" applyFont="1" applyFill="1" applyBorder="1" applyAlignment="1">
      <alignment horizontal="center" wrapText="1"/>
    </xf>
    <xf numFmtId="0" fontId="11" fillId="4" borderId="5" xfId="0" applyFont="1" applyFill="1" applyBorder="1" applyAlignment="1">
      <alignment horizontal="center" wrapText="1"/>
    </xf>
    <xf numFmtId="3" fontId="11" fillId="4" borderId="4" xfId="0" applyNumberFormat="1" applyFont="1" applyFill="1" applyBorder="1" applyAlignment="1">
      <alignment horizontal="center" wrapText="1"/>
    </xf>
    <xf numFmtId="3" fontId="11" fillId="4" borderId="5" xfId="0" applyNumberFormat="1" applyFont="1" applyFill="1" applyBorder="1" applyAlignment="1">
      <alignment horizontal="center" wrapText="1"/>
    </xf>
    <xf numFmtId="166" fontId="14" fillId="4" borderId="4" xfId="0" applyNumberFormat="1" applyFont="1" applyFill="1" applyBorder="1" applyAlignment="1">
      <alignment horizontal="center" wrapText="1"/>
    </xf>
    <xf numFmtId="166" fontId="11" fillId="4" borderId="5" xfId="0" applyNumberFormat="1" applyFont="1" applyFill="1" applyBorder="1" applyAlignment="1">
      <alignment horizontal="center" wrapText="1"/>
    </xf>
    <xf numFmtId="166" fontId="11" fillId="4" borderId="4" xfId="0" applyNumberFormat="1" applyFont="1" applyFill="1" applyBorder="1" applyAlignment="1">
      <alignment horizontal="center" wrapText="1"/>
    </xf>
    <xf numFmtId="0" fontId="10" fillId="0" borderId="8" xfId="0" applyFont="1" applyBorder="1" applyAlignment="1">
      <alignment horizontal="justify" wrapText="1"/>
    </xf>
    <xf numFmtId="0" fontId="11" fillId="4" borderId="3" xfId="0" applyFont="1" applyFill="1" applyBorder="1" applyAlignment="1">
      <alignment horizontal="center" vertical="top" wrapText="1"/>
    </xf>
    <xf numFmtId="0" fontId="11" fillId="0" borderId="3" xfId="0" applyFont="1" applyBorder="1" applyAlignment="1">
      <alignment horizontal="center" wrapText="1"/>
    </xf>
    <xf numFmtId="0" fontId="11" fillId="0" borderId="9" xfId="0" applyFont="1" applyBorder="1" applyAlignment="1">
      <alignment horizontal="center" wrapText="1"/>
    </xf>
    <xf numFmtId="0" fontId="15" fillId="0" borderId="6" xfId="0" applyFont="1" applyBorder="1" applyAlignment="1">
      <alignment vertical="top" wrapText="1"/>
    </xf>
    <xf numFmtId="0" fontId="11" fillId="4" borderId="1" xfId="0" applyFont="1" applyFill="1" applyBorder="1" applyAlignment="1">
      <alignment horizontal="center" vertical="top" wrapText="1"/>
    </xf>
    <xf numFmtId="0" fontId="11" fillId="0" borderId="1" xfId="0" applyFont="1" applyBorder="1" applyAlignment="1">
      <alignment horizontal="center" vertical="top" wrapText="1"/>
    </xf>
    <xf numFmtId="0" fontId="11" fillId="0" borderId="7" xfId="0" applyFont="1" applyBorder="1" applyAlignment="1">
      <alignment horizontal="center" vertical="top" wrapText="1"/>
    </xf>
    <xf numFmtId="0" fontId="11" fillId="3" borderId="8" xfId="0" applyFont="1" applyFill="1" applyBorder="1" applyAlignment="1">
      <alignment horizontal="center" vertical="top" wrapText="1"/>
    </xf>
    <xf numFmtId="0" fontId="11" fillId="3" borderId="9" xfId="0" applyFont="1" applyFill="1" applyBorder="1" applyAlignment="1">
      <alignment horizontal="center" vertical="top" wrapText="1"/>
    </xf>
    <xf numFmtId="0" fontId="11" fillId="3" borderId="4" xfId="0" applyFont="1" applyFill="1" applyBorder="1" applyAlignment="1">
      <alignment horizontal="center" vertical="top" wrapText="1"/>
    </xf>
    <xf numFmtId="0" fontId="11" fillId="3" borderId="5" xfId="0" applyFont="1" applyFill="1" applyBorder="1" applyAlignment="1">
      <alignment horizontal="center" vertical="top" wrapText="1"/>
    </xf>
    <xf numFmtId="0" fontId="11" fillId="3" borderId="6" xfId="0" applyFont="1" applyFill="1" applyBorder="1" applyAlignment="1">
      <alignment horizontal="center" wrapText="1"/>
    </xf>
    <xf numFmtId="0" fontId="11" fillId="3" borderId="7" xfId="0" applyFont="1" applyFill="1" applyBorder="1" applyAlignment="1">
      <alignment horizontal="center" wrapText="1"/>
    </xf>
    <xf numFmtId="10" fontId="2" fillId="0" borderId="0" xfId="2" applyNumberFormat="1" applyFont="1"/>
    <xf numFmtId="1" fontId="2" fillId="0" borderId="0" xfId="0" applyNumberFormat="1" applyFont="1"/>
    <xf numFmtId="166" fontId="2" fillId="0" borderId="0" xfId="0" applyNumberFormat="1" applyFont="1"/>
    <xf numFmtId="43" fontId="2" fillId="0" borderId="0" xfId="0" applyNumberFormat="1" applyFont="1"/>
    <xf numFmtId="0" fontId="8" fillId="0" borderId="0" xfId="0" applyFont="1"/>
    <xf numFmtId="0" fontId="8" fillId="0" borderId="3" xfId="0" applyFont="1" applyBorder="1"/>
    <xf numFmtId="0" fontId="8" fillId="0" borderId="1" xfId="0" applyFont="1" applyBorder="1"/>
    <xf numFmtId="0" fontId="2" fillId="0" borderId="3" xfId="0" applyFont="1" applyBorder="1" applyAlignment="1">
      <alignment horizontal="center"/>
    </xf>
    <xf numFmtId="179" fontId="2" fillId="0" borderId="1" xfId="2" applyNumberFormat="1" applyFont="1" applyBorder="1" applyAlignment="1">
      <alignment horizontal="center"/>
    </xf>
    <xf numFmtId="172" fontId="5" fillId="0" borderId="3" xfId="1" applyNumberFormat="1" applyFont="1" applyBorder="1" applyAlignment="1">
      <alignment horizontal="center"/>
    </xf>
    <xf numFmtId="172" fontId="5" fillId="0" borderId="1" xfId="1" applyNumberFormat="1" applyFont="1" applyBorder="1" applyAlignment="1">
      <alignment horizontal="center"/>
    </xf>
    <xf numFmtId="179" fontId="2" fillId="0" borderId="1" xfId="0" applyNumberFormat="1" applyFont="1" applyBorder="1"/>
    <xf numFmtId="172" fontId="2" fillId="0" borderId="3" xfId="0" applyNumberFormat="1" applyFont="1" applyBorder="1"/>
    <xf numFmtId="172" fontId="2" fillId="0" borderId="1" xfId="0" applyNumberFormat="1" applyFont="1" applyBorder="1"/>
    <xf numFmtId="0" fontId="2" fillId="0" borderId="0" xfId="0" applyFont="1" applyFill="1"/>
    <xf numFmtId="0" fontId="2" fillId="0" borderId="0" xfId="0" applyFont="1" applyFill="1" applyBorder="1"/>
    <xf numFmtId="0" fontId="2" fillId="0" borderId="2" xfId="0" applyFont="1" applyBorder="1" applyAlignment="1">
      <alignment horizontal="center"/>
    </xf>
    <xf numFmtId="0" fontId="2" fillId="0" borderId="3" xfId="0" applyFont="1" applyFill="1" applyBorder="1" applyAlignment="1">
      <alignment horizontal="center"/>
    </xf>
    <xf numFmtId="0" fontId="2" fillId="0" borderId="0" xfId="0" applyFont="1" applyFill="1" applyBorder="1" applyAlignment="1">
      <alignment horizontal="center"/>
    </xf>
    <xf numFmtId="0" fontId="2" fillId="0" borderId="1" xfId="0" applyFont="1" applyFill="1" applyBorder="1" applyAlignment="1">
      <alignment horizontal="center"/>
    </xf>
    <xf numFmtId="37" fontId="2" fillId="0" borderId="3" xfId="1" applyNumberFormat="1" applyFont="1" applyFill="1" applyBorder="1" applyAlignment="1">
      <alignment horizontal="center"/>
    </xf>
    <xf numFmtId="37" fontId="11" fillId="0" borderId="0" xfId="1" applyNumberFormat="1" applyFont="1" applyFill="1" applyBorder="1" applyAlignment="1">
      <alignment horizontal="center" wrapText="1"/>
    </xf>
    <xf numFmtId="37" fontId="2" fillId="0" borderId="0" xfId="1" applyNumberFormat="1" applyFont="1" applyFill="1" applyBorder="1" applyAlignment="1">
      <alignment horizontal="center"/>
    </xf>
    <xf numFmtId="37" fontId="11" fillId="0" borderId="1" xfId="1" applyNumberFormat="1" applyFont="1" applyFill="1" applyBorder="1" applyAlignment="1">
      <alignment horizontal="center" wrapText="1"/>
    </xf>
    <xf numFmtId="37" fontId="2" fillId="0" borderId="1" xfId="1" applyNumberFormat="1" applyFont="1" applyFill="1" applyBorder="1" applyAlignment="1">
      <alignment horizontal="center"/>
    </xf>
    <xf numFmtId="0" fontId="2" fillId="0" borderId="3" xfId="0" applyFont="1" applyBorder="1" applyAlignment="1">
      <alignment horizontal="center" wrapText="1"/>
    </xf>
    <xf numFmtId="0" fontId="2" fillId="0" borderId="3" xfId="0" applyFont="1" applyBorder="1" applyAlignment="1">
      <alignment horizontal="center"/>
    </xf>
    <xf numFmtId="0" fontId="2" fillId="0" borderId="1" xfId="0" applyFont="1" applyBorder="1" applyAlignment="1">
      <alignment horizontal="center" wrapText="1"/>
    </xf>
    <xf numFmtId="0" fontId="2" fillId="0" borderId="8" xfId="0" applyFont="1" applyBorder="1" applyAlignment="1">
      <alignment horizontal="center"/>
    </xf>
    <xf numFmtId="0" fontId="2" fillId="0" borderId="9" xfId="0" applyFont="1" applyBorder="1" applyAlignment="1">
      <alignment horizontal="center"/>
    </xf>
    <xf numFmtId="3" fontId="2" fillId="0" borderId="8" xfId="0" applyNumberFormat="1" applyFont="1" applyBorder="1" applyAlignment="1">
      <alignment horizontal="center"/>
    </xf>
    <xf numFmtId="3" fontId="2" fillId="0" borderId="3" xfId="0" applyNumberFormat="1" applyFont="1" applyBorder="1" applyAlignment="1">
      <alignment horizontal="center"/>
    </xf>
    <xf numFmtId="3" fontId="2" fillId="0" borderId="9" xfId="0" applyNumberFormat="1" applyFont="1" applyBorder="1" applyAlignment="1">
      <alignment horizontal="center"/>
    </xf>
    <xf numFmtId="3" fontId="2" fillId="0" borderId="4" xfId="0" applyNumberFormat="1" applyFont="1" applyBorder="1" applyAlignment="1">
      <alignment horizontal="center"/>
    </xf>
    <xf numFmtId="3" fontId="2" fillId="0" borderId="0" xfId="0" applyNumberFormat="1" applyFont="1" applyBorder="1" applyAlignment="1">
      <alignment horizontal="center"/>
    </xf>
    <xf numFmtId="3" fontId="2" fillId="0" borderId="5" xfId="0" applyNumberFormat="1" applyFont="1" applyBorder="1" applyAlignment="1">
      <alignment horizontal="center"/>
    </xf>
    <xf numFmtId="3" fontId="2" fillId="0" borderId="6" xfId="0" applyNumberFormat="1" applyFont="1" applyBorder="1" applyAlignment="1">
      <alignment horizontal="center"/>
    </xf>
    <xf numFmtId="3" fontId="2" fillId="0" borderId="1" xfId="0" applyNumberFormat="1" applyFont="1" applyBorder="1" applyAlignment="1">
      <alignment horizontal="center"/>
    </xf>
    <xf numFmtId="3" fontId="2" fillId="0" borderId="7" xfId="0" applyNumberFormat="1" applyFont="1" applyBorder="1" applyAlignment="1">
      <alignment horizontal="center"/>
    </xf>
    <xf numFmtId="0" fontId="2" fillId="0" borderId="6" xfId="0" applyFont="1" applyBorder="1" applyAlignment="1">
      <alignment horizontal="center"/>
    </xf>
    <xf numFmtId="0" fontId="2" fillId="0" borderId="1" xfId="0" applyFont="1" applyBorder="1" applyAlignment="1">
      <alignment horizontal="center"/>
    </xf>
    <xf numFmtId="0" fontId="2" fillId="0" borderId="7" xfId="0" applyFont="1" applyBorder="1" applyAlignment="1">
      <alignment horizontal="center"/>
    </xf>
    <xf numFmtId="2" fontId="2" fillId="0" borderId="0" xfId="0" applyNumberFormat="1" applyFont="1" applyAlignment="1">
      <alignment horizontal="right"/>
    </xf>
    <xf numFmtId="2" fontId="2" fillId="0" borderId="1" xfId="0" applyNumberFormat="1" applyFont="1" applyBorder="1" applyAlignment="1">
      <alignment horizontal="right"/>
    </xf>
    <xf numFmtId="11" fontId="0" fillId="0" borderId="0" xfId="0" applyNumberFormat="1"/>
    <xf numFmtId="0" fontId="2" fillId="0" borderId="11" xfId="0" applyFont="1" applyBorder="1" applyAlignment="1">
      <alignment vertical="center" wrapText="1"/>
    </xf>
    <xf numFmtId="0" fontId="2" fillId="0" borderId="12" xfId="0" applyFont="1" applyBorder="1" applyAlignment="1">
      <alignment vertical="center" wrapText="1"/>
    </xf>
    <xf numFmtId="0" fontId="8" fillId="0" borderId="0" xfId="0" applyFont="1" applyBorder="1"/>
    <xf numFmtId="0" fontId="2"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0" xfId="0" applyFont="1" applyBorder="1" applyAlignment="1">
      <alignment horizontal="left" vertical="center" wrapText="1"/>
    </xf>
    <xf numFmtId="0" fontId="8" fillId="0" borderId="1" xfId="0" applyFont="1" applyBorder="1" applyAlignment="1">
      <alignment horizontal="left" vertical="center" wrapText="1"/>
    </xf>
    <xf numFmtId="0" fontId="2" fillId="0" borderId="0" xfId="0" applyFont="1" applyFill="1" applyBorder="1" applyAlignment="1">
      <alignment horizontal="left"/>
    </xf>
    <xf numFmtId="0" fontId="2" fillId="0" borderId="0" xfId="0" applyFont="1" applyBorder="1" applyAlignment="1">
      <alignment horizontal="left"/>
    </xf>
    <xf numFmtId="0" fontId="2" fillId="0" borderId="2" xfId="0" applyFont="1" applyBorder="1" applyAlignment="1">
      <alignment horizontal="right" vertical="center" wrapText="1"/>
    </xf>
    <xf numFmtId="3" fontId="8" fillId="0" borderId="3" xfId="0" applyNumberFormat="1" applyFont="1" applyBorder="1" applyAlignment="1">
      <alignment horizontal="right" vertical="center" wrapText="1"/>
    </xf>
    <xf numFmtId="0" fontId="8" fillId="0" borderId="3" xfId="0" applyFont="1" applyBorder="1" applyAlignment="1">
      <alignment horizontal="right"/>
    </xf>
    <xf numFmtId="3" fontId="8" fillId="0" borderId="0" xfId="0" applyNumberFormat="1" applyFont="1" applyBorder="1" applyAlignment="1">
      <alignment horizontal="right" vertical="center" wrapText="1"/>
    </xf>
    <xf numFmtId="0" fontId="8" fillId="0" borderId="0" xfId="0" applyFont="1" applyBorder="1" applyAlignment="1">
      <alignment horizontal="right"/>
    </xf>
    <xf numFmtId="3" fontId="8" fillId="0" borderId="0" xfId="0" applyNumberFormat="1" applyFont="1" applyBorder="1" applyAlignment="1">
      <alignment horizontal="right" vertical="center"/>
    </xf>
    <xf numFmtId="3" fontId="8" fillId="0" borderId="1" xfId="0" applyNumberFormat="1" applyFont="1" applyBorder="1" applyAlignment="1">
      <alignment horizontal="right" vertical="center" wrapText="1"/>
    </xf>
    <xf numFmtId="37" fontId="2" fillId="0" borderId="0" xfId="1" applyNumberFormat="1" applyFont="1" applyFill="1" applyBorder="1" applyAlignment="1">
      <alignment horizontal="right"/>
    </xf>
    <xf numFmtId="37" fontId="11" fillId="0" borderId="0" xfId="1" applyNumberFormat="1" applyFont="1" applyFill="1" applyBorder="1" applyAlignment="1">
      <alignment horizontal="right" wrapText="1"/>
    </xf>
    <xf numFmtId="0" fontId="2" fillId="0" borderId="0" xfId="0" applyFont="1" applyBorder="1" applyAlignment="1">
      <alignment horizontal="right"/>
    </xf>
    <xf numFmtId="0" fontId="2" fillId="0" borderId="13" xfId="0" applyFont="1" applyBorder="1" applyAlignment="1">
      <alignment horizontal="center" vertical="center" wrapText="1"/>
    </xf>
    <xf numFmtId="0" fontId="8" fillId="0" borderId="3" xfId="0" applyFont="1" applyBorder="1" applyAlignment="1">
      <alignment horizontal="center"/>
    </xf>
    <xf numFmtId="0" fontId="8" fillId="0" borderId="0" xfId="0" applyFont="1" applyBorder="1" applyAlignment="1">
      <alignment horizontal="center" vertical="center" wrapText="1"/>
    </xf>
    <xf numFmtId="0" fontId="8" fillId="0" borderId="0" xfId="0" applyFont="1" applyBorder="1" applyAlignment="1">
      <alignment horizontal="center"/>
    </xf>
    <xf numFmtId="0" fontId="2" fillId="0" borderId="0" xfId="0" applyFont="1" applyBorder="1" applyAlignment="1">
      <alignment horizontal="center"/>
    </xf>
    <xf numFmtId="0" fontId="8" fillId="0" borderId="0"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vertical="center" wrapText="1"/>
    </xf>
    <xf numFmtId="0" fontId="17" fillId="0" borderId="0" xfId="0" applyFont="1" applyAlignment="1">
      <alignment vertical="center"/>
    </xf>
    <xf numFmtId="0" fontId="16" fillId="0" borderId="0" xfId="0" applyFont="1" applyAlignment="1">
      <alignment vertical="center"/>
    </xf>
    <xf numFmtId="0" fontId="14" fillId="0" borderId="0" xfId="0" applyFont="1" applyBorder="1" applyAlignment="1">
      <alignment horizontal="right" vertical="center" wrapText="1"/>
    </xf>
    <xf numFmtId="3" fontId="14" fillId="0" borderId="0" xfId="0" applyNumberFormat="1" applyFont="1" applyBorder="1" applyAlignment="1">
      <alignment horizontal="right" vertical="center" wrapText="1"/>
    </xf>
    <xf numFmtId="0" fontId="14" fillId="0" borderId="1" xfId="0" applyFont="1" applyBorder="1" applyAlignment="1">
      <alignment horizontal="right" vertical="center" wrapText="1"/>
    </xf>
    <xf numFmtId="3" fontId="14" fillId="0" borderId="1" xfId="0" applyNumberFormat="1" applyFont="1" applyBorder="1" applyAlignment="1">
      <alignment horizontal="right" vertical="center" wrapText="1"/>
    </xf>
    <xf numFmtId="0" fontId="14" fillId="0" borderId="3" xfId="0" applyFont="1" applyFill="1" applyBorder="1" applyAlignment="1">
      <alignment horizontal="right" vertical="center" wrapText="1"/>
    </xf>
    <xf numFmtId="3" fontId="14" fillId="0" borderId="3" xfId="0" applyNumberFormat="1" applyFont="1" applyFill="1" applyBorder="1" applyAlignment="1">
      <alignment horizontal="right" vertical="center" wrapText="1"/>
    </xf>
    <xf numFmtId="9" fontId="14" fillId="0" borderId="3" xfId="0" applyNumberFormat="1" applyFont="1" applyFill="1" applyBorder="1" applyAlignment="1">
      <alignment horizontal="right" vertical="center" wrapText="1"/>
    </xf>
    <xf numFmtId="0" fontId="14" fillId="0" borderId="0" xfId="0" applyFont="1" applyFill="1" applyBorder="1" applyAlignment="1">
      <alignment horizontal="right" vertical="center" wrapText="1"/>
    </xf>
    <xf numFmtId="3" fontId="14" fillId="0" borderId="0" xfId="0" applyNumberFormat="1" applyFont="1" applyFill="1" applyBorder="1" applyAlignment="1">
      <alignment horizontal="right" vertical="center" wrapText="1"/>
    </xf>
    <xf numFmtId="9" fontId="14" fillId="0" borderId="0" xfId="0" applyNumberFormat="1" applyFont="1" applyFill="1" applyBorder="1" applyAlignment="1">
      <alignment horizontal="right" vertical="center" wrapText="1"/>
    </xf>
    <xf numFmtId="3" fontId="14" fillId="0" borderId="0" xfId="0" applyNumberFormat="1" applyFont="1" applyFill="1" applyBorder="1" applyAlignment="1">
      <alignment horizontal="right" vertical="center"/>
    </xf>
    <xf numFmtId="0" fontId="14" fillId="0" borderId="1" xfId="0" applyFont="1" applyFill="1" applyBorder="1" applyAlignment="1">
      <alignment horizontal="right" vertical="center" wrapText="1"/>
    </xf>
    <xf numFmtId="3" fontId="14" fillId="0" borderId="1" xfId="0" applyNumberFormat="1" applyFont="1" applyFill="1" applyBorder="1" applyAlignment="1">
      <alignment horizontal="right" vertical="center"/>
    </xf>
    <xf numFmtId="9" fontId="14" fillId="0" borderId="1" xfId="0" applyNumberFormat="1" applyFont="1" applyFill="1" applyBorder="1" applyAlignment="1">
      <alignment horizontal="right" vertical="center" wrapText="1"/>
    </xf>
    <xf numFmtId="0" fontId="14" fillId="0" borderId="2" xfId="0" applyFont="1" applyBorder="1" applyAlignment="1">
      <alignment horizontal="center" wrapText="1"/>
    </xf>
    <xf numFmtId="2" fontId="2" fillId="0" borderId="0" xfId="0" applyNumberFormat="1" applyFont="1"/>
    <xf numFmtId="1" fontId="2" fillId="0" borderId="1" xfId="0" applyNumberFormat="1" applyFont="1" applyBorder="1"/>
    <xf numFmtId="0" fontId="18" fillId="0" borderId="0" xfId="0" applyFont="1" applyFill="1" applyBorder="1" applyAlignment="1">
      <alignment horizontal="left" vertical="center" wrapText="1"/>
    </xf>
    <xf numFmtId="0" fontId="18" fillId="0" borderId="0" xfId="0" applyFont="1" applyFill="1" applyBorder="1"/>
    <xf numFmtId="0" fontId="18" fillId="0" borderId="0" xfId="0" applyFont="1" applyFill="1" applyBorder="1" applyAlignment="1">
      <alignment vertical="center"/>
    </xf>
    <xf numFmtId="166" fontId="18" fillId="0" borderId="0" xfId="0" applyNumberFormat="1" applyFont="1" applyFill="1" applyBorder="1" applyAlignment="1">
      <alignment vertical="center"/>
    </xf>
    <xf numFmtId="0" fontId="18" fillId="0" borderId="0" xfId="0" applyFont="1" applyFill="1" applyBorder="1" applyAlignment="1">
      <alignment horizontal="right" vertical="center"/>
    </xf>
    <xf numFmtId="0" fontId="18" fillId="0" borderId="0" xfId="0" applyFont="1" applyFill="1" applyBorder="1" applyAlignment="1">
      <alignment horizontal="left" vertical="center"/>
    </xf>
    <xf numFmtId="0" fontId="18" fillId="0" borderId="2" xfId="0" applyFont="1" applyFill="1" applyBorder="1" applyAlignment="1">
      <alignment horizontal="left" vertical="center" wrapText="1"/>
    </xf>
    <xf numFmtId="0" fontId="18" fillId="0" borderId="3" xfId="0" applyFont="1" applyFill="1" applyBorder="1" applyAlignment="1">
      <alignment horizontal="left" vertical="center"/>
    </xf>
    <xf numFmtId="166" fontId="18" fillId="0" borderId="3" xfId="0" applyNumberFormat="1" applyFont="1" applyFill="1" applyBorder="1" applyAlignment="1">
      <alignment vertical="center"/>
    </xf>
    <xf numFmtId="0" fontId="18" fillId="0" borderId="1" xfId="0" applyFont="1" applyFill="1" applyBorder="1" applyAlignment="1">
      <alignment vertical="center"/>
    </xf>
    <xf numFmtId="3" fontId="18" fillId="0" borderId="1" xfId="0" applyNumberFormat="1" applyFont="1" applyFill="1" applyBorder="1" applyAlignment="1">
      <alignment vertical="center"/>
    </xf>
    <xf numFmtId="0" fontId="11" fillId="0" borderId="0" xfId="0" applyFont="1" applyFill="1" applyBorder="1" applyAlignment="1">
      <alignment wrapText="1"/>
    </xf>
    <xf numFmtId="0" fontId="11" fillId="0" borderId="2" xfId="0" applyFont="1" applyFill="1" applyBorder="1" applyAlignment="1">
      <alignment horizontal="left" vertical="center" wrapText="1"/>
    </xf>
    <xf numFmtId="166" fontId="18" fillId="0" borderId="0" xfId="0" applyNumberFormat="1" applyFont="1" applyFill="1" applyBorder="1" applyAlignment="1">
      <alignment vertical="center" wrapText="1"/>
    </xf>
    <xf numFmtId="0" fontId="18" fillId="0" borderId="0" xfId="0" applyFont="1" applyFill="1" applyBorder="1" applyAlignment="1">
      <alignment wrapText="1"/>
    </xf>
    <xf numFmtId="0" fontId="18" fillId="0" borderId="0" xfId="0" applyFont="1" applyFill="1" applyBorder="1" applyAlignment="1">
      <alignment vertical="center" wrapText="1"/>
    </xf>
    <xf numFmtId="0" fontId="18" fillId="0" borderId="1" xfId="0" applyFont="1" applyFill="1" applyBorder="1" applyAlignment="1">
      <alignment vertical="center" wrapText="1"/>
    </xf>
    <xf numFmtId="171" fontId="18" fillId="0" borderId="0" xfId="1" applyNumberFormat="1" applyFont="1" applyFill="1" applyBorder="1" applyAlignment="1">
      <alignment vertical="center"/>
    </xf>
    <xf numFmtId="172" fontId="18" fillId="0" borderId="0" xfId="1" applyNumberFormat="1" applyFont="1" applyFill="1" applyBorder="1" applyAlignment="1">
      <alignment vertical="center"/>
    </xf>
    <xf numFmtId="0" fontId="18" fillId="0" borderId="2" xfId="0" applyFont="1" applyFill="1" applyBorder="1" applyAlignment="1">
      <alignment horizontal="right" wrapText="1"/>
    </xf>
    <xf numFmtId="0" fontId="19" fillId="0" borderId="0" xfId="0" applyFont="1"/>
    <xf numFmtId="0" fontId="18" fillId="0" borderId="0" xfId="0" applyFont="1" applyFill="1" applyBorder="1" applyAlignment="1">
      <alignment horizontal="left"/>
    </xf>
    <xf numFmtId="0" fontId="19" fillId="0" borderId="0" xfId="0" applyFont="1" applyAlignment="1">
      <alignment horizontal="left"/>
    </xf>
    <xf numFmtId="0" fontId="8" fillId="0" borderId="3" xfId="0" applyFont="1" applyBorder="1" applyAlignment="1">
      <alignment horizontal="left"/>
    </xf>
    <xf numFmtId="0" fontId="18" fillId="0" borderId="1" xfId="0" applyFont="1" applyFill="1" applyBorder="1" applyAlignment="1">
      <alignment horizontal="left" vertical="center" wrapText="1"/>
    </xf>
    <xf numFmtId="10" fontId="18" fillId="0" borderId="1" xfId="0" applyNumberFormat="1" applyFont="1" applyFill="1" applyBorder="1" applyAlignment="1">
      <alignment horizontal="left" vertical="center" wrapText="1"/>
    </xf>
    <xf numFmtId="0" fontId="18" fillId="0" borderId="1" xfId="0" applyFont="1" applyFill="1" applyBorder="1" applyAlignment="1">
      <alignment horizontal="left" vertical="center"/>
    </xf>
    <xf numFmtId="172" fontId="18" fillId="0" borderId="1" xfId="1" applyNumberFormat="1" applyFont="1" applyFill="1" applyBorder="1" applyAlignment="1">
      <alignment vertical="center"/>
    </xf>
    <xf numFmtId="0" fontId="8" fillId="0" borderId="3" xfId="0" applyFont="1" applyBorder="1" applyAlignment="1"/>
    <xf numFmtId="0" fontId="11" fillId="0" borderId="0" xfId="0" applyFont="1" applyFill="1" applyBorder="1"/>
    <xf numFmtId="0" fontId="11" fillId="0" borderId="0" xfId="0" applyFont="1" applyFill="1" applyBorder="1" applyAlignment="1">
      <alignment vertical="center"/>
    </xf>
    <xf numFmtId="172" fontId="11" fillId="0" borderId="0" xfId="1" applyNumberFormat="1" applyFont="1" applyFill="1" applyBorder="1" applyAlignment="1">
      <alignment vertical="center"/>
    </xf>
    <xf numFmtId="2" fontId="11" fillId="0" borderId="0" xfId="0" applyNumberFormat="1" applyFont="1" applyFill="1" applyBorder="1" applyAlignment="1">
      <alignment vertical="center"/>
    </xf>
    <xf numFmtId="0" fontId="11" fillId="0" borderId="1" xfId="0" applyFont="1" applyFill="1" applyBorder="1" applyAlignment="1">
      <alignment vertical="center"/>
    </xf>
    <xf numFmtId="172" fontId="11" fillId="0" borderId="1" xfId="1" applyNumberFormat="1" applyFont="1" applyFill="1" applyBorder="1" applyAlignment="1">
      <alignment vertical="center"/>
    </xf>
    <xf numFmtId="0" fontId="14" fillId="0" borderId="2" xfId="0" applyFont="1" applyBorder="1" applyAlignment="1">
      <alignment wrapText="1"/>
    </xf>
    <xf numFmtId="0" fontId="21" fillId="0" borderId="2" xfId="0" applyFont="1" applyBorder="1" applyAlignment="1">
      <alignment horizontal="center" wrapText="1"/>
    </xf>
    <xf numFmtId="0" fontId="20" fillId="0" borderId="2" xfId="0" applyFont="1" applyBorder="1" applyAlignment="1">
      <alignment horizontal="center" wrapText="1"/>
    </xf>
    <xf numFmtId="172" fontId="8" fillId="0" borderId="0" xfId="1" applyNumberFormat="1" applyFont="1"/>
    <xf numFmtId="165" fontId="8" fillId="0" borderId="0" xfId="0" applyNumberFormat="1" applyFont="1"/>
    <xf numFmtId="0" fontId="8" fillId="0" borderId="0" xfId="0" applyFont="1" applyBorder="1" applyAlignment="1">
      <alignment horizontal="left"/>
    </xf>
    <xf numFmtId="172" fontId="8" fillId="0" borderId="0" xfId="1" applyNumberFormat="1" applyFont="1" applyBorder="1"/>
    <xf numFmtId="166" fontId="8" fillId="0" borderId="0" xfId="0" applyNumberFormat="1" applyFont="1" applyBorder="1"/>
    <xf numFmtId="0" fontId="8" fillId="0" borderId="1" xfId="0" applyFont="1" applyBorder="1" applyAlignment="1">
      <alignment horizontal="left"/>
    </xf>
    <xf numFmtId="172" fontId="8" fillId="0" borderId="1" xfId="1" applyNumberFormat="1" applyFont="1" applyBorder="1"/>
    <xf numFmtId="0" fontId="2" fillId="0" borderId="2" xfId="0" applyFont="1" applyBorder="1" applyAlignment="1">
      <alignment horizontal="center" wrapText="1"/>
    </xf>
    <xf numFmtId="0" fontId="2" fillId="0" borderId="2" xfId="0" applyFont="1" applyFill="1" applyBorder="1"/>
    <xf numFmtId="0" fontId="2" fillId="0" borderId="3" xfId="0" applyFont="1" applyFill="1" applyBorder="1" applyAlignment="1">
      <alignment horizontal="left"/>
    </xf>
    <xf numFmtId="172" fontId="2" fillId="0" borderId="3" xfId="0" applyNumberFormat="1" applyFont="1" applyFill="1" applyBorder="1"/>
    <xf numFmtId="9" fontId="2" fillId="0" borderId="3" xfId="2" applyFont="1" applyFill="1" applyBorder="1"/>
    <xf numFmtId="172" fontId="2" fillId="0" borderId="0" xfId="0" applyNumberFormat="1" applyFont="1" applyFill="1" applyBorder="1"/>
    <xf numFmtId="9" fontId="2" fillId="0" borderId="0" xfId="2" applyFont="1" applyFill="1" applyBorder="1"/>
    <xf numFmtId="0" fontId="2" fillId="0" borderId="1" xfId="0" applyFont="1" applyFill="1" applyBorder="1" applyAlignment="1">
      <alignment horizontal="left"/>
    </xf>
    <xf numFmtId="172" fontId="2" fillId="0" borderId="1" xfId="0" applyNumberFormat="1" applyFont="1" applyFill="1" applyBorder="1"/>
    <xf numFmtId="9" fontId="2" fillId="0" borderId="1" xfId="2" applyFont="1" applyFill="1" applyBorder="1"/>
    <xf numFmtId="0" fontId="8" fillId="0" borderId="3" xfId="0" applyFont="1" applyBorder="1" applyAlignment="1">
      <alignment vertical="center" wrapText="1"/>
    </xf>
    <xf numFmtId="0" fontId="20" fillId="0" borderId="3" xfId="0" applyFont="1" applyBorder="1" applyAlignment="1">
      <alignment horizontal="center" vertical="center" wrapText="1"/>
    </xf>
    <xf numFmtId="0" fontId="20" fillId="0" borderId="0" xfId="0" applyFont="1" applyBorder="1" applyAlignment="1">
      <alignment horizontal="center" vertical="center"/>
    </xf>
    <xf numFmtId="3" fontId="20" fillId="0" borderId="0" xfId="0" applyNumberFormat="1" applyFont="1" applyBorder="1" applyAlignment="1">
      <alignment horizontal="center" vertical="center"/>
    </xf>
    <xf numFmtId="0" fontId="20" fillId="0" borderId="1" xfId="0" applyFont="1" applyBorder="1" applyAlignment="1">
      <alignment horizontal="center" vertical="center"/>
    </xf>
    <xf numFmtId="0" fontId="20" fillId="0" borderId="0" xfId="0" applyFont="1" applyBorder="1" applyAlignment="1">
      <alignment horizontal="center" vertical="center" wrapText="1"/>
    </xf>
    <xf numFmtId="0" fontId="20" fillId="0" borderId="1" xfId="0" applyFont="1" applyBorder="1" applyAlignment="1">
      <alignment horizontal="center" vertical="center" wrapText="1"/>
    </xf>
    <xf numFmtId="0" fontId="20" fillId="0" borderId="1" xfId="0" applyFont="1" applyBorder="1" applyAlignment="1">
      <alignment vertical="center" wrapText="1"/>
    </xf>
    <xf numFmtId="172" fontId="23" fillId="0" borderId="0" xfId="1" applyNumberFormat="1" applyFont="1" applyFill="1" applyBorder="1" applyAlignment="1">
      <alignment vertical="center"/>
    </xf>
    <xf numFmtId="173" fontId="18" fillId="0" borderId="0" xfId="1" applyNumberFormat="1" applyFont="1" applyFill="1" applyBorder="1" applyAlignment="1">
      <alignment vertical="center"/>
    </xf>
    <xf numFmtId="10" fontId="2" fillId="0" borderId="1" xfId="2" applyNumberFormat="1" applyFont="1" applyBorder="1" applyAlignment="1">
      <alignment horizontal="center"/>
    </xf>
    <xf numFmtId="0" fontId="24" fillId="0" borderId="0" xfId="0" applyFont="1" applyAlignment="1">
      <alignment vertical="center"/>
    </xf>
    <xf numFmtId="0" fontId="24" fillId="5" borderId="0" xfId="0" applyFont="1" applyFill="1" applyAlignment="1">
      <alignment vertical="center"/>
    </xf>
    <xf numFmtId="165" fontId="8" fillId="0" borderId="0" xfId="0" applyNumberFormat="1" applyFont="1" applyBorder="1"/>
    <xf numFmtId="173" fontId="18" fillId="0" borderId="1" xfId="1" applyNumberFormat="1" applyFont="1" applyFill="1" applyBorder="1" applyAlignment="1">
      <alignment vertical="center"/>
    </xf>
    <xf numFmtId="165" fontId="8" fillId="0" borderId="1" xfId="0" applyNumberFormat="1" applyFont="1" applyBorder="1"/>
    <xf numFmtId="0" fontId="2" fillId="0" borderId="0" xfId="0" applyFont="1" applyFill="1" applyBorder="1" applyAlignment="1">
      <alignment horizontal="right"/>
    </xf>
    <xf numFmtId="0" fontId="16" fillId="0" borderId="0" xfId="0" applyFont="1" applyFill="1" applyBorder="1" applyAlignment="1">
      <alignment horizontal="left"/>
    </xf>
    <xf numFmtId="172" fontId="16" fillId="0" borderId="0" xfId="1" applyNumberFormat="1" applyFont="1" applyFill="1" applyBorder="1" applyAlignment="1">
      <alignment horizontal="right"/>
    </xf>
    <xf numFmtId="1" fontId="16" fillId="0" borderId="0" xfId="0" applyNumberFormat="1" applyFont="1" applyFill="1" applyBorder="1" applyAlignment="1">
      <alignment horizontal="right"/>
    </xf>
    <xf numFmtId="0" fontId="16" fillId="0" borderId="0" xfId="0" applyFont="1" applyFill="1" applyBorder="1" applyAlignment="1">
      <alignment horizontal="right"/>
    </xf>
    <xf numFmtId="166" fontId="16" fillId="0" borderId="0" xfId="0" applyNumberFormat="1" applyFont="1" applyFill="1" applyBorder="1" applyAlignment="1">
      <alignment horizontal="right"/>
    </xf>
    <xf numFmtId="0" fontId="16" fillId="0" borderId="0" xfId="0" applyFont="1" applyFill="1" applyBorder="1"/>
    <xf numFmtId="0" fontId="2" fillId="0" borderId="3" xfId="0" applyFont="1" applyFill="1" applyBorder="1" applyAlignment="1">
      <alignment horizontal="right"/>
    </xf>
    <xf numFmtId="0" fontId="2" fillId="0" borderId="3" xfId="0" applyFont="1" applyFill="1" applyBorder="1" applyAlignment="1">
      <alignment horizontal="center"/>
    </xf>
    <xf numFmtId="0" fontId="16" fillId="0" borderId="1" xfId="0" applyFont="1" applyFill="1" applyBorder="1" applyAlignment="1">
      <alignment horizontal="left"/>
    </xf>
    <xf numFmtId="172" fontId="16" fillId="0" borderId="1" xfId="1" applyNumberFormat="1" applyFont="1" applyFill="1" applyBorder="1" applyAlignment="1">
      <alignment horizontal="right"/>
    </xf>
    <xf numFmtId="1" fontId="16" fillId="0" borderId="1" xfId="0" applyNumberFormat="1" applyFont="1" applyFill="1" applyBorder="1" applyAlignment="1">
      <alignment horizontal="right"/>
    </xf>
    <xf numFmtId="0" fontId="16" fillId="0" borderId="1" xfId="0" applyFont="1" applyFill="1" applyBorder="1" applyAlignment="1">
      <alignment horizontal="right"/>
    </xf>
    <xf numFmtId="0" fontId="2" fillId="0" borderId="1" xfId="0" applyFont="1" applyFill="1" applyBorder="1" applyAlignment="1">
      <alignment horizontal="right"/>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sqref="A1:F26"/>
    </sheetView>
  </sheetViews>
  <sheetFormatPr defaultRowHeight="15" x14ac:dyDescent="0.25"/>
  <cols>
    <col min="1" max="1" width="28.140625" style="4" bestFit="1" customWidth="1"/>
    <col min="2" max="16384" width="9.140625" style="4"/>
  </cols>
  <sheetData>
    <row r="1" spans="1:6" x14ac:dyDescent="0.25">
      <c r="A1" s="9" t="s">
        <v>25</v>
      </c>
      <c r="B1" s="9">
        <v>2016</v>
      </c>
      <c r="C1" s="9">
        <v>2017</v>
      </c>
      <c r="D1" s="9">
        <v>2018</v>
      </c>
      <c r="E1" s="9">
        <v>2019</v>
      </c>
      <c r="F1" s="9">
        <v>2020</v>
      </c>
    </row>
    <row r="2" spans="1:6" x14ac:dyDescent="0.25">
      <c r="A2" s="10" t="s">
        <v>19</v>
      </c>
      <c r="B2" s="11">
        <v>20394.327000000001</v>
      </c>
      <c r="C2" s="11">
        <v>19045.427</v>
      </c>
      <c r="D2" s="11">
        <v>22171.705000000002</v>
      </c>
      <c r="E2" s="11">
        <v>22258.244999999999</v>
      </c>
      <c r="F2" s="11">
        <v>19922.091</v>
      </c>
    </row>
    <row r="3" spans="1:6" x14ac:dyDescent="0.25">
      <c r="A3" s="10" t="s">
        <v>15</v>
      </c>
      <c r="B3" s="11">
        <v>3155.0189999999998</v>
      </c>
      <c r="C3" s="11">
        <v>1601.2070000000001</v>
      </c>
      <c r="D3" s="11">
        <v>2152.0419999999999</v>
      </c>
      <c r="E3" s="11">
        <v>2313.2020000000002</v>
      </c>
      <c r="F3" s="11">
        <v>2306.5889999999999</v>
      </c>
    </row>
    <row r="4" spans="1:6" x14ac:dyDescent="0.25">
      <c r="A4" s="10" t="s">
        <v>5</v>
      </c>
      <c r="B4" s="11">
        <v>3008.2669999999998</v>
      </c>
      <c r="C4" s="11">
        <v>2192.623</v>
      </c>
      <c r="D4" s="11">
        <v>2694.8989999999999</v>
      </c>
      <c r="E4" s="11">
        <v>2152.5219999999999</v>
      </c>
      <c r="F4" s="11">
        <v>2056.0059999999999</v>
      </c>
    </row>
    <row r="5" spans="1:6" x14ac:dyDescent="0.25">
      <c r="A5" s="10" t="s">
        <v>0</v>
      </c>
      <c r="B5" s="11">
        <v>1196.992</v>
      </c>
      <c r="C5" s="11">
        <v>1415.8030000000001</v>
      </c>
      <c r="D5" s="11">
        <v>761.23900000000003</v>
      </c>
      <c r="E5" s="11">
        <v>732.01199999999994</v>
      </c>
      <c r="F5" s="11">
        <v>834.09299999999996</v>
      </c>
    </row>
    <row r="6" spans="1:6" x14ac:dyDescent="0.25">
      <c r="A6" s="10" t="s">
        <v>1</v>
      </c>
      <c r="B6" s="11">
        <v>595.28899999999999</v>
      </c>
      <c r="C6" s="11">
        <v>542.64300000000003</v>
      </c>
      <c r="D6" s="11">
        <v>1140.067</v>
      </c>
      <c r="E6" s="11">
        <v>823.81500000000005</v>
      </c>
      <c r="F6" s="11">
        <v>602.12599999999998</v>
      </c>
    </row>
    <row r="7" spans="1:6" x14ac:dyDescent="0.25">
      <c r="A7" s="10" t="s">
        <v>21</v>
      </c>
      <c r="B7" s="11">
        <v>483.56099999999998</v>
      </c>
      <c r="C7" s="11">
        <v>589.77</v>
      </c>
      <c r="D7" s="11">
        <v>707.61800000000005</v>
      </c>
      <c r="E7" s="11">
        <v>801.22900000000004</v>
      </c>
      <c r="F7" s="11">
        <v>601.94799999999998</v>
      </c>
    </row>
    <row r="8" spans="1:6" x14ac:dyDescent="0.25">
      <c r="A8" s="10" t="s">
        <v>17</v>
      </c>
      <c r="B8" s="11">
        <v>969.74</v>
      </c>
      <c r="C8" s="11">
        <v>750.98400000000004</v>
      </c>
      <c r="D8" s="11">
        <v>993.94799999999998</v>
      </c>
      <c r="E8" s="11">
        <v>670.072</v>
      </c>
      <c r="F8" s="11">
        <v>510.67</v>
      </c>
    </row>
    <row r="9" spans="1:6" x14ac:dyDescent="0.25">
      <c r="A9" s="10" t="s">
        <v>20</v>
      </c>
      <c r="B9" s="11">
        <v>572.05100000000004</v>
      </c>
      <c r="C9" s="11">
        <v>1060.644</v>
      </c>
      <c r="D9" s="11">
        <v>916.87800000000004</v>
      </c>
      <c r="E9" s="11">
        <v>685.66</v>
      </c>
      <c r="F9" s="11">
        <v>489.55500000000001</v>
      </c>
    </row>
    <row r="10" spans="1:6" x14ac:dyDescent="0.25">
      <c r="A10" s="10" t="s">
        <v>9</v>
      </c>
      <c r="B10" s="11">
        <v>294.15800000000002</v>
      </c>
      <c r="C10" s="11">
        <v>256.53100000000001</v>
      </c>
      <c r="D10" s="11">
        <v>269.31099999999998</v>
      </c>
      <c r="E10" s="11">
        <v>269.08699999999999</v>
      </c>
      <c r="F10" s="11">
        <v>224.523</v>
      </c>
    </row>
    <row r="11" spans="1:6" x14ac:dyDescent="0.25">
      <c r="A11" s="10" t="s">
        <v>6</v>
      </c>
      <c r="B11" s="11">
        <v>139.577</v>
      </c>
      <c r="C11" s="11">
        <v>112.297</v>
      </c>
      <c r="D11" s="11">
        <v>135.79499999999999</v>
      </c>
      <c r="E11" s="11">
        <v>116.509</v>
      </c>
      <c r="F11" s="11">
        <v>187.988</v>
      </c>
    </row>
    <row r="12" spans="1:6" x14ac:dyDescent="0.25">
      <c r="A12" s="10" t="s">
        <v>13</v>
      </c>
      <c r="B12" s="11">
        <v>336.64400000000001</v>
      </c>
      <c r="C12" s="11">
        <v>363.35700000000003</v>
      </c>
      <c r="D12" s="11">
        <v>361.88400000000001</v>
      </c>
      <c r="E12" s="11">
        <v>176.76499999999999</v>
      </c>
      <c r="F12" s="11">
        <v>136.91999999999999</v>
      </c>
    </row>
    <row r="13" spans="1:6" x14ac:dyDescent="0.25">
      <c r="A13" s="10" t="s">
        <v>18</v>
      </c>
      <c r="B13" s="11">
        <v>364.274</v>
      </c>
      <c r="C13" s="11">
        <v>252.78</v>
      </c>
      <c r="D13" s="11">
        <v>400.77100000000002</v>
      </c>
      <c r="E13" s="11">
        <v>322.05799999999999</v>
      </c>
      <c r="F13" s="11">
        <v>126.232</v>
      </c>
    </row>
    <row r="14" spans="1:6" x14ac:dyDescent="0.25">
      <c r="A14" s="10" t="s">
        <v>2</v>
      </c>
      <c r="B14" s="11">
        <v>26.393000000000001</v>
      </c>
      <c r="C14" s="11">
        <v>80.281000000000006</v>
      </c>
      <c r="D14" s="11">
        <v>48.046999999999997</v>
      </c>
      <c r="E14" s="11">
        <v>40.442</v>
      </c>
      <c r="F14" s="11">
        <v>93.658000000000001</v>
      </c>
    </row>
    <row r="15" spans="1:6" x14ac:dyDescent="0.25">
      <c r="A15" s="10" t="s">
        <v>7</v>
      </c>
      <c r="B15" s="11">
        <v>351.47199999999998</v>
      </c>
      <c r="C15" s="11">
        <v>269.387</v>
      </c>
      <c r="D15" s="11">
        <v>317.09100000000001</v>
      </c>
      <c r="E15" s="11">
        <v>320.214</v>
      </c>
      <c r="F15" s="11">
        <v>87.753</v>
      </c>
    </row>
    <row r="16" spans="1:6" x14ac:dyDescent="0.25">
      <c r="A16" s="10" t="s">
        <v>22</v>
      </c>
      <c r="B16" s="11">
        <v>41.198</v>
      </c>
      <c r="C16" s="11">
        <v>42.161999999999999</v>
      </c>
      <c r="D16" s="11">
        <v>65.188999999999993</v>
      </c>
      <c r="E16" s="11">
        <v>52.942999999999998</v>
      </c>
      <c r="F16" s="11">
        <v>30.49</v>
      </c>
    </row>
    <row r="17" spans="1:6" x14ac:dyDescent="0.25">
      <c r="A17" s="10" t="s">
        <v>11</v>
      </c>
      <c r="B17" s="11">
        <v>45.906999999999996</v>
      </c>
      <c r="C17" s="11">
        <v>41.814999999999998</v>
      </c>
      <c r="D17" s="11">
        <v>46.206000000000003</v>
      </c>
      <c r="E17" s="11">
        <v>27.616</v>
      </c>
      <c r="F17" s="11">
        <v>23.105</v>
      </c>
    </row>
    <row r="18" spans="1:6" x14ac:dyDescent="0.25">
      <c r="A18" s="10" t="s">
        <v>8</v>
      </c>
      <c r="B18" s="11">
        <v>14.398</v>
      </c>
      <c r="C18" s="11">
        <v>11.52</v>
      </c>
      <c r="D18" s="11">
        <v>56.865000000000002</v>
      </c>
      <c r="E18" s="11">
        <v>33.978999999999999</v>
      </c>
      <c r="F18" s="11">
        <v>22.193000000000001</v>
      </c>
    </row>
    <row r="19" spans="1:6" x14ac:dyDescent="0.25">
      <c r="A19" s="10" t="s">
        <v>23</v>
      </c>
      <c r="B19" s="11">
        <v>11.996</v>
      </c>
      <c r="C19" s="11">
        <v>38.630000000000003</v>
      </c>
      <c r="D19" s="11">
        <v>48.33</v>
      </c>
      <c r="E19" s="11">
        <v>62.179000000000002</v>
      </c>
      <c r="F19" s="11">
        <v>20.027000000000001</v>
      </c>
    </row>
    <row r="20" spans="1:6" x14ac:dyDescent="0.25">
      <c r="A20" s="10" t="s">
        <v>3</v>
      </c>
      <c r="B20" s="11">
        <v>63.938000000000002</v>
      </c>
      <c r="C20" s="11">
        <v>63.683</v>
      </c>
      <c r="D20" s="11">
        <v>66.040999999999997</v>
      </c>
      <c r="E20" s="11">
        <v>39.15</v>
      </c>
      <c r="F20" s="11">
        <v>18.64</v>
      </c>
    </row>
    <row r="21" spans="1:6" x14ac:dyDescent="0.25">
      <c r="A21" s="10" t="s">
        <v>4</v>
      </c>
      <c r="B21" s="11">
        <v>42.244999999999997</v>
      </c>
      <c r="C21" s="11">
        <v>41.292999999999999</v>
      </c>
      <c r="D21" s="11">
        <v>58.273000000000003</v>
      </c>
      <c r="E21" s="11">
        <v>57.305999999999997</v>
      </c>
      <c r="F21" s="11">
        <v>11.775</v>
      </c>
    </row>
    <row r="22" spans="1:6" x14ac:dyDescent="0.25">
      <c r="A22" s="10" t="s">
        <v>12</v>
      </c>
      <c r="B22" s="11">
        <v>17.356999999999999</v>
      </c>
      <c r="C22" s="11">
        <v>21.882000000000001</v>
      </c>
      <c r="D22" s="11">
        <v>27.716000000000001</v>
      </c>
      <c r="E22" s="11">
        <v>26.268999999999998</v>
      </c>
      <c r="F22" s="11">
        <v>8.7620000000000005</v>
      </c>
    </row>
    <row r="23" spans="1:6" x14ac:dyDescent="0.25">
      <c r="A23" s="10" t="s">
        <v>10</v>
      </c>
      <c r="B23" s="11">
        <v>6.702</v>
      </c>
      <c r="C23" s="11">
        <v>5.593</v>
      </c>
      <c r="D23" s="11">
        <v>6.31</v>
      </c>
      <c r="E23" s="11">
        <v>4.6760000000000002</v>
      </c>
      <c r="F23" s="11">
        <v>3.9239999999999999</v>
      </c>
    </row>
    <row r="24" spans="1:6" x14ac:dyDescent="0.25">
      <c r="A24" s="10" t="s">
        <v>14</v>
      </c>
      <c r="B24" s="11">
        <v>0.30599999999999999</v>
      </c>
      <c r="C24" s="11">
        <v>5.516</v>
      </c>
      <c r="D24" s="11">
        <v>0.42899999999999999</v>
      </c>
      <c r="E24" s="11">
        <v>0.46899999999999997</v>
      </c>
      <c r="F24" s="11">
        <v>1.405</v>
      </c>
    </row>
    <row r="25" spans="1:6" x14ac:dyDescent="0.25">
      <c r="A25" s="10" t="s">
        <v>16</v>
      </c>
      <c r="B25" s="11">
        <v>1.7889999999999999</v>
      </c>
      <c r="C25" s="11">
        <v>1.3129999999999999</v>
      </c>
      <c r="D25" s="11">
        <v>2.8540000000000001</v>
      </c>
      <c r="E25" s="11">
        <v>9.0440000000000005</v>
      </c>
      <c r="F25" s="11">
        <v>1.329</v>
      </c>
    </row>
    <row r="26" spans="1:6" x14ac:dyDescent="0.25">
      <c r="A26" s="12" t="s">
        <v>24</v>
      </c>
      <c r="B26" s="13">
        <v>11.345000000000001</v>
      </c>
      <c r="C26" s="13">
        <v>21.882999999999999</v>
      </c>
      <c r="D26" s="13">
        <v>28.745000000000001</v>
      </c>
      <c r="E26" s="13">
        <v>0</v>
      </c>
      <c r="F26" s="13">
        <v>0</v>
      </c>
    </row>
    <row r="28" spans="1:6" x14ac:dyDescent="0.25">
      <c r="A28" s="4" t="s">
        <v>26</v>
      </c>
    </row>
    <row r="29" spans="1:6" x14ac:dyDescent="0.25">
      <c r="A29" s="4" t="s">
        <v>67</v>
      </c>
    </row>
  </sheetData>
  <sortState ref="A2:F26">
    <sortCondition descending="1" ref="F2:F26"/>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view="pageBreakPreview" topLeftCell="A16" zoomScale="110" zoomScaleNormal="100" zoomScaleSheetLayoutView="110" workbookViewId="0">
      <selection activeCell="G30" sqref="A30:G56"/>
    </sheetView>
  </sheetViews>
  <sheetFormatPr defaultRowHeight="12.75" x14ac:dyDescent="0.2"/>
  <cols>
    <col min="1" max="1" width="10.42578125" style="161" bestFit="1" customWidth="1"/>
    <col min="2" max="4" width="5.85546875" style="161" bestFit="1" customWidth="1"/>
    <col min="5" max="5" width="5.140625" style="161" bestFit="1" customWidth="1"/>
    <col min="6" max="6" width="5.85546875" style="161" bestFit="1" customWidth="1"/>
    <col min="7" max="16" width="5.140625" style="161" bestFit="1" customWidth="1"/>
    <col min="17" max="16384" width="9.140625" style="161"/>
  </cols>
  <sheetData>
    <row r="1" spans="1:10" x14ac:dyDescent="0.2">
      <c r="A1" s="166" t="s">
        <v>212</v>
      </c>
      <c r="B1" s="166">
        <v>1991</v>
      </c>
      <c r="C1" s="166">
        <v>1992</v>
      </c>
      <c r="D1" s="166">
        <v>1993</v>
      </c>
      <c r="E1" s="166">
        <v>1994</v>
      </c>
      <c r="F1" s="166">
        <v>1995</v>
      </c>
      <c r="G1" s="166">
        <v>1996</v>
      </c>
      <c r="H1" s="166">
        <v>1997</v>
      </c>
      <c r="I1" s="166">
        <v>2003</v>
      </c>
      <c r="J1" s="166">
        <v>2007</v>
      </c>
    </row>
    <row r="2" spans="1:10" x14ac:dyDescent="0.2">
      <c r="A2" s="167">
        <v>15</v>
      </c>
      <c r="B2" s="168">
        <v>0</v>
      </c>
      <c r="C2" s="168">
        <v>0</v>
      </c>
      <c r="D2" s="168">
        <v>0</v>
      </c>
      <c r="E2" s="168">
        <v>0</v>
      </c>
      <c r="F2" s="168">
        <v>1E-4</v>
      </c>
      <c r="G2" s="168">
        <v>0</v>
      </c>
      <c r="H2" s="168">
        <v>0</v>
      </c>
      <c r="I2" s="168">
        <v>0</v>
      </c>
      <c r="J2" s="168">
        <v>0</v>
      </c>
    </row>
    <row r="3" spans="1:10" x14ac:dyDescent="0.2">
      <c r="A3" s="165">
        <v>16</v>
      </c>
      <c r="B3" s="163">
        <v>0</v>
      </c>
      <c r="C3" s="163">
        <v>0</v>
      </c>
      <c r="D3" s="163">
        <v>0</v>
      </c>
      <c r="E3" s="163">
        <v>0</v>
      </c>
      <c r="F3" s="163">
        <v>0</v>
      </c>
      <c r="G3" s="163">
        <v>0</v>
      </c>
      <c r="H3" s="163">
        <v>0</v>
      </c>
      <c r="I3" s="163">
        <v>0</v>
      </c>
      <c r="J3" s="163">
        <v>0</v>
      </c>
    </row>
    <row r="4" spans="1:10" x14ac:dyDescent="0.2">
      <c r="A4" s="165">
        <v>17</v>
      </c>
      <c r="B4" s="163">
        <v>0</v>
      </c>
      <c r="C4" s="163">
        <v>0</v>
      </c>
      <c r="D4" s="163">
        <v>0</v>
      </c>
      <c r="E4" s="163">
        <v>0</v>
      </c>
      <c r="F4" s="163">
        <v>0</v>
      </c>
      <c r="G4" s="163">
        <v>0</v>
      </c>
      <c r="H4" s="163">
        <v>0</v>
      </c>
      <c r="I4" s="163">
        <v>0</v>
      </c>
      <c r="J4" s="163">
        <v>0</v>
      </c>
    </row>
    <row r="5" spans="1:10" x14ac:dyDescent="0.2">
      <c r="A5" s="165">
        <v>18</v>
      </c>
      <c r="B5" s="163">
        <v>0</v>
      </c>
      <c r="C5" s="163">
        <v>0</v>
      </c>
      <c r="D5" s="163">
        <v>1E-4</v>
      </c>
      <c r="E5" s="163">
        <v>0</v>
      </c>
      <c r="F5" s="163">
        <v>1E-4</v>
      </c>
      <c r="G5" s="163">
        <v>0</v>
      </c>
      <c r="H5" s="163">
        <v>0</v>
      </c>
      <c r="I5" s="163">
        <v>0</v>
      </c>
      <c r="J5" s="163">
        <v>0</v>
      </c>
    </row>
    <row r="6" spans="1:10" x14ac:dyDescent="0.2">
      <c r="A6" s="165">
        <v>19</v>
      </c>
      <c r="B6" s="163">
        <v>0</v>
      </c>
      <c r="C6" s="163">
        <v>0</v>
      </c>
      <c r="D6" s="163">
        <v>0</v>
      </c>
      <c r="E6" s="163">
        <v>0</v>
      </c>
      <c r="F6" s="163">
        <v>0</v>
      </c>
      <c r="G6" s="163">
        <v>0</v>
      </c>
      <c r="H6" s="163">
        <v>0</v>
      </c>
      <c r="I6" s="163">
        <v>0</v>
      </c>
      <c r="J6" s="163">
        <v>0</v>
      </c>
    </row>
    <row r="7" spans="1:10" x14ac:dyDescent="0.2">
      <c r="A7" s="165">
        <v>20</v>
      </c>
      <c r="B7" s="163">
        <v>0</v>
      </c>
      <c r="C7" s="163">
        <v>0</v>
      </c>
      <c r="D7" s="163">
        <v>0</v>
      </c>
      <c r="E7" s="163">
        <v>0</v>
      </c>
      <c r="F7" s="163">
        <v>2.0000000000000001E-4</v>
      </c>
      <c r="G7" s="163">
        <v>0</v>
      </c>
      <c r="H7" s="163">
        <v>0</v>
      </c>
      <c r="I7" s="163">
        <v>0</v>
      </c>
      <c r="J7" s="163">
        <v>0</v>
      </c>
    </row>
    <row r="8" spans="1:10" x14ac:dyDescent="0.2">
      <c r="A8" s="165">
        <v>21</v>
      </c>
      <c r="B8" s="163">
        <v>2.0000000000000001E-4</v>
      </c>
      <c r="C8" s="163">
        <v>0</v>
      </c>
      <c r="D8" s="163">
        <v>0</v>
      </c>
      <c r="E8" s="163">
        <v>0</v>
      </c>
      <c r="F8" s="163">
        <v>1E-4</v>
      </c>
      <c r="G8" s="163">
        <v>0</v>
      </c>
      <c r="H8" s="163">
        <v>0</v>
      </c>
      <c r="I8" s="163">
        <v>0</v>
      </c>
      <c r="J8" s="163">
        <v>0</v>
      </c>
    </row>
    <row r="9" spans="1:10" x14ac:dyDescent="0.2">
      <c r="A9" s="165">
        <v>22</v>
      </c>
      <c r="B9" s="163">
        <v>2.0000000000000001E-4</v>
      </c>
      <c r="C9" s="163">
        <v>0</v>
      </c>
      <c r="D9" s="163">
        <v>0</v>
      </c>
      <c r="E9" s="163">
        <v>1E-4</v>
      </c>
      <c r="F9" s="163">
        <v>4.0000000000000002E-4</v>
      </c>
      <c r="G9" s="163">
        <v>0</v>
      </c>
      <c r="H9" s="163">
        <v>0</v>
      </c>
      <c r="I9" s="163">
        <v>2.0000000000000001E-4</v>
      </c>
      <c r="J9" s="163">
        <v>0</v>
      </c>
    </row>
    <row r="10" spans="1:10" x14ac:dyDescent="0.2">
      <c r="A10" s="165">
        <v>23</v>
      </c>
      <c r="B10" s="163">
        <v>4.0000000000000002E-4</v>
      </c>
      <c r="C10" s="163">
        <v>0</v>
      </c>
      <c r="D10" s="163">
        <v>0</v>
      </c>
      <c r="E10" s="163">
        <v>0</v>
      </c>
      <c r="F10" s="163">
        <v>6.9999999999999999E-4</v>
      </c>
      <c r="G10" s="163">
        <v>0</v>
      </c>
      <c r="H10" s="163">
        <v>0</v>
      </c>
      <c r="I10" s="163">
        <v>0</v>
      </c>
      <c r="J10" s="163">
        <v>1E-4</v>
      </c>
    </row>
    <row r="11" spans="1:10" x14ac:dyDescent="0.2">
      <c r="A11" s="165">
        <v>24</v>
      </c>
      <c r="B11" s="163">
        <v>5.9999999999999995E-4</v>
      </c>
      <c r="C11" s="163">
        <v>0</v>
      </c>
      <c r="D11" s="163">
        <v>1E-4</v>
      </c>
      <c r="E11" s="163">
        <v>0</v>
      </c>
      <c r="F11" s="163">
        <v>2.0999999999999999E-3</v>
      </c>
      <c r="G11" s="163">
        <v>2.9999999999999997E-4</v>
      </c>
      <c r="H11" s="163">
        <v>1.5E-3</v>
      </c>
      <c r="I11" s="163">
        <v>5.0000000000000001E-4</v>
      </c>
      <c r="J11" s="163">
        <v>1E-4</v>
      </c>
    </row>
    <row r="12" spans="1:10" x14ac:dyDescent="0.2">
      <c r="A12" s="165">
        <v>25</v>
      </c>
      <c r="B12" s="163">
        <v>2E-3</v>
      </c>
      <c r="C12" s="163">
        <v>1E-4</v>
      </c>
      <c r="D12" s="163">
        <v>4.0000000000000002E-4</v>
      </c>
      <c r="E12" s="163">
        <v>0</v>
      </c>
      <c r="F12" s="163">
        <v>4.1999999999999997E-3</v>
      </c>
      <c r="G12" s="163">
        <v>2.9999999999999997E-4</v>
      </c>
      <c r="H12" s="163">
        <v>6.4999999999999997E-3</v>
      </c>
      <c r="I12" s="163">
        <v>8.0000000000000004E-4</v>
      </c>
      <c r="J12" s="163">
        <v>2.9999999999999997E-4</v>
      </c>
    </row>
    <row r="13" spans="1:10" x14ac:dyDescent="0.2">
      <c r="A13" s="165">
        <v>26</v>
      </c>
      <c r="B13" s="163">
        <v>3.0000000000000001E-3</v>
      </c>
      <c r="C13" s="163">
        <v>2.0000000000000001E-4</v>
      </c>
      <c r="D13" s="163">
        <v>8.9999999999999998E-4</v>
      </c>
      <c r="E13" s="163">
        <v>1E-4</v>
      </c>
      <c r="F13" s="163">
        <v>6.7999999999999996E-3</v>
      </c>
      <c r="G13" s="163">
        <v>0</v>
      </c>
      <c r="H13" s="163">
        <v>1.3899999999999999E-2</v>
      </c>
      <c r="I13" s="163">
        <v>1.2999999999999999E-3</v>
      </c>
      <c r="J13" s="163">
        <v>4.0000000000000002E-4</v>
      </c>
    </row>
    <row r="14" spans="1:10" x14ac:dyDescent="0.2">
      <c r="A14" s="165">
        <v>27</v>
      </c>
      <c r="B14" s="163">
        <v>3.5000000000000001E-3</v>
      </c>
      <c r="C14" s="163">
        <v>2.9999999999999997E-4</v>
      </c>
      <c r="D14" s="163">
        <v>1E-3</v>
      </c>
      <c r="E14" s="163">
        <v>5.9999999999999995E-4</v>
      </c>
      <c r="F14" s="163">
        <v>9.1999999999999998E-3</v>
      </c>
      <c r="G14" s="163">
        <v>1.1000000000000001E-3</v>
      </c>
      <c r="H14" s="163">
        <v>2.01E-2</v>
      </c>
      <c r="I14" s="163">
        <v>2.2000000000000001E-3</v>
      </c>
      <c r="J14" s="163">
        <v>1.2999999999999999E-3</v>
      </c>
    </row>
    <row r="15" spans="1:10" x14ac:dyDescent="0.2">
      <c r="A15" s="165">
        <v>28</v>
      </c>
      <c r="B15" s="163">
        <v>7.3000000000000001E-3</v>
      </c>
      <c r="C15" s="163">
        <v>1.1000000000000001E-3</v>
      </c>
      <c r="D15" s="163">
        <v>2.0999999999999999E-3</v>
      </c>
      <c r="E15" s="163">
        <v>1.6999999999999999E-3</v>
      </c>
      <c r="F15" s="163">
        <v>8.0000000000000002E-3</v>
      </c>
      <c r="G15" s="163">
        <v>1.6000000000000001E-3</v>
      </c>
      <c r="H15" s="163">
        <v>2.1100000000000001E-2</v>
      </c>
      <c r="I15" s="163">
        <v>2.5000000000000001E-3</v>
      </c>
      <c r="J15" s="163">
        <v>1.6999999999999999E-3</v>
      </c>
    </row>
    <row r="16" spans="1:10" x14ac:dyDescent="0.2">
      <c r="A16" s="165">
        <v>29</v>
      </c>
      <c r="B16" s="163">
        <v>1.03E-2</v>
      </c>
      <c r="C16" s="163">
        <v>2.8E-3</v>
      </c>
      <c r="D16" s="163">
        <v>5.3E-3</v>
      </c>
      <c r="E16" s="163">
        <v>3.5999999999999999E-3</v>
      </c>
      <c r="F16" s="163">
        <v>1.0200000000000001E-2</v>
      </c>
      <c r="G16" s="163">
        <v>2.8E-3</v>
      </c>
      <c r="H16" s="163">
        <v>2.1100000000000001E-2</v>
      </c>
      <c r="I16" s="163">
        <v>6.7999999999999996E-3</v>
      </c>
      <c r="J16" s="163">
        <v>2.3999999999999998E-3</v>
      </c>
    </row>
    <row r="17" spans="1:10" x14ac:dyDescent="0.2">
      <c r="A17" s="165">
        <v>30</v>
      </c>
      <c r="B17" s="163">
        <v>2.29E-2</v>
      </c>
      <c r="C17" s="163">
        <v>6.3E-3</v>
      </c>
      <c r="D17" s="163">
        <v>1.04E-2</v>
      </c>
      <c r="E17" s="163">
        <v>7.0000000000000001E-3</v>
      </c>
      <c r="F17" s="163">
        <v>1.2800000000000001E-2</v>
      </c>
      <c r="G17" s="163">
        <v>6.7000000000000002E-3</v>
      </c>
      <c r="H17" s="163">
        <v>1.9199999999999998E-2</v>
      </c>
      <c r="I17" s="163">
        <v>1.1599999999999999E-2</v>
      </c>
      <c r="J17" s="163">
        <v>7.3000000000000001E-3</v>
      </c>
    </row>
    <row r="18" spans="1:10" x14ac:dyDescent="0.2">
      <c r="A18" s="165">
        <v>31</v>
      </c>
      <c r="B18" s="163">
        <v>4.0800000000000003E-2</v>
      </c>
      <c r="C18" s="163">
        <v>1.4999999999999999E-2</v>
      </c>
      <c r="D18" s="163">
        <v>2.3699999999999999E-2</v>
      </c>
      <c r="E18" s="163">
        <v>1.66E-2</v>
      </c>
      <c r="F18" s="163">
        <v>1.5299999999999999E-2</v>
      </c>
      <c r="G18" s="163">
        <v>6.1999999999999998E-3</v>
      </c>
      <c r="H18" s="163">
        <v>1.44E-2</v>
      </c>
      <c r="I18" s="163">
        <v>3.0499999999999999E-2</v>
      </c>
      <c r="J18" s="163">
        <v>8.8999999999999999E-3</v>
      </c>
    </row>
    <row r="19" spans="1:10" x14ac:dyDescent="0.2">
      <c r="A19" s="165">
        <v>32</v>
      </c>
      <c r="B19" s="163">
        <v>7.17E-2</v>
      </c>
      <c r="C19" s="163">
        <v>3.2099999999999997E-2</v>
      </c>
      <c r="D19" s="163">
        <v>4.5900000000000003E-2</v>
      </c>
      <c r="E19" s="163">
        <v>3.0200000000000001E-2</v>
      </c>
      <c r="F19" s="163">
        <v>2.1299999999999999E-2</v>
      </c>
      <c r="G19" s="163">
        <v>1.32E-2</v>
      </c>
      <c r="H19" s="163">
        <v>1.4999999999999999E-2</v>
      </c>
      <c r="I19" s="163">
        <v>4.53E-2</v>
      </c>
      <c r="J19" s="163">
        <v>2.3400000000000001E-2</v>
      </c>
    </row>
    <row r="20" spans="1:10" x14ac:dyDescent="0.2">
      <c r="A20" s="165">
        <v>33</v>
      </c>
      <c r="B20" s="163">
        <v>0.1232</v>
      </c>
      <c r="C20" s="163">
        <v>5.2699999999999997E-2</v>
      </c>
      <c r="D20" s="163">
        <v>7.9000000000000001E-2</v>
      </c>
      <c r="E20" s="163">
        <v>6.9800000000000001E-2</v>
      </c>
      <c r="F20" s="163">
        <v>4.3299999999999998E-2</v>
      </c>
      <c r="G20" s="163">
        <v>2.81E-2</v>
      </c>
      <c r="H20" s="163">
        <v>2.9100000000000001E-2</v>
      </c>
      <c r="I20" s="163">
        <v>7.0499999999999993E-2</v>
      </c>
      <c r="J20" s="163">
        <v>3.8300000000000001E-2</v>
      </c>
    </row>
    <row r="21" spans="1:10" x14ac:dyDescent="0.2">
      <c r="A21" s="165">
        <v>34</v>
      </c>
      <c r="B21" s="163">
        <v>0.18029999999999999</v>
      </c>
      <c r="C21" s="163">
        <v>9.3799999999999994E-2</v>
      </c>
      <c r="D21" s="163">
        <v>0.1086</v>
      </c>
      <c r="E21" s="163">
        <v>0.1162</v>
      </c>
      <c r="F21" s="163">
        <v>8.0799999999999997E-2</v>
      </c>
      <c r="G21" s="163">
        <v>5.8299999999999998E-2</v>
      </c>
      <c r="H21" s="163">
        <v>5.4199999999999998E-2</v>
      </c>
      <c r="I21" s="163">
        <v>7.4899999999999994E-2</v>
      </c>
      <c r="J21" s="163">
        <v>5.9700000000000003E-2</v>
      </c>
    </row>
    <row r="22" spans="1:10" x14ac:dyDescent="0.2">
      <c r="A22" s="165">
        <v>35</v>
      </c>
      <c r="B22" s="163">
        <v>0.19550000000000001</v>
      </c>
      <c r="C22" s="163">
        <v>0.1391</v>
      </c>
      <c r="D22" s="163">
        <v>0.15629999999999999</v>
      </c>
      <c r="E22" s="163">
        <v>0.17460000000000001</v>
      </c>
      <c r="F22" s="163">
        <v>0.12740000000000001</v>
      </c>
      <c r="G22" s="163">
        <v>0.122</v>
      </c>
      <c r="H22" s="163">
        <v>0.1148</v>
      </c>
      <c r="I22" s="163">
        <v>8.4099999999999994E-2</v>
      </c>
      <c r="J22" s="163">
        <v>8.5199999999999998E-2</v>
      </c>
    </row>
    <row r="23" spans="1:10" x14ac:dyDescent="0.2">
      <c r="A23" s="165">
        <v>36</v>
      </c>
      <c r="B23" s="163">
        <v>0.14510000000000001</v>
      </c>
      <c r="C23" s="163">
        <v>0.15679999999999999</v>
      </c>
      <c r="D23" s="163">
        <v>0.1658</v>
      </c>
      <c r="E23" s="163">
        <v>0.19939999999999999</v>
      </c>
      <c r="F23" s="163">
        <v>0.15640000000000001</v>
      </c>
      <c r="G23" s="163">
        <v>0.1769</v>
      </c>
      <c r="H23" s="163">
        <v>0.15909999999999999</v>
      </c>
      <c r="I23" s="163">
        <v>7.5200000000000003E-2</v>
      </c>
      <c r="J23" s="163">
        <v>0.1048</v>
      </c>
    </row>
    <row r="24" spans="1:10" x14ac:dyDescent="0.2">
      <c r="A24" s="165">
        <v>37</v>
      </c>
      <c r="B24" s="163">
        <v>9.0700000000000003E-2</v>
      </c>
      <c r="C24" s="163">
        <v>0.1542</v>
      </c>
      <c r="D24" s="163">
        <v>0.12740000000000001</v>
      </c>
      <c r="E24" s="163">
        <v>0.1709</v>
      </c>
      <c r="F24" s="163">
        <v>0.1643</v>
      </c>
      <c r="G24" s="163">
        <v>0.18909999999999999</v>
      </c>
      <c r="H24" s="163">
        <v>0.1734</v>
      </c>
      <c r="I24" s="163">
        <v>8.3299999999999999E-2</v>
      </c>
      <c r="J24" s="163">
        <v>0.1242</v>
      </c>
    </row>
    <row r="25" spans="1:10" x14ac:dyDescent="0.2">
      <c r="A25" s="165" t="s">
        <v>209</v>
      </c>
      <c r="B25" s="163">
        <v>0.1023</v>
      </c>
      <c r="C25" s="163">
        <v>0.34560000000000002</v>
      </c>
      <c r="D25" s="163">
        <v>0.27289999999999998</v>
      </c>
      <c r="E25" s="163">
        <v>0.20899999999999999</v>
      </c>
      <c r="F25" s="163">
        <v>0.33629999999999999</v>
      </c>
      <c r="G25" s="163">
        <v>0.39350000000000002</v>
      </c>
      <c r="H25" s="163">
        <v>0.33660000000000001</v>
      </c>
      <c r="I25" s="163">
        <v>0.51019999999999999</v>
      </c>
      <c r="J25" s="163">
        <v>0.54190000000000005</v>
      </c>
    </row>
    <row r="26" spans="1:10" x14ac:dyDescent="0.2">
      <c r="A26" s="162" t="s">
        <v>211</v>
      </c>
      <c r="B26" s="162">
        <v>147</v>
      </c>
      <c r="C26" s="162">
        <v>125</v>
      </c>
      <c r="D26" s="162">
        <v>94</v>
      </c>
      <c r="E26" s="162">
        <v>90</v>
      </c>
      <c r="F26" s="162">
        <v>121</v>
      </c>
      <c r="G26" s="162">
        <v>108</v>
      </c>
      <c r="H26" s="162">
        <v>73</v>
      </c>
      <c r="I26" s="162">
        <v>374</v>
      </c>
      <c r="J26" s="162">
        <v>489</v>
      </c>
    </row>
    <row r="27" spans="1:10" x14ac:dyDescent="0.2">
      <c r="A27" s="169" t="s">
        <v>210</v>
      </c>
      <c r="B27" s="170">
        <v>15321</v>
      </c>
      <c r="C27" s="170">
        <v>15207</v>
      </c>
      <c r="D27" s="170">
        <v>10732</v>
      </c>
      <c r="E27" s="170">
        <v>8138</v>
      </c>
      <c r="F27" s="170">
        <v>11537</v>
      </c>
      <c r="G27" s="170">
        <v>7942</v>
      </c>
      <c r="H27" s="170">
        <v>5261</v>
      </c>
      <c r="I27" s="170">
        <v>6025</v>
      </c>
      <c r="J27" s="170">
        <v>7101</v>
      </c>
    </row>
    <row r="30" spans="1:10" x14ac:dyDescent="0.2">
      <c r="A30" s="166" t="s">
        <v>212</v>
      </c>
      <c r="B30" s="166">
        <v>2009</v>
      </c>
      <c r="C30" s="166">
        <v>2011</v>
      </c>
      <c r="D30" s="166">
        <v>2013</v>
      </c>
      <c r="E30" s="166">
        <v>2015</v>
      </c>
      <c r="F30" s="166">
        <v>2017</v>
      </c>
      <c r="G30" s="166">
        <v>2019</v>
      </c>
    </row>
    <row r="31" spans="1:10" x14ac:dyDescent="0.2">
      <c r="A31" s="167">
        <v>15</v>
      </c>
      <c r="B31" s="168">
        <v>0</v>
      </c>
      <c r="C31" s="168">
        <v>0</v>
      </c>
      <c r="D31" s="168">
        <v>0</v>
      </c>
      <c r="E31" s="168">
        <v>1E-4</v>
      </c>
      <c r="F31" s="168">
        <v>0</v>
      </c>
      <c r="G31" s="168">
        <v>0</v>
      </c>
    </row>
    <row r="32" spans="1:10" x14ac:dyDescent="0.2">
      <c r="A32" s="165">
        <v>16</v>
      </c>
      <c r="B32" s="163">
        <v>0</v>
      </c>
      <c r="C32" s="163">
        <v>0</v>
      </c>
      <c r="D32" s="163">
        <v>0</v>
      </c>
      <c r="E32" s="163">
        <v>0</v>
      </c>
      <c r="F32" s="163">
        <v>0</v>
      </c>
      <c r="G32" s="163">
        <v>0</v>
      </c>
    </row>
    <row r="33" spans="1:7" x14ac:dyDescent="0.2">
      <c r="A33" s="165">
        <v>17</v>
      </c>
      <c r="B33" s="163">
        <v>0</v>
      </c>
      <c r="C33" s="163">
        <v>0</v>
      </c>
      <c r="D33" s="163">
        <v>0</v>
      </c>
      <c r="E33" s="163">
        <v>0</v>
      </c>
      <c r="F33" s="163">
        <v>0</v>
      </c>
      <c r="G33" s="163">
        <v>0</v>
      </c>
    </row>
    <row r="34" spans="1:7" x14ac:dyDescent="0.2">
      <c r="A34" s="165">
        <v>18</v>
      </c>
      <c r="B34" s="163">
        <v>0</v>
      </c>
      <c r="C34" s="163">
        <v>0</v>
      </c>
      <c r="D34" s="163">
        <v>0</v>
      </c>
      <c r="E34" s="163">
        <v>0</v>
      </c>
      <c r="F34" s="163">
        <v>0</v>
      </c>
      <c r="G34" s="163">
        <v>0</v>
      </c>
    </row>
    <row r="35" spans="1:7" x14ac:dyDescent="0.2">
      <c r="A35" s="165">
        <v>19</v>
      </c>
      <c r="B35" s="163">
        <v>0</v>
      </c>
      <c r="C35" s="163">
        <v>0</v>
      </c>
      <c r="D35" s="163">
        <v>0</v>
      </c>
      <c r="E35" s="163">
        <v>0</v>
      </c>
      <c r="F35" s="163">
        <v>0</v>
      </c>
      <c r="G35" s="163">
        <v>0</v>
      </c>
    </row>
    <row r="36" spans="1:7" x14ac:dyDescent="0.2">
      <c r="A36" s="165">
        <v>20</v>
      </c>
      <c r="B36" s="163">
        <v>0</v>
      </c>
      <c r="C36" s="163">
        <v>4.0000000000000002E-4</v>
      </c>
      <c r="D36" s="163">
        <v>0</v>
      </c>
      <c r="E36" s="163">
        <v>0</v>
      </c>
      <c r="F36" s="163">
        <v>0</v>
      </c>
      <c r="G36" s="163">
        <v>0</v>
      </c>
    </row>
    <row r="37" spans="1:7" x14ac:dyDescent="0.2">
      <c r="A37" s="165">
        <v>21</v>
      </c>
      <c r="B37" s="163">
        <v>0</v>
      </c>
      <c r="C37" s="163">
        <v>0</v>
      </c>
      <c r="D37" s="163">
        <v>0</v>
      </c>
      <c r="E37" s="163">
        <v>0</v>
      </c>
      <c r="F37" s="163">
        <v>2.9999999999999997E-4</v>
      </c>
      <c r="G37" s="163">
        <v>0</v>
      </c>
    </row>
    <row r="38" spans="1:7" x14ac:dyDescent="0.2">
      <c r="A38" s="165">
        <v>22</v>
      </c>
      <c r="B38" s="163">
        <v>0</v>
      </c>
      <c r="C38" s="163">
        <v>0</v>
      </c>
      <c r="D38" s="163">
        <v>0</v>
      </c>
      <c r="E38" s="163">
        <v>0</v>
      </c>
      <c r="F38" s="163">
        <v>0</v>
      </c>
      <c r="G38" s="163">
        <v>0</v>
      </c>
    </row>
    <row r="39" spans="1:7" x14ac:dyDescent="0.2">
      <c r="A39" s="165">
        <v>23</v>
      </c>
      <c r="B39" s="163">
        <v>0</v>
      </c>
      <c r="C39" s="163">
        <v>2.0000000000000001E-4</v>
      </c>
      <c r="D39" s="163">
        <v>5.0000000000000001E-4</v>
      </c>
      <c r="E39" s="163">
        <v>1E-4</v>
      </c>
      <c r="F39" s="163">
        <v>2.9999999999999997E-4</v>
      </c>
      <c r="G39" s="163">
        <v>0</v>
      </c>
    </row>
    <row r="40" spans="1:7" x14ac:dyDescent="0.2">
      <c r="A40" s="165">
        <v>24</v>
      </c>
      <c r="B40" s="163">
        <v>0</v>
      </c>
      <c r="C40" s="163">
        <v>2.0000000000000001E-4</v>
      </c>
      <c r="D40" s="163">
        <v>5.9999999999999995E-4</v>
      </c>
      <c r="E40" s="163">
        <v>2.9999999999999997E-4</v>
      </c>
      <c r="F40" s="163">
        <v>5.9999999999999995E-4</v>
      </c>
      <c r="G40" s="163">
        <v>4.0000000000000002E-4</v>
      </c>
    </row>
    <row r="41" spans="1:7" x14ac:dyDescent="0.2">
      <c r="A41" s="165">
        <v>25</v>
      </c>
      <c r="B41" s="163">
        <v>2.0000000000000001E-4</v>
      </c>
      <c r="C41" s="163">
        <v>2.0000000000000001E-4</v>
      </c>
      <c r="D41" s="163">
        <v>5.9999999999999995E-4</v>
      </c>
      <c r="E41" s="163">
        <v>6.9999999999999999E-4</v>
      </c>
      <c r="F41" s="163">
        <v>0</v>
      </c>
      <c r="G41" s="163">
        <v>1.5E-3</v>
      </c>
    </row>
    <row r="42" spans="1:7" x14ac:dyDescent="0.2">
      <c r="A42" s="165">
        <v>26</v>
      </c>
      <c r="B42" s="163">
        <v>2.9999999999999997E-4</v>
      </c>
      <c r="C42" s="163">
        <v>0</v>
      </c>
      <c r="D42" s="163">
        <v>1.1999999999999999E-3</v>
      </c>
      <c r="E42" s="163">
        <v>5.9999999999999995E-4</v>
      </c>
      <c r="F42" s="163">
        <v>5.9999999999999995E-4</v>
      </c>
      <c r="G42" s="163">
        <v>1.1000000000000001E-3</v>
      </c>
    </row>
    <row r="43" spans="1:7" x14ac:dyDescent="0.2">
      <c r="A43" s="165">
        <v>27</v>
      </c>
      <c r="B43" s="163">
        <v>8.0000000000000004E-4</v>
      </c>
      <c r="C43" s="163">
        <v>4.0000000000000002E-4</v>
      </c>
      <c r="D43" s="163">
        <v>1.1999999999999999E-3</v>
      </c>
      <c r="E43" s="163">
        <v>1.4E-3</v>
      </c>
      <c r="F43" s="163">
        <v>1.4E-3</v>
      </c>
      <c r="G43" s="163">
        <v>1.5E-3</v>
      </c>
    </row>
    <row r="44" spans="1:7" x14ac:dyDescent="0.2">
      <c r="A44" s="165">
        <v>28</v>
      </c>
      <c r="B44" s="163">
        <v>6.9999999999999999E-4</v>
      </c>
      <c r="C44" s="163">
        <v>4.0000000000000002E-4</v>
      </c>
      <c r="D44" s="163">
        <v>1.6000000000000001E-3</v>
      </c>
      <c r="E44" s="163">
        <v>2.2000000000000001E-3</v>
      </c>
      <c r="F44" s="163">
        <v>2E-3</v>
      </c>
      <c r="G44" s="163">
        <v>1.6999999999999999E-3</v>
      </c>
    </row>
    <row r="45" spans="1:7" x14ac:dyDescent="0.2">
      <c r="A45" s="165">
        <v>29</v>
      </c>
      <c r="B45" s="163">
        <v>6.9999999999999999E-4</v>
      </c>
      <c r="C45" s="163">
        <v>1E-3</v>
      </c>
      <c r="D45" s="163">
        <v>2.8E-3</v>
      </c>
      <c r="E45" s="163">
        <v>4.4999999999999997E-3</v>
      </c>
      <c r="F45" s="163">
        <v>9.5999999999999992E-3</v>
      </c>
      <c r="G45" s="163">
        <v>1.1000000000000001E-3</v>
      </c>
    </row>
    <row r="46" spans="1:7" x14ac:dyDescent="0.2">
      <c r="A46" s="165">
        <v>30</v>
      </c>
      <c r="B46" s="163">
        <v>4.3E-3</v>
      </c>
      <c r="C46" s="163">
        <v>8.0000000000000004E-4</v>
      </c>
      <c r="D46" s="163">
        <v>3.0000000000000001E-3</v>
      </c>
      <c r="E46" s="163">
        <v>5.3E-3</v>
      </c>
      <c r="F46" s="163">
        <v>6.4999999999999997E-3</v>
      </c>
      <c r="G46" s="163">
        <v>3.2000000000000002E-3</v>
      </c>
    </row>
    <row r="47" spans="1:7" x14ac:dyDescent="0.2">
      <c r="A47" s="165">
        <v>31</v>
      </c>
      <c r="B47" s="163">
        <v>8.6E-3</v>
      </c>
      <c r="C47" s="163">
        <v>2.0999999999999999E-3</v>
      </c>
      <c r="D47" s="163">
        <v>5.5999999999999999E-3</v>
      </c>
      <c r="E47" s="163">
        <v>9.2999999999999992E-3</v>
      </c>
      <c r="F47" s="163">
        <v>9.9000000000000008E-3</v>
      </c>
      <c r="G47" s="163">
        <v>6.1000000000000004E-3</v>
      </c>
    </row>
    <row r="48" spans="1:7" x14ac:dyDescent="0.2">
      <c r="A48" s="165">
        <v>32</v>
      </c>
      <c r="B48" s="163">
        <v>1.04E-2</v>
      </c>
      <c r="C48" s="163">
        <v>4.8999999999999998E-3</v>
      </c>
      <c r="D48" s="163">
        <v>3.5999999999999999E-3</v>
      </c>
      <c r="E48" s="163">
        <v>1.0200000000000001E-2</v>
      </c>
      <c r="F48" s="163">
        <v>1.3899999999999999E-2</v>
      </c>
      <c r="G48" s="163">
        <v>5.4000000000000003E-3</v>
      </c>
    </row>
    <row r="49" spans="1:7" x14ac:dyDescent="0.2">
      <c r="A49" s="165">
        <v>33</v>
      </c>
      <c r="B49" s="163">
        <v>1.9900000000000001E-2</v>
      </c>
      <c r="C49" s="163">
        <v>1.1299999999999999E-2</v>
      </c>
      <c r="D49" s="163">
        <v>8.6E-3</v>
      </c>
      <c r="E49" s="163">
        <v>1.11E-2</v>
      </c>
      <c r="F49" s="163">
        <v>2.01E-2</v>
      </c>
      <c r="G49" s="163">
        <v>1.3899999999999999E-2</v>
      </c>
    </row>
    <row r="50" spans="1:7" x14ac:dyDescent="0.2">
      <c r="A50" s="165">
        <v>34</v>
      </c>
      <c r="B50" s="163">
        <v>3.8399999999999997E-2</v>
      </c>
      <c r="C50" s="163">
        <v>2.3E-2</v>
      </c>
      <c r="D50" s="163">
        <v>1.9300000000000001E-2</v>
      </c>
      <c r="E50" s="163">
        <v>1.78E-2</v>
      </c>
      <c r="F50" s="163">
        <v>2.98E-2</v>
      </c>
      <c r="G50" s="163">
        <v>2.0799999999999999E-2</v>
      </c>
    </row>
    <row r="51" spans="1:7" x14ac:dyDescent="0.2">
      <c r="A51" s="165">
        <v>35</v>
      </c>
      <c r="B51" s="163">
        <v>7.6799999999999993E-2</v>
      </c>
      <c r="C51" s="163">
        <v>5.1400000000000001E-2</v>
      </c>
      <c r="D51" s="163">
        <v>3.5499999999999997E-2</v>
      </c>
      <c r="E51" s="163">
        <v>3.32E-2</v>
      </c>
      <c r="F51" s="163">
        <v>3.0300000000000001E-2</v>
      </c>
      <c r="G51" s="163">
        <v>3.5099999999999999E-2</v>
      </c>
    </row>
    <row r="52" spans="1:7" x14ac:dyDescent="0.2">
      <c r="A52" s="165">
        <v>36</v>
      </c>
      <c r="B52" s="163">
        <v>9.8299999999999998E-2</v>
      </c>
      <c r="C52" s="163">
        <v>7.5800000000000006E-2</v>
      </c>
      <c r="D52" s="163">
        <v>6.6100000000000006E-2</v>
      </c>
      <c r="E52" s="163">
        <v>5.3499999999999999E-2</v>
      </c>
      <c r="F52" s="163">
        <v>4.2500000000000003E-2</v>
      </c>
      <c r="G52" s="163">
        <v>5.5199999999999999E-2</v>
      </c>
    </row>
    <row r="53" spans="1:7" x14ac:dyDescent="0.2">
      <c r="A53" s="165">
        <v>37</v>
      </c>
      <c r="B53" s="163">
        <v>0.1105</v>
      </c>
      <c r="C53" s="163">
        <v>0.1027</v>
      </c>
      <c r="D53" s="163">
        <v>9.8599999999999993E-2</v>
      </c>
      <c r="E53" s="163">
        <v>0.1104</v>
      </c>
      <c r="F53" s="163">
        <v>6.7400000000000002E-2</v>
      </c>
      <c r="G53" s="163">
        <v>7.4800000000000005E-2</v>
      </c>
    </row>
    <row r="54" spans="1:7" x14ac:dyDescent="0.2">
      <c r="A54" s="165" t="s">
        <v>209</v>
      </c>
      <c r="B54" s="163">
        <v>0.63029999999999997</v>
      </c>
      <c r="C54" s="163">
        <v>0.72519999999999996</v>
      </c>
      <c r="D54" s="163">
        <v>0.75119999999999998</v>
      </c>
      <c r="E54" s="163">
        <v>0.73929999999999996</v>
      </c>
      <c r="F54" s="163">
        <v>0.76480000000000004</v>
      </c>
      <c r="G54" s="163">
        <v>0.77829999999999999</v>
      </c>
    </row>
    <row r="55" spans="1:7" x14ac:dyDescent="0.2">
      <c r="A55" s="162" t="s">
        <v>211</v>
      </c>
      <c r="B55" s="162">
        <v>456</v>
      </c>
      <c r="C55" s="162">
        <v>403</v>
      </c>
      <c r="D55" s="162">
        <v>500</v>
      </c>
      <c r="E55" s="162">
        <v>554</v>
      </c>
      <c r="F55" s="162">
        <v>378</v>
      </c>
      <c r="G55" s="162">
        <v>439</v>
      </c>
    </row>
    <row r="56" spans="1:7" x14ac:dyDescent="0.2">
      <c r="A56" s="169" t="s">
        <v>210</v>
      </c>
      <c r="B56" s="170">
        <v>6045</v>
      </c>
      <c r="C56" s="170">
        <v>5121</v>
      </c>
      <c r="D56" s="170">
        <v>6418</v>
      </c>
      <c r="E56" s="170">
        <v>7176</v>
      </c>
      <c r="F56" s="170">
        <v>3529</v>
      </c>
      <c r="G56" s="170">
        <v>5385</v>
      </c>
    </row>
  </sheetData>
  <pageMargins left="1" right="1" top="1" bottom="1" header="0.5" footer="0.5"/>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view="pageBreakPreview" zoomScale="60" zoomScaleNormal="100" workbookViewId="0">
      <selection activeCell="I1" sqref="I1:P47"/>
    </sheetView>
  </sheetViews>
  <sheetFormatPr defaultRowHeight="15" x14ac:dyDescent="0.25"/>
  <cols>
    <col min="1" max="1" width="11.7109375" style="171" customWidth="1"/>
    <col min="2" max="16384" width="9.140625" style="171"/>
  </cols>
  <sheetData>
    <row r="1" spans="1:16" x14ac:dyDescent="0.25">
      <c r="A1" s="172" t="s">
        <v>214</v>
      </c>
      <c r="B1" s="172">
        <v>1998</v>
      </c>
      <c r="C1" s="172">
        <v>1999</v>
      </c>
      <c r="D1" s="172">
        <v>2000</v>
      </c>
      <c r="E1" s="172">
        <v>2001</v>
      </c>
      <c r="F1" s="172">
        <v>2002</v>
      </c>
      <c r="G1" s="172">
        <v>2004</v>
      </c>
      <c r="H1" s="172">
        <v>2005</v>
      </c>
      <c r="I1" s="172" t="s">
        <v>214</v>
      </c>
      <c r="J1" s="172">
        <v>2006</v>
      </c>
      <c r="K1" s="172">
        <v>2008</v>
      </c>
      <c r="L1" s="172">
        <v>2010</v>
      </c>
      <c r="M1" s="172">
        <v>2012</v>
      </c>
      <c r="N1" s="172">
        <v>2014</v>
      </c>
      <c r="O1" s="172">
        <v>2016</v>
      </c>
      <c r="P1" s="172">
        <v>2018</v>
      </c>
    </row>
    <row r="2" spans="1:16" s="174" customFormat="1" ht="12.75" x14ac:dyDescent="0.2">
      <c r="A2" s="160">
        <v>2</v>
      </c>
      <c r="B2" s="173">
        <v>0</v>
      </c>
      <c r="C2" s="173">
        <v>0</v>
      </c>
      <c r="D2" s="173">
        <v>0</v>
      </c>
      <c r="E2" s="173">
        <v>0</v>
      </c>
      <c r="F2" s="173">
        <v>0</v>
      </c>
      <c r="G2" s="173">
        <v>0</v>
      </c>
      <c r="H2" s="173">
        <v>0</v>
      </c>
      <c r="I2" s="160">
        <v>2</v>
      </c>
      <c r="J2" s="173">
        <v>0</v>
      </c>
      <c r="K2" s="173">
        <v>0</v>
      </c>
      <c r="L2" s="173">
        <v>0</v>
      </c>
      <c r="M2" s="173">
        <v>0</v>
      </c>
      <c r="N2" s="173">
        <v>0</v>
      </c>
      <c r="O2" s="173">
        <v>0</v>
      </c>
      <c r="P2" s="173">
        <v>0</v>
      </c>
    </row>
    <row r="3" spans="1:16" s="174" customFormat="1" ht="12.75" x14ac:dyDescent="0.2">
      <c r="A3" s="160">
        <v>3</v>
      </c>
      <c r="B3" s="173">
        <v>0</v>
      </c>
      <c r="C3" s="173">
        <v>0</v>
      </c>
      <c r="D3" s="173">
        <v>0</v>
      </c>
      <c r="E3" s="173">
        <v>0</v>
      </c>
      <c r="F3" s="173">
        <v>0</v>
      </c>
      <c r="G3" s="173">
        <v>0</v>
      </c>
      <c r="H3" s="173">
        <v>0</v>
      </c>
      <c r="I3" s="160">
        <v>3</v>
      </c>
      <c r="J3" s="173">
        <v>0</v>
      </c>
      <c r="K3" s="173">
        <v>0</v>
      </c>
      <c r="L3" s="173">
        <v>0</v>
      </c>
      <c r="M3" s="173">
        <v>0</v>
      </c>
      <c r="N3" s="173">
        <v>0</v>
      </c>
      <c r="O3" s="173">
        <v>0</v>
      </c>
      <c r="P3" s="173">
        <v>0</v>
      </c>
    </row>
    <row r="4" spans="1:16" s="174" customFormat="1" ht="12.75" x14ac:dyDescent="0.2">
      <c r="A4" s="160">
        <v>4</v>
      </c>
      <c r="B4" s="173">
        <v>0</v>
      </c>
      <c r="C4" s="173">
        <v>0</v>
      </c>
      <c r="D4" s="173">
        <v>0</v>
      </c>
      <c r="E4" s="173">
        <v>0</v>
      </c>
      <c r="F4" s="173">
        <v>0</v>
      </c>
      <c r="G4" s="173">
        <v>0</v>
      </c>
      <c r="H4" s="173">
        <v>0</v>
      </c>
      <c r="I4" s="160">
        <v>4</v>
      </c>
      <c r="J4" s="173">
        <v>0</v>
      </c>
      <c r="K4" s="173">
        <v>0</v>
      </c>
      <c r="L4" s="173">
        <v>0</v>
      </c>
      <c r="M4" s="173">
        <v>0</v>
      </c>
      <c r="N4" s="173">
        <v>0</v>
      </c>
      <c r="O4" s="173">
        <v>0</v>
      </c>
      <c r="P4" s="173">
        <v>1.5E-3</v>
      </c>
    </row>
    <row r="5" spans="1:16" s="174" customFormat="1" ht="12.75" x14ac:dyDescent="0.2">
      <c r="A5" s="160">
        <v>5</v>
      </c>
      <c r="B5" s="173">
        <v>0</v>
      </c>
      <c r="C5" s="173">
        <v>6.4999999999999997E-3</v>
      </c>
      <c r="D5" s="173">
        <v>1.6999999999999999E-3</v>
      </c>
      <c r="E5" s="173">
        <v>0</v>
      </c>
      <c r="F5" s="173">
        <v>0</v>
      </c>
      <c r="G5" s="173">
        <v>1.2999999999999999E-3</v>
      </c>
      <c r="H5" s="173">
        <v>0</v>
      </c>
      <c r="I5" s="160">
        <v>5</v>
      </c>
      <c r="J5" s="173">
        <v>0</v>
      </c>
      <c r="K5" s="173">
        <v>0</v>
      </c>
      <c r="L5" s="173">
        <v>0</v>
      </c>
      <c r="M5" s="173">
        <v>1.6999999999999999E-3</v>
      </c>
      <c r="N5" s="173">
        <v>1.2999999999999999E-3</v>
      </c>
      <c r="O5" s="173">
        <v>0</v>
      </c>
      <c r="P5" s="173">
        <v>0</v>
      </c>
    </row>
    <row r="6" spans="1:16" s="174" customFormat="1" ht="12.75" x14ac:dyDescent="0.2">
      <c r="A6" s="160">
        <v>6</v>
      </c>
      <c r="B6" s="173">
        <v>4.0000000000000001E-3</v>
      </c>
      <c r="C6" s="173">
        <v>3.2000000000000002E-3</v>
      </c>
      <c r="D6" s="173">
        <v>2.3900000000000001E-2</v>
      </c>
      <c r="E6" s="173">
        <v>1.11E-2</v>
      </c>
      <c r="F6" s="173">
        <v>0</v>
      </c>
      <c r="G6" s="173">
        <v>1.47E-2</v>
      </c>
      <c r="H6" s="173">
        <v>0</v>
      </c>
      <c r="I6" s="160">
        <v>6</v>
      </c>
      <c r="J6" s="173">
        <v>6.0000000000000001E-3</v>
      </c>
      <c r="K6" s="173">
        <v>0</v>
      </c>
      <c r="L6" s="173">
        <v>0</v>
      </c>
      <c r="M6" s="173">
        <v>0</v>
      </c>
      <c r="N6" s="173">
        <v>2.5000000000000001E-3</v>
      </c>
      <c r="O6" s="173">
        <v>0</v>
      </c>
      <c r="P6" s="173">
        <v>1.5E-3</v>
      </c>
    </row>
    <row r="7" spans="1:16" s="174" customFormat="1" ht="12.75" x14ac:dyDescent="0.2">
      <c r="A7" s="160">
        <v>7</v>
      </c>
      <c r="B7" s="173">
        <v>6.0000000000000001E-3</v>
      </c>
      <c r="C7" s="173">
        <v>6.4999999999999997E-3</v>
      </c>
      <c r="D7" s="173">
        <v>5.1000000000000004E-3</v>
      </c>
      <c r="E7" s="173">
        <v>5.5399999999999998E-2</v>
      </c>
      <c r="F7" s="173">
        <v>3.2500000000000001E-2</v>
      </c>
      <c r="G7" s="173">
        <v>8.0000000000000002E-3</v>
      </c>
      <c r="H7" s="173">
        <v>2.1299999999999999E-2</v>
      </c>
      <c r="I7" s="160">
        <v>7</v>
      </c>
      <c r="J7" s="173">
        <v>2E-3</v>
      </c>
      <c r="K7" s="173">
        <v>6.0000000000000001E-3</v>
      </c>
      <c r="L7" s="173">
        <v>0</v>
      </c>
      <c r="M7" s="173">
        <v>6.8999999999999999E-3</v>
      </c>
      <c r="N7" s="173">
        <v>1.01E-2</v>
      </c>
      <c r="O7" s="173">
        <v>1.6000000000000001E-3</v>
      </c>
      <c r="P7" s="173">
        <v>4.5999999999999999E-3</v>
      </c>
    </row>
    <row r="8" spans="1:16" s="174" customFormat="1" ht="12.75" x14ac:dyDescent="0.2">
      <c r="A8" s="160">
        <v>8</v>
      </c>
      <c r="B8" s="173">
        <v>3.4099999999999998E-2</v>
      </c>
      <c r="C8" s="173">
        <v>0</v>
      </c>
      <c r="D8" s="173">
        <v>1.54E-2</v>
      </c>
      <c r="E8" s="173">
        <v>2.4400000000000002E-2</v>
      </c>
      <c r="F8" s="173">
        <v>0.151</v>
      </c>
      <c r="G8" s="173">
        <v>3.6200000000000003E-2</v>
      </c>
      <c r="H8" s="173">
        <v>4.4999999999999998E-2</v>
      </c>
      <c r="I8" s="160">
        <v>8</v>
      </c>
      <c r="J8" s="173">
        <v>4.5999999999999999E-2</v>
      </c>
      <c r="K8" s="173">
        <v>2.01E-2</v>
      </c>
      <c r="L8" s="173">
        <v>1.1900000000000001E-2</v>
      </c>
      <c r="M8" s="173">
        <v>0</v>
      </c>
      <c r="N8" s="173">
        <v>2.5000000000000001E-3</v>
      </c>
      <c r="O8" s="173">
        <v>3.44E-2</v>
      </c>
      <c r="P8" s="173">
        <v>2.1499999999999998E-2</v>
      </c>
    </row>
    <row r="9" spans="1:16" s="174" customFormat="1" ht="12.75" x14ac:dyDescent="0.2">
      <c r="A9" s="160">
        <v>9</v>
      </c>
      <c r="B9" s="173">
        <v>2.2100000000000002E-2</v>
      </c>
      <c r="C9" s="173">
        <v>4.2200000000000001E-2</v>
      </c>
      <c r="D9" s="173">
        <v>1.8800000000000001E-2</v>
      </c>
      <c r="E9" s="173">
        <v>3.1E-2</v>
      </c>
      <c r="F9" s="173">
        <v>6.9800000000000001E-2</v>
      </c>
      <c r="G9" s="173">
        <v>0.1113</v>
      </c>
      <c r="H9" s="173">
        <v>6.6400000000000001E-2</v>
      </c>
      <c r="I9" s="160">
        <v>9</v>
      </c>
      <c r="J9" s="173">
        <v>6.4000000000000001E-2</v>
      </c>
      <c r="K9" s="173">
        <v>2.6200000000000001E-2</v>
      </c>
      <c r="L9" s="173">
        <v>2.3900000000000001E-2</v>
      </c>
      <c r="M9" s="173">
        <v>3.3999999999999998E-3</v>
      </c>
      <c r="N9" s="173">
        <v>1.01E-2</v>
      </c>
      <c r="O9" s="173">
        <v>2.1299999999999999E-2</v>
      </c>
      <c r="P9" s="173">
        <v>1.54E-2</v>
      </c>
    </row>
    <row r="10" spans="1:16" s="174" customFormat="1" ht="12.75" x14ac:dyDescent="0.2">
      <c r="A10" s="160">
        <v>10</v>
      </c>
      <c r="B10" s="173">
        <v>3.2099999999999997E-2</v>
      </c>
      <c r="C10" s="173">
        <v>1.2999999999999999E-2</v>
      </c>
      <c r="D10" s="173">
        <v>4.2700000000000002E-2</v>
      </c>
      <c r="E10" s="173">
        <v>3.7699999999999997E-2</v>
      </c>
      <c r="F10" s="173">
        <v>5.5199999999999999E-2</v>
      </c>
      <c r="G10" s="173">
        <v>0.17560000000000001</v>
      </c>
      <c r="H10" s="173">
        <v>0.1469</v>
      </c>
      <c r="I10" s="160">
        <v>10</v>
      </c>
      <c r="J10" s="173">
        <v>7.0000000000000007E-2</v>
      </c>
      <c r="K10" s="173">
        <v>7.85E-2</v>
      </c>
      <c r="L10" s="173">
        <v>3.1800000000000002E-2</v>
      </c>
      <c r="M10" s="173">
        <v>2.23E-2</v>
      </c>
      <c r="N10" s="173">
        <v>8.8999999999999999E-3</v>
      </c>
      <c r="O10" s="173">
        <v>1.7999999999999999E-2</v>
      </c>
      <c r="P10" s="173">
        <v>3.3799999999999997E-2</v>
      </c>
    </row>
    <row r="11" spans="1:16" s="174" customFormat="1" ht="12.75" x14ac:dyDescent="0.2">
      <c r="A11" s="160">
        <v>11</v>
      </c>
      <c r="B11" s="173">
        <v>5.8200000000000002E-2</v>
      </c>
      <c r="C11" s="173">
        <v>2.92E-2</v>
      </c>
      <c r="D11" s="173">
        <v>3.0800000000000001E-2</v>
      </c>
      <c r="E11" s="173">
        <v>4.8800000000000003E-2</v>
      </c>
      <c r="F11" s="173">
        <v>4.2200000000000001E-2</v>
      </c>
      <c r="G11" s="173">
        <v>4.9599999999999998E-2</v>
      </c>
      <c r="H11" s="173">
        <v>0.16350000000000001</v>
      </c>
      <c r="I11" s="160">
        <v>11</v>
      </c>
      <c r="J11" s="173">
        <v>0.13200000000000001</v>
      </c>
      <c r="K11" s="173">
        <v>6.8400000000000002E-2</v>
      </c>
      <c r="L11" s="173">
        <v>5.96E-2</v>
      </c>
      <c r="M11" s="173">
        <v>4.1200000000000001E-2</v>
      </c>
      <c r="N11" s="173">
        <v>1.14E-2</v>
      </c>
      <c r="O11" s="173">
        <v>1.9699999999999999E-2</v>
      </c>
      <c r="P11" s="173">
        <v>4.4600000000000001E-2</v>
      </c>
    </row>
    <row r="12" spans="1:16" s="174" customFormat="1" ht="12.75" x14ac:dyDescent="0.2">
      <c r="A12" s="160">
        <v>12</v>
      </c>
      <c r="B12" s="173">
        <v>7.0300000000000001E-2</v>
      </c>
      <c r="C12" s="173">
        <v>3.9E-2</v>
      </c>
      <c r="D12" s="173">
        <v>5.8099999999999999E-2</v>
      </c>
      <c r="E12" s="173">
        <v>4.2099999999999999E-2</v>
      </c>
      <c r="F12" s="173">
        <v>4.3799999999999999E-2</v>
      </c>
      <c r="G12" s="173">
        <v>3.49E-2</v>
      </c>
      <c r="H12" s="173">
        <v>5.21E-2</v>
      </c>
      <c r="I12" s="160">
        <v>12</v>
      </c>
      <c r="J12" s="173">
        <v>7.0000000000000007E-2</v>
      </c>
      <c r="K12" s="173">
        <v>4.8300000000000003E-2</v>
      </c>
      <c r="L12" s="173">
        <v>0.1153</v>
      </c>
      <c r="M12" s="173">
        <v>2.7400000000000001E-2</v>
      </c>
      <c r="N12" s="173">
        <v>4.0599999999999997E-2</v>
      </c>
      <c r="O12" s="173">
        <v>9.7999999999999997E-3</v>
      </c>
      <c r="P12" s="173">
        <v>0.04</v>
      </c>
    </row>
    <row r="13" spans="1:16" s="174" customFormat="1" ht="12.75" x14ac:dyDescent="0.2">
      <c r="A13" s="160">
        <v>13</v>
      </c>
      <c r="B13" s="173">
        <v>9.4399999999999998E-2</v>
      </c>
      <c r="C13" s="173">
        <v>4.87E-2</v>
      </c>
      <c r="D13" s="173">
        <v>5.2999999999999999E-2</v>
      </c>
      <c r="E13" s="173">
        <v>5.3199999999999997E-2</v>
      </c>
      <c r="F13" s="173">
        <v>4.7100000000000003E-2</v>
      </c>
      <c r="G13" s="173">
        <v>3.6200000000000003E-2</v>
      </c>
      <c r="H13" s="173">
        <v>1.66E-2</v>
      </c>
      <c r="I13" s="160">
        <v>13</v>
      </c>
      <c r="J13" s="173">
        <v>4.8000000000000001E-2</v>
      </c>
      <c r="K13" s="173">
        <v>9.2600000000000002E-2</v>
      </c>
      <c r="L13" s="173">
        <v>7.1599999999999997E-2</v>
      </c>
      <c r="M13" s="173">
        <v>9.4299999999999995E-2</v>
      </c>
      <c r="N13" s="173">
        <v>6.59E-2</v>
      </c>
      <c r="O13" s="173">
        <v>1.15E-2</v>
      </c>
      <c r="P13" s="173">
        <v>3.0800000000000001E-2</v>
      </c>
    </row>
    <row r="14" spans="1:16" s="174" customFormat="1" ht="12.75" x14ac:dyDescent="0.2">
      <c r="A14" s="160">
        <v>14</v>
      </c>
      <c r="B14" s="173">
        <v>9.4399999999999998E-2</v>
      </c>
      <c r="C14" s="173">
        <v>6.1699999999999998E-2</v>
      </c>
      <c r="D14" s="173">
        <v>4.7899999999999998E-2</v>
      </c>
      <c r="E14" s="173">
        <v>5.0999999999999997E-2</v>
      </c>
      <c r="F14" s="173">
        <v>3.2500000000000001E-2</v>
      </c>
      <c r="G14" s="173">
        <v>2.8199999999999999E-2</v>
      </c>
      <c r="H14" s="173">
        <v>3.0800000000000001E-2</v>
      </c>
      <c r="I14" s="160">
        <v>14</v>
      </c>
      <c r="J14" s="173">
        <v>3.4000000000000002E-2</v>
      </c>
      <c r="K14" s="173">
        <v>7.6499999999999999E-2</v>
      </c>
      <c r="L14" s="173">
        <v>5.1700000000000003E-2</v>
      </c>
      <c r="M14" s="173">
        <v>0.1046</v>
      </c>
      <c r="N14" s="173">
        <v>4.9399999999999999E-2</v>
      </c>
      <c r="O14" s="173">
        <v>2.7900000000000001E-2</v>
      </c>
      <c r="P14" s="173">
        <v>2.3099999999999999E-2</v>
      </c>
    </row>
    <row r="15" spans="1:16" s="174" customFormat="1" ht="12.75" x14ac:dyDescent="0.2">
      <c r="A15" s="160">
        <v>15</v>
      </c>
      <c r="B15" s="173">
        <v>6.83E-2</v>
      </c>
      <c r="C15" s="173">
        <v>0.12659999999999999</v>
      </c>
      <c r="D15" s="173">
        <v>7.3499999999999996E-2</v>
      </c>
      <c r="E15" s="173">
        <v>3.9899999999999998E-2</v>
      </c>
      <c r="F15" s="173">
        <v>3.0800000000000001E-2</v>
      </c>
      <c r="G15" s="173">
        <v>2.6800000000000001E-2</v>
      </c>
      <c r="H15" s="173">
        <v>3.7900000000000003E-2</v>
      </c>
      <c r="I15" s="160">
        <v>15</v>
      </c>
      <c r="J15" s="173">
        <v>3.4000000000000002E-2</v>
      </c>
      <c r="K15" s="173">
        <v>3.0200000000000001E-2</v>
      </c>
      <c r="L15" s="173">
        <v>6.7599999999999993E-2</v>
      </c>
      <c r="M15" s="173">
        <v>7.7200000000000005E-2</v>
      </c>
      <c r="N15" s="173">
        <v>7.7299999999999994E-2</v>
      </c>
      <c r="O15" s="173">
        <v>6.2300000000000001E-2</v>
      </c>
      <c r="P15" s="173">
        <v>3.2300000000000002E-2</v>
      </c>
    </row>
    <row r="16" spans="1:16" s="174" customFormat="1" ht="12.75" x14ac:dyDescent="0.2">
      <c r="A16" s="160">
        <v>16</v>
      </c>
      <c r="B16" s="173">
        <v>7.8299999999999995E-2</v>
      </c>
      <c r="C16" s="173">
        <v>6.4899999999999999E-2</v>
      </c>
      <c r="D16" s="173">
        <v>9.4E-2</v>
      </c>
      <c r="E16" s="173">
        <v>5.3199999999999997E-2</v>
      </c>
      <c r="F16" s="173">
        <v>4.7100000000000003E-2</v>
      </c>
      <c r="G16" s="173">
        <v>3.2199999999999999E-2</v>
      </c>
      <c r="H16" s="173">
        <v>2.6100000000000002E-2</v>
      </c>
      <c r="I16" s="160">
        <v>16</v>
      </c>
      <c r="J16" s="173">
        <v>0.02</v>
      </c>
      <c r="K16" s="173">
        <v>2.2100000000000002E-2</v>
      </c>
      <c r="L16" s="173">
        <v>5.1700000000000003E-2</v>
      </c>
      <c r="M16" s="173">
        <v>5.6599999999999998E-2</v>
      </c>
      <c r="N16" s="173">
        <v>0.09</v>
      </c>
      <c r="O16" s="173">
        <v>5.0799999999999998E-2</v>
      </c>
      <c r="P16" s="173">
        <v>3.85E-2</v>
      </c>
    </row>
    <row r="17" spans="1:16" s="174" customFormat="1" ht="12.75" x14ac:dyDescent="0.2">
      <c r="A17" s="160">
        <v>17</v>
      </c>
      <c r="B17" s="173">
        <v>3.4099999999999998E-2</v>
      </c>
      <c r="C17" s="173">
        <v>5.8400000000000001E-2</v>
      </c>
      <c r="D17" s="173">
        <v>6.6699999999999995E-2</v>
      </c>
      <c r="E17" s="173">
        <v>8.43E-2</v>
      </c>
      <c r="F17" s="173">
        <v>6.8199999999999997E-2</v>
      </c>
      <c r="G17" s="173">
        <v>1.47E-2</v>
      </c>
      <c r="H17" s="173">
        <v>1.9E-2</v>
      </c>
      <c r="I17" s="160">
        <v>17</v>
      </c>
      <c r="J17" s="173">
        <v>1.6E-2</v>
      </c>
      <c r="K17" s="173">
        <v>1.21E-2</v>
      </c>
      <c r="L17" s="173">
        <v>2.7799999999999998E-2</v>
      </c>
      <c r="M17" s="173">
        <v>8.9200000000000002E-2</v>
      </c>
      <c r="N17" s="173">
        <v>6.08E-2</v>
      </c>
      <c r="O17" s="173">
        <v>7.5399999999999995E-2</v>
      </c>
      <c r="P17" s="173">
        <v>3.5400000000000001E-2</v>
      </c>
    </row>
    <row r="18" spans="1:16" s="174" customFormat="1" ht="12.75" x14ac:dyDescent="0.2">
      <c r="A18" s="160">
        <v>18</v>
      </c>
      <c r="B18" s="173">
        <v>3.4099999999999998E-2</v>
      </c>
      <c r="C18" s="173">
        <v>4.2200000000000001E-2</v>
      </c>
      <c r="D18" s="173">
        <v>5.9799999999999999E-2</v>
      </c>
      <c r="E18" s="173">
        <v>5.9900000000000002E-2</v>
      </c>
      <c r="F18" s="173">
        <v>6.6600000000000006E-2</v>
      </c>
      <c r="G18" s="173">
        <v>2.5499999999999998E-2</v>
      </c>
      <c r="H18" s="173">
        <v>3.0800000000000001E-2</v>
      </c>
      <c r="I18" s="160">
        <v>18</v>
      </c>
      <c r="J18" s="173">
        <v>3.7999999999999999E-2</v>
      </c>
      <c r="K18" s="173">
        <v>6.0000000000000001E-3</v>
      </c>
      <c r="L18" s="173">
        <v>1.7899999999999999E-2</v>
      </c>
      <c r="M18" s="173">
        <v>4.8000000000000001E-2</v>
      </c>
      <c r="N18" s="173">
        <v>7.0999999999999994E-2</v>
      </c>
      <c r="O18" s="173">
        <v>8.6900000000000005E-2</v>
      </c>
      <c r="P18" s="173">
        <v>6.3100000000000003E-2</v>
      </c>
    </row>
    <row r="19" spans="1:16" s="174" customFormat="1" ht="12.75" x14ac:dyDescent="0.2">
      <c r="A19" s="160">
        <v>19</v>
      </c>
      <c r="B19" s="173">
        <v>2.2100000000000002E-2</v>
      </c>
      <c r="C19" s="173">
        <v>1.95E-2</v>
      </c>
      <c r="D19" s="173">
        <v>2.3900000000000001E-2</v>
      </c>
      <c r="E19" s="173">
        <v>4.4299999999999999E-2</v>
      </c>
      <c r="F19" s="173">
        <v>3.2500000000000001E-2</v>
      </c>
      <c r="G19" s="173">
        <v>4.5600000000000002E-2</v>
      </c>
      <c r="H19" s="173">
        <v>2.6100000000000002E-2</v>
      </c>
      <c r="I19" s="160">
        <v>19</v>
      </c>
      <c r="J19" s="173">
        <v>2.8000000000000001E-2</v>
      </c>
      <c r="K19" s="173">
        <v>1.21E-2</v>
      </c>
      <c r="L19" s="173">
        <v>1.5900000000000001E-2</v>
      </c>
      <c r="M19" s="173">
        <v>2.23E-2</v>
      </c>
      <c r="N19" s="173">
        <v>6.59E-2</v>
      </c>
      <c r="O19" s="173">
        <v>5.8999999999999997E-2</v>
      </c>
      <c r="P19" s="173">
        <v>6.1499999999999999E-2</v>
      </c>
    </row>
    <row r="20" spans="1:16" s="174" customFormat="1" ht="12.75" x14ac:dyDescent="0.2">
      <c r="A20" s="160">
        <v>20</v>
      </c>
      <c r="B20" s="173">
        <v>2.6100000000000002E-2</v>
      </c>
      <c r="C20" s="173">
        <v>2.2700000000000001E-2</v>
      </c>
      <c r="D20" s="173">
        <v>2.2200000000000001E-2</v>
      </c>
      <c r="E20" s="173">
        <v>2.6599999999999999E-2</v>
      </c>
      <c r="F20" s="173">
        <v>2.5999999999999999E-2</v>
      </c>
      <c r="G20" s="173">
        <v>5.7599999999999998E-2</v>
      </c>
      <c r="H20" s="173">
        <v>3.32E-2</v>
      </c>
      <c r="I20" s="160">
        <v>20</v>
      </c>
      <c r="J20" s="173">
        <v>0.02</v>
      </c>
      <c r="K20" s="173">
        <v>2.2100000000000002E-2</v>
      </c>
      <c r="L20" s="173">
        <v>2.3900000000000001E-2</v>
      </c>
      <c r="M20" s="173">
        <v>2.5700000000000001E-2</v>
      </c>
      <c r="N20" s="173">
        <v>6.08E-2</v>
      </c>
      <c r="O20" s="173">
        <v>6.7199999999999996E-2</v>
      </c>
      <c r="P20" s="173">
        <v>5.6899999999999999E-2</v>
      </c>
    </row>
    <row r="21" spans="1:16" s="174" customFormat="1" ht="12.75" x14ac:dyDescent="0.2">
      <c r="A21" s="160">
        <v>21</v>
      </c>
      <c r="B21" s="173">
        <v>4.4200000000000003E-2</v>
      </c>
      <c r="C21" s="173">
        <v>3.2500000000000001E-2</v>
      </c>
      <c r="D21" s="173">
        <v>1.03E-2</v>
      </c>
      <c r="E21" s="173">
        <v>3.5499999999999997E-2</v>
      </c>
      <c r="F21" s="173">
        <v>2.2700000000000001E-2</v>
      </c>
      <c r="G21" s="173">
        <v>3.49E-2</v>
      </c>
      <c r="H21" s="173">
        <v>4.4999999999999998E-2</v>
      </c>
      <c r="I21" s="160">
        <v>21</v>
      </c>
      <c r="J21" s="173">
        <v>0.04</v>
      </c>
      <c r="K21" s="173">
        <v>2.01E-2</v>
      </c>
      <c r="L21" s="173">
        <v>2.1899999999999999E-2</v>
      </c>
      <c r="M21" s="173">
        <v>1.2E-2</v>
      </c>
      <c r="N21" s="173">
        <v>2.53E-2</v>
      </c>
      <c r="O21" s="173">
        <v>9.6699999999999994E-2</v>
      </c>
      <c r="P21" s="173">
        <v>4.1500000000000002E-2</v>
      </c>
    </row>
    <row r="22" spans="1:16" s="174" customFormat="1" ht="12.75" x14ac:dyDescent="0.2">
      <c r="A22" s="160">
        <v>22</v>
      </c>
      <c r="B22" s="173">
        <v>5.0200000000000002E-2</v>
      </c>
      <c r="C22" s="173">
        <v>2.92E-2</v>
      </c>
      <c r="D22" s="173">
        <v>4.2700000000000002E-2</v>
      </c>
      <c r="E22" s="173">
        <v>1.77E-2</v>
      </c>
      <c r="F22" s="173">
        <v>2.1100000000000001E-2</v>
      </c>
      <c r="G22" s="173">
        <v>2.9499999999999998E-2</v>
      </c>
      <c r="H22" s="173">
        <v>2.3699999999999999E-2</v>
      </c>
      <c r="I22" s="160">
        <v>22</v>
      </c>
      <c r="J22" s="173">
        <v>0.05</v>
      </c>
      <c r="K22" s="173">
        <v>1.61E-2</v>
      </c>
      <c r="L22" s="173">
        <v>3.1800000000000002E-2</v>
      </c>
      <c r="M22" s="173">
        <v>1.03E-2</v>
      </c>
      <c r="N22" s="173">
        <v>2.1499999999999998E-2</v>
      </c>
      <c r="O22" s="173">
        <v>7.0499999999999993E-2</v>
      </c>
      <c r="P22" s="173">
        <v>6.1499999999999999E-2</v>
      </c>
    </row>
    <row r="23" spans="1:16" s="174" customFormat="1" ht="12.75" x14ac:dyDescent="0.2">
      <c r="A23" s="160">
        <v>23</v>
      </c>
      <c r="B23" s="173">
        <v>3.61E-2</v>
      </c>
      <c r="C23" s="173">
        <v>7.4700000000000003E-2</v>
      </c>
      <c r="D23" s="173">
        <v>3.4200000000000001E-2</v>
      </c>
      <c r="E23" s="173">
        <v>3.3300000000000003E-2</v>
      </c>
      <c r="F23" s="173">
        <v>1.2999999999999999E-2</v>
      </c>
      <c r="G23" s="173">
        <v>2.2800000000000001E-2</v>
      </c>
      <c r="H23" s="173">
        <v>2.6100000000000002E-2</v>
      </c>
      <c r="I23" s="160">
        <v>23</v>
      </c>
      <c r="J23" s="173">
        <v>3.5999999999999997E-2</v>
      </c>
      <c r="K23" s="173">
        <v>3.8199999999999998E-2</v>
      </c>
      <c r="L23" s="173">
        <v>1.3899999999999999E-2</v>
      </c>
      <c r="M23" s="173">
        <v>8.6E-3</v>
      </c>
      <c r="N23" s="173">
        <v>1.52E-2</v>
      </c>
      <c r="O23" s="173">
        <v>2.7900000000000001E-2</v>
      </c>
      <c r="P23" s="173">
        <v>4.4600000000000001E-2</v>
      </c>
    </row>
    <row r="24" spans="1:16" s="174" customFormat="1" ht="12.75" x14ac:dyDescent="0.2">
      <c r="A24" s="160">
        <v>24</v>
      </c>
      <c r="B24" s="173">
        <v>3.0099999999999998E-2</v>
      </c>
      <c r="C24" s="173">
        <v>4.2200000000000001E-2</v>
      </c>
      <c r="D24" s="173">
        <v>4.6199999999999998E-2</v>
      </c>
      <c r="E24" s="173">
        <v>3.3300000000000003E-2</v>
      </c>
      <c r="F24" s="173">
        <v>2.92E-2</v>
      </c>
      <c r="G24" s="173">
        <v>1.0699999999999999E-2</v>
      </c>
      <c r="H24" s="173">
        <v>9.4999999999999998E-3</v>
      </c>
      <c r="I24" s="160">
        <v>24</v>
      </c>
      <c r="J24" s="173">
        <v>2.4E-2</v>
      </c>
      <c r="K24" s="173">
        <v>5.0299999999999997E-2</v>
      </c>
      <c r="L24" s="173">
        <v>1.3899999999999999E-2</v>
      </c>
      <c r="M24" s="173">
        <v>2.4E-2</v>
      </c>
      <c r="N24" s="173">
        <v>2.7900000000000001E-2</v>
      </c>
      <c r="O24" s="173">
        <v>2.1299999999999999E-2</v>
      </c>
      <c r="P24" s="173">
        <v>3.2300000000000002E-2</v>
      </c>
    </row>
    <row r="25" spans="1:16" s="174" customFormat="1" ht="12.75" x14ac:dyDescent="0.2">
      <c r="A25" s="160">
        <v>25</v>
      </c>
      <c r="B25" s="173">
        <v>2.2100000000000002E-2</v>
      </c>
      <c r="C25" s="173">
        <v>9.7000000000000003E-3</v>
      </c>
      <c r="D25" s="173">
        <v>2.2200000000000001E-2</v>
      </c>
      <c r="E25" s="173">
        <v>4.4299999999999999E-2</v>
      </c>
      <c r="F25" s="173">
        <v>4.3799999999999999E-2</v>
      </c>
      <c r="G25" s="173">
        <v>1.21E-2</v>
      </c>
      <c r="H25" s="173">
        <v>9.4999999999999998E-3</v>
      </c>
      <c r="I25" s="160">
        <v>25</v>
      </c>
      <c r="J25" s="173">
        <v>0.01</v>
      </c>
      <c r="K25" s="173">
        <v>2.8199999999999999E-2</v>
      </c>
      <c r="L25" s="173">
        <v>3.3799999999999997E-2</v>
      </c>
      <c r="M25" s="173">
        <v>2.06E-2</v>
      </c>
      <c r="N25" s="173">
        <v>1.14E-2</v>
      </c>
      <c r="O25" s="173">
        <v>2.9499999999999998E-2</v>
      </c>
      <c r="P25" s="173">
        <v>2.1499999999999998E-2</v>
      </c>
    </row>
    <row r="26" spans="1:16" s="174" customFormat="1" ht="12.75" x14ac:dyDescent="0.2">
      <c r="A26" s="160">
        <v>26</v>
      </c>
      <c r="B26" s="173">
        <v>2.41E-2</v>
      </c>
      <c r="C26" s="173">
        <v>2.5999999999999999E-2</v>
      </c>
      <c r="D26" s="173">
        <v>2.9100000000000001E-2</v>
      </c>
      <c r="E26" s="173">
        <v>4.2099999999999999E-2</v>
      </c>
      <c r="F26" s="173">
        <v>2.76E-2</v>
      </c>
      <c r="G26" s="173">
        <v>2.1399999999999999E-2</v>
      </c>
      <c r="H26" s="173">
        <v>4.7000000000000002E-3</v>
      </c>
      <c r="I26" s="160">
        <v>26</v>
      </c>
      <c r="J26" s="173">
        <v>1.2E-2</v>
      </c>
      <c r="K26" s="173">
        <v>3.0200000000000001E-2</v>
      </c>
      <c r="L26" s="173">
        <v>2.98E-2</v>
      </c>
      <c r="M26" s="173">
        <v>2.4E-2</v>
      </c>
      <c r="N26" s="173">
        <v>2.6599999999999999E-2</v>
      </c>
      <c r="O26" s="173">
        <v>1.3100000000000001E-2</v>
      </c>
      <c r="P26" s="173">
        <v>2.1499999999999998E-2</v>
      </c>
    </row>
    <row r="27" spans="1:16" s="174" customFormat="1" ht="12.75" x14ac:dyDescent="0.2">
      <c r="A27" s="160">
        <v>27</v>
      </c>
      <c r="B27" s="173">
        <v>1.2E-2</v>
      </c>
      <c r="C27" s="173">
        <v>1.6199999999999999E-2</v>
      </c>
      <c r="D27" s="173">
        <v>1.37E-2</v>
      </c>
      <c r="E27" s="173">
        <v>1.3299999999999999E-2</v>
      </c>
      <c r="F27" s="173">
        <v>1.14E-2</v>
      </c>
      <c r="G27" s="173">
        <v>3.8899999999999997E-2</v>
      </c>
      <c r="H27" s="173">
        <v>2.6100000000000002E-2</v>
      </c>
      <c r="I27" s="160">
        <v>27</v>
      </c>
      <c r="J27" s="173">
        <v>1.7999999999999999E-2</v>
      </c>
      <c r="K27" s="173">
        <v>2.2100000000000002E-2</v>
      </c>
      <c r="L27" s="173">
        <v>1.5900000000000001E-2</v>
      </c>
      <c r="M27" s="173">
        <v>3.2599999999999997E-2</v>
      </c>
      <c r="N27" s="173">
        <v>2.6599999999999999E-2</v>
      </c>
      <c r="O27" s="173">
        <v>1.6400000000000001E-2</v>
      </c>
      <c r="P27" s="173">
        <v>2.6200000000000001E-2</v>
      </c>
    </row>
    <row r="28" spans="1:16" s="174" customFormat="1" ht="12.75" x14ac:dyDescent="0.2">
      <c r="A28" s="160">
        <v>28</v>
      </c>
      <c r="B28" s="173">
        <v>0.01</v>
      </c>
      <c r="C28" s="173">
        <v>4.2200000000000001E-2</v>
      </c>
      <c r="D28" s="173">
        <v>2.0500000000000001E-2</v>
      </c>
      <c r="E28" s="173">
        <v>0.02</v>
      </c>
      <c r="F28" s="173">
        <v>8.0999999999999996E-3</v>
      </c>
      <c r="G28" s="173">
        <v>2.9499999999999998E-2</v>
      </c>
      <c r="H28" s="173">
        <v>3.0800000000000001E-2</v>
      </c>
      <c r="I28" s="160">
        <v>28</v>
      </c>
      <c r="J28" s="173">
        <v>1.7999999999999999E-2</v>
      </c>
      <c r="K28" s="173">
        <v>6.0000000000000001E-3</v>
      </c>
      <c r="L28" s="173">
        <v>1.9900000000000001E-2</v>
      </c>
      <c r="M28" s="173">
        <v>3.7699999999999997E-2</v>
      </c>
      <c r="N28" s="173">
        <v>2.1499999999999998E-2</v>
      </c>
      <c r="O28" s="173">
        <v>6.6E-3</v>
      </c>
      <c r="P28" s="173">
        <v>1.54E-2</v>
      </c>
    </row>
    <row r="29" spans="1:16" s="174" customFormat="1" ht="12.75" x14ac:dyDescent="0.2">
      <c r="A29" s="160">
        <v>29</v>
      </c>
      <c r="B29" s="173">
        <v>2.6100000000000002E-2</v>
      </c>
      <c r="C29" s="173">
        <v>3.5700000000000003E-2</v>
      </c>
      <c r="D29" s="173">
        <v>2.3900000000000001E-2</v>
      </c>
      <c r="E29" s="173">
        <v>8.8999999999999999E-3</v>
      </c>
      <c r="F29" s="173">
        <v>9.7000000000000003E-3</v>
      </c>
      <c r="G29" s="173">
        <v>1.21E-2</v>
      </c>
      <c r="H29" s="173">
        <v>2.3699999999999999E-2</v>
      </c>
      <c r="I29" s="160">
        <v>29</v>
      </c>
      <c r="J29" s="173">
        <v>3.4000000000000002E-2</v>
      </c>
      <c r="K29" s="173">
        <v>1.41E-2</v>
      </c>
      <c r="L29" s="173">
        <v>1.3899999999999999E-2</v>
      </c>
      <c r="M29" s="173">
        <v>1.03E-2</v>
      </c>
      <c r="N29" s="173">
        <v>1.01E-2</v>
      </c>
      <c r="O29" s="173">
        <v>8.2000000000000007E-3</v>
      </c>
      <c r="P29" s="173">
        <v>0.02</v>
      </c>
    </row>
    <row r="30" spans="1:16" s="174" customFormat="1" ht="12.75" x14ac:dyDescent="0.2">
      <c r="A30" s="160">
        <v>30</v>
      </c>
      <c r="B30" s="173">
        <v>2.01E-2</v>
      </c>
      <c r="C30" s="173">
        <v>2.2700000000000001E-2</v>
      </c>
      <c r="D30" s="173">
        <v>4.1000000000000002E-2</v>
      </c>
      <c r="E30" s="173">
        <v>1.77E-2</v>
      </c>
      <c r="F30" s="173">
        <v>1.14E-2</v>
      </c>
      <c r="G30" s="173">
        <v>1.7399999999999999E-2</v>
      </c>
      <c r="H30" s="173">
        <v>2.8400000000000002E-2</v>
      </c>
      <c r="I30" s="160">
        <v>30</v>
      </c>
      <c r="J30" s="173">
        <v>3.2000000000000001E-2</v>
      </c>
      <c r="K30" s="173">
        <v>2.6200000000000001E-2</v>
      </c>
      <c r="L30" s="173">
        <v>2.3900000000000001E-2</v>
      </c>
      <c r="M30" s="173">
        <v>2.4E-2</v>
      </c>
      <c r="N30" s="173">
        <v>3.1699999999999999E-2</v>
      </c>
      <c r="O30" s="173">
        <v>1.6400000000000001E-2</v>
      </c>
      <c r="P30" s="173">
        <v>3.5400000000000001E-2</v>
      </c>
    </row>
    <row r="31" spans="1:16" s="174" customFormat="1" ht="12.75" x14ac:dyDescent="0.2">
      <c r="A31" s="160">
        <v>31</v>
      </c>
      <c r="B31" s="173">
        <v>6.0000000000000001E-3</v>
      </c>
      <c r="C31" s="173">
        <v>2.92E-2</v>
      </c>
      <c r="D31" s="173">
        <v>1.8800000000000001E-2</v>
      </c>
      <c r="E31" s="173">
        <v>0.02</v>
      </c>
      <c r="F31" s="173">
        <v>1.14E-2</v>
      </c>
      <c r="G31" s="173">
        <v>1.0699999999999999E-2</v>
      </c>
      <c r="H31" s="173">
        <v>7.1000000000000004E-3</v>
      </c>
      <c r="I31" s="160">
        <v>31</v>
      </c>
      <c r="J31" s="173">
        <v>2.1999999999999999E-2</v>
      </c>
      <c r="K31" s="173">
        <v>2.8199999999999999E-2</v>
      </c>
      <c r="L31" s="173">
        <v>1.3899999999999999E-2</v>
      </c>
      <c r="M31" s="173">
        <v>1.2E-2</v>
      </c>
      <c r="N31" s="173">
        <v>1.77E-2</v>
      </c>
      <c r="O31" s="173">
        <v>1.4800000000000001E-2</v>
      </c>
      <c r="P31" s="173">
        <v>2.6200000000000001E-2</v>
      </c>
    </row>
    <row r="32" spans="1:16" s="174" customFormat="1" ht="12.75" x14ac:dyDescent="0.2">
      <c r="A32" s="160">
        <v>32</v>
      </c>
      <c r="B32" s="173">
        <v>0.01</v>
      </c>
      <c r="C32" s="173">
        <v>1.2999999999999999E-2</v>
      </c>
      <c r="D32" s="173">
        <v>1.37E-2</v>
      </c>
      <c r="E32" s="173">
        <v>1.3299999999999999E-2</v>
      </c>
      <c r="F32" s="173">
        <v>1.14E-2</v>
      </c>
      <c r="G32" s="173">
        <v>8.0000000000000002E-3</v>
      </c>
      <c r="H32" s="173">
        <v>2.3999999999999998E-3</v>
      </c>
      <c r="I32" s="160">
        <v>32</v>
      </c>
      <c r="J32" s="173">
        <v>6.0000000000000001E-3</v>
      </c>
      <c r="K32" s="173">
        <v>3.4200000000000001E-2</v>
      </c>
      <c r="L32" s="173">
        <v>2.3900000000000001E-2</v>
      </c>
      <c r="M32" s="173">
        <v>1.03E-2</v>
      </c>
      <c r="N32" s="173">
        <v>1.2699999999999999E-2</v>
      </c>
      <c r="O32" s="173">
        <v>2.1299999999999999E-2</v>
      </c>
      <c r="P32" s="173">
        <v>0.02</v>
      </c>
    </row>
    <row r="33" spans="1:16" s="174" customFormat="1" ht="12.75" x14ac:dyDescent="0.2">
      <c r="A33" s="160">
        <v>33</v>
      </c>
      <c r="B33" s="173">
        <v>1.2E-2</v>
      </c>
      <c r="C33" s="173">
        <v>3.2000000000000002E-3</v>
      </c>
      <c r="D33" s="173">
        <v>1.03E-2</v>
      </c>
      <c r="E33" s="173">
        <v>8.8999999999999999E-3</v>
      </c>
      <c r="F33" s="173">
        <v>9.7000000000000003E-3</v>
      </c>
      <c r="G33" s="173">
        <v>9.4000000000000004E-3</v>
      </c>
      <c r="H33" s="173">
        <v>7.1000000000000004E-3</v>
      </c>
      <c r="I33" s="160">
        <v>33</v>
      </c>
      <c r="J33" s="173">
        <v>6.0000000000000001E-3</v>
      </c>
      <c r="K33" s="173">
        <v>3.2199999999999999E-2</v>
      </c>
      <c r="L33" s="173">
        <v>2.7799999999999998E-2</v>
      </c>
      <c r="M33" s="173">
        <v>1.54E-2</v>
      </c>
      <c r="N33" s="173">
        <v>1.77E-2</v>
      </c>
      <c r="O33" s="173">
        <v>1.4800000000000001E-2</v>
      </c>
      <c r="P33" s="173">
        <v>2.46E-2</v>
      </c>
    </row>
    <row r="34" spans="1:16" s="174" customFormat="1" ht="12.75" x14ac:dyDescent="0.2">
      <c r="A34" s="160">
        <v>34</v>
      </c>
      <c r="B34" s="173">
        <v>0</v>
      </c>
      <c r="C34" s="173">
        <v>6.4999999999999997E-3</v>
      </c>
      <c r="D34" s="173">
        <v>1.6999999999999999E-3</v>
      </c>
      <c r="E34" s="173">
        <v>4.4000000000000003E-3</v>
      </c>
      <c r="F34" s="173">
        <v>4.8999999999999998E-3</v>
      </c>
      <c r="G34" s="173">
        <v>6.7000000000000002E-3</v>
      </c>
      <c r="H34" s="173">
        <v>1.66E-2</v>
      </c>
      <c r="I34" s="160">
        <v>34</v>
      </c>
      <c r="J34" s="173">
        <v>1.2E-2</v>
      </c>
      <c r="K34" s="173">
        <v>1.8100000000000002E-2</v>
      </c>
      <c r="L34" s="173">
        <v>3.78E-2</v>
      </c>
      <c r="M34" s="173">
        <v>1.54E-2</v>
      </c>
      <c r="N34" s="173">
        <v>7.6E-3</v>
      </c>
      <c r="O34" s="173">
        <v>8.2000000000000007E-3</v>
      </c>
      <c r="P34" s="173">
        <v>1.8499999999999999E-2</v>
      </c>
    </row>
    <row r="35" spans="1:16" s="174" customFormat="1" ht="12.75" x14ac:dyDescent="0.2">
      <c r="A35" s="160">
        <v>35</v>
      </c>
      <c r="B35" s="173">
        <v>2E-3</v>
      </c>
      <c r="C35" s="173">
        <v>6.4999999999999997E-3</v>
      </c>
      <c r="D35" s="173">
        <v>3.3999999999999998E-3</v>
      </c>
      <c r="E35" s="173">
        <v>2.2000000000000001E-3</v>
      </c>
      <c r="F35" s="173">
        <v>0</v>
      </c>
      <c r="G35" s="173">
        <v>9.4000000000000004E-3</v>
      </c>
      <c r="H35" s="173">
        <v>4.7000000000000002E-3</v>
      </c>
      <c r="I35" s="160">
        <v>35</v>
      </c>
      <c r="J35" s="173">
        <v>1.2E-2</v>
      </c>
      <c r="K35" s="173">
        <v>1.8100000000000002E-2</v>
      </c>
      <c r="L35" s="173">
        <v>1.9900000000000001E-2</v>
      </c>
      <c r="M35" s="173">
        <v>1.89E-2</v>
      </c>
      <c r="N35" s="173">
        <v>1.14E-2</v>
      </c>
      <c r="O35" s="173">
        <v>9.7999999999999997E-3</v>
      </c>
      <c r="P35" s="173">
        <v>1.23E-2</v>
      </c>
    </row>
    <row r="36" spans="1:16" s="174" customFormat="1" ht="12.75" x14ac:dyDescent="0.2">
      <c r="A36" s="160">
        <v>36</v>
      </c>
      <c r="B36" s="173">
        <v>0</v>
      </c>
      <c r="C36" s="173">
        <v>0</v>
      </c>
      <c r="D36" s="173">
        <v>3.3999999999999998E-3</v>
      </c>
      <c r="E36" s="173">
        <v>2.2000000000000001E-3</v>
      </c>
      <c r="F36" s="173">
        <v>3.2000000000000002E-3</v>
      </c>
      <c r="G36" s="173">
        <v>9.4000000000000004E-3</v>
      </c>
      <c r="H36" s="173">
        <v>4.7000000000000002E-3</v>
      </c>
      <c r="I36" s="160">
        <v>36</v>
      </c>
      <c r="J36" s="173">
        <v>0.02</v>
      </c>
      <c r="K36" s="173">
        <v>6.0000000000000001E-3</v>
      </c>
      <c r="L36" s="173">
        <v>4.0000000000000001E-3</v>
      </c>
      <c r="M36" s="173">
        <v>2.23E-2</v>
      </c>
      <c r="N36" s="173">
        <v>1.3899999999999999E-2</v>
      </c>
      <c r="O36" s="173">
        <v>3.3E-3</v>
      </c>
      <c r="P36" s="173">
        <v>1.0800000000000001E-2</v>
      </c>
    </row>
    <row r="37" spans="1:16" s="174" customFormat="1" ht="12.75" x14ac:dyDescent="0.2">
      <c r="A37" s="160">
        <v>37</v>
      </c>
      <c r="B37" s="173">
        <v>2E-3</v>
      </c>
      <c r="C37" s="173">
        <v>6.4999999999999997E-3</v>
      </c>
      <c r="D37" s="173">
        <v>1.6999999999999999E-3</v>
      </c>
      <c r="E37" s="173">
        <v>1.11E-2</v>
      </c>
      <c r="F37" s="173">
        <v>4.8999999999999998E-3</v>
      </c>
      <c r="G37" s="173">
        <v>2.7000000000000001E-3</v>
      </c>
      <c r="H37" s="173">
        <v>2.3999999999999998E-3</v>
      </c>
      <c r="I37" s="160">
        <v>37</v>
      </c>
      <c r="J37" s="173">
        <v>8.0000000000000002E-3</v>
      </c>
      <c r="K37" s="173">
        <v>1.8100000000000002E-2</v>
      </c>
      <c r="L37" s="173">
        <v>8.0000000000000002E-3</v>
      </c>
      <c r="M37" s="173">
        <v>1.37E-2</v>
      </c>
      <c r="N37" s="173">
        <v>1.2699999999999999E-2</v>
      </c>
      <c r="O37" s="173">
        <v>4.8999999999999998E-3</v>
      </c>
      <c r="P37" s="173">
        <v>1.0800000000000001E-2</v>
      </c>
    </row>
    <row r="38" spans="1:16" s="174" customFormat="1" ht="12.75" x14ac:dyDescent="0.2">
      <c r="A38" s="160">
        <v>38</v>
      </c>
      <c r="B38" s="173">
        <v>6.0000000000000001E-3</v>
      </c>
      <c r="C38" s="173">
        <v>3.2000000000000002E-3</v>
      </c>
      <c r="D38" s="173">
        <v>1.6999999999999999E-3</v>
      </c>
      <c r="E38" s="173">
        <v>6.7000000000000002E-3</v>
      </c>
      <c r="F38" s="173">
        <v>0</v>
      </c>
      <c r="G38" s="173">
        <v>2.7000000000000001E-3</v>
      </c>
      <c r="H38" s="173">
        <v>2.3999999999999998E-3</v>
      </c>
      <c r="I38" s="160">
        <v>38</v>
      </c>
      <c r="J38" s="173">
        <v>0</v>
      </c>
      <c r="K38" s="173">
        <v>1.8100000000000002E-2</v>
      </c>
      <c r="L38" s="173">
        <v>9.9000000000000008E-3</v>
      </c>
      <c r="M38" s="173">
        <v>1.37E-2</v>
      </c>
      <c r="N38" s="173">
        <v>1.01E-2</v>
      </c>
      <c r="O38" s="173">
        <v>8.2000000000000007E-3</v>
      </c>
      <c r="P38" s="173">
        <v>7.7000000000000002E-3</v>
      </c>
    </row>
    <row r="39" spans="1:16" s="174" customFormat="1" ht="12.75" x14ac:dyDescent="0.2">
      <c r="A39" s="160">
        <v>39</v>
      </c>
      <c r="B39" s="173">
        <v>2E-3</v>
      </c>
      <c r="C39" s="173">
        <v>3.2000000000000002E-3</v>
      </c>
      <c r="D39" s="173">
        <v>5.1000000000000004E-3</v>
      </c>
      <c r="E39" s="173">
        <v>0</v>
      </c>
      <c r="F39" s="173">
        <v>1.6000000000000001E-3</v>
      </c>
      <c r="G39" s="173">
        <v>1.2999999999999999E-3</v>
      </c>
      <c r="H39" s="173">
        <v>4.7000000000000002E-3</v>
      </c>
      <c r="I39" s="160">
        <v>39</v>
      </c>
      <c r="J39" s="173">
        <v>2E-3</v>
      </c>
      <c r="K39" s="173">
        <v>1.21E-2</v>
      </c>
      <c r="L39" s="173">
        <v>1.1900000000000001E-2</v>
      </c>
      <c r="M39" s="173">
        <v>1.03E-2</v>
      </c>
      <c r="N39" s="173">
        <v>8.8999999999999999E-3</v>
      </c>
      <c r="O39" s="173">
        <v>8.2000000000000007E-3</v>
      </c>
      <c r="P39" s="173">
        <v>6.1999999999999998E-3</v>
      </c>
    </row>
    <row r="40" spans="1:16" s="174" customFormat="1" ht="12.75" x14ac:dyDescent="0.2">
      <c r="A40" s="160">
        <v>40</v>
      </c>
      <c r="B40" s="173">
        <v>4.0000000000000001E-3</v>
      </c>
      <c r="C40" s="173">
        <v>3.2000000000000002E-3</v>
      </c>
      <c r="D40" s="173">
        <v>6.7999999999999996E-3</v>
      </c>
      <c r="E40" s="173">
        <v>2.2000000000000001E-3</v>
      </c>
      <c r="F40" s="173">
        <v>4.8999999999999998E-3</v>
      </c>
      <c r="G40" s="173">
        <v>1.2999999999999999E-3</v>
      </c>
      <c r="H40" s="173">
        <v>0</v>
      </c>
      <c r="I40" s="160">
        <v>40</v>
      </c>
      <c r="J40" s="173">
        <v>2E-3</v>
      </c>
      <c r="K40" s="173">
        <v>6.0000000000000001E-3</v>
      </c>
      <c r="L40" s="173">
        <v>1.3899999999999999E-2</v>
      </c>
      <c r="M40" s="173">
        <v>1.2E-2</v>
      </c>
      <c r="N40" s="173">
        <v>1.14E-2</v>
      </c>
      <c r="O40" s="173">
        <v>8.2000000000000007E-3</v>
      </c>
      <c r="P40" s="173">
        <v>4.5999999999999999E-3</v>
      </c>
    </row>
    <row r="41" spans="1:16" s="174" customFormat="1" ht="12.75" x14ac:dyDescent="0.2">
      <c r="A41" s="160">
        <v>41</v>
      </c>
      <c r="B41" s="173">
        <v>0</v>
      </c>
      <c r="C41" s="173">
        <v>0</v>
      </c>
      <c r="D41" s="173">
        <v>3.3999999999999998E-3</v>
      </c>
      <c r="E41" s="173">
        <v>0</v>
      </c>
      <c r="F41" s="173">
        <v>0</v>
      </c>
      <c r="G41" s="173">
        <v>0</v>
      </c>
      <c r="H41" s="173">
        <v>0</v>
      </c>
      <c r="I41" s="160">
        <v>41</v>
      </c>
      <c r="J41" s="173">
        <v>0</v>
      </c>
      <c r="K41" s="173">
        <v>2E-3</v>
      </c>
      <c r="L41" s="173">
        <v>9.9000000000000008E-3</v>
      </c>
      <c r="M41" s="173">
        <v>5.1000000000000004E-3</v>
      </c>
      <c r="N41" s="173">
        <v>2.5000000000000001E-3</v>
      </c>
      <c r="O41" s="173">
        <v>1.15E-2</v>
      </c>
      <c r="P41" s="173">
        <v>3.0999999999999999E-3</v>
      </c>
    </row>
    <row r="42" spans="1:16" s="174" customFormat="1" ht="12.75" x14ac:dyDescent="0.2">
      <c r="A42" s="160">
        <v>42</v>
      </c>
      <c r="B42" s="173">
        <v>0</v>
      </c>
      <c r="C42" s="173">
        <v>6.4999999999999997E-3</v>
      </c>
      <c r="D42" s="173">
        <v>1.6999999999999999E-3</v>
      </c>
      <c r="E42" s="173">
        <v>0</v>
      </c>
      <c r="F42" s="173">
        <v>0</v>
      </c>
      <c r="G42" s="173">
        <v>4.0000000000000001E-3</v>
      </c>
      <c r="H42" s="173">
        <v>2.3999999999999998E-3</v>
      </c>
      <c r="I42" s="160">
        <v>42</v>
      </c>
      <c r="J42" s="173">
        <v>2E-3</v>
      </c>
      <c r="K42" s="173">
        <v>8.0000000000000002E-3</v>
      </c>
      <c r="L42" s="173">
        <v>4.0000000000000001E-3</v>
      </c>
      <c r="M42" s="173">
        <v>1.6999999999999999E-3</v>
      </c>
      <c r="N42" s="173">
        <v>5.1000000000000004E-3</v>
      </c>
      <c r="O42" s="173">
        <v>3.3E-3</v>
      </c>
      <c r="P42" s="173">
        <v>6.1999999999999998E-3</v>
      </c>
    </row>
    <row r="43" spans="1:16" s="174" customFormat="1" ht="12.75" x14ac:dyDescent="0.2">
      <c r="A43" s="160">
        <v>43</v>
      </c>
      <c r="B43" s="173">
        <v>2E-3</v>
      </c>
      <c r="C43" s="173">
        <v>3.2000000000000002E-3</v>
      </c>
      <c r="D43" s="173">
        <v>3.3999999999999998E-3</v>
      </c>
      <c r="E43" s="173">
        <v>0</v>
      </c>
      <c r="F43" s="173">
        <v>0</v>
      </c>
      <c r="G43" s="173">
        <v>2.7000000000000001E-3</v>
      </c>
      <c r="H43" s="173">
        <v>2.3999999999999998E-3</v>
      </c>
      <c r="I43" s="160">
        <v>43</v>
      </c>
      <c r="J43" s="173">
        <v>2E-3</v>
      </c>
      <c r="K43" s="173">
        <v>4.0000000000000001E-3</v>
      </c>
      <c r="L43" s="173">
        <v>2E-3</v>
      </c>
      <c r="M43" s="173">
        <v>3.3999999999999998E-3</v>
      </c>
      <c r="N43" s="173">
        <v>2.5000000000000001E-3</v>
      </c>
      <c r="O43" s="173">
        <v>8.2000000000000007E-3</v>
      </c>
      <c r="P43" s="173">
        <v>7.7000000000000002E-3</v>
      </c>
    </row>
    <row r="44" spans="1:16" s="174" customFormat="1" ht="12.75" x14ac:dyDescent="0.2">
      <c r="A44" s="160">
        <v>44</v>
      </c>
      <c r="B44" s="173">
        <v>0</v>
      </c>
      <c r="C44" s="173">
        <v>0</v>
      </c>
      <c r="D44" s="173">
        <v>0</v>
      </c>
      <c r="E44" s="173">
        <v>0</v>
      </c>
      <c r="F44" s="173">
        <v>1.6000000000000001E-3</v>
      </c>
      <c r="G44" s="173">
        <v>0</v>
      </c>
      <c r="H44" s="173">
        <v>0</v>
      </c>
      <c r="I44" s="160">
        <v>44</v>
      </c>
      <c r="J44" s="173">
        <v>4.0000000000000001E-3</v>
      </c>
      <c r="K44" s="173">
        <v>0</v>
      </c>
      <c r="L44" s="173">
        <v>9.9000000000000008E-3</v>
      </c>
      <c r="M44" s="173">
        <v>1.6999999999999999E-3</v>
      </c>
      <c r="N44" s="173">
        <v>3.8E-3</v>
      </c>
      <c r="O44" s="173">
        <v>4.8999999999999998E-3</v>
      </c>
      <c r="P44" s="173">
        <v>1.5E-3</v>
      </c>
    </row>
    <row r="45" spans="1:16" s="174" customFormat="1" ht="12.75" x14ac:dyDescent="0.2">
      <c r="A45" s="160" t="s">
        <v>213</v>
      </c>
      <c r="B45" s="173">
        <v>0</v>
      </c>
      <c r="C45" s="173">
        <v>0</v>
      </c>
      <c r="D45" s="173">
        <v>3.3999999999999998E-3</v>
      </c>
      <c r="E45" s="173">
        <v>0</v>
      </c>
      <c r="F45" s="173">
        <v>3.2000000000000002E-3</v>
      </c>
      <c r="G45" s="173">
        <v>4.0000000000000001E-3</v>
      </c>
      <c r="H45" s="173">
        <v>0</v>
      </c>
      <c r="I45" s="160" t="s">
        <v>213</v>
      </c>
      <c r="J45" s="173">
        <v>0</v>
      </c>
      <c r="K45" s="173">
        <v>2.2100000000000002E-2</v>
      </c>
      <c r="L45" s="173">
        <v>1.3899999999999999E-2</v>
      </c>
      <c r="M45" s="173">
        <v>1.89E-2</v>
      </c>
      <c r="N45" s="173">
        <v>1.52E-2</v>
      </c>
      <c r="O45" s="173">
        <v>1.7999999999999999E-2</v>
      </c>
      <c r="P45" s="173">
        <v>1.54E-2</v>
      </c>
    </row>
    <row r="46" spans="1:16" s="174" customFormat="1" ht="25.5" x14ac:dyDescent="0.2">
      <c r="A46" s="175" t="s">
        <v>210</v>
      </c>
      <c r="B46" s="175">
        <v>498</v>
      </c>
      <c r="C46" s="175">
        <v>308</v>
      </c>
      <c r="D46" s="175">
        <v>585</v>
      </c>
      <c r="E46" s="175">
        <v>451</v>
      </c>
      <c r="F46" s="175">
        <v>616</v>
      </c>
      <c r="G46" s="175">
        <v>746</v>
      </c>
      <c r="H46" s="175">
        <v>422</v>
      </c>
      <c r="I46" s="175" t="s">
        <v>210</v>
      </c>
      <c r="J46" s="175">
        <v>500</v>
      </c>
      <c r="K46" s="175">
        <v>497</v>
      </c>
      <c r="L46" s="175">
        <v>503</v>
      </c>
      <c r="M46" s="175">
        <v>583</v>
      </c>
      <c r="N46" s="175">
        <v>789</v>
      </c>
      <c r="O46" s="175">
        <v>610</v>
      </c>
      <c r="P46" s="175">
        <v>650</v>
      </c>
    </row>
    <row r="47" spans="1:16" s="174" customFormat="1" ht="12.75" x14ac:dyDescent="0.2">
      <c r="A47" s="176" t="s">
        <v>211</v>
      </c>
      <c r="B47" s="176">
        <v>51</v>
      </c>
      <c r="C47" s="176">
        <v>160</v>
      </c>
      <c r="D47" s="176">
        <v>187</v>
      </c>
      <c r="E47" s="176">
        <v>156</v>
      </c>
      <c r="F47" s="176">
        <v>187</v>
      </c>
      <c r="G47" s="176">
        <v>270</v>
      </c>
      <c r="H47" s="176">
        <v>211</v>
      </c>
      <c r="I47" s="176" t="s">
        <v>211</v>
      </c>
      <c r="J47" s="176">
        <v>206</v>
      </c>
      <c r="K47" s="176">
        <v>311</v>
      </c>
      <c r="L47" s="176">
        <v>311</v>
      </c>
      <c r="M47" s="176">
        <v>420</v>
      </c>
      <c r="N47" s="176">
        <v>406</v>
      </c>
      <c r="O47" s="176">
        <v>394</v>
      </c>
      <c r="P47" s="176">
        <v>351</v>
      </c>
    </row>
  </sheetData>
  <pageMargins left="1" right="1" top="1" bottom="1" header="0.5" footer="0.5"/>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view="pageBreakPreview" zoomScaleNormal="100" zoomScaleSheetLayoutView="100" workbookViewId="0">
      <selection activeCell="R47" sqref="J1:R47"/>
    </sheetView>
  </sheetViews>
  <sheetFormatPr defaultRowHeight="12.75" x14ac:dyDescent="0.2"/>
  <cols>
    <col min="1" max="1" width="9.85546875" style="161" customWidth="1"/>
    <col min="2" max="9" width="9.140625" style="161"/>
    <col min="10" max="10" width="9.7109375" style="161" customWidth="1"/>
    <col min="11" max="16384" width="9.140625" style="161"/>
  </cols>
  <sheetData>
    <row r="1" spans="1:18" x14ac:dyDescent="0.2">
      <c r="A1" s="166" t="s">
        <v>214</v>
      </c>
      <c r="B1" s="166">
        <v>1984</v>
      </c>
      <c r="C1" s="166">
        <v>1987</v>
      </c>
      <c r="D1" s="166">
        <v>1990</v>
      </c>
      <c r="E1" s="166">
        <v>1993</v>
      </c>
      <c r="F1" s="166">
        <v>1996</v>
      </c>
      <c r="G1" s="166">
        <v>1999</v>
      </c>
      <c r="H1" s="166">
        <v>2001</v>
      </c>
      <c r="I1" s="166">
        <v>2003</v>
      </c>
      <c r="J1" s="166" t="s">
        <v>214</v>
      </c>
      <c r="K1" s="166">
        <v>2005</v>
      </c>
      <c r="L1" s="166">
        <v>2007</v>
      </c>
      <c r="M1" s="166">
        <v>2009</v>
      </c>
      <c r="N1" s="166">
        <v>2011</v>
      </c>
      <c r="O1" s="166">
        <v>2013</v>
      </c>
      <c r="P1" s="166">
        <v>2015</v>
      </c>
      <c r="Q1" s="166">
        <v>2017</v>
      </c>
      <c r="R1" s="166">
        <v>2019</v>
      </c>
    </row>
    <row r="2" spans="1:18" x14ac:dyDescent="0.2">
      <c r="A2" s="165">
        <v>2</v>
      </c>
      <c r="B2" s="163">
        <v>0</v>
      </c>
      <c r="C2" s="163">
        <v>0</v>
      </c>
      <c r="D2" s="163">
        <v>0</v>
      </c>
      <c r="E2" s="163">
        <v>2.9999999999999997E-4</v>
      </c>
      <c r="F2" s="163">
        <v>2.5000000000000001E-3</v>
      </c>
      <c r="G2" s="163">
        <v>0</v>
      </c>
      <c r="H2" s="163">
        <v>1E-4</v>
      </c>
      <c r="I2" s="163">
        <v>0</v>
      </c>
      <c r="J2" s="165">
        <v>2</v>
      </c>
      <c r="K2" s="163">
        <v>0</v>
      </c>
      <c r="L2" s="163">
        <v>1E-4</v>
      </c>
      <c r="M2" s="163">
        <v>0</v>
      </c>
      <c r="N2" s="163">
        <v>0</v>
      </c>
      <c r="O2" s="163">
        <v>0</v>
      </c>
      <c r="P2" s="163">
        <v>0</v>
      </c>
      <c r="Q2" s="163">
        <v>0</v>
      </c>
      <c r="R2" s="163">
        <v>0</v>
      </c>
    </row>
    <row r="3" spans="1:18" x14ac:dyDescent="0.2">
      <c r="A3" s="165">
        <v>3</v>
      </c>
      <c r="B3" s="163">
        <v>0</v>
      </c>
      <c r="C3" s="163">
        <v>3.3E-3</v>
      </c>
      <c r="D3" s="163">
        <v>5.9999999999999995E-4</v>
      </c>
      <c r="E3" s="163">
        <v>2.8E-3</v>
      </c>
      <c r="F3" s="163">
        <v>2.5000000000000001E-3</v>
      </c>
      <c r="G3" s="163">
        <v>1E-4</v>
      </c>
      <c r="H3" s="163">
        <v>5.0000000000000001E-3</v>
      </c>
      <c r="I3" s="163">
        <v>5.9999999999999995E-4</v>
      </c>
      <c r="J3" s="165">
        <v>3</v>
      </c>
      <c r="K3" s="163">
        <v>1E-4</v>
      </c>
      <c r="L3" s="163">
        <v>0</v>
      </c>
      <c r="M3" s="163">
        <v>0</v>
      </c>
      <c r="N3" s="163">
        <v>0</v>
      </c>
      <c r="O3" s="163">
        <v>0</v>
      </c>
      <c r="P3" s="163">
        <v>0</v>
      </c>
      <c r="Q3" s="163">
        <v>1E-4</v>
      </c>
      <c r="R3" s="163">
        <v>4.0000000000000002E-4</v>
      </c>
    </row>
    <row r="4" spans="1:18" x14ac:dyDescent="0.2">
      <c r="A4" s="165">
        <v>4</v>
      </c>
      <c r="B4" s="163">
        <v>0</v>
      </c>
      <c r="C4" s="163">
        <v>1.7899999999999999E-2</v>
      </c>
      <c r="D4" s="163">
        <v>1.9E-3</v>
      </c>
      <c r="E4" s="163">
        <v>3.0999999999999999E-3</v>
      </c>
      <c r="F4" s="163">
        <v>1.2999999999999999E-3</v>
      </c>
      <c r="G4" s="163">
        <v>1.6000000000000001E-3</v>
      </c>
      <c r="H4" s="163">
        <v>2.5000000000000001E-3</v>
      </c>
      <c r="I4" s="163">
        <v>1.5E-3</v>
      </c>
      <c r="J4" s="165">
        <v>4</v>
      </c>
      <c r="K4" s="163">
        <v>1.1000000000000001E-3</v>
      </c>
      <c r="L4" s="163">
        <v>0</v>
      </c>
      <c r="M4" s="163">
        <v>4.0000000000000002E-4</v>
      </c>
      <c r="N4" s="163">
        <v>1.4E-3</v>
      </c>
      <c r="O4" s="163">
        <v>0</v>
      </c>
      <c r="P4" s="163">
        <v>0</v>
      </c>
      <c r="Q4" s="163">
        <v>4.0000000000000002E-4</v>
      </c>
      <c r="R4" s="163">
        <v>0</v>
      </c>
    </row>
    <row r="5" spans="1:18" x14ac:dyDescent="0.2">
      <c r="A5" s="165">
        <v>5</v>
      </c>
      <c r="B5" s="163">
        <v>1.4200000000000001E-2</v>
      </c>
      <c r="C5" s="163">
        <v>5.5199999999999999E-2</v>
      </c>
      <c r="D5" s="163">
        <v>2.9100000000000001E-2</v>
      </c>
      <c r="E5" s="163">
        <v>8.5000000000000006E-3</v>
      </c>
      <c r="F5" s="163">
        <v>2.0999999999999999E-3</v>
      </c>
      <c r="G5" s="163">
        <v>1.0500000000000001E-2</v>
      </c>
      <c r="H5" s="163">
        <v>5.4999999999999997E-3</v>
      </c>
      <c r="I5" s="163">
        <v>3.4700000000000002E-2</v>
      </c>
      <c r="J5" s="165">
        <v>5</v>
      </c>
      <c r="K5" s="163">
        <v>1.4E-3</v>
      </c>
      <c r="L5" s="163">
        <v>8.0000000000000004E-4</v>
      </c>
      <c r="M5" s="163">
        <v>2.7000000000000001E-3</v>
      </c>
      <c r="N5" s="163">
        <v>1E-4</v>
      </c>
      <c r="O5" s="163">
        <v>1E-4</v>
      </c>
      <c r="P5" s="163">
        <v>1E-4</v>
      </c>
      <c r="Q5" s="163">
        <v>1.1000000000000001E-3</v>
      </c>
      <c r="R5" s="163">
        <v>3.0000000000000001E-3</v>
      </c>
    </row>
    <row r="6" spans="1:18" x14ac:dyDescent="0.2">
      <c r="A6" s="165">
        <v>6</v>
      </c>
      <c r="B6" s="163">
        <v>3.9800000000000002E-2</v>
      </c>
      <c r="C6" s="163">
        <v>4.0500000000000001E-2</v>
      </c>
      <c r="D6" s="163">
        <v>5.4199999999999998E-2</v>
      </c>
      <c r="E6" s="163">
        <v>1.0800000000000001E-2</v>
      </c>
      <c r="F6" s="163">
        <v>1.12E-2</v>
      </c>
      <c r="G6" s="163">
        <v>2.7000000000000001E-3</v>
      </c>
      <c r="H6" s="163">
        <v>1.3100000000000001E-2</v>
      </c>
      <c r="I6" s="163">
        <v>2.1000000000000001E-2</v>
      </c>
      <c r="J6" s="165">
        <v>6</v>
      </c>
      <c r="K6" s="163">
        <v>1.44E-2</v>
      </c>
      <c r="L6" s="163">
        <v>6.7999999999999996E-3</v>
      </c>
      <c r="M6" s="163">
        <v>2.0000000000000001E-4</v>
      </c>
      <c r="N6" s="163">
        <v>1E-4</v>
      </c>
      <c r="O6" s="163">
        <v>1.1000000000000001E-3</v>
      </c>
      <c r="P6" s="163">
        <v>1E-3</v>
      </c>
      <c r="Q6" s="163">
        <v>1.6000000000000001E-3</v>
      </c>
      <c r="R6" s="163">
        <v>1.6999999999999999E-3</v>
      </c>
    </row>
    <row r="7" spans="1:18" x14ac:dyDescent="0.2">
      <c r="A7" s="165">
        <v>7</v>
      </c>
      <c r="B7" s="163">
        <v>9.1200000000000003E-2</v>
      </c>
      <c r="C7" s="163">
        <v>2.9600000000000001E-2</v>
      </c>
      <c r="D7" s="163">
        <v>2.6499999999999999E-2</v>
      </c>
      <c r="E7" s="163">
        <v>1.0999999999999999E-2</v>
      </c>
      <c r="F7" s="163">
        <v>5.7000000000000002E-3</v>
      </c>
      <c r="G7" s="163">
        <v>9.4000000000000004E-3</v>
      </c>
      <c r="H7" s="163">
        <v>4.0500000000000001E-2</v>
      </c>
      <c r="I7" s="163">
        <v>1.44E-2</v>
      </c>
      <c r="J7" s="165">
        <v>7</v>
      </c>
      <c r="K7" s="163">
        <v>3.6999999999999998E-2</v>
      </c>
      <c r="L7" s="163">
        <v>3.7000000000000002E-3</v>
      </c>
      <c r="M7" s="163">
        <v>6.8999999999999999E-3</v>
      </c>
      <c r="N7" s="163">
        <v>2.9999999999999997E-4</v>
      </c>
      <c r="O7" s="163">
        <v>4.4000000000000003E-3</v>
      </c>
      <c r="P7" s="163">
        <v>5.7999999999999996E-3</v>
      </c>
      <c r="Q7" s="163">
        <v>2.3E-3</v>
      </c>
      <c r="R7" s="163">
        <v>4.3E-3</v>
      </c>
    </row>
    <row r="8" spans="1:18" x14ac:dyDescent="0.2">
      <c r="A8" s="165">
        <v>8</v>
      </c>
      <c r="B8" s="163">
        <v>0.1905</v>
      </c>
      <c r="C8" s="163">
        <v>2.8E-3</v>
      </c>
      <c r="D8" s="163">
        <v>4.0800000000000003E-2</v>
      </c>
      <c r="E8" s="163">
        <v>6.3799999999999996E-2</v>
      </c>
      <c r="F8" s="163">
        <v>2.07E-2</v>
      </c>
      <c r="G8" s="163">
        <v>8.8999999999999999E-3</v>
      </c>
      <c r="H8" s="163">
        <v>1.5699999999999999E-2</v>
      </c>
      <c r="I8" s="163">
        <v>9.6299999999999997E-2</v>
      </c>
      <c r="J8" s="165">
        <v>8</v>
      </c>
      <c r="K8" s="163">
        <v>5.1900000000000002E-2</v>
      </c>
      <c r="L8" s="163">
        <v>2.86E-2</v>
      </c>
      <c r="M8" s="163">
        <v>1.52E-2</v>
      </c>
      <c r="N8" s="163">
        <v>1.9E-3</v>
      </c>
      <c r="O8" s="163">
        <v>3.5000000000000001E-3</v>
      </c>
      <c r="P8" s="163">
        <v>5.7999999999999996E-3</v>
      </c>
      <c r="Q8" s="163">
        <v>9.4000000000000004E-3</v>
      </c>
      <c r="R8" s="163">
        <v>9.7999999999999997E-3</v>
      </c>
    </row>
    <row r="9" spans="1:18" x14ac:dyDescent="0.2">
      <c r="A9" s="165">
        <v>9</v>
      </c>
      <c r="B9" s="163">
        <v>0.1116</v>
      </c>
      <c r="C9" s="163">
        <v>2.8799999999999999E-2</v>
      </c>
      <c r="D9" s="163">
        <v>5.3800000000000001E-2</v>
      </c>
      <c r="E9" s="163">
        <v>0.1202</v>
      </c>
      <c r="F9" s="163">
        <v>4.1099999999999998E-2</v>
      </c>
      <c r="G9" s="163">
        <v>4.2299999999999997E-2</v>
      </c>
      <c r="H9" s="163">
        <v>3.8399999999999997E-2</v>
      </c>
      <c r="I9" s="163">
        <v>0.12620000000000001</v>
      </c>
      <c r="J9" s="165">
        <v>9</v>
      </c>
      <c r="K9" s="163">
        <v>4.6699999999999998E-2</v>
      </c>
      <c r="L9" s="163">
        <v>9.0700000000000003E-2</v>
      </c>
      <c r="M9" s="163">
        <v>2.24E-2</v>
      </c>
      <c r="N9" s="163">
        <v>3.0999999999999999E-3</v>
      </c>
      <c r="O9" s="163">
        <v>1.6999999999999999E-3</v>
      </c>
      <c r="P9" s="163">
        <v>5.5999999999999999E-3</v>
      </c>
      <c r="Q9" s="163">
        <v>7.4999999999999997E-3</v>
      </c>
      <c r="R9" s="163">
        <v>1.9800000000000002E-2</v>
      </c>
    </row>
    <row r="10" spans="1:18" x14ac:dyDescent="0.2">
      <c r="A10" s="165">
        <v>10</v>
      </c>
      <c r="B10" s="163">
        <v>5.1400000000000001E-2</v>
      </c>
      <c r="C10" s="163">
        <v>0.1011</v>
      </c>
      <c r="D10" s="163">
        <v>4.4699999999999997E-2</v>
      </c>
      <c r="E10" s="163">
        <v>6.5500000000000003E-2</v>
      </c>
      <c r="F10" s="163">
        <v>5.3100000000000001E-2</v>
      </c>
      <c r="G10" s="163">
        <v>2.7699999999999999E-2</v>
      </c>
      <c r="H10" s="163">
        <v>7.2499999999999995E-2</v>
      </c>
      <c r="I10" s="163">
        <v>5.6399999999999999E-2</v>
      </c>
      <c r="J10" s="165">
        <v>10</v>
      </c>
      <c r="K10" s="163">
        <v>6.1100000000000002E-2</v>
      </c>
      <c r="L10" s="163">
        <v>5.7500000000000002E-2</v>
      </c>
      <c r="M10" s="163">
        <v>5.0599999999999999E-2</v>
      </c>
      <c r="N10" s="163">
        <v>1.49E-2</v>
      </c>
      <c r="O10" s="163">
        <v>6.1000000000000004E-3</v>
      </c>
      <c r="P10" s="163">
        <v>2.3099999999999999E-2</v>
      </c>
      <c r="Q10" s="163">
        <v>2.8E-3</v>
      </c>
      <c r="R10" s="163">
        <v>3.8199999999999998E-2</v>
      </c>
    </row>
    <row r="11" spans="1:18" x14ac:dyDescent="0.2">
      <c r="A11" s="165">
        <v>11</v>
      </c>
      <c r="B11" s="163">
        <v>4.58E-2</v>
      </c>
      <c r="C11" s="163">
        <v>0.11210000000000001</v>
      </c>
      <c r="D11" s="163">
        <v>5.7700000000000001E-2</v>
      </c>
      <c r="E11" s="163">
        <v>0.1031</v>
      </c>
      <c r="F11" s="163">
        <v>8.5300000000000001E-2</v>
      </c>
      <c r="G11" s="163">
        <v>7.9299999999999995E-2</v>
      </c>
      <c r="H11" s="163">
        <v>6.0499999999999998E-2</v>
      </c>
      <c r="I11" s="163">
        <v>3.5999999999999997E-2</v>
      </c>
      <c r="J11" s="165">
        <v>11</v>
      </c>
      <c r="K11" s="163">
        <v>4.6600000000000003E-2</v>
      </c>
      <c r="L11" s="163">
        <v>7.4300000000000005E-2</v>
      </c>
      <c r="M11" s="163">
        <v>7.0599999999999996E-2</v>
      </c>
      <c r="N11" s="163">
        <v>1.9099999999999999E-2</v>
      </c>
      <c r="O11" s="163">
        <v>2.3099999999999999E-2</v>
      </c>
      <c r="P11" s="163">
        <v>1.0800000000000001E-2</v>
      </c>
      <c r="Q11" s="163">
        <v>1.46E-2</v>
      </c>
      <c r="R11" s="163">
        <v>1.38E-2</v>
      </c>
    </row>
    <row r="12" spans="1:18" x14ac:dyDescent="0.2">
      <c r="A12" s="165">
        <v>12</v>
      </c>
      <c r="B12" s="163">
        <v>2.5899999999999999E-2</v>
      </c>
      <c r="C12" s="163">
        <v>0.1116</v>
      </c>
      <c r="D12" s="163">
        <v>3.5200000000000002E-2</v>
      </c>
      <c r="E12" s="163">
        <v>4.4499999999999998E-2</v>
      </c>
      <c r="F12" s="163">
        <v>7.5899999999999995E-2</v>
      </c>
      <c r="G12" s="163">
        <v>6.9199999999999998E-2</v>
      </c>
      <c r="H12" s="163">
        <v>3.9800000000000002E-2</v>
      </c>
      <c r="I12" s="163">
        <v>2.9100000000000001E-2</v>
      </c>
      <c r="J12" s="165">
        <v>12</v>
      </c>
      <c r="K12" s="163">
        <v>3.3300000000000003E-2</v>
      </c>
      <c r="L12" s="163">
        <v>6.3399999999999998E-2</v>
      </c>
      <c r="M12" s="163">
        <v>5.2999999999999999E-2</v>
      </c>
      <c r="N12" s="163">
        <v>2.2599999999999999E-2</v>
      </c>
      <c r="O12" s="163">
        <v>2.7699999999999999E-2</v>
      </c>
      <c r="P12" s="163">
        <v>7.0000000000000001E-3</v>
      </c>
      <c r="Q12" s="163">
        <v>1.5100000000000001E-2</v>
      </c>
      <c r="R12" s="163">
        <v>2.3099999999999999E-2</v>
      </c>
    </row>
    <row r="13" spans="1:18" x14ac:dyDescent="0.2">
      <c r="A13" s="165">
        <v>13</v>
      </c>
      <c r="B13" s="163">
        <v>7.0699999999999999E-2</v>
      </c>
      <c r="C13" s="163">
        <v>3.44E-2</v>
      </c>
      <c r="D13" s="163">
        <v>5.3600000000000002E-2</v>
      </c>
      <c r="E13" s="163">
        <v>4.8899999999999999E-2</v>
      </c>
      <c r="F13" s="163">
        <v>7.7299999999999994E-2</v>
      </c>
      <c r="G13" s="163">
        <v>5.4199999999999998E-2</v>
      </c>
      <c r="H13" s="163">
        <v>6.2700000000000006E-2</v>
      </c>
      <c r="I13" s="163">
        <v>2.1299999999999999E-2</v>
      </c>
      <c r="J13" s="165">
        <v>13</v>
      </c>
      <c r="K13" s="163">
        <v>1.11E-2</v>
      </c>
      <c r="L13" s="163">
        <v>8.2799999999999999E-2</v>
      </c>
      <c r="M13" s="163">
        <v>5.96E-2</v>
      </c>
      <c r="N13" s="163">
        <v>4.02E-2</v>
      </c>
      <c r="O13" s="163">
        <v>3.2099999999999997E-2</v>
      </c>
      <c r="P13" s="163">
        <v>1.2E-2</v>
      </c>
      <c r="Q13" s="163">
        <v>1.06E-2</v>
      </c>
      <c r="R13" s="163">
        <v>2.4799999999999999E-2</v>
      </c>
    </row>
    <row r="14" spans="1:18" x14ac:dyDescent="0.2">
      <c r="A14" s="165">
        <v>14</v>
      </c>
      <c r="B14" s="163">
        <v>6.7000000000000004E-2</v>
      </c>
      <c r="C14" s="163">
        <v>4.2799999999999998E-2</v>
      </c>
      <c r="D14" s="163">
        <v>8.2400000000000001E-2</v>
      </c>
      <c r="E14" s="163">
        <v>4.0099999999999997E-2</v>
      </c>
      <c r="F14" s="163">
        <v>4.0300000000000002E-2</v>
      </c>
      <c r="G14" s="163">
        <v>5.62E-2</v>
      </c>
      <c r="H14" s="163">
        <v>4.8899999999999999E-2</v>
      </c>
      <c r="I14" s="163">
        <v>5.1400000000000001E-2</v>
      </c>
      <c r="J14" s="165">
        <v>14</v>
      </c>
      <c r="K14" s="163">
        <v>2.0899999999999998E-2</v>
      </c>
      <c r="L14" s="163">
        <v>3.1E-2</v>
      </c>
      <c r="M14" s="163">
        <v>6.25E-2</v>
      </c>
      <c r="N14" s="163">
        <v>3.9300000000000002E-2</v>
      </c>
      <c r="O14" s="163">
        <v>3.7999999999999999E-2</v>
      </c>
      <c r="P14" s="163">
        <v>1.9599999999999999E-2</v>
      </c>
      <c r="Q14" s="163">
        <v>1.06E-2</v>
      </c>
      <c r="R14" s="163">
        <v>8.8999999999999999E-3</v>
      </c>
    </row>
    <row r="15" spans="1:18" x14ac:dyDescent="0.2">
      <c r="A15" s="165">
        <v>15</v>
      </c>
      <c r="B15" s="163">
        <v>6.2600000000000003E-2</v>
      </c>
      <c r="C15" s="163">
        <v>1.4E-2</v>
      </c>
      <c r="D15" s="163">
        <v>9.7100000000000006E-2</v>
      </c>
      <c r="E15" s="163">
        <v>2.4299999999999999E-2</v>
      </c>
      <c r="F15" s="163">
        <v>3.2899999999999999E-2</v>
      </c>
      <c r="G15" s="163">
        <v>7.8200000000000006E-2</v>
      </c>
      <c r="H15" s="163">
        <v>5.0200000000000002E-2</v>
      </c>
      <c r="I15" s="163">
        <v>3.3300000000000003E-2</v>
      </c>
      <c r="J15" s="165">
        <v>15</v>
      </c>
      <c r="K15" s="163">
        <v>1.1900000000000001E-2</v>
      </c>
      <c r="L15" s="163">
        <v>1.7500000000000002E-2</v>
      </c>
      <c r="M15" s="163">
        <v>3.7900000000000003E-2</v>
      </c>
      <c r="N15" s="163">
        <v>2.0799999999999999E-2</v>
      </c>
      <c r="O15" s="163">
        <v>5.1799999999999999E-2</v>
      </c>
      <c r="P15" s="163">
        <v>5.0200000000000002E-2</v>
      </c>
      <c r="Q15" s="163">
        <v>1.4200000000000001E-2</v>
      </c>
      <c r="R15" s="163">
        <v>1.26E-2</v>
      </c>
    </row>
    <row r="16" spans="1:18" x14ac:dyDescent="0.2">
      <c r="A16" s="165">
        <v>16</v>
      </c>
      <c r="B16" s="163">
        <v>3.9600000000000003E-2</v>
      </c>
      <c r="C16" s="163">
        <v>3.6600000000000001E-2</v>
      </c>
      <c r="D16" s="163">
        <v>5.0799999999999998E-2</v>
      </c>
      <c r="E16" s="163">
        <v>5.1900000000000002E-2</v>
      </c>
      <c r="F16" s="163">
        <v>3.8800000000000001E-2</v>
      </c>
      <c r="G16" s="163">
        <v>9.1600000000000001E-2</v>
      </c>
      <c r="H16" s="163">
        <v>5.3900000000000003E-2</v>
      </c>
      <c r="I16" s="163">
        <v>4.2700000000000002E-2</v>
      </c>
      <c r="J16" s="165">
        <v>16</v>
      </c>
      <c r="K16" s="163">
        <v>1.9699999999999999E-2</v>
      </c>
      <c r="L16" s="163">
        <v>2.5999999999999999E-2</v>
      </c>
      <c r="M16" s="163">
        <v>3.3799999999999997E-2</v>
      </c>
      <c r="N16" s="163">
        <v>2.9100000000000001E-2</v>
      </c>
      <c r="O16" s="163">
        <v>6.9699999999999998E-2</v>
      </c>
      <c r="P16" s="163">
        <v>5.4699999999999999E-2</v>
      </c>
      <c r="Q16" s="163">
        <v>2.98E-2</v>
      </c>
      <c r="R16" s="163">
        <v>2.5399999999999999E-2</v>
      </c>
    </row>
    <row r="17" spans="1:18" x14ac:dyDescent="0.2">
      <c r="A17" s="165">
        <v>17</v>
      </c>
      <c r="B17" s="163">
        <v>1.9199999999999998E-2</v>
      </c>
      <c r="C17" s="163">
        <v>0.1031</v>
      </c>
      <c r="D17" s="163">
        <v>5.0799999999999998E-2</v>
      </c>
      <c r="E17" s="163">
        <v>3.1300000000000001E-2</v>
      </c>
      <c r="F17" s="163">
        <v>1.6500000000000001E-2</v>
      </c>
      <c r="G17" s="163">
        <v>1.5599999999999999E-2</v>
      </c>
      <c r="H17" s="163">
        <v>4.4499999999999998E-2</v>
      </c>
      <c r="I17" s="163">
        <v>0</v>
      </c>
      <c r="J17" s="165">
        <v>17</v>
      </c>
      <c r="K17" s="163">
        <v>3.2099999999999997E-2</v>
      </c>
      <c r="L17" s="163">
        <v>2.0199999999999999E-2</v>
      </c>
      <c r="M17" s="163">
        <v>2.06E-2</v>
      </c>
      <c r="N17" s="163">
        <v>5.9299999999999999E-2</v>
      </c>
      <c r="O17" s="163">
        <v>4.4400000000000002E-2</v>
      </c>
      <c r="P17" s="163">
        <v>7.2700000000000001E-2</v>
      </c>
      <c r="Q17" s="163">
        <v>4.2700000000000002E-2</v>
      </c>
      <c r="R17" s="163">
        <v>3.2000000000000001E-2</v>
      </c>
    </row>
    <row r="18" spans="1:18" x14ac:dyDescent="0.2">
      <c r="A18" s="165">
        <v>18</v>
      </c>
      <c r="B18" s="163">
        <v>1.8599999999999998E-2</v>
      </c>
      <c r="C18" s="163">
        <v>4.0899999999999999E-2</v>
      </c>
      <c r="D18" s="163">
        <v>6.7000000000000002E-3</v>
      </c>
      <c r="E18" s="163">
        <v>3.9600000000000003E-2</v>
      </c>
      <c r="F18" s="163">
        <v>3.4099999999999998E-2</v>
      </c>
      <c r="G18" s="163">
        <v>7.2099999999999997E-2</v>
      </c>
      <c r="H18" s="163">
        <v>5.8200000000000002E-2</v>
      </c>
      <c r="I18" s="163">
        <v>1.7600000000000001E-2</v>
      </c>
      <c r="J18" s="165">
        <v>18</v>
      </c>
      <c r="K18" s="163">
        <v>3.0599999999999999E-2</v>
      </c>
      <c r="L18" s="163">
        <v>1.03E-2</v>
      </c>
      <c r="M18" s="163">
        <v>3.3500000000000002E-2</v>
      </c>
      <c r="N18" s="163">
        <v>1.67E-2</v>
      </c>
      <c r="O18" s="163">
        <v>7.0300000000000001E-2</v>
      </c>
      <c r="P18" s="163">
        <v>5.5199999999999999E-2</v>
      </c>
      <c r="Q18" s="163">
        <v>3.8300000000000001E-2</v>
      </c>
      <c r="R18" s="163">
        <v>4.3299999999999998E-2</v>
      </c>
    </row>
    <row r="19" spans="1:18" x14ac:dyDescent="0.2">
      <c r="A19" s="165">
        <v>19</v>
      </c>
      <c r="B19" s="163">
        <v>5.7000000000000002E-3</v>
      </c>
      <c r="C19" s="163">
        <v>7.9799999999999996E-2</v>
      </c>
      <c r="D19" s="163">
        <v>1.12E-2</v>
      </c>
      <c r="E19" s="163">
        <v>2.8000000000000001E-2</v>
      </c>
      <c r="F19" s="163">
        <v>5.45E-2</v>
      </c>
      <c r="G19" s="163">
        <v>1.8800000000000001E-2</v>
      </c>
      <c r="H19" s="163">
        <v>2.8799999999999999E-2</v>
      </c>
      <c r="I19" s="163">
        <v>2.9600000000000001E-2</v>
      </c>
      <c r="J19" s="165">
        <v>19</v>
      </c>
      <c r="K19" s="163">
        <v>8.0999999999999996E-3</v>
      </c>
      <c r="L19" s="163">
        <v>2.01E-2</v>
      </c>
      <c r="M19" s="163">
        <v>3.2500000000000001E-2</v>
      </c>
      <c r="N19" s="163">
        <v>1.6400000000000001E-2</v>
      </c>
      <c r="O19" s="163">
        <v>3.1199999999999999E-2</v>
      </c>
      <c r="P19" s="163">
        <v>2.9899999999999999E-2</v>
      </c>
      <c r="Q19" s="163">
        <v>3.7199999999999997E-2</v>
      </c>
      <c r="R19" s="163">
        <v>4.5600000000000002E-2</v>
      </c>
    </row>
    <row r="20" spans="1:18" x14ac:dyDescent="0.2">
      <c r="A20" s="165">
        <v>20</v>
      </c>
      <c r="B20" s="163">
        <v>7.4999999999999997E-3</v>
      </c>
      <c r="C20" s="163">
        <v>2.7199999999999998E-2</v>
      </c>
      <c r="D20" s="163">
        <v>6.5600000000000006E-2</v>
      </c>
      <c r="E20" s="163">
        <v>4.0000000000000001E-3</v>
      </c>
      <c r="F20" s="163">
        <v>8.7900000000000006E-2</v>
      </c>
      <c r="G20" s="163">
        <v>1.2999999999999999E-2</v>
      </c>
      <c r="H20" s="163">
        <v>2.2100000000000002E-2</v>
      </c>
      <c r="I20" s="163">
        <v>6.1100000000000002E-2</v>
      </c>
      <c r="J20" s="165">
        <v>20</v>
      </c>
      <c r="K20" s="163">
        <v>3.8699999999999998E-2</v>
      </c>
      <c r="L20" s="163">
        <v>2.7799999999999998E-2</v>
      </c>
      <c r="M20" s="163">
        <v>2.7400000000000001E-2</v>
      </c>
      <c r="N20" s="163">
        <v>2.35E-2</v>
      </c>
      <c r="O20" s="163">
        <v>3.6600000000000001E-2</v>
      </c>
      <c r="P20" s="163">
        <v>4.4999999999999998E-2</v>
      </c>
      <c r="Q20" s="163">
        <v>0.04</v>
      </c>
      <c r="R20" s="163">
        <v>3.9300000000000002E-2</v>
      </c>
    </row>
    <row r="21" spans="1:18" x14ac:dyDescent="0.2">
      <c r="A21" s="165">
        <v>21</v>
      </c>
      <c r="B21" s="163">
        <v>3.3E-3</v>
      </c>
      <c r="C21" s="163">
        <v>2.5499999999999998E-2</v>
      </c>
      <c r="D21" s="163">
        <v>6.6299999999999998E-2</v>
      </c>
      <c r="E21" s="163">
        <v>2.3199999999999998E-2</v>
      </c>
      <c r="F21" s="163">
        <v>2.7699999999999999E-2</v>
      </c>
      <c r="G21" s="163">
        <v>0.03</v>
      </c>
      <c r="H21" s="163">
        <v>1.6500000000000001E-2</v>
      </c>
      <c r="I21" s="163">
        <v>1.1900000000000001E-2</v>
      </c>
      <c r="J21" s="165">
        <v>21</v>
      </c>
      <c r="K21" s="163">
        <v>4.6399999999999997E-2</v>
      </c>
      <c r="L21" s="163">
        <v>3.2800000000000003E-2</v>
      </c>
      <c r="M21" s="163">
        <v>1.6199999999999999E-2</v>
      </c>
      <c r="N21" s="163">
        <v>2.2100000000000002E-2</v>
      </c>
      <c r="O21" s="163">
        <v>1.29E-2</v>
      </c>
      <c r="P21" s="163">
        <v>6.6199999999999995E-2</v>
      </c>
      <c r="Q21" s="163">
        <v>5.6300000000000003E-2</v>
      </c>
      <c r="R21" s="163">
        <v>7.8899999999999998E-2</v>
      </c>
    </row>
    <row r="22" spans="1:18" x14ac:dyDescent="0.2">
      <c r="A22" s="165">
        <v>22</v>
      </c>
      <c r="B22" s="163">
        <v>9.7000000000000003E-3</v>
      </c>
      <c r="C22" s="163">
        <v>7.0000000000000001E-3</v>
      </c>
      <c r="D22" s="163">
        <v>4.58E-2</v>
      </c>
      <c r="E22" s="163">
        <v>3.4000000000000002E-2</v>
      </c>
      <c r="F22" s="163">
        <v>3.0700000000000002E-2</v>
      </c>
      <c r="G22" s="163">
        <v>2.1899999999999999E-2</v>
      </c>
      <c r="H22" s="163">
        <v>1.1599999999999999E-2</v>
      </c>
      <c r="I22" s="163">
        <v>2.0500000000000001E-2</v>
      </c>
      <c r="J22" s="165">
        <v>22</v>
      </c>
      <c r="K22" s="163">
        <v>1.8599999999999998E-2</v>
      </c>
      <c r="L22" s="163">
        <v>3.7900000000000003E-2</v>
      </c>
      <c r="M22" s="163">
        <v>9.9000000000000008E-3</v>
      </c>
      <c r="N22" s="163">
        <v>2.8899999999999999E-2</v>
      </c>
      <c r="O22" s="163">
        <v>2.2800000000000001E-2</v>
      </c>
      <c r="P22" s="163">
        <v>2.2200000000000001E-2</v>
      </c>
      <c r="Q22" s="163">
        <v>3.9800000000000002E-2</v>
      </c>
      <c r="R22" s="163">
        <v>3.1800000000000002E-2</v>
      </c>
    </row>
    <row r="23" spans="1:18" x14ac:dyDescent="0.2">
      <c r="A23" s="165">
        <v>23</v>
      </c>
      <c r="B23" s="163">
        <v>3.1399999999999997E-2</v>
      </c>
      <c r="C23" s="163">
        <v>6.4999999999999997E-3</v>
      </c>
      <c r="D23" s="163">
        <v>1.9199999999999998E-2</v>
      </c>
      <c r="E23" s="163">
        <v>4.4400000000000002E-2</v>
      </c>
      <c r="F23" s="163">
        <v>3.0300000000000001E-2</v>
      </c>
      <c r="G23" s="163">
        <v>2.5100000000000001E-2</v>
      </c>
      <c r="H23" s="163">
        <v>2.6599999999999999E-2</v>
      </c>
      <c r="I23" s="163">
        <v>1.06E-2</v>
      </c>
      <c r="J23" s="165">
        <v>23</v>
      </c>
      <c r="K23" s="163">
        <v>1.2500000000000001E-2</v>
      </c>
      <c r="L23" s="163">
        <v>4.9000000000000002E-2</v>
      </c>
      <c r="M23" s="163">
        <v>2.7300000000000001E-2</v>
      </c>
      <c r="N23" s="163">
        <v>2.1100000000000001E-2</v>
      </c>
      <c r="O23" s="163">
        <v>2.9499999999999998E-2</v>
      </c>
      <c r="P23" s="163">
        <v>2.7199999999999998E-2</v>
      </c>
      <c r="Q23" s="163">
        <v>4.4200000000000003E-2</v>
      </c>
      <c r="R23" s="163">
        <v>4.6300000000000001E-2</v>
      </c>
    </row>
    <row r="24" spans="1:18" x14ac:dyDescent="0.2">
      <c r="A24" s="165">
        <v>24</v>
      </c>
      <c r="B24" s="163">
        <v>2.0899999999999998E-2</v>
      </c>
      <c r="C24" s="163">
        <v>2.8999999999999998E-3</v>
      </c>
      <c r="D24" s="163">
        <v>8.8999999999999999E-3</v>
      </c>
      <c r="E24" s="163">
        <v>4.4499999999999998E-2</v>
      </c>
      <c r="F24" s="163">
        <v>3.3399999999999999E-2</v>
      </c>
      <c r="G24" s="163">
        <v>3.0300000000000001E-2</v>
      </c>
      <c r="H24" s="163">
        <v>4.48E-2</v>
      </c>
      <c r="I24" s="163">
        <v>6.6E-3</v>
      </c>
      <c r="J24" s="165">
        <v>24</v>
      </c>
      <c r="K24" s="163">
        <v>1.17E-2</v>
      </c>
      <c r="L24" s="163">
        <v>1.0999999999999999E-2</v>
      </c>
      <c r="M24" s="163">
        <v>4.0899999999999999E-2</v>
      </c>
      <c r="N24" s="163">
        <v>3.9399999999999998E-2</v>
      </c>
      <c r="O24" s="163">
        <v>3.3000000000000002E-2</v>
      </c>
      <c r="P24" s="163">
        <v>1.3899999999999999E-2</v>
      </c>
      <c r="Q24" s="163">
        <v>1.37E-2</v>
      </c>
      <c r="R24" s="163">
        <v>4.9700000000000001E-2</v>
      </c>
    </row>
    <row r="25" spans="1:18" x14ac:dyDescent="0.2">
      <c r="A25" s="165">
        <v>25</v>
      </c>
      <c r="B25" s="163">
        <v>6.4000000000000003E-3</v>
      </c>
      <c r="C25" s="163">
        <v>3.8999999999999998E-3</v>
      </c>
      <c r="D25" s="163">
        <v>9.7000000000000003E-3</v>
      </c>
      <c r="E25" s="163">
        <v>4.6399999999999997E-2</v>
      </c>
      <c r="F25" s="163">
        <v>2.69E-2</v>
      </c>
      <c r="G25" s="163">
        <v>1.9599999999999999E-2</v>
      </c>
      <c r="H25" s="163">
        <v>2.87E-2</v>
      </c>
      <c r="I25" s="163">
        <v>1.35E-2</v>
      </c>
      <c r="J25" s="165">
        <v>25</v>
      </c>
      <c r="K25" s="163">
        <v>2.12E-2</v>
      </c>
      <c r="L25" s="163">
        <v>1.1599999999999999E-2</v>
      </c>
      <c r="M25" s="163">
        <v>4.5900000000000003E-2</v>
      </c>
      <c r="N25" s="163">
        <v>3.1099999999999999E-2</v>
      </c>
      <c r="O25" s="163">
        <v>2.9700000000000001E-2</v>
      </c>
      <c r="P25" s="163">
        <v>2.5399999999999999E-2</v>
      </c>
      <c r="Q25" s="163">
        <v>2.2499999999999999E-2</v>
      </c>
      <c r="R25" s="163">
        <v>3.7699999999999997E-2</v>
      </c>
    </row>
    <row r="26" spans="1:18" x14ac:dyDescent="0.2">
      <c r="A26" s="165">
        <v>26</v>
      </c>
      <c r="B26" s="163">
        <v>3.2000000000000002E-3</v>
      </c>
      <c r="C26" s="163">
        <v>1.7399999999999999E-2</v>
      </c>
      <c r="D26" s="163">
        <v>3.3700000000000001E-2</v>
      </c>
      <c r="E26" s="163">
        <v>6.8999999999999999E-3</v>
      </c>
      <c r="F26" s="163">
        <v>5.2200000000000003E-2</v>
      </c>
      <c r="G26" s="163">
        <v>1.4999999999999999E-2</v>
      </c>
      <c r="H26" s="163">
        <v>4.24E-2</v>
      </c>
      <c r="I26" s="163">
        <v>2.53E-2</v>
      </c>
      <c r="J26" s="165">
        <v>26</v>
      </c>
      <c r="K26" s="163">
        <v>2.52E-2</v>
      </c>
      <c r="L26" s="163">
        <v>1.38E-2</v>
      </c>
      <c r="M26" s="163">
        <v>2.6499999999999999E-2</v>
      </c>
      <c r="N26" s="163">
        <v>1.47E-2</v>
      </c>
      <c r="O26" s="163">
        <v>1.12E-2</v>
      </c>
      <c r="P26" s="163">
        <v>0.02</v>
      </c>
      <c r="Q26" s="163">
        <v>1.4E-2</v>
      </c>
      <c r="R26" s="163">
        <v>2.3900000000000001E-2</v>
      </c>
    </row>
    <row r="27" spans="1:18" x14ac:dyDescent="0.2">
      <c r="A27" s="165">
        <v>27</v>
      </c>
      <c r="B27" s="163">
        <v>1.03E-2</v>
      </c>
      <c r="C27" s="163">
        <v>2.58E-2</v>
      </c>
      <c r="D27" s="163">
        <v>6.4000000000000003E-3</v>
      </c>
      <c r="E27" s="163">
        <v>1.6799999999999999E-2</v>
      </c>
      <c r="F27" s="163">
        <v>1.3599999999999999E-2</v>
      </c>
      <c r="G27" s="163">
        <v>3.3500000000000002E-2</v>
      </c>
      <c r="H27" s="163">
        <v>1.2200000000000001E-2</v>
      </c>
      <c r="I27" s="163">
        <v>2.9899999999999999E-2</v>
      </c>
      <c r="J27" s="165">
        <v>27</v>
      </c>
      <c r="K27" s="163">
        <v>2.1700000000000001E-2</v>
      </c>
      <c r="L27" s="163">
        <v>2.6700000000000002E-2</v>
      </c>
      <c r="M27" s="163">
        <v>1.6899999999999998E-2</v>
      </c>
      <c r="N27" s="163">
        <v>4.6800000000000001E-2</v>
      </c>
      <c r="O27" s="163">
        <v>3.27E-2</v>
      </c>
      <c r="P27" s="163">
        <v>2.3400000000000001E-2</v>
      </c>
      <c r="Q27" s="163">
        <v>2.6800000000000001E-2</v>
      </c>
      <c r="R27" s="163">
        <v>1.24E-2</v>
      </c>
    </row>
    <row r="28" spans="1:18" x14ac:dyDescent="0.2">
      <c r="A28" s="165">
        <v>28</v>
      </c>
      <c r="B28" s="163">
        <v>3.5000000000000001E-3</v>
      </c>
      <c r="C28" s="163">
        <v>1.2E-2</v>
      </c>
      <c r="D28" s="163">
        <v>1.17E-2</v>
      </c>
      <c r="E28" s="163">
        <v>2.2200000000000001E-2</v>
      </c>
      <c r="F28" s="163">
        <v>1.47E-2</v>
      </c>
      <c r="G28" s="163">
        <v>2.4799999999999999E-2</v>
      </c>
      <c r="H28" s="163">
        <v>8.9999999999999993E-3</v>
      </c>
      <c r="I28" s="163">
        <v>5.3900000000000003E-2</v>
      </c>
      <c r="J28" s="165">
        <v>28</v>
      </c>
      <c r="K28" s="163">
        <v>3.7400000000000003E-2</v>
      </c>
      <c r="L28" s="163">
        <v>2.8199999999999999E-2</v>
      </c>
      <c r="M28" s="163">
        <v>1.41E-2</v>
      </c>
      <c r="N28" s="163">
        <v>3.4000000000000002E-2</v>
      </c>
      <c r="O28" s="163">
        <v>3.2099999999999997E-2</v>
      </c>
      <c r="P28" s="163">
        <v>2.4E-2</v>
      </c>
      <c r="Q28" s="163">
        <v>2.6200000000000001E-2</v>
      </c>
      <c r="R28" s="163">
        <v>1.5299999999999999E-2</v>
      </c>
    </row>
    <row r="29" spans="1:18" x14ac:dyDescent="0.2">
      <c r="A29" s="165">
        <v>29</v>
      </c>
      <c r="B29" s="163">
        <v>9.1000000000000004E-3</v>
      </c>
      <c r="C29" s="163">
        <v>3.0999999999999999E-3</v>
      </c>
      <c r="D29" s="163">
        <v>1.8E-3</v>
      </c>
      <c r="E29" s="163">
        <v>5.7000000000000002E-3</v>
      </c>
      <c r="F29" s="163">
        <v>2.75E-2</v>
      </c>
      <c r="G29" s="163">
        <v>2.4E-2</v>
      </c>
      <c r="H29" s="163">
        <v>2.4199999999999999E-2</v>
      </c>
      <c r="I29" s="163">
        <v>3.4500000000000003E-2</v>
      </c>
      <c r="J29" s="165">
        <v>29</v>
      </c>
      <c r="K29" s="163">
        <v>3.5799999999999998E-2</v>
      </c>
      <c r="L29" s="163">
        <v>2.98E-2</v>
      </c>
      <c r="M29" s="163">
        <v>3.0099999999999998E-2</v>
      </c>
      <c r="N29" s="163">
        <v>1.7899999999999999E-2</v>
      </c>
      <c r="O29" s="163">
        <v>3.5400000000000001E-2</v>
      </c>
      <c r="P29" s="163">
        <v>1.72E-2</v>
      </c>
      <c r="Q29" s="163">
        <v>2.5600000000000001E-2</v>
      </c>
      <c r="R29" s="163">
        <v>1.5699999999999999E-2</v>
      </c>
    </row>
    <row r="30" spans="1:18" x14ac:dyDescent="0.2">
      <c r="A30" s="165">
        <v>30</v>
      </c>
      <c r="B30" s="163">
        <v>0</v>
      </c>
      <c r="C30" s="163">
        <v>2.3E-3</v>
      </c>
      <c r="D30" s="163">
        <v>9.7999999999999997E-3</v>
      </c>
      <c r="E30" s="163">
        <v>0</v>
      </c>
      <c r="F30" s="163">
        <v>5.7000000000000002E-3</v>
      </c>
      <c r="G30" s="163">
        <v>1.6500000000000001E-2</v>
      </c>
      <c r="H30" s="163">
        <v>2.06E-2</v>
      </c>
      <c r="I30" s="163">
        <v>1.5599999999999999E-2</v>
      </c>
      <c r="J30" s="165">
        <v>30</v>
      </c>
      <c r="K30" s="163">
        <v>3.8300000000000001E-2</v>
      </c>
      <c r="L30" s="163">
        <v>3.3300000000000003E-2</v>
      </c>
      <c r="M30" s="163">
        <v>1.35E-2</v>
      </c>
      <c r="N30" s="163">
        <v>2.6800000000000001E-2</v>
      </c>
      <c r="O30" s="163">
        <v>1.5100000000000001E-2</v>
      </c>
      <c r="P30" s="163">
        <v>2.6700000000000002E-2</v>
      </c>
      <c r="Q30" s="163">
        <v>1.2999999999999999E-2</v>
      </c>
      <c r="R30" s="163">
        <v>5.4999999999999997E-3</v>
      </c>
    </row>
    <row r="31" spans="1:18" x14ac:dyDescent="0.2">
      <c r="A31" s="165">
        <v>31</v>
      </c>
      <c r="B31" s="163">
        <v>4.0000000000000001E-3</v>
      </c>
      <c r="C31" s="163">
        <v>5.1999999999999998E-3</v>
      </c>
      <c r="D31" s="163">
        <v>9.5999999999999992E-3</v>
      </c>
      <c r="E31" s="163">
        <v>2.3999999999999998E-3</v>
      </c>
      <c r="F31" s="163">
        <v>7.4999999999999997E-3</v>
      </c>
      <c r="G31" s="163">
        <v>2.3900000000000001E-2</v>
      </c>
      <c r="H31" s="163">
        <v>1.37E-2</v>
      </c>
      <c r="I31" s="163">
        <v>0</v>
      </c>
      <c r="J31" s="165">
        <v>31</v>
      </c>
      <c r="K31" s="163">
        <v>2.3099999999999999E-2</v>
      </c>
      <c r="L31" s="163">
        <v>2.4299999999999999E-2</v>
      </c>
      <c r="M31" s="163">
        <v>1.1599999999999999E-2</v>
      </c>
      <c r="N31" s="163">
        <v>2.3199999999999998E-2</v>
      </c>
      <c r="O31" s="163">
        <v>3.7499999999999999E-2</v>
      </c>
      <c r="P31" s="163">
        <v>2.1399999999999999E-2</v>
      </c>
      <c r="Q31" s="163">
        <v>1.37E-2</v>
      </c>
      <c r="R31" s="163">
        <v>1.4999999999999999E-2</v>
      </c>
    </row>
    <row r="32" spans="1:18" x14ac:dyDescent="0.2">
      <c r="A32" s="165">
        <v>32</v>
      </c>
      <c r="B32" s="163">
        <v>1.35E-2</v>
      </c>
      <c r="C32" s="163">
        <v>0</v>
      </c>
      <c r="D32" s="163">
        <v>8.9999999999999993E-3</v>
      </c>
      <c r="E32" s="163">
        <v>9.4999999999999998E-3</v>
      </c>
      <c r="F32" s="163">
        <v>4.1999999999999997E-3</v>
      </c>
      <c r="G32" s="163">
        <v>4.5400000000000003E-2</v>
      </c>
      <c r="H32" s="163">
        <v>1.89E-2</v>
      </c>
      <c r="I32" s="163">
        <v>0</v>
      </c>
      <c r="J32" s="165">
        <v>32</v>
      </c>
      <c r="K32" s="163">
        <v>3.9800000000000002E-2</v>
      </c>
      <c r="L32" s="163">
        <v>1.5699999999999999E-2</v>
      </c>
      <c r="M32" s="163">
        <v>2.46E-2</v>
      </c>
      <c r="N32" s="163">
        <v>2.1999999999999999E-2</v>
      </c>
      <c r="O32" s="163">
        <v>2.0999999999999999E-3</v>
      </c>
      <c r="P32" s="163">
        <v>2.8899999999999999E-2</v>
      </c>
      <c r="Q32" s="163">
        <v>4.5900000000000003E-2</v>
      </c>
      <c r="R32" s="163">
        <v>2.64E-2</v>
      </c>
    </row>
    <row r="33" spans="1:18" x14ac:dyDescent="0.2">
      <c r="A33" s="165">
        <v>33</v>
      </c>
      <c r="B33" s="163">
        <v>2.5999999999999999E-3</v>
      </c>
      <c r="C33" s="163">
        <v>2E-3</v>
      </c>
      <c r="D33" s="163">
        <v>5.4000000000000003E-3</v>
      </c>
      <c r="E33" s="163">
        <v>5.4000000000000003E-3</v>
      </c>
      <c r="F33" s="163">
        <v>1.4500000000000001E-2</v>
      </c>
      <c r="G33" s="163">
        <v>1.01E-2</v>
      </c>
      <c r="H33" s="163">
        <v>1.0800000000000001E-2</v>
      </c>
      <c r="I33" s="163">
        <v>4.1500000000000002E-2</v>
      </c>
      <c r="J33" s="165">
        <v>33</v>
      </c>
      <c r="K33" s="163">
        <v>1.8200000000000001E-2</v>
      </c>
      <c r="L33" s="163">
        <v>1.01E-2</v>
      </c>
      <c r="M33" s="163">
        <v>2.2200000000000001E-2</v>
      </c>
      <c r="N33" s="163">
        <v>2.46E-2</v>
      </c>
      <c r="O33" s="163">
        <v>1.3899999999999999E-2</v>
      </c>
      <c r="P33" s="163">
        <v>2.53E-2</v>
      </c>
      <c r="Q33" s="163">
        <v>3.3500000000000002E-2</v>
      </c>
      <c r="R33" s="163">
        <v>2.6700000000000002E-2</v>
      </c>
    </row>
    <row r="34" spans="1:18" x14ac:dyDescent="0.2">
      <c r="A34" s="165">
        <v>34</v>
      </c>
      <c r="B34" s="163">
        <v>0</v>
      </c>
      <c r="C34" s="163">
        <v>3.0999999999999999E-3</v>
      </c>
      <c r="D34" s="163">
        <v>0</v>
      </c>
      <c r="E34" s="163">
        <v>5.5999999999999999E-3</v>
      </c>
      <c r="F34" s="163">
        <v>7.4999999999999997E-3</v>
      </c>
      <c r="G34" s="163">
        <v>8.3000000000000001E-3</v>
      </c>
      <c r="H34" s="163">
        <v>8.0000000000000002E-3</v>
      </c>
      <c r="I34" s="163">
        <v>9.9000000000000008E-3</v>
      </c>
      <c r="J34" s="165">
        <v>34</v>
      </c>
      <c r="K34" s="163">
        <v>4.6399999999999997E-2</v>
      </c>
      <c r="L34" s="163">
        <v>1.95E-2</v>
      </c>
      <c r="M34" s="163">
        <v>1.0500000000000001E-2</v>
      </c>
      <c r="N34" s="163">
        <v>3.0200000000000001E-2</v>
      </c>
      <c r="O34" s="163">
        <v>2.3900000000000001E-2</v>
      </c>
      <c r="P34" s="163">
        <v>1.4E-2</v>
      </c>
      <c r="Q34" s="163">
        <v>2.0500000000000001E-2</v>
      </c>
      <c r="R34" s="163">
        <v>1.77E-2</v>
      </c>
    </row>
    <row r="35" spans="1:18" x14ac:dyDescent="0.2">
      <c r="A35" s="165">
        <v>35</v>
      </c>
      <c r="B35" s="163">
        <v>2.5999999999999999E-3</v>
      </c>
      <c r="C35" s="163">
        <v>2.0000000000000001E-4</v>
      </c>
      <c r="D35" s="163">
        <v>0</v>
      </c>
      <c r="E35" s="163">
        <v>5.5999999999999999E-3</v>
      </c>
      <c r="F35" s="163">
        <v>4.7999999999999996E-3</v>
      </c>
      <c r="G35" s="163">
        <v>0</v>
      </c>
      <c r="H35" s="163">
        <v>1.67E-2</v>
      </c>
      <c r="I35" s="163">
        <v>1.23E-2</v>
      </c>
      <c r="J35" s="165">
        <v>35</v>
      </c>
      <c r="K35" s="163">
        <v>2.7199999999999998E-2</v>
      </c>
      <c r="L35" s="163">
        <v>1.44E-2</v>
      </c>
      <c r="M35" s="163">
        <v>1.2200000000000001E-2</v>
      </c>
      <c r="N35" s="163">
        <v>5.2299999999999999E-2</v>
      </c>
      <c r="O35" s="163">
        <v>8.8000000000000005E-3</v>
      </c>
      <c r="P35" s="163">
        <v>2.0500000000000001E-2</v>
      </c>
      <c r="Q35" s="163">
        <v>4.1300000000000003E-2</v>
      </c>
      <c r="R35" s="163">
        <v>2.8000000000000001E-2</v>
      </c>
    </row>
    <row r="36" spans="1:18" x14ac:dyDescent="0.2">
      <c r="A36" s="165">
        <v>36</v>
      </c>
      <c r="B36" s="163">
        <v>0</v>
      </c>
      <c r="C36" s="163">
        <v>0</v>
      </c>
      <c r="D36" s="163">
        <v>0</v>
      </c>
      <c r="E36" s="163">
        <v>9.4000000000000004E-3</v>
      </c>
      <c r="F36" s="163">
        <v>0</v>
      </c>
      <c r="G36" s="163">
        <v>2.8999999999999998E-3</v>
      </c>
      <c r="H36" s="163">
        <v>3.8E-3</v>
      </c>
      <c r="I36" s="163">
        <v>6.8999999999999999E-3</v>
      </c>
      <c r="J36" s="165">
        <v>36</v>
      </c>
      <c r="K36" s="163">
        <v>2.41E-2</v>
      </c>
      <c r="L36" s="163">
        <v>2.3300000000000001E-2</v>
      </c>
      <c r="M36" s="163">
        <v>2.1100000000000001E-2</v>
      </c>
      <c r="N36" s="163">
        <v>3.5700000000000003E-2</v>
      </c>
      <c r="O36" s="163">
        <v>3.1E-2</v>
      </c>
      <c r="P36" s="163">
        <v>1.77E-2</v>
      </c>
      <c r="Q36" s="163">
        <v>3.4700000000000002E-2</v>
      </c>
      <c r="R36" s="163">
        <v>6.6E-3</v>
      </c>
    </row>
    <row r="37" spans="1:18" x14ac:dyDescent="0.2">
      <c r="A37" s="165">
        <v>37</v>
      </c>
      <c r="B37" s="163">
        <v>4.0000000000000001E-3</v>
      </c>
      <c r="C37" s="163">
        <v>0</v>
      </c>
      <c r="D37" s="163">
        <v>0</v>
      </c>
      <c r="E37" s="163">
        <v>1.1999999999999999E-3</v>
      </c>
      <c r="F37" s="163">
        <v>6.6E-3</v>
      </c>
      <c r="G37" s="163">
        <v>0</v>
      </c>
      <c r="H37" s="163">
        <v>2.0000000000000001E-4</v>
      </c>
      <c r="I37" s="163">
        <v>1.89E-2</v>
      </c>
      <c r="J37" s="165">
        <v>37</v>
      </c>
      <c r="K37" s="163">
        <v>1.14E-2</v>
      </c>
      <c r="L37" s="163">
        <v>8.6E-3</v>
      </c>
      <c r="M37" s="163">
        <v>1.9400000000000001E-2</v>
      </c>
      <c r="N37" s="163">
        <v>3.5099999999999999E-2</v>
      </c>
      <c r="O37" s="163">
        <v>3.5700000000000003E-2</v>
      </c>
      <c r="P37" s="163">
        <v>3.5000000000000003E-2</v>
      </c>
      <c r="Q37" s="163">
        <v>2.5700000000000001E-2</v>
      </c>
      <c r="R37" s="163">
        <v>9.7000000000000003E-3</v>
      </c>
    </row>
    <row r="38" spans="1:18" x14ac:dyDescent="0.2">
      <c r="A38" s="165">
        <v>38</v>
      </c>
      <c r="B38" s="163">
        <v>0</v>
      </c>
      <c r="C38" s="163">
        <v>0</v>
      </c>
      <c r="D38" s="163">
        <v>0</v>
      </c>
      <c r="E38" s="163">
        <v>0</v>
      </c>
      <c r="F38" s="163">
        <v>0</v>
      </c>
      <c r="G38" s="163">
        <v>0</v>
      </c>
      <c r="H38" s="163">
        <v>0</v>
      </c>
      <c r="I38" s="163">
        <v>0</v>
      </c>
      <c r="J38" s="165">
        <v>38</v>
      </c>
      <c r="K38" s="163">
        <v>5.1000000000000004E-3</v>
      </c>
      <c r="L38" s="163">
        <v>1.35E-2</v>
      </c>
      <c r="M38" s="163">
        <v>2.8000000000000001E-2</v>
      </c>
      <c r="N38" s="163">
        <v>3.9100000000000003E-2</v>
      </c>
      <c r="O38" s="163">
        <v>1.7000000000000001E-2</v>
      </c>
      <c r="P38" s="163">
        <v>1.03E-2</v>
      </c>
      <c r="Q38" s="163">
        <v>2.47E-2</v>
      </c>
      <c r="R38" s="163">
        <v>2.9600000000000001E-2</v>
      </c>
    </row>
    <row r="39" spans="1:18" x14ac:dyDescent="0.2">
      <c r="A39" s="165">
        <v>39</v>
      </c>
      <c r="B39" s="163">
        <v>0</v>
      </c>
      <c r="C39" s="163">
        <v>0</v>
      </c>
      <c r="D39" s="163">
        <v>0</v>
      </c>
      <c r="E39" s="163">
        <v>1.38E-2</v>
      </c>
      <c r="F39" s="163">
        <v>1.6999999999999999E-3</v>
      </c>
      <c r="G39" s="163">
        <v>1.24E-2</v>
      </c>
      <c r="H39" s="163">
        <v>1.6999999999999999E-3</v>
      </c>
      <c r="I39" s="163">
        <v>3.3E-3</v>
      </c>
      <c r="J39" s="165">
        <v>39</v>
      </c>
      <c r="K39" s="163">
        <v>1.09E-2</v>
      </c>
      <c r="L39" s="163">
        <v>4.7999999999999996E-3</v>
      </c>
      <c r="M39" s="163">
        <v>1.32E-2</v>
      </c>
      <c r="N39" s="163">
        <v>1.67E-2</v>
      </c>
      <c r="O39" s="163">
        <v>1.95E-2</v>
      </c>
      <c r="P39" s="163">
        <v>1.9900000000000001E-2</v>
      </c>
      <c r="Q39" s="163">
        <v>0.03</v>
      </c>
      <c r="R39" s="163">
        <v>1.17E-2</v>
      </c>
    </row>
    <row r="40" spans="1:18" x14ac:dyDescent="0.2">
      <c r="A40" s="165">
        <v>40</v>
      </c>
      <c r="B40" s="163">
        <v>6.1000000000000004E-3</v>
      </c>
      <c r="C40" s="163">
        <v>0</v>
      </c>
      <c r="D40" s="163">
        <v>0</v>
      </c>
      <c r="E40" s="163">
        <v>1.6000000000000001E-3</v>
      </c>
      <c r="F40" s="163">
        <v>0</v>
      </c>
      <c r="G40" s="163">
        <v>1.8E-3</v>
      </c>
      <c r="H40" s="163">
        <v>1.0500000000000001E-2</v>
      </c>
      <c r="I40" s="163">
        <v>1.14E-2</v>
      </c>
      <c r="J40" s="165">
        <v>40</v>
      </c>
      <c r="K40" s="163">
        <v>1.12E-2</v>
      </c>
      <c r="L40" s="163">
        <v>9.5999999999999992E-3</v>
      </c>
      <c r="M40" s="163">
        <v>1.03E-2</v>
      </c>
      <c r="N40" s="163">
        <v>1.9199999999999998E-2</v>
      </c>
      <c r="O40" s="163">
        <v>1.1900000000000001E-2</v>
      </c>
      <c r="P40" s="163">
        <v>3.5099999999999999E-2</v>
      </c>
      <c r="Q40" s="163">
        <v>3.0300000000000001E-2</v>
      </c>
      <c r="R40" s="163">
        <v>2.3699999999999999E-2</v>
      </c>
    </row>
    <row r="41" spans="1:18" x14ac:dyDescent="0.2">
      <c r="A41" s="165">
        <v>41</v>
      </c>
      <c r="B41" s="163">
        <v>4.7000000000000002E-3</v>
      </c>
      <c r="C41" s="163">
        <v>0</v>
      </c>
      <c r="D41" s="163">
        <v>0</v>
      </c>
      <c r="E41" s="163">
        <v>0</v>
      </c>
      <c r="F41" s="163">
        <v>0</v>
      </c>
      <c r="G41" s="163">
        <v>3.0000000000000001E-3</v>
      </c>
      <c r="H41" s="163">
        <v>9.1000000000000004E-3</v>
      </c>
      <c r="I41" s="163">
        <v>0</v>
      </c>
      <c r="J41" s="165">
        <v>41</v>
      </c>
      <c r="K41" s="163">
        <v>4.4000000000000003E-3</v>
      </c>
      <c r="L41" s="163">
        <v>3.5999999999999999E-3</v>
      </c>
      <c r="M41" s="163">
        <v>8.0999999999999996E-3</v>
      </c>
      <c r="N41" s="163">
        <v>3.04E-2</v>
      </c>
      <c r="O41" s="163">
        <v>1.77E-2</v>
      </c>
      <c r="P41" s="163">
        <v>1.7999999999999999E-2</v>
      </c>
      <c r="Q41" s="163">
        <v>1.7299999999999999E-2</v>
      </c>
      <c r="R41" s="163">
        <v>2.1299999999999999E-2</v>
      </c>
    </row>
    <row r="42" spans="1:18" x14ac:dyDescent="0.2">
      <c r="A42" s="165">
        <v>42</v>
      </c>
      <c r="B42" s="163">
        <v>0</v>
      </c>
      <c r="C42" s="163">
        <v>1.1000000000000001E-3</v>
      </c>
      <c r="D42" s="163">
        <v>0</v>
      </c>
      <c r="E42" s="163">
        <v>0</v>
      </c>
      <c r="F42" s="163">
        <v>2.8999999999999998E-3</v>
      </c>
      <c r="G42" s="163">
        <v>0</v>
      </c>
      <c r="H42" s="163">
        <v>0</v>
      </c>
      <c r="I42" s="163">
        <v>0</v>
      </c>
      <c r="J42" s="165">
        <v>42</v>
      </c>
      <c r="K42" s="163">
        <v>0</v>
      </c>
      <c r="L42" s="163">
        <v>1.4E-3</v>
      </c>
      <c r="M42" s="163">
        <v>6.4999999999999997E-3</v>
      </c>
      <c r="N42" s="163">
        <v>2.81E-2</v>
      </c>
      <c r="O42" s="163">
        <v>2.3099999999999999E-2</v>
      </c>
      <c r="P42" s="163">
        <v>1.17E-2</v>
      </c>
      <c r="Q42" s="163">
        <v>1.0699999999999999E-2</v>
      </c>
      <c r="R42" s="163">
        <v>1.09E-2</v>
      </c>
    </row>
    <row r="43" spans="1:18" x14ac:dyDescent="0.2">
      <c r="A43" s="165">
        <v>43</v>
      </c>
      <c r="B43" s="163">
        <v>3.5000000000000001E-3</v>
      </c>
      <c r="C43" s="163">
        <v>0</v>
      </c>
      <c r="D43" s="163">
        <v>0</v>
      </c>
      <c r="E43" s="163">
        <v>0</v>
      </c>
      <c r="F43" s="163">
        <v>4.1000000000000003E-3</v>
      </c>
      <c r="G43" s="163">
        <v>0</v>
      </c>
      <c r="H43" s="163">
        <v>0</v>
      </c>
      <c r="I43" s="163">
        <v>0</v>
      </c>
      <c r="J43" s="165">
        <v>43</v>
      </c>
      <c r="K43" s="163">
        <v>4.1000000000000003E-3</v>
      </c>
      <c r="L43" s="163">
        <v>2.2000000000000001E-3</v>
      </c>
      <c r="M43" s="163">
        <v>5.4000000000000003E-3</v>
      </c>
      <c r="N43" s="163">
        <v>1.43E-2</v>
      </c>
      <c r="O43" s="163">
        <v>6.7999999999999996E-3</v>
      </c>
      <c r="P43" s="163">
        <v>9.2999999999999992E-3</v>
      </c>
      <c r="Q43" s="163">
        <v>1.2999999999999999E-2</v>
      </c>
      <c r="R43" s="163">
        <v>1.5800000000000002E-2</v>
      </c>
    </row>
    <row r="44" spans="1:18" x14ac:dyDescent="0.2">
      <c r="A44" s="165">
        <v>44</v>
      </c>
      <c r="B44" s="163">
        <v>0</v>
      </c>
      <c r="C44" s="163">
        <v>1E-4</v>
      </c>
      <c r="D44" s="163">
        <v>0</v>
      </c>
      <c r="E44" s="163">
        <v>0</v>
      </c>
      <c r="F44" s="163">
        <v>0</v>
      </c>
      <c r="G44" s="163">
        <v>0</v>
      </c>
      <c r="H44" s="163">
        <v>0</v>
      </c>
      <c r="I44" s="163">
        <v>0</v>
      </c>
      <c r="J44" s="165">
        <v>44</v>
      </c>
      <c r="K44" s="163">
        <v>1.32E-2</v>
      </c>
      <c r="L44" s="163">
        <v>3.0000000000000001E-3</v>
      </c>
      <c r="M44" s="163">
        <v>6.8999999999999999E-3</v>
      </c>
      <c r="N44" s="163">
        <v>7.9000000000000008E-3</v>
      </c>
      <c r="O44" s="163">
        <v>2.7000000000000001E-3</v>
      </c>
      <c r="P44" s="163">
        <v>1.5800000000000002E-2</v>
      </c>
      <c r="Q44" s="163">
        <v>3.0099999999999998E-2</v>
      </c>
      <c r="R44" s="163">
        <v>2.1600000000000001E-2</v>
      </c>
    </row>
    <row r="45" spans="1:18" x14ac:dyDescent="0.2">
      <c r="A45" s="165" t="s">
        <v>213</v>
      </c>
      <c r="B45" s="163">
        <v>0</v>
      </c>
      <c r="C45" s="163">
        <v>0</v>
      </c>
      <c r="D45" s="163">
        <v>0</v>
      </c>
      <c r="E45" s="163">
        <v>0</v>
      </c>
      <c r="F45" s="163">
        <v>0</v>
      </c>
      <c r="G45" s="163">
        <v>0</v>
      </c>
      <c r="H45" s="163">
        <v>6.8999999999999999E-3</v>
      </c>
      <c r="I45" s="163">
        <v>0</v>
      </c>
      <c r="J45" s="165" t="s">
        <v>213</v>
      </c>
      <c r="K45" s="163">
        <v>2.5700000000000001E-2</v>
      </c>
      <c r="L45" s="163">
        <v>0.01</v>
      </c>
      <c r="M45" s="163">
        <v>2.9000000000000001E-2</v>
      </c>
      <c r="N45" s="163">
        <v>2.9499999999999998E-2</v>
      </c>
      <c r="O45" s="163">
        <v>5.2299999999999999E-2</v>
      </c>
      <c r="P45" s="163">
        <v>5.2299999999999999E-2</v>
      </c>
      <c r="Q45" s="163">
        <v>6.8199999999999997E-2</v>
      </c>
      <c r="R45" s="163">
        <v>7.2400000000000006E-2</v>
      </c>
    </row>
    <row r="46" spans="1:18" x14ac:dyDescent="0.2">
      <c r="A46" s="162" t="s">
        <v>210</v>
      </c>
      <c r="B46" s="162">
        <v>356</v>
      </c>
      <c r="C46" s="162">
        <v>497</v>
      </c>
      <c r="D46" s="162">
        <v>331</v>
      </c>
      <c r="E46" s="162">
        <v>242</v>
      </c>
      <c r="F46" s="162">
        <v>462</v>
      </c>
      <c r="G46" s="162">
        <v>278</v>
      </c>
      <c r="H46" s="162">
        <v>466</v>
      </c>
      <c r="I46" s="162">
        <v>216</v>
      </c>
      <c r="J46" s="162" t="s">
        <v>210</v>
      </c>
      <c r="K46" s="162">
        <v>417</v>
      </c>
      <c r="L46" s="162">
        <v>605</v>
      </c>
      <c r="M46" s="162">
        <v>651</v>
      </c>
      <c r="N46" s="162">
        <v>430</v>
      </c>
      <c r="O46" s="162">
        <v>495</v>
      </c>
      <c r="P46" s="162">
        <v>465</v>
      </c>
      <c r="Q46" s="162">
        <v>462</v>
      </c>
      <c r="R46" s="162">
        <v>368</v>
      </c>
    </row>
    <row r="47" spans="1:18" x14ac:dyDescent="0.2">
      <c r="A47" s="169" t="s">
        <v>215</v>
      </c>
      <c r="B47" s="169">
        <v>6</v>
      </c>
      <c r="C47" s="169">
        <v>17</v>
      </c>
      <c r="D47" s="169">
        <v>12</v>
      </c>
      <c r="E47" s="169">
        <v>17</v>
      </c>
      <c r="F47" s="169">
        <v>19</v>
      </c>
      <c r="G47" s="169">
        <v>27</v>
      </c>
      <c r="H47" s="169">
        <v>85</v>
      </c>
      <c r="I47" s="169">
        <v>22</v>
      </c>
      <c r="J47" s="169" t="s">
        <v>211</v>
      </c>
      <c r="K47" s="169">
        <v>72</v>
      </c>
      <c r="L47" s="169">
        <v>82</v>
      </c>
      <c r="M47" s="169">
        <v>69</v>
      </c>
      <c r="N47" s="169">
        <v>74</v>
      </c>
      <c r="O47" s="169">
        <v>68</v>
      </c>
      <c r="P47" s="169">
        <v>56</v>
      </c>
      <c r="Q47" s="169">
        <v>80</v>
      </c>
      <c r="R47" s="169">
        <v>64</v>
      </c>
    </row>
  </sheetData>
  <pageMargins left="1" right="1" top="1" bottom="1" header="0.5" footer="0.5"/>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view="pageBreakPreview" zoomScale="60" zoomScaleNormal="100" workbookViewId="0">
      <selection activeCell="J1" sqref="J1:R27"/>
    </sheetView>
  </sheetViews>
  <sheetFormatPr defaultRowHeight="15" x14ac:dyDescent="0.25"/>
  <sheetData>
    <row r="1" spans="1:18" ht="25.5" x14ac:dyDescent="0.25">
      <c r="A1" s="166" t="s">
        <v>212</v>
      </c>
      <c r="B1" s="179">
        <v>1984</v>
      </c>
      <c r="C1" s="179">
        <v>1987</v>
      </c>
      <c r="D1" s="179">
        <v>1990</v>
      </c>
      <c r="E1" s="179">
        <v>1993</v>
      </c>
      <c r="F1" s="179">
        <v>1996</v>
      </c>
      <c r="G1" s="179">
        <v>1999</v>
      </c>
      <c r="H1" s="179">
        <v>2001</v>
      </c>
      <c r="I1" s="179">
        <v>2003</v>
      </c>
      <c r="J1" s="166" t="s">
        <v>212</v>
      </c>
      <c r="K1" s="179">
        <v>2005</v>
      </c>
      <c r="L1" s="179">
        <v>2007</v>
      </c>
      <c r="M1" s="179">
        <v>2009</v>
      </c>
      <c r="N1" s="179">
        <v>2011</v>
      </c>
      <c r="O1" s="179">
        <v>2013</v>
      </c>
      <c r="P1" s="179">
        <v>2015</v>
      </c>
      <c r="Q1" s="179">
        <v>2017</v>
      </c>
      <c r="R1" s="179">
        <v>2019</v>
      </c>
    </row>
    <row r="2" spans="1:18" x14ac:dyDescent="0.25">
      <c r="A2" s="165">
        <v>15</v>
      </c>
      <c r="B2" s="163">
        <v>9.7999999999999997E-3</v>
      </c>
      <c r="C2" s="163">
        <v>3.5000000000000001E-3</v>
      </c>
      <c r="D2" s="163">
        <v>5.9999999999999995E-4</v>
      </c>
      <c r="E2" s="163">
        <v>1E-4</v>
      </c>
      <c r="F2" s="163">
        <v>4.0000000000000002E-4</v>
      </c>
      <c r="G2" s="163">
        <v>2.0000000000000001E-4</v>
      </c>
      <c r="H2" s="163">
        <v>2.9999999999999997E-4</v>
      </c>
      <c r="I2" s="163">
        <v>4.0000000000000002E-4</v>
      </c>
      <c r="J2" s="165">
        <v>15</v>
      </c>
      <c r="K2" s="163">
        <v>0</v>
      </c>
      <c r="L2" s="163">
        <v>1E-4</v>
      </c>
      <c r="M2" s="163">
        <v>6.9999999999999999E-4</v>
      </c>
      <c r="N2" s="163">
        <v>0</v>
      </c>
      <c r="O2" s="163">
        <v>0</v>
      </c>
      <c r="P2" s="163">
        <v>0</v>
      </c>
      <c r="Q2" s="163">
        <v>0</v>
      </c>
      <c r="R2" s="163">
        <v>0</v>
      </c>
    </row>
    <row r="3" spans="1:18" x14ac:dyDescent="0.25">
      <c r="A3" s="165">
        <v>16</v>
      </c>
      <c r="B3" s="163">
        <v>7.1999999999999998E-3</v>
      </c>
      <c r="C3" s="163">
        <v>3.8E-3</v>
      </c>
      <c r="D3" s="163">
        <v>0</v>
      </c>
      <c r="E3" s="163">
        <v>2.9999999999999997E-4</v>
      </c>
      <c r="F3" s="163">
        <v>2.9999999999999997E-4</v>
      </c>
      <c r="G3" s="163">
        <v>2.0000000000000001E-4</v>
      </c>
      <c r="H3" s="163">
        <v>6.9999999999999999E-4</v>
      </c>
      <c r="I3" s="163">
        <v>0</v>
      </c>
      <c r="J3" s="165">
        <v>16</v>
      </c>
      <c r="K3" s="163">
        <v>1E-4</v>
      </c>
      <c r="L3" s="163">
        <v>0</v>
      </c>
      <c r="M3" s="163">
        <v>1.1000000000000001E-3</v>
      </c>
      <c r="N3" s="163">
        <v>0</v>
      </c>
      <c r="O3" s="163">
        <v>0</v>
      </c>
      <c r="P3" s="163">
        <v>0</v>
      </c>
      <c r="Q3" s="163">
        <v>1E-4</v>
      </c>
      <c r="R3" s="163">
        <v>0</v>
      </c>
    </row>
    <row r="4" spans="1:18" x14ac:dyDescent="0.25">
      <c r="A4" s="165">
        <v>17</v>
      </c>
      <c r="B4" s="163">
        <v>5.1000000000000004E-3</v>
      </c>
      <c r="C4" s="163">
        <v>4.7999999999999996E-3</v>
      </c>
      <c r="D4" s="163">
        <v>2.0000000000000001E-4</v>
      </c>
      <c r="E4" s="163">
        <v>6.9999999999999999E-4</v>
      </c>
      <c r="F4" s="163">
        <v>8.0000000000000004E-4</v>
      </c>
      <c r="G4" s="163">
        <v>1E-4</v>
      </c>
      <c r="H4" s="163">
        <v>4.0000000000000002E-4</v>
      </c>
      <c r="I4" s="163">
        <v>2.0000000000000001E-4</v>
      </c>
      <c r="J4" s="165">
        <v>17</v>
      </c>
      <c r="K4" s="163">
        <v>2.0000000000000001E-4</v>
      </c>
      <c r="L4" s="163">
        <v>0</v>
      </c>
      <c r="M4" s="163">
        <v>4.0000000000000002E-4</v>
      </c>
      <c r="N4" s="163">
        <v>1E-4</v>
      </c>
      <c r="O4" s="163">
        <v>0</v>
      </c>
      <c r="P4" s="163">
        <v>0</v>
      </c>
      <c r="Q4" s="163">
        <v>0</v>
      </c>
      <c r="R4" s="163">
        <v>4.0000000000000002E-4</v>
      </c>
    </row>
    <row r="5" spans="1:18" x14ac:dyDescent="0.25">
      <c r="A5" s="165">
        <v>18</v>
      </c>
      <c r="B5" s="163">
        <v>8.0999999999999996E-3</v>
      </c>
      <c r="C5" s="163">
        <v>4.3E-3</v>
      </c>
      <c r="D5" s="163">
        <v>0</v>
      </c>
      <c r="E5" s="163">
        <v>1.1000000000000001E-3</v>
      </c>
      <c r="F5" s="163">
        <v>1E-3</v>
      </c>
      <c r="G5" s="163">
        <v>5.0000000000000001E-4</v>
      </c>
      <c r="H5" s="163">
        <v>2.7000000000000001E-3</v>
      </c>
      <c r="I5" s="163">
        <v>0</v>
      </c>
      <c r="J5" s="165">
        <v>18</v>
      </c>
      <c r="K5" s="163">
        <v>0</v>
      </c>
      <c r="L5" s="163">
        <v>0</v>
      </c>
      <c r="M5" s="163">
        <v>1.1000000000000001E-3</v>
      </c>
      <c r="N5" s="163">
        <v>1E-4</v>
      </c>
      <c r="O5" s="163">
        <v>0</v>
      </c>
      <c r="P5" s="163">
        <v>8.9999999999999998E-4</v>
      </c>
      <c r="Q5" s="163">
        <v>0</v>
      </c>
      <c r="R5" s="163">
        <v>0</v>
      </c>
    </row>
    <row r="6" spans="1:18" x14ac:dyDescent="0.25">
      <c r="A6" s="165">
        <v>19</v>
      </c>
      <c r="B6" s="163">
        <v>5.7999999999999996E-3</v>
      </c>
      <c r="C6" s="163">
        <v>5.0000000000000001E-3</v>
      </c>
      <c r="D6" s="163">
        <v>5.9999999999999995E-4</v>
      </c>
      <c r="E6" s="163">
        <v>5.9999999999999995E-4</v>
      </c>
      <c r="F6" s="163">
        <v>5.0000000000000001E-4</v>
      </c>
      <c r="G6" s="163">
        <v>6.9999999999999999E-4</v>
      </c>
      <c r="H6" s="163">
        <v>2.5000000000000001E-3</v>
      </c>
      <c r="I6" s="163">
        <v>5.0000000000000001E-4</v>
      </c>
      <c r="J6" s="165">
        <v>19</v>
      </c>
      <c r="K6" s="163">
        <v>0</v>
      </c>
      <c r="L6" s="163">
        <v>1E-4</v>
      </c>
      <c r="M6" s="163">
        <v>8.9999999999999998E-4</v>
      </c>
      <c r="N6" s="163">
        <v>1E-4</v>
      </c>
      <c r="O6" s="163">
        <v>1E-4</v>
      </c>
      <c r="P6" s="163">
        <v>0</v>
      </c>
      <c r="Q6" s="163">
        <v>1E-4</v>
      </c>
      <c r="R6" s="163">
        <v>0</v>
      </c>
    </row>
    <row r="7" spans="1:18" x14ac:dyDescent="0.25">
      <c r="A7" s="165">
        <v>20</v>
      </c>
      <c r="B7" s="163">
        <v>4.5999999999999999E-3</v>
      </c>
      <c r="C7" s="163">
        <v>8.0000000000000002E-3</v>
      </c>
      <c r="D7" s="163">
        <v>6.9999999999999999E-4</v>
      </c>
      <c r="E7" s="163">
        <v>5.0000000000000001E-4</v>
      </c>
      <c r="F7" s="163">
        <v>8.9999999999999998E-4</v>
      </c>
      <c r="G7" s="163">
        <v>8.0000000000000004E-4</v>
      </c>
      <c r="H7" s="163">
        <v>1.5E-3</v>
      </c>
      <c r="I7" s="163">
        <v>1.1000000000000001E-3</v>
      </c>
      <c r="J7" s="165">
        <v>20</v>
      </c>
      <c r="K7" s="163">
        <v>2.0000000000000001E-4</v>
      </c>
      <c r="L7" s="163">
        <v>0</v>
      </c>
      <c r="M7" s="163">
        <v>6.9999999999999999E-4</v>
      </c>
      <c r="N7" s="163">
        <v>4.0000000000000002E-4</v>
      </c>
      <c r="O7" s="163">
        <v>0</v>
      </c>
      <c r="P7" s="163">
        <v>0</v>
      </c>
      <c r="Q7" s="163">
        <v>1E-4</v>
      </c>
      <c r="R7" s="163">
        <v>0</v>
      </c>
    </row>
    <row r="8" spans="1:18" x14ac:dyDescent="0.25">
      <c r="A8" s="165">
        <v>21</v>
      </c>
      <c r="B8" s="163">
        <v>2.8E-3</v>
      </c>
      <c r="C8" s="163">
        <v>9.4000000000000004E-3</v>
      </c>
      <c r="D8" s="163">
        <v>1.2999999999999999E-3</v>
      </c>
      <c r="E8" s="163">
        <v>5.9999999999999995E-4</v>
      </c>
      <c r="F8" s="163">
        <v>6.9999999999999999E-4</v>
      </c>
      <c r="G8" s="163">
        <v>1.1999999999999999E-3</v>
      </c>
      <c r="H8" s="163">
        <v>1.5E-3</v>
      </c>
      <c r="I8" s="163">
        <v>1.2999999999999999E-3</v>
      </c>
      <c r="J8" s="165">
        <v>21</v>
      </c>
      <c r="K8" s="163">
        <v>2.0000000000000001E-4</v>
      </c>
      <c r="L8" s="163">
        <v>1E-4</v>
      </c>
      <c r="M8" s="163">
        <v>5.9999999999999995E-4</v>
      </c>
      <c r="N8" s="163">
        <v>1E-4</v>
      </c>
      <c r="O8" s="163">
        <v>0</v>
      </c>
      <c r="P8" s="163">
        <v>0</v>
      </c>
      <c r="Q8" s="163">
        <v>1E-4</v>
      </c>
      <c r="R8" s="163">
        <v>0</v>
      </c>
    </row>
    <row r="9" spans="1:18" x14ac:dyDescent="0.25">
      <c r="A9" s="165">
        <v>22</v>
      </c>
      <c r="B9" s="163">
        <v>5.3E-3</v>
      </c>
      <c r="C9" s="163">
        <v>9.9000000000000008E-3</v>
      </c>
      <c r="D9" s="163">
        <v>3.3999999999999998E-3</v>
      </c>
      <c r="E9" s="163">
        <v>1.5E-3</v>
      </c>
      <c r="F9" s="163">
        <v>2.0999999999999999E-3</v>
      </c>
      <c r="G9" s="163">
        <v>1.6999999999999999E-3</v>
      </c>
      <c r="H9" s="163">
        <v>1.6000000000000001E-3</v>
      </c>
      <c r="I9" s="163">
        <v>2.5000000000000001E-3</v>
      </c>
      <c r="J9" s="165">
        <v>22</v>
      </c>
      <c r="K9" s="163">
        <v>2.9999999999999997E-4</v>
      </c>
      <c r="L9" s="163">
        <v>2.0000000000000001E-4</v>
      </c>
      <c r="M9" s="163">
        <v>5.9999999999999995E-4</v>
      </c>
      <c r="N9" s="163">
        <v>4.0000000000000002E-4</v>
      </c>
      <c r="O9" s="163">
        <v>1E-4</v>
      </c>
      <c r="P9" s="163">
        <v>5.0000000000000001E-4</v>
      </c>
      <c r="Q9" s="163">
        <v>1E-4</v>
      </c>
      <c r="R9" s="163">
        <v>0</v>
      </c>
    </row>
    <row r="10" spans="1:18" x14ac:dyDescent="0.25">
      <c r="A10" s="165">
        <v>23</v>
      </c>
      <c r="B10" s="163">
        <v>7.7999999999999996E-3</v>
      </c>
      <c r="C10" s="163">
        <v>1.1599999999999999E-2</v>
      </c>
      <c r="D10" s="163">
        <v>5.4999999999999997E-3</v>
      </c>
      <c r="E10" s="163">
        <v>2.5999999999999999E-3</v>
      </c>
      <c r="F10" s="163">
        <v>2.3E-3</v>
      </c>
      <c r="G10" s="163">
        <v>3.3999999999999998E-3</v>
      </c>
      <c r="H10" s="163">
        <v>1.1999999999999999E-3</v>
      </c>
      <c r="I10" s="163">
        <v>3.8E-3</v>
      </c>
      <c r="J10" s="165">
        <v>23</v>
      </c>
      <c r="K10" s="163">
        <v>1E-4</v>
      </c>
      <c r="L10" s="163">
        <v>1E-4</v>
      </c>
      <c r="M10" s="163">
        <v>1.1999999999999999E-3</v>
      </c>
      <c r="N10" s="163">
        <v>8.0000000000000004E-4</v>
      </c>
      <c r="O10" s="163">
        <v>1E-4</v>
      </c>
      <c r="P10" s="163">
        <v>0</v>
      </c>
      <c r="Q10" s="163">
        <v>2.9999999999999997E-4</v>
      </c>
      <c r="R10" s="163">
        <v>4.0000000000000002E-4</v>
      </c>
    </row>
    <row r="11" spans="1:18" x14ac:dyDescent="0.25">
      <c r="A11" s="165">
        <v>24</v>
      </c>
      <c r="B11" s="163">
        <v>1.6799999999999999E-2</v>
      </c>
      <c r="C11" s="163">
        <v>1.3100000000000001E-2</v>
      </c>
      <c r="D11" s="163">
        <v>1.18E-2</v>
      </c>
      <c r="E11" s="163">
        <v>3.3E-3</v>
      </c>
      <c r="F11" s="163">
        <v>2E-3</v>
      </c>
      <c r="G11" s="163">
        <v>1.8E-3</v>
      </c>
      <c r="H11" s="163">
        <v>2E-3</v>
      </c>
      <c r="I11" s="163">
        <v>5.7999999999999996E-3</v>
      </c>
      <c r="J11" s="165">
        <v>24</v>
      </c>
      <c r="K11" s="163">
        <v>1.5E-3</v>
      </c>
      <c r="L11" s="163">
        <v>4.0000000000000002E-4</v>
      </c>
      <c r="M11" s="163">
        <v>5.0000000000000001E-4</v>
      </c>
      <c r="N11" s="163">
        <v>1E-4</v>
      </c>
      <c r="O11" s="163">
        <v>1E-4</v>
      </c>
      <c r="P11" s="163">
        <v>0</v>
      </c>
      <c r="Q11" s="163">
        <v>4.0000000000000002E-4</v>
      </c>
      <c r="R11" s="163">
        <v>8.0000000000000004E-4</v>
      </c>
    </row>
    <row r="12" spans="1:18" x14ac:dyDescent="0.25">
      <c r="A12" s="165">
        <v>25</v>
      </c>
      <c r="B12" s="163">
        <v>2.23E-2</v>
      </c>
      <c r="C12" s="163">
        <v>1.5100000000000001E-2</v>
      </c>
      <c r="D12" s="163">
        <v>1.1299999999999999E-2</v>
      </c>
      <c r="E12" s="163">
        <v>6.6E-3</v>
      </c>
      <c r="F12" s="163">
        <v>3.0999999999999999E-3</v>
      </c>
      <c r="G12" s="163">
        <v>2.2000000000000001E-3</v>
      </c>
      <c r="H12" s="163">
        <v>1.9E-3</v>
      </c>
      <c r="I12" s="163">
        <v>7.0000000000000001E-3</v>
      </c>
      <c r="J12" s="165">
        <v>25</v>
      </c>
      <c r="K12" s="163">
        <v>4.0000000000000002E-4</v>
      </c>
      <c r="L12" s="163">
        <v>2E-3</v>
      </c>
      <c r="M12" s="163">
        <v>1.1000000000000001E-3</v>
      </c>
      <c r="N12" s="163">
        <v>2.0000000000000001E-4</v>
      </c>
      <c r="O12" s="163">
        <v>6.9999999999999999E-4</v>
      </c>
      <c r="P12" s="163">
        <v>2.3E-3</v>
      </c>
      <c r="Q12" s="163">
        <v>1.4E-3</v>
      </c>
      <c r="R12" s="163">
        <v>1.1000000000000001E-3</v>
      </c>
    </row>
    <row r="13" spans="1:18" x14ac:dyDescent="0.25">
      <c r="A13" s="165">
        <v>26</v>
      </c>
      <c r="B13" s="163">
        <v>2.6599999999999999E-2</v>
      </c>
      <c r="C13" s="163">
        <v>1.4999999999999999E-2</v>
      </c>
      <c r="D13" s="163">
        <v>2.9700000000000001E-2</v>
      </c>
      <c r="E13" s="163">
        <v>5.3E-3</v>
      </c>
      <c r="F13" s="163">
        <v>7.0000000000000001E-3</v>
      </c>
      <c r="G13" s="163">
        <v>6.1000000000000004E-3</v>
      </c>
      <c r="H13" s="163">
        <v>3.8999999999999998E-3</v>
      </c>
      <c r="I13" s="163">
        <v>1.8100000000000002E-2</v>
      </c>
      <c r="J13" s="165">
        <v>26</v>
      </c>
      <c r="K13" s="163">
        <v>8.0000000000000004E-4</v>
      </c>
      <c r="L13" s="163">
        <v>2.3E-3</v>
      </c>
      <c r="M13" s="163">
        <v>1.5E-3</v>
      </c>
      <c r="N13" s="163">
        <v>4.0000000000000002E-4</v>
      </c>
      <c r="O13" s="163">
        <v>6.9999999999999999E-4</v>
      </c>
      <c r="P13" s="163">
        <v>1E-3</v>
      </c>
      <c r="Q13" s="163">
        <v>0</v>
      </c>
      <c r="R13" s="163">
        <v>2.0999999999999999E-3</v>
      </c>
    </row>
    <row r="14" spans="1:18" x14ac:dyDescent="0.25">
      <c r="A14" s="165">
        <v>27</v>
      </c>
      <c r="B14" s="163">
        <v>4.5100000000000001E-2</v>
      </c>
      <c r="C14" s="163">
        <v>1.7299999999999999E-2</v>
      </c>
      <c r="D14" s="163">
        <v>2.4299999999999999E-2</v>
      </c>
      <c r="E14" s="163">
        <v>6.7999999999999996E-3</v>
      </c>
      <c r="F14" s="163">
        <v>8.2000000000000007E-3</v>
      </c>
      <c r="G14" s="163">
        <v>2E-3</v>
      </c>
      <c r="H14" s="163">
        <v>4.8999999999999998E-3</v>
      </c>
      <c r="I14" s="163">
        <v>1.12E-2</v>
      </c>
      <c r="J14" s="165">
        <v>27</v>
      </c>
      <c r="K14" s="163">
        <v>1.1999999999999999E-3</v>
      </c>
      <c r="L14" s="163">
        <v>6.1000000000000004E-3</v>
      </c>
      <c r="M14" s="163">
        <v>2.5999999999999999E-3</v>
      </c>
      <c r="N14" s="163">
        <v>2.9999999999999997E-4</v>
      </c>
      <c r="O14" s="163">
        <v>1.2999999999999999E-3</v>
      </c>
      <c r="P14" s="163">
        <v>6.9999999999999999E-4</v>
      </c>
      <c r="Q14" s="163">
        <v>1.5E-3</v>
      </c>
      <c r="R14" s="163">
        <v>1.2999999999999999E-3</v>
      </c>
    </row>
    <row r="15" spans="1:18" x14ac:dyDescent="0.25">
      <c r="A15" s="165">
        <v>28</v>
      </c>
      <c r="B15" s="163">
        <v>5.1900000000000002E-2</v>
      </c>
      <c r="C15" s="163">
        <v>2.2499999999999999E-2</v>
      </c>
      <c r="D15" s="163">
        <v>1.66E-2</v>
      </c>
      <c r="E15" s="163">
        <v>7.7999999999999996E-3</v>
      </c>
      <c r="F15" s="163">
        <v>5.4999999999999997E-3</v>
      </c>
      <c r="G15" s="163">
        <v>5.5999999999999999E-3</v>
      </c>
      <c r="H15" s="163">
        <v>8.0000000000000002E-3</v>
      </c>
      <c r="I15" s="163">
        <v>7.1999999999999998E-3</v>
      </c>
      <c r="J15" s="165">
        <v>28</v>
      </c>
      <c r="K15" s="163">
        <v>1.2999999999999999E-3</v>
      </c>
      <c r="L15" s="163">
        <v>2.2000000000000001E-3</v>
      </c>
      <c r="M15" s="163">
        <v>2.2000000000000001E-3</v>
      </c>
      <c r="N15" s="163">
        <v>5.0000000000000001E-4</v>
      </c>
      <c r="O15" s="163">
        <v>1E-3</v>
      </c>
      <c r="P15" s="163">
        <v>4.1999999999999997E-3</v>
      </c>
      <c r="Q15" s="163">
        <v>1.2999999999999999E-3</v>
      </c>
      <c r="R15" s="163">
        <v>3.8E-3</v>
      </c>
    </row>
    <row r="16" spans="1:18" x14ac:dyDescent="0.25">
      <c r="A16" s="165">
        <v>29</v>
      </c>
      <c r="B16" s="163">
        <v>8.9399999999999993E-2</v>
      </c>
      <c r="C16" s="163">
        <v>4.3799999999999999E-2</v>
      </c>
      <c r="D16" s="163">
        <v>1.7100000000000001E-2</v>
      </c>
      <c r="E16" s="163">
        <v>6.8999999999999999E-3</v>
      </c>
      <c r="F16" s="163">
        <v>8.0000000000000002E-3</v>
      </c>
      <c r="G16" s="163">
        <v>1.8E-3</v>
      </c>
      <c r="H16" s="163">
        <v>5.1000000000000004E-3</v>
      </c>
      <c r="I16" s="163">
        <v>9.9000000000000008E-3</v>
      </c>
      <c r="J16" s="165">
        <v>29</v>
      </c>
      <c r="K16" s="163">
        <v>6.3500000000000001E-2</v>
      </c>
      <c r="L16" s="163">
        <v>6.4000000000000003E-3</v>
      </c>
      <c r="M16" s="163">
        <v>1.8E-3</v>
      </c>
      <c r="N16" s="163">
        <v>2.0000000000000001E-4</v>
      </c>
      <c r="O16" s="163">
        <v>1.2999999999999999E-3</v>
      </c>
      <c r="P16" s="163">
        <v>2.0999999999999999E-3</v>
      </c>
      <c r="Q16" s="163">
        <v>1E-3</v>
      </c>
      <c r="R16" s="163">
        <v>1.6000000000000001E-3</v>
      </c>
    </row>
    <row r="17" spans="1:18" x14ac:dyDescent="0.25">
      <c r="A17" s="165">
        <v>30</v>
      </c>
      <c r="B17" s="163">
        <v>9.5200000000000007E-2</v>
      </c>
      <c r="C17" s="163">
        <v>7.1400000000000005E-2</v>
      </c>
      <c r="D17" s="163">
        <v>1.2800000000000001E-2</v>
      </c>
      <c r="E17" s="163">
        <v>1.2200000000000001E-2</v>
      </c>
      <c r="F17" s="163">
        <v>8.9999999999999993E-3</v>
      </c>
      <c r="G17" s="163">
        <v>2.5999999999999999E-3</v>
      </c>
      <c r="H17" s="163">
        <v>9.4999999999999998E-3</v>
      </c>
      <c r="I17" s="163">
        <v>1.4800000000000001E-2</v>
      </c>
      <c r="J17" s="165">
        <v>30</v>
      </c>
      <c r="K17" s="163">
        <v>3.4099999999999998E-2</v>
      </c>
      <c r="L17" s="163">
        <v>3.3E-3</v>
      </c>
      <c r="M17" s="163">
        <v>7.7000000000000002E-3</v>
      </c>
      <c r="N17" s="163">
        <v>1E-4</v>
      </c>
      <c r="O17" s="163">
        <v>3.8E-3</v>
      </c>
      <c r="P17" s="163">
        <v>2.0999999999999999E-3</v>
      </c>
      <c r="Q17" s="163">
        <v>4.4000000000000003E-3</v>
      </c>
      <c r="R17" s="163">
        <v>4.0000000000000001E-3</v>
      </c>
    </row>
    <row r="18" spans="1:18" x14ac:dyDescent="0.25">
      <c r="A18" s="165">
        <v>31</v>
      </c>
      <c r="B18" s="163">
        <v>0.1022</v>
      </c>
      <c r="C18" s="163">
        <v>0.1178</v>
      </c>
      <c r="D18" s="163">
        <v>2.24E-2</v>
      </c>
      <c r="E18" s="163">
        <v>1.46E-2</v>
      </c>
      <c r="F18" s="163">
        <v>1.6E-2</v>
      </c>
      <c r="G18" s="163">
        <v>2.3E-3</v>
      </c>
      <c r="H18" s="163">
        <v>1.06E-2</v>
      </c>
      <c r="I18" s="163">
        <v>2.07E-2</v>
      </c>
      <c r="J18" s="165">
        <v>31</v>
      </c>
      <c r="K18" s="163">
        <v>1.17E-2</v>
      </c>
      <c r="L18" s="163">
        <v>7.1999999999999998E-3</v>
      </c>
      <c r="M18" s="163">
        <v>6.4000000000000003E-3</v>
      </c>
      <c r="N18" s="163">
        <v>6.9999999999999999E-4</v>
      </c>
      <c r="O18" s="163">
        <v>1.6000000000000001E-3</v>
      </c>
      <c r="P18" s="163">
        <v>5.7000000000000002E-3</v>
      </c>
      <c r="Q18" s="163">
        <v>4.1999999999999997E-3</v>
      </c>
      <c r="R18" s="163">
        <v>4.7000000000000002E-3</v>
      </c>
    </row>
    <row r="19" spans="1:18" x14ac:dyDescent="0.25">
      <c r="A19" s="165">
        <v>32</v>
      </c>
      <c r="B19" s="163">
        <v>9.2999999999999999E-2</v>
      </c>
      <c r="C19" s="163">
        <v>0.13969999999999999</v>
      </c>
      <c r="D19" s="163">
        <v>3.8199999999999998E-2</v>
      </c>
      <c r="E19" s="163">
        <v>4.1099999999999998E-2</v>
      </c>
      <c r="F19" s="163">
        <v>2.0299999999999999E-2</v>
      </c>
      <c r="G19" s="163">
        <v>2.6800000000000001E-2</v>
      </c>
      <c r="H19" s="163">
        <v>2.3199999999999998E-2</v>
      </c>
      <c r="I19" s="163">
        <v>3.9600000000000003E-2</v>
      </c>
      <c r="J19" s="165">
        <v>32</v>
      </c>
      <c r="K19" s="163">
        <v>1.3100000000000001E-2</v>
      </c>
      <c r="L19" s="163">
        <v>1.78E-2</v>
      </c>
      <c r="M19" s="163">
        <v>1.3100000000000001E-2</v>
      </c>
      <c r="N19" s="163">
        <v>1.8E-3</v>
      </c>
      <c r="O19" s="163">
        <v>4.1999999999999997E-3</v>
      </c>
      <c r="P19" s="163">
        <v>7.1999999999999998E-3</v>
      </c>
      <c r="Q19" s="163">
        <v>8.2000000000000007E-3</v>
      </c>
      <c r="R19" s="163">
        <v>9.4000000000000004E-3</v>
      </c>
    </row>
    <row r="20" spans="1:18" x14ac:dyDescent="0.25">
      <c r="A20" s="165">
        <v>33</v>
      </c>
      <c r="B20" s="163">
        <v>7.4499999999999997E-2</v>
      </c>
      <c r="C20" s="163">
        <v>0.13039999999999999</v>
      </c>
      <c r="D20" s="163">
        <v>0.09</v>
      </c>
      <c r="E20" s="163">
        <v>5.5199999999999999E-2</v>
      </c>
      <c r="F20" s="163">
        <v>2.6700000000000002E-2</v>
      </c>
      <c r="G20" s="163">
        <v>3.09E-2</v>
      </c>
      <c r="H20" s="163">
        <v>1.72E-2</v>
      </c>
      <c r="I20" s="163">
        <v>6.4100000000000004E-2</v>
      </c>
      <c r="J20" s="165">
        <v>33</v>
      </c>
      <c r="K20" s="163">
        <v>2.1100000000000001E-2</v>
      </c>
      <c r="L20" s="163">
        <v>3.8100000000000002E-2</v>
      </c>
      <c r="M20" s="163">
        <v>1.18E-2</v>
      </c>
      <c r="N20" s="163">
        <v>3.5999999999999999E-3</v>
      </c>
      <c r="O20" s="163">
        <v>5.0000000000000001E-3</v>
      </c>
      <c r="P20" s="163">
        <v>8.5000000000000006E-3</v>
      </c>
      <c r="Q20" s="163">
        <v>7.4000000000000003E-3</v>
      </c>
      <c r="R20" s="163">
        <v>1.89E-2</v>
      </c>
    </row>
    <row r="21" spans="1:18" x14ac:dyDescent="0.25">
      <c r="A21" s="165">
        <v>34</v>
      </c>
      <c r="B21" s="163">
        <v>5.9499999999999997E-2</v>
      </c>
      <c r="C21" s="163">
        <v>0.1217</v>
      </c>
      <c r="D21" s="163">
        <v>0.12559999999999999</v>
      </c>
      <c r="E21" s="163">
        <v>9.0700000000000003E-2</v>
      </c>
      <c r="F21" s="163">
        <v>3.4099999999999998E-2</v>
      </c>
      <c r="G21" s="163">
        <v>3.5400000000000001E-2</v>
      </c>
      <c r="H21" s="163">
        <v>5.2999999999999999E-2</v>
      </c>
      <c r="I21" s="163">
        <v>7.6799999999999993E-2</v>
      </c>
      <c r="J21" s="165">
        <v>34</v>
      </c>
      <c r="K21" s="163">
        <v>2.5499999999999998E-2</v>
      </c>
      <c r="L21" s="163">
        <v>6.1800000000000001E-2</v>
      </c>
      <c r="M21" s="163">
        <v>3.2199999999999999E-2</v>
      </c>
      <c r="N21" s="163">
        <v>1.4800000000000001E-2</v>
      </c>
      <c r="O21" s="163">
        <v>1.18E-2</v>
      </c>
      <c r="P21" s="163">
        <v>1.26E-2</v>
      </c>
      <c r="Q21" s="163">
        <v>8.0999999999999996E-3</v>
      </c>
      <c r="R21" s="163">
        <v>1.8499999999999999E-2</v>
      </c>
    </row>
    <row r="22" spans="1:18" x14ac:dyDescent="0.25">
      <c r="A22" s="165">
        <v>35</v>
      </c>
      <c r="B22" s="163">
        <v>5.0900000000000001E-2</v>
      </c>
      <c r="C22" s="163">
        <v>8.6599999999999996E-2</v>
      </c>
      <c r="D22" s="163">
        <v>0.13900000000000001</v>
      </c>
      <c r="E22" s="163">
        <v>0.1467</v>
      </c>
      <c r="F22" s="163">
        <v>5.9499999999999997E-2</v>
      </c>
      <c r="G22" s="163">
        <v>5.3800000000000001E-2</v>
      </c>
      <c r="H22" s="163">
        <v>5.0999999999999997E-2</v>
      </c>
      <c r="I22" s="163">
        <v>6.3100000000000003E-2</v>
      </c>
      <c r="J22" s="165">
        <v>35</v>
      </c>
      <c r="K22" s="163">
        <v>3.15E-2</v>
      </c>
      <c r="L22" s="163">
        <v>6.9900000000000004E-2</v>
      </c>
      <c r="M22" s="163">
        <v>3.9699999999999999E-2</v>
      </c>
      <c r="N22" s="163">
        <v>1.24E-2</v>
      </c>
      <c r="O22" s="163">
        <v>1.3299999999999999E-2</v>
      </c>
      <c r="P22" s="163">
        <v>7.0000000000000001E-3</v>
      </c>
      <c r="Q22" s="163">
        <v>1.35E-2</v>
      </c>
      <c r="R22" s="163">
        <v>2.2800000000000001E-2</v>
      </c>
    </row>
    <row r="23" spans="1:18" x14ac:dyDescent="0.25">
      <c r="A23" s="165">
        <v>36</v>
      </c>
      <c r="B23" s="163">
        <v>5.79E-2</v>
      </c>
      <c r="C23" s="163">
        <v>6.7500000000000004E-2</v>
      </c>
      <c r="D23" s="163">
        <v>0.1182</v>
      </c>
      <c r="E23" s="163">
        <v>0.16120000000000001</v>
      </c>
      <c r="F23" s="163">
        <v>0.12130000000000001</v>
      </c>
      <c r="G23" s="163">
        <v>7.7700000000000005E-2</v>
      </c>
      <c r="H23" s="163">
        <v>0.12130000000000001</v>
      </c>
      <c r="I23" s="163">
        <v>7.8299999999999995E-2</v>
      </c>
      <c r="J23" s="165">
        <v>36</v>
      </c>
      <c r="K23" s="163">
        <v>5.1999999999999998E-2</v>
      </c>
      <c r="L23" s="163">
        <v>8.3699999999999997E-2</v>
      </c>
      <c r="M23" s="163">
        <v>5.62E-2</v>
      </c>
      <c r="N23" s="163">
        <v>1.84E-2</v>
      </c>
      <c r="O23" s="163">
        <v>3.44E-2</v>
      </c>
      <c r="P23" s="163">
        <v>2.5100000000000001E-2</v>
      </c>
      <c r="Q23" s="163">
        <v>1.6400000000000001E-2</v>
      </c>
      <c r="R23" s="163">
        <v>3.9899999999999998E-2</v>
      </c>
    </row>
    <row r="24" spans="1:18" x14ac:dyDescent="0.25">
      <c r="A24" s="165">
        <v>37</v>
      </c>
      <c r="B24" s="163">
        <v>4.87E-2</v>
      </c>
      <c r="C24" s="163">
        <v>3.4200000000000001E-2</v>
      </c>
      <c r="D24" s="163">
        <v>0.1016</v>
      </c>
      <c r="E24" s="163">
        <v>0.1231</v>
      </c>
      <c r="F24" s="163">
        <v>0.1178</v>
      </c>
      <c r="G24" s="163">
        <v>0.12820000000000001</v>
      </c>
      <c r="H24" s="163">
        <v>0.12690000000000001</v>
      </c>
      <c r="I24" s="163">
        <v>7.0599999999999996E-2</v>
      </c>
      <c r="J24" s="165">
        <v>37</v>
      </c>
      <c r="K24" s="163">
        <v>5.5399999999999998E-2</v>
      </c>
      <c r="L24" s="163">
        <v>9.2700000000000005E-2</v>
      </c>
      <c r="M24" s="163">
        <v>8.1500000000000003E-2</v>
      </c>
      <c r="N24" s="163">
        <v>4.4200000000000003E-2</v>
      </c>
      <c r="O24" s="163">
        <v>4.0099999999999997E-2</v>
      </c>
      <c r="P24" s="163">
        <v>5.2900000000000003E-2</v>
      </c>
      <c r="Q24" s="163">
        <v>3.2500000000000001E-2</v>
      </c>
      <c r="R24" s="163">
        <v>5.8900000000000001E-2</v>
      </c>
    </row>
    <row r="25" spans="1:18" x14ac:dyDescent="0.25">
      <c r="A25" s="165" t="s">
        <v>209</v>
      </c>
      <c r="B25" s="163">
        <v>0.1095</v>
      </c>
      <c r="C25" s="163">
        <v>4.36E-2</v>
      </c>
      <c r="D25" s="163">
        <v>0.22919999999999999</v>
      </c>
      <c r="E25" s="163">
        <v>0.31040000000000001</v>
      </c>
      <c r="F25" s="163">
        <v>0.55230000000000001</v>
      </c>
      <c r="G25" s="163">
        <v>0.61399999999999999</v>
      </c>
      <c r="H25" s="163">
        <v>0.54900000000000004</v>
      </c>
      <c r="I25" s="163">
        <v>0.503</v>
      </c>
      <c r="J25" s="165" t="s">
        <v>209</v>
      </c>
      <c r="K25" s="163">
        <v>0.68559999999999999</v>
      </c>
      <c r="L25" s="163">
        <v>0.60560000000000003</v>
      </c>
      <c r="M25" s="163">
        <v>0.73450000000000004</v>
      </c>
      <c r="N25" s="163">
        <v>0.9002</v>
      </c>
      <c r="O25" s="163">
        <v>0.88039999999999996</v>
      </c>
      <c r="P25" s="163">
        <v>0.86709999999999998</v>
      </c>
      <c r="Q25" s="163">
        <v>0.89880000000000004</v>
      </c>
      <c r="R25" s="163">
        <v>0.81159999999999999</v>
      </c>
    </row>
    <row r="26" spans="1:18" ht="25.5" x14ac:dyDescent="0.25">
      <c r="A26" s="175" t="s">
        <v>210</v>
      </c>
      <c r="B26" s="178">
        <v>4235</v>
      </c>
      <c r="C26" s="178">
        <v>9584</v>
      </c>
      <c r="D26" s="178">
        <v>3091</v>
      </c>
      <c r="E26" s="178">
        <v>4384</v>
      </c>
      <c r="F26" s="178">
        <v>4239</v>
      </c>
      <c r="G26" s="178">
        <v>3471</v>
      </c>
      <c r="H26" s="178">
        <v>3810</v>
      </c>
      <c r="I26" s="178">
        <v>2941</v>
      </c>
      <c r="J26" s="175" t="s">
        <v>210</v>
      </c>
      <c r="K26" s="178">
        <v>4556</v>
      </c>
      <c r="L26" s="178">
        <v>4723</v>
      </c>
      <c r="M26" s="178">
        <v>2849</v>
      </c>
      <c r="N26" s="178">
        <v>2460</v>
      </c>
      <c r="O26" s="178">
        <v>3138</v>
      </c>
      <c r="P26" s="178">
        <v>2325</v>
      </c>
      <c r="Q26" s="178">
        <v>2570</v>
      </c>
      <c r="R26" s="178">
        <v>2237</v>
      </c>
    </row>
    <row r="27" spans="1:18" x14ac:dyDescent="0.25">
      <c r="A27" s="169" t="s">
        <v>211</v>
      </c>
      <c r="B27" s="169">
        <v>50</v>
      </c>
      <c r="C27" s="169">
        <v>82</v>
      </c>
      <c r="D27" s="169">
        <v>48</v>
      </c>
      <c r="E27" s="169">
        <v>106</v>
      </c>
      <c r="F27" s="169">
        <v>131</v>
      </c>
      <c r="G27" s="169">
        <v>124</v>
      </c>
      <c r="H27" s="169">
        <v>106</v>
      </c>
      <c r="I27" s="169">
        <v>126</v>
      </c>
      <c r="J27" s="169" t="s">
        <v>211</v>
      </c>
      <c r="K27" s="169">
        <v>147</v>
      </c>
      <c r="L27" s="169">
        <v>139</v>
      </c>
      <c r="M27" s="169">
        <v>132</v>
      </c>
      <c r="N27" s="169">
        <v>89</v>
      </c>
      <c r="O27" s="169">
        <v>86</v>
      </c>
      <c r="P27" s="169">
        <v>95</v>
      </c>
      <c r="Q27" s="169">
        <v>92</v>
      </c>
      <c r="R27" s="169">
        <v>74</v>
      </c>
    </row>
    <row r="28" spans="1:18" x14ac:dyDescent="0.25">
      <c r="A28" s="161"/>
      <c r="B28" s="161"/>
      <c r="C28" s="161"/>
      <c r="D28" s="161"/>
      <c r="E28" s="161"/>
      <c r="F28" s="161"/>
      <c r="G28" s="161"/>
      <c r="H28" s="161"/>
      <c r="I28" s="161"/>
      <c r="J28" s="161"/>
      <c r="K28" s="161"/>
      <c r="L28" s="161"/>
      <c r="M28" s="161"/>
      <c r="N28" s="161"/>
      <c r="O28" s="161"/>
      <c r="P28" s="161"/>
      <c r="Q28" s="161"/>
      <c r="R28" s="161"/>
    </row>
  </sheetData>
  <pageMargins left="1" right="1" top="1" bottom="1" header="0.5" footer="0.5"/>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view="pageBreakPreview" zoomScaleNormal="100" zoomScaleSheetLayoutView="100" workbookViewId="0">
      <selection activeCell="J46" sqref="A1:J46"/>
    </sheetView>
  </sheetViews>
  <sheetFormatPr defaultRowHeight="12.75" x14ac:dyDescent="0.2"/>
  <cols>
    <col min="1" max="1" width="6.28515625" style="182" bestFit="1" customWidth="1"/>
    <col min="2" max="10" width="7.42578125" style="180" customWidth="1"/>
    <col min="11" max="16384" width="9.140625" style="180"/>
  </cols>
  <sheetData>
    <row r="1" spans="1:10" s="73" customFormat="1" x14ac:dyDescent="0.2">
      <c r="A1" s="183"/>
      <c r="B1" s="74"/>
      <c r="C1" s="134" t="s">
        <v>220</v>
      </c>
      <c r="D1" s="188"/>
      <c r="E1" s="74"/>
      <c r="F1" s="134" t="s">
        <v>219</v>
      </c>
      <c r="G1" s="188"/>
      <c r="H1" s="74"/>
      <c r="I1" s="134" t="s">
        <v>218</v>
      </c>
      <c r="J1" s="188"/>
    </row>
    <row r="2" spans="1:10" s="73" customFormat="1" x14ac:dyDescent="0.2">
      <c r="A2" s="184" t="s">
        <v>127</v>
      </c>
      <c r="B2" s="184" t="s">
        <v>217</v>
      </c>
      <c r="C2" s="185">
        <v>2.5000000000000001E-2</v>
      </c>
      <c r="D2" s="185">
        <v>0.97499999999999998</v>
      </c>
      <c r="E2" s="184" t="s">
        <v>217</v>
      </c>
      <c r="F2" s="185">
        <v>2.5000000000000001E-2</v>
      </c>
      <c r="G2" s="185">
        <v>0.97499999999999998</v>
      </c>
      <c r="H2" s="184" t="s">
        <v>217</v>
      </c>
      <c r="I2" s="185">
        <v>2.5000000000000001E-2</v>
      </c>
      <c r="J2" s="185">
        <v>0.97499999999999998</v>
      </c>
    </row>
    <row r="3" spans="1:10" x14ac:dyDescent="0.2">
      <c r="A3" s="165">
        <v>1977</v>
      </c>
      <c r="B3" s="178">
        <v>33146</v>
      </c>
      <c r="C3" s="178">
        <v>26</v>
      </c>
      <c r="D3" s="178">
        <v>4360</v>
      </c>
      <c r="E3" s="178">
        <v>80145</v>
      </c>
      <c r="F3" s="178">
        <v>54064</v>
      </c>
      <c r="G3" s="178">
        <v>115022</v>
      </c>
      <c r="H3" s="178">
        <v>19373</v>
      </c>
      <c r="I3" s="178">
        <v>11523</v>
      </c>
      <c r="J3" s="178">
        <v>30457</v>
      </c>
    </row>
    <row r="4" spans="1:10" x14ac:dyDescent="0.2">
      <c r="A4" s="165">
        <v>1978</v>
      </c>
      <c r="B4" s="178">
        <v>55933</v>
      </c>
      <c r="C4" s="178">
        <v>137</v>
      </c>
      <c r="D4" s="178">
        <v>6893</v>
      </c>
      <c r="E4" s="178">
        <v>88392</v>
      </c>
      <c r="F4" s="178">
        <v>60399</v>
      </c>
      <c r="G4" s="178">
        <v>126088</v>
      </c>
      <c r="H4" s="178">
        <v>21580</v>
      </c>
      <c r="I4" s="178">
        <v>13258</v>
      </c>
      <c r="J4" s="178">
        <v>33145</v>
      </c>
    </row>
    <row r="5" spans="1:10" x14ac:dyDescent="0.2">
      <c r="A5" s="165">
        <v>1979</v>
      </c>
      <c r="B5" s="178">
        <v>44519</v>
      </c>
      <c r="C5" s="178">
        <v>54</v>
      </c>
      <c r="D5" s="178">
        <v>5296</v>
      </c>
      <c r="E5" s="178">
        <v>97871</v>
      </c>
      <c r="F5" s="178">
        <v>67748</v>
      </c>
      <c r="G5" s="178">
        <v>139394</v>
      </c>
      <c r="H5" s="178">
        <v>24436</v>
      </c>
      <c r="I5" s="178">
        <v>15520</v>
      </c>
      <c r="J5" s="178">
        <v>36691</v>
      </c>
    </row>
    <row r="6" spans="1:10" x14ac:dyDescent="0.2">
      <c r="A6" s="165">
        <v>1980</v>
      </c>
      <c r="B6" s="178">
        <v>19779</v>
      </c>
      <c r="C6" s="178">
        <v>29</v>
      </c>
      <c r="D6" s="178">
        <v>3359</v>
      </c>
      <c r="E6" s="178">
        <v>107821</v>
      </c>
      <c r="F6" s="178">
        <v>75195</v>
      </c>
      <c r="G6" s="178">
        <v>152808</v>
      </c>
      <c r="H6" s="178">
        <v>27797</v>
      </c>
      <c r="I6" s="178">
        <v>18056</v>
      </c>
      <c r="J6" s="178">
        <v>40938</v>
      </c>
    </row>
    <row r="7" spans="1:10" x14ac:dyDescent="0.2">
      <c r="A7" s="165">
        <v>1981</v>
      </c>
      <c r="B7" s="178">
        <v>14800</v>
      </c>
      <c r="C7" s="178">
        <v>23</v>
      </c>
      <c r="D7" s="178">
        <v>2579</v>
      </c>
      <c r="E7" s="178">
        <v>117638</v>
      </c>
      <c r="F7" s="178">
        <v>82691</v>
      </c>
      <c r="G7" s="178">
        <v>166477</v>
      </c>
      <c r="H7" s="178">
        <v>31428</v>
      </c>
      <c r="I7" s="178">
        <v>20696</v>
      </c>
      <c r="J7" s="178">
        <v>45577</v>
      </c>
    </row>
    <row r="8" spans="1:10" x14ac:dyDescent="0.2">
      <c r="A8" s="165">
        <v>1982</v>
      </c>
      <c r="B8" s="178">
        <v>25425</v>
      </c>
      <c r="C8" s="178">
        <v>40</v>
      </c>
      <c r="D8" s="178">
        <v>3264</v>
      </c>
      <c r="E8" s="178">
        <v>126537</v>
      </c>
      <c r="F8" s="178">
        <v>89066</v>
      </c>
      <c r="G8" s="178">
        <v>179149</v>
      </c>
      <c r="H8" s="178">
        <v>34838</v>
      </c>
      <c r="I8" s="178">
        <v>23108</v>
      </c>
      <c r="J8" s="178">
        <v>49862</v>
      </c>
    </row>
    <row r="9" spans="1:10" x14ac:dyDescent="0.2">
      <c r="A9" s="165">
        <v>1983</v>
      </c>
      <c r="B9" s="178">
        <v>29250</v>
      </c>
      <c r="C9" s="178">
        <v>52</v>
      </c>
      <c r="D9" s="178">
        <v>4297</v>
      </c>
      <c r="E9" s="178">
        <v>132590</v>
      </c>
      <c r="F9" s="178">
        <v>92874</v>
      </c>
      <c r="G9" s="178">
        <v>189234</v>
      </c>
      <c r="H9" s="178">
        <v>37140</v>
      </c>
      <c r="I9" s="178">
        <v>24610</v>
      </c>
      <c r="J9" s="178">
        <v>53314</v>
      </c>
    </row>
    <row r="10" spans="1:10" x14ac:dyDescent="0.2">
      <c r="A10" s="165">
        <v>1984</v>
      </c>
      <c r="B10" s="178">
        <v>44604</v>
      </c>
      <c r="C10" s="178">
        <v>143</v>
      </c>
      <c r="D10" s="178">
        <v>4486</v>
      </c>
      <c r="E10" s="178">
        <v>139046</v>
      </c>
      <c r="F10" s="178">
        <v>96820</v>
      </c>
      <c r="G10" s="178">
        <v>199438</v>
      </c>
      <c r="H10" s="178">
        <v>39557</v>
      </c>
      <c r="I10" s="178">
        <v>26107</v>
      </c>
      <c r="J10" s="178">
        <v>56962</v>
      </c>
    </row>
    <row r="11" spans="1:10" x14ac:dyDescent="0.2">
      <c r="A11" s="165">
        <v>1985</v>
      </c>
      <c r="B11" s="178">
        <v>18507</v>
      </c>
      <c r="C11" s="178">
        <v>25</v>
      </c>
      <c r="D11" s="178">
        <v>3482</v>
      </c>
      <c r="E11" s="178">
        <v>147822</v>
      </c>
      <c r="F11" s="178">
        <v>103672</v>
      </c>
      <c r="G11" s="178">
        <v>211711</v>
      </c>
      <c r="H11" s="178">
        <v>43322</v>
      </c>
      <c r="I11" s="178">
        <v>28879</v>
      </c>
      <c r="J11" s="178">
        <v>62465</v>
      </c>
    </row>
    <row r="12" spans="1:10" x14ac:dyDescent="0.2">
      <c r="A12" s="165">
        <v>1986</v>
      </c>
      <c r="B12" s="178">
        <v>60870</v>
      </c>
      <c r="C12" s="178">
        <v>605</v>
      </c>
      <c r="D12" s="178">
        <v>5909</v>
      </c>
      <c r="E12" s="178">
        <v>158070</v>
      </c>
      <c r="F12" s="178">
        <v>111806</v>
      </c>
      <c r="G12" s="178">
        <v>225556</v>
      </c>
      <c r="H12" s="178">
        <v>47861</v>
      </c>
      <c r="I12" s="178">
        <v>32256</v>
      </c>
      <c r="J12" s="178">
        <v>68768</v>
      </c>
    </row>
    <row r="13" spans="1:10" x14ac:dyDescent="0.2">
      <c r="A13" s="165">
        <v>1987</v>
      </c>
      <c r="B13" s="178">
        <v>30640</v>
      </c>
      <c r="C13" s="178">
        <v>58</v>
      </c>
      <c r="D13" s="178">
        <v>3530</v>
      </c>
      <c r="E13" s="178">
        <v>168405</v>
      </c>
      <c r="F13" s="178">
        <v>119766</v>
      </c>
      <c r="G13" s="178">
        <v>239349</v>
      </c>
      <c r="H13" s="178">
        <v>52691</v>
      </c>
      <c r="I13" s="178">
        <v>35904</v>
      </c>
      <c r="J13" s="178">
        <v>75677</v>
      </c>
    </row>
    <row r="14" spans="1:10" x14ac:dyDescent="0.2">
      <c r="A14" s="165">
        <v>1988</v>
      </c>
      <c r="B14" s="178">
        <v>14132</v>
      </c>
      <c r="C14" s="178">
        <v>28</v>
      </c>
      <c r="D14" s="178">
        <v>2267</v>
      </c>
      <c r="E14" s="178">
        <v>178118</v>
      </c>
      <c r="F14" s="178">
        <v>127449</v>
      </c>
      <c r="G14" s="178">
        <v>252758</v>
      </c>
      <c r="H14" s="178">
        <v>57372</v>
      </c>
      <c r="I14" s="178">
        <v>39402</v>
      </c>
      <c r="J14" s="178">
        <v>82103</v>
      </c>
    </row>
    <row r="15" spans="1:10" x14ac:dyDescent="0.2">
      <c r="A15" s="165">
        <v>1989</v>
      </c>
      <c r="B15" s="178">
        <v>19446</v>
      </c>
      <c r="C15" s="178">
        <v>55</v>
      </c>
      <c r="D15" s="178">
        <v>2266</v>
      </c>
      <c r="E15" s="178">
        <v>186502</v>
      </c>
      <c r="F15" s="178">
        <v>134149</v>
      </c>
      <c r="G15" s="178">
        <v>264438</v>
      </c>
      <c r="H15" s="178">
        <v>61416</v>
      </c>
      <c r="I15" s="178">
        <v>42644</v>
      </c>
      <c r="J15" s="178">
        <v>87784</v>
      </c>
    </row>
    <row r="16" spans="1:10" x14ac:dyDescent="0.2">
      <c r="A16" s="165">
        <v>1990</v>
      </c>
      <c r="B16" s="178">
        <v>22324</v>
      </c>
      <c r="C16" s="178">
        <v>156</v>
      </c>
      <c r="D16" s="178">
        <v>2399</v>
      </c>
      <c r="E16" s="178">
        <v>193555</v>
      </c>
      <c r="F16" s="178">
        <v>139669</v>
      </c>
      <c r="G16" s="178">
        <v>274390</v>
      </c>
      <c r="H16" s="178">
        <v>64870</v>
      </c>
      <c r="I16" s="178">
        <v>45335</v>
      </c>
      <c r="J16" s="178">
        <v>92831</v>
      </c>
    </row>
    <row r="17" spans="1:10" x14ac:dyDescent="0.2">
      <c r="A17" s="165">
        <v>1991</v>
      </c>
      <c r="B17" s="178">
        <v>9427</v>
      </c>
      <c r="C17" s="178">
        <v>23</v>
      </c>
      <c r="D17" s="178">
        <v>1488</v>
      </c>
      <c r="E17" s="178">
        <v>199085</v>
      </c>
      <c r="F17" s="178">
        <v>143968</v>
      </c>
      <c r="G17" s="178">
        <v>282592</v>
      </c>
      <c r="H17" s="178">
        <v>68044</v>
      </c>
      <c r="I17" s="178">
        <v>47722</v>
      </c>
      <c r="J17" s="178">
        <v>97334</v>
      </c>
    </row>
    <row r="18" spans="1:10" x14ac:dyDescent="0.2">
      <c r="A18" s="165">
        <v>1992</v>
      </c>
      <c r="B18" s="178">
        <v>19566</v>
      </c>
      <c r="C18" s="178">
        <v>172</v>
      </c>
      <c r="D18" s="178">
        <v>2040</v>
      </c>
      <c r="E18" s="178">
        <v>200573</v>
      </c>
      <c r="F18" s="178">
        <v>144450</v>
      </c>
      <c r="G18" s="178">
        <v>285594</v>
      </c>
      <c r="H18" s="178">
        <v>70033</v>
      </c>
      <c r="I18" s="178">
        <v>48965</v>
      </c>
      <c r="J18" s="178">
        <v>100472</v>
      </c>
    </row>
    <row r="19" spans="1:10" x14ac:dyDescent="0.2">
      <c r="A19" s="165">
        <v>1993</v>
      </c>
      <c r="B19" s="178">
        <v>13190</v>
      </c>
      <c r="C19" s="178">
        <v>54</v>
      </c>
      <c r="D19" s="178">
        <v>1657</v>
      </c>
      <c r="E19" s="178">
        <v>197549</v>
      </c>
      <c r="F19" s="178">
        <v>140906</v>
      </c>
      <c r="G19" s="178">
        <v>283879</v>
      </c>
      <c r="H19" s="178">
        <v>70716</v>
      </c>
      <c r="I19" s="178">
        <v>48915</v>
      </c>
      <c r="J19" s="178">
        <v>102559</v>
      </c>
    </row>
    <row r="20" spans="1:10" x14ac:dyDescent="0.2">
      <c r="A20" s="165">
        <v>1994</v>
      </c>
      <c r="B20" s="178">
        <v>12421</v>
      </c>
      <c r="C20" s="178">
        <v>57</v>
      </c>
      <c r="D20" s="178">
        <v>1442</v>
      </c>
      <c r="E20" s="178">
        <v>196390</v>
      </c>
      <c r="F20" s="178">
        <v>139372</v>
      </c>
      <c r="G20" s="178">
        <v>284295</v>
      </c>
      <c r="H20" s="178">
        <v>72590</v>
      </c>
      <c r="I20" s="178">
        <v>49920</v>
      </c>
      <c r="J20" s="178">
        <v>105836</v>
      </c>
    </row>
    <row r="21" spans="1:10" x14ac:dyDescent="0.2">
      <c r="A21" s="165">
        <v>1995</v>
      </c>
      <c r="B21" s="178">
        <v>9033</v>
      </c>
      <c r="C21" s="178">
        <v>24</v>
      </c>
      <c r="D21" s="178">
        <v>1235</v>
      </c>
      <c r="E21" s="178">
        <v>192959</v>
      </c>
      <c r="F21" s="178">
        <v>135664</v>
      </c>
      <c r="G21" s="178">
        <v>281352</v>
      </c>
      <c r="H21" s="178">
        <v>73682</v>
      </c>
      <c r="I21" s="178">
        <v>50439</v>
      </c>
      <c r="J21" s="178">
        <v>108261</v>
      </c>
    </row>
    <row r="22" spans="1:10" x14ac:dyDescent="0.2">
      <c r="A22" s="165">
        <v>1996</v>
      </c>
      <c r="B22" s="178">
        <v>49863</v>
      </c>
      <c r="C22" s="178">
        <v>1385</v>
      </c>
      <c r="D22" s="178">
        <v>4327</v>
      </c>
      <c r="E22" s="178">
        <v>189996</v>
      </c>
      <c r="F22" s="178">
        <v>132318</v>
      </c>
      <c r="G22" s="178">
        <v>279320</v>
      </c>
      <c r="H22" s="178">
        <v>74313</v>
      </c>
      <c r="I22" s="178">
        <v>50552</v>
      </c>
      <c r="J22" s="178">
        <v>109735</v>
      </c>
    </row>
    <row r="23" spans="1:10" x14ac:dyDescent="0.2">
      <c r="A23" s="165">
        <v>1997</v>
      </c>
      <c r="B23" s="178">
        <v>33014</v>
      </c>
      <c r="C23" s="178">
        <v>460</v>
      </c>
      <c r="D23" s="178">
        <v>3189</v>
      </c>
      <c r="E23" s="178">
        <v>189702</v>
      </c>
      <c r="F23" s="178">
        <v>131739</v>
      </c>
      <c r="G23" s="178">
        <v>279944</v>
      </c>
      <c r="H23" s="178">
        <v>75221</v>
      </c>
      <c r="I23" s="178">
        <v>51051</v>
      </c>
      <c r="J23" s="178">
        <v>111302</v>
      </c>
    </row>
    <row r="24" spans="1:10" x14ac:dyDescent="0.2">
      <c r="A24" s="165">
        <v>1998</v>
      </c>
      <c r="B24" s="178">
        <v>19708</v>
      </c>
      <c r="C24" s="178">
        <v>84</v>
      </c>
      <c r="D24" s="178">
        <v>2425</v>
      </c>
      <c r="E24" s="178">
        <v>190131</v>
      </c>
      <c r="F24" s="178">
        <v>131924</v>
      </c>
      <c r="G24" s="178">
        <v>281296</v>
      </c>
      <c r="H24" s="178">
        <v>75614</v>
      </c>
      <c r="I24" s="178">
        <v>51381</v>
      </c>
      <c r="J24" s="178">
        <v>112368</v>
      </c>
    </row>
    <row r="25" spans="1:10" x14ac:dyDescent="0.2">
      <c r="A25" s="165">
        <v>1999</v>
      </c>
      <c r="B25" s="178">
        <v>22159</v>
      </c>
      <c r="C25" s="178">
        <v>149</v>
      </c>
      <c r="D25" s="178">
        <v>2417</v>
      </c>
      <c r="E25" s="178">
        <v>190734</v>
      </c>
      <c r="F25" s="178">
        <v>131916</v>
      </c>
      <c r="G25" s="178">
        <v>283891</v>
      </c>
      <c r="H25" s="178">
        <v>75387</v>
      </c>
      <c r="I25" s="178">
        <v>51143</v>
      </c>
      <c r="J25" s="178">
        <v>112195</v>
      </c>
    </row>
    <row r="26" spans="1:10" x14ac:dyDescent="0.2">
      <c r="A26" s="165">
        <v>2000</v>
      </c>
      <c r="B26" s="178">
        <v>37937</v>
      </c>
      <c r="C26" s="178">
        <v>853</v>
      </c>
      <c r="D26" s="178">
        <v>3598</v>
      </c>
      <c r="E26" s="178">
        <v>189591</v>
      </c>
      <c r="F26" s="178">
        <v>130177</v>
      </c>
      <c r="G26" s="178">
        <v>284448</v>
      </c>
      <c r="H26" s="178">
        <v>73689</v>
      </c>
      <c r="I26" s="178">
        <v>49491</v>
      </c>
      <c r="J26" s="178">
        <v>110584</v>
      </c>
    </row>
    <row r="27" spans="1:10" x14ac:dyDescent="0.2">
      <c r="A27" s="165">
        <v>2001</v>
      </c>
      <c r="B27" s="178">
        <v>14800</v>
      </c>
      <c r="C27" s="178">
        <v>43</v>
      </c>
      <c r="D27" s="178">
        <v>1791</v>
      </c>
      <c r="E27" s="178">
        <v>190666</v>
      </c>
      <c r="F27" s="178">
        <v>130696</v>
      </c>
      <c r="G27" s="178">
        <v>287225</v>
      </c>
      <c r="H27" s="178">
        <v>72754</v>
      </c>
      <c r="I27" s="178">
        <v>48698</v>
      </c>
      <c r="J27" s="178">
        <v>109567</v>
      </c>
    </row>
    <row r="28" spans="1:10" x14ac:dyDescent="0.2">
      <c r="A28" s="165">
        <v>2002</v>
      </c>
      <c r="B28" s="178">
        <v>10955</v>
      </c>
      <c r="C28" s="178">
        <v>34</v>
      </c>
      <c r="D28" s="178">
        <v>1459</v>
      </c>
      <c r="E28" s="178">
        <v>191706</v>
      </c>
      <c r="F28" s="178">
        <v>131306</v>
      </c>
      <c r="G28" s="178">
        <v>289928</v>
      </c>
      <c r="H28" s="178">
        <v>71954</v>
      </c>
      <c r="I28" s="178">
        <v>47918</v>
      </c>
      <c r="J28" s="178">
        <v>108953</v>
      </c>
    </row>
    <row r="29" spans="1:10" x14ac:dyDescent="0.2">
      <c r="A29" s="165">
        <v>2003</v>
      </c>
      <c r="B29" s="178">
        <v>13244</v>
      </c>
      <c r="C29" s="178">
        <v>99</v>
      </c>
      <c r="D29" s="178">
        <v>1520</v>
      </c>
      <c r="E29" s="178">
        <v>192047</v>
      </c>
      <c r="F29" s="178">
        <v>131589</v>
      </c>
      <c r="G29" s="178">
        <v>291487</v>
      </c>
      <c r="H29" s="178">
        <v>71370</v>
      </c>
      <c r="I29" s="178">
        <v>47500</v>
      </c>
      <c r="J29" s="178">
        <v>108353</v>
      </c>
    </row>
    <row r="30" spans="1:10" x14ac:dyDescent="0.2">
      <c r="A30" s="165">
        <v>2004</v>
      </c>
      <c r="B30" s="178">
        <v>6205</v>
      </c>
      <c r="C30" s="178">
        <v>28</v>
      </c>
      <c r="D30" s="178">
        <v>801</v>
      </c>
      <c r="E30" s="178">
        <v>189628</v>
      </c>
      <c r="F30" s="178">
        <v>128864</v>
      </c>
      <c r="G30" s="178">
        <v>291281</v>
      </c>
      <c r="H30" s="178">
        <v>70458</v>
      </c>
      <c r="I30" s="178">
        <v>46358</v>
      </c>
      <c r="J30" s="178">
        <v>108486</v>
      </c>
    </row>
    <row r="31" spans="1:10" x14ac:dyDescent="0.2">
      <c r="A31" s="165">
        <v>2005</v>
      </c>
      <c r="B31" s="178">
        <v>2966</v>
      </c>
      <c r="C31" s="178">
        <v>12</v>
      </c>
      <c r="D31" s="178">
        <v>460</v>
      </c>
      <c r="E31" s="178">
        <v>186617</v>
      </c>
      <c r="F31" s="178">
        <v>125758</v>
      </c>
      <c r="G31" s="178">
        <v>289254</v>
      </c>
      <c r="H31" s="178">
        <v>70240</v>
      </c>
      <c r="I31" s="178">
        <v>45874</v>
      </c>
      <c r="J31" s="178">
        <v>109237</v>
      </c>
    </row>
    <row r="32" spans="1:10" x14ac:dyDescent="0.2">
      <c r="A32" s="165">
        <v>2006</v>
      </c>
      <c r="B32" s="178">
        <v>3027</v>
      </c>
      <c r="C32" s="178">
        <v>14</v>
      </c>
      <c r="D32" s="178">
        <v>473</v>
      </c>
      <c r="E32" s="178">
        <v>182763</v>
      </c>
      <c r="F32" s="178">
        <v>122077</v>
      </c>
      <c r="G32" s="178">
        <v>284716</v>
      </c>
      <c r="H32" s="178">
        <v>70417</v>
      </c>
      <c r="I32" s="178">
        <v>45803</v>
      </c>
      <c r="J32" s="178">
        <v>110252</v>
      </c>
    </row>
    <row r="33" spans="1:10" x14ac:dyDescent="0.2">
      <c r="A33" s="165">
        <v>2007</v>
      </c>
      <c r="B33" s="178">
        <v>4862</v>
      </c>
      <c r="C33" s="178">
        <v>30</v>
      </c>
      <c r="D33" s="178">
        <v>636</v>
      </c>
      <c r="E33" s="178">
        <v>177410</v>
      </c>
      <c r="F33" s="178">
        <v>117803</v>
      </c>
      <c r="G33" s="178">
        <v>280054</v>
      </c>
      <c r="H33" s="178">
        <v>70406</v>
      </c>
      <c r="I33" s="178">
        <v>45447</v>
      </c>
      <c r="J33" s="178">
        <v>111417</v>
      </c>
    </row>
    <row r="34" spans="1:10" x14ac:dyDescent="0.2">
      <c r="A34" s="165">
        <v>2008</v>
      </c>
      <c r="B34" s="178">
        <v>4613</v>
      </c>
      <c r="C34" s="178">
        <v>25</v>
      </c>
      <c r="D34" s="178">
        <v>686</v>
      </c>
      <c r="E34" s="178">
        <v>171900</v>
      </c>
      <c r="F34" s="178">
        <v>113185</v>
      </c>
      <c r="G34" s="178">
        <v>273309</v>
      </c>
      <c r="H34" s="178">
        <v>70498</v>
      </c>
      <c r="I34" s="178">
        <v>45396</v>
      </c>
      <c r="J34" s="178">
        <v>112654</v>
      </c>
    </row>
    <row r="35" spans="1:10" x14ac:dyDescent="0.2">
      <c r="A35" s="165">
        <v>2009</v>
      </c>
      <c r="B35" s="178">
        <v>6201</v>
      </c>
      <c r="C35" s="178">
        <v>35</v>
      </c>
      <c r="D35" s="178">
        <v>867</v>
      </c>
      <c r="E35" s="178">
        <v>165808</v>
      </c>
      <c r="F35" s="178">
        <v>107910</v>
      </c>
      <c r="G35" s="178">
        <v>266649</v>
      </c>
      <c r="H35" s="178">
        <v>70223</v>
      </c>
      <c r="I35" s="178">
        <v>44912</v>
      </c>
      <c r="J35" s="178">
        <v>112875</v>
      </c>
    </row>
    <row r="36" spans="1:10" x14ac:dyDescent="0.2">
      <c r="A36" s="165">
        <v>2010</v>
      </c>
      <c r="B36" s="178">
        <v>6301</v>
      </c>
      <c r="C36" s="178">
        <v>33</v>
      </c>
      <c r="D36" s="178">
        <v>885</v>
      </c>
      <c r="E36" s="178">
        <v>159317</v>
      </c>
      <c r="F36" s="178">
        <v>102505</v>
      </c>
      <c r="G36" s="178">
        <v>259352</v>
      </c>
      <c r="H36" s="178">
        <v>69402</v>
      </c>
      <c r="I36" s="178">
        <v>43920</v>
      </c>
      <c r="J36" s="178">
        <v>112641</v>
      </c>
    </row>
    <row r="37" spans="1:10" x14ac:dyDescent="0.2">
      <c r="A37" s="165">
        <v>2011</v>
      </c>
      <c r="B37" s="178">
        <v>4873</v>
      </c>
      <c r="C37" s="178">
        <v>22</v>
      </c>
      <c r="D37" s="178">
        <v>794</v>
      </c>
      <c r="E37" s="178">
        <v>152526</v>
      </c>
      <c r="F37" s="178">
        <v>96909</v>
      </c>
      <c r="G37" s="178">
        <v>250084</v>
      </c>
      <c r="H37" s="178">
        <v>67930</v>
      </c>
      <c r="I37" s="178">
        <v>42603</v>
      </c>
      <c r="J37" s="178">
        <v>110972</v>
      </c>
    </row>
    <row r="38" spans="1:10" x14ac:dyDescent="0.2">
      <c r="A38" s="165">
        <v>2012</v>
      </c>
      <c r="B38" s="178">
        <v>4936</v>
      </c>
      <c r="C38" s="178">
        <v>18</v>
      </c>
      <c r="D38" s="178">
        <v>735</v>
      </c>
      <c r="E38" s="178">
        <v>145978</v>
      </c>
      <c r="F38" s="178">
        <v>91467</v>
      </c>
      <c r="G38" s="178">
        <v>241491</v>
      </c>
      <c r="H38" s="178">
        <v>66014</v>
      </c>
      <c r="I38" s="178">
        <v>40940</v>
      </c>
      <c r="J38" s="178">
        <v>108801</v>
      </c>
    </row>
    <row r="39" spans="1:10" x14ac:dyDescent="0.2">
      <c r="A39" s="165">
        <v>2013</v>
      </c>
      <c r="B39" s="178">
        <v>4075</v>
      </c>
      <c r="C39" s="178">
        <v>12</v>
      </c>
      <c r="D39" s="178">
        <v>738</v>
      </c>
      <c r="E39" s="178">
        <v>137694</v>
      </c>
      <c r="F39" s="178">
        <v>84501</v>
      </c>
      <c r="G39" s="178">
        <v>231163</v>
      </c>
      <c r="H39" s="178">
        <v>62780</v>
      </c>
      <c r="I39" s="178">
        <v>38178</v>
      </c>
      <c r="J39" s="178">
        <v>104907</v>
      </c>
    </row>
    <row r="40" spans="1:10" x14ac:dyDescent="0.2">
      <c r="A40" s="165">
        <v>2014</v>
      </c>
      <c r="B40" s="178">
        <v>5081</v>
      </c>
      <c r="C40" s="178">
        <v>14</v>
      </c>
      <c r="D40" s="178">
        <v>931</v>
      </c>
      <c r="E40" s="178">
        <v>129641</v>
      </c>
      <c r="F40" s="178">
        <v>77710</v>
      </c>
      <c r="G40" s="178">
        <v>221018</v>
      </c>
      <c r="H40" s="178">
        <v>59253</v>
      </c>
      <c r="I40" s="178">
        <v>35248</v>
      </c>
      <c r="J40" s="178">
        <v>100333</v>
      </c>
    </row>
    <row r="41" spans="1:10" x14ac:dyDescent="0.2">
      <c r="A41" s="165">
        <v>2015</v>
      </c>
      <c r="B41" s="178">
        <v>6151</v>
      </c>
      <c r="C41" s="178">
        <v>14</v>
      </c>
      <c r="D41" s="178">
        <v>1280</v>
      </c>
      <c r="E41" s="178">
        <v>122323</v>
      </c>
      <c r="F41" s="178">
        <v>71699</v>
      </c>
      <c r="G41" s="178">
        <v>210470</v>
      </c>
      <c r="H41" s="178">
        <v>55813</v>
      </c>
      <c r="I41" s="178">
        <v>32432</v>
      </c>
      <c r="J41" s="178">
        <v>95728</v>
      </c>
    </row>
    <row r="42" spans="1:10" x14ac:dyDescent="0.2">
      <c r="A42" s="165">
        <v>2016</v>
      </c>
      <c r="B42" s="178">
        <v>8186</v>
      </c>
      <c r="C42" s="178">
        <v>14</v>
      </c>
      <c r="D42" s="178">
        <v>1802</v>
      </c>
      <c r="E42" s="178">
        <v>115587</v>
      </c>
      <c r="F42" s="178">
        <v>66196</v>
      </c>
      <c r="G42" s="178">
        <v>201350</v>
      </c>
      <c r="H42" s="178">
        <v>52487</v>
      </c>
      <c r="I42" s="178">
        <v>29671</v>
      </c>
      <c r="J42" s="178">
        <v>91256</v>
      </c>
    </row>
    <row r="43" spans="1:10" x14ac:dyDescent="0.2">
      <c r="A43" s="165">
        <v>2017</v>
      </c>
      <c r="B43" s="178">
        <v>7765</v>
      </c>
      <c r="C43" s="178">
        <v>14</v>
      </c>
      <c r="D43" s="178">
        <v>2165</v>
      </c>
      <c r="E43" s="178">
        <v>109674</v>
      </c>
      <c r="F43" s="178">
        <v>61184</v>
      </c>
      <c r="G43" s="178">
        <v>193264</v>
      </c>
      <c r="H43" s="178">
        <v>49463</v>
      </c>
      <c r="I43" s="178">
        <v>27397</v>
      </c>
      <c r="J43" s="178">
        <v>87644</v>
      </c>
    </row>
    <row r="44" spans="1:10" x14ac:dyDescent="0.2">
      <c r="A44" s="165">
        <v>2018</v>
      </c>
      <c r="B44" s="178">
        <v>9228</v>
      </c>
      <c r="C44" s="178">
        <v>15</v>
      </c>
      <c r="D44" s="178">
        <v>2953</v>
      </c>
      <c r="E44" s="178">
        <v>105725</v>
      </c>
      <c r="F44" s="178">
        <v>58807</v>
      </c>
      <c r="G44" s="178">
        <v>187199</v>
      </c>
      <c r="H44" s="178">
        <v>47296</v>
      </c>
      <c r="I44" s="178">
        <v>25914</v>
      </c>
      <c r="J44" s="178">
        <v>84892</v>
      </c>
    </row>
    <row r="45" spans="1:10" x14ac:dyDescent="0.2">
      <c r="A45" s="165">
        <v>2019</v>
      </c>
      <c r="B45" s="178">
        <v>9567</v>
      </c>
      <c r="C45" s="178">
        <v>16</v>
      </c>
      <c r="D45" s="178">
        <v>3223</v>
      </c>
      <c r="E45" s="178">
        <v>101639</v>
      </c>
      <c r="F45" s="178">
        <v>55825</v>
      </c>
      <c r="G45" s="178">
        <v>181198</v>
      </c>
      <c r="H45" s="178">
        <v>44969</v>
      </c>
      <c r="I45" s="178">
        <v>24233</v>
      </c>
      <c r="J45" s="178">
        <v>81128</v>
      </c>
    </row>
    <row r="46" spans="1:10" x14ac:dyDescent="0.2">
      <c r="A46" s="186">
        <v>2020</v>
      </c>
      <c r="B46" s="187">
        <v>10462</v>
      </c>
      <c r="C46" s="187">
        <v>16</v>
      </c>
      <c r="D46" s="187">
        <v>5998</v>
      </c>
      <c r="E46" s="187">
        <v>97615</v>
      </c>
      <c r="F46" s="187">
        <v>52461</v>
      </c>
      <c r="G46" s="187">
        <v>176134</v>
      </c>
      <c r="H46" s="187">
        <v>42553</v>
      </c>
      <c r="I46" s="187">
        <v>22216</v>
      </c>
      <c r="J46" s="187">
        <v>77732</v>
      </c>
    </row>
    <row r="47" spans="1:10" x14ac:dyDescent="0.2">
      <c r="A47" s="165"/>
      <c r="B47" s="162"/>
      <c r="C47" s="162"/>
      <c r="D47" s="162"/>
      <c r="E47" s="162"/>
      <c r="F47" s="162"/>
      <c r="G47" s="162"/>
      <c r="H47" s="162"/>
      <c r="I47" s="162"/>
      <c r="J47" s="162"/>
    </row>
    <row r="48" spans="1:10" x14ac:dyDescent="0.2">
      <c r="A48" s="165"/>
      <c r="B48" s="162"/>
      <c r="C48" s="162"/>
      <c r="D48" s="162"/>
      <c r="E48" s="162"/>
      <c r="F48" s="162"/>
      <c r="G48" s="162"/>
      <c r="H48" s="162"/>
      <c r="I48" s="162"/>
      <c r="J48" s="162"/>
    </row>
    <row r="49" spans="1:10" x14ac:dyDescent="0.2">
      <c r="A49" s="181"/>
      <c r="B49" s="161"/>
      <c r="C49" s="161"/>
      <c r="D49" s="161"/>
      <c r="E49" s="161"/>
      <c r="F49" s="161"/>
      <c r="G49" s="161"/>
      <c r="H49" s="161"/>
      <c r="I49" s="161"/>
      <c r="J49" s="161"/>
    </row>
  </sheetData>
  <pageMargins left="1" right="1" top="1" bottom="1" header="0.5" footer="0.5"/>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
  <sheetViews>
    <sheetView view="pageBreakPreview" zoomScaleNormal="100" zoomScaleSheetLayoutView="100" workbookViewId="0">
      <selection activeCell="H2" sqref="A2:H7"/>
    </sheetView>
  </sheetViews>
  <sheetFormatPr defaultRowHeight="15" x14ac:dyDescent="0.25"/>
  <cols>
    <col min="1" max="1" width="12" style="189" bestFit="1" customWidth="1"/>
    <col min="2" max="2" width="8" style="189" bestFit="1" customWidth="1"/>
    <col min="3" max="8" width="10.42578125" style="189" bestFit="1" customWidth="1"/>
    <col min="9" max="16384" width="9.140625" style="189"/>
  </cols>
  <sheetData>
    <row r="2" spans="1:8" ht="26.25" x14ac:dyDescent="0.25">
      <c r="A2" s="195" t="s">
        <v>224</v>
      </c>
      <c r="B2" s="196" t="s">
        <v>225</v>
      </c>
      <c r="C2" s="196" t="s">
        <v>226</v>
      </c>
      <c r="D2" s="197" t="s">
        <v>227</v>
      </c>
      <c r="E2" s="196" t="s">
        <v>228</v>
      </c>
      <c r="F2" s="196" t="s">
        <v>229</v>
      </c>
      <c r="G2" s="197" t="s">
        <v>230</v>
      </c>
      <c r="H2" s="197" t="s">
        <v>231</v>
      </c>
    </row>
    <row r="3" spans="1:8" x14ac:dyDescent="0.25">
      <c r="A3" s="190" t="s">
        <v>179</v>
      </c>
      <c r="B3" s="192">
        <v>0.74</v>
      </c>
      <c r="C3" s="192">
        <v>0.81</v>
      </c>
      <c r="D3" s="192">
        <v>0.76</v>
      </c>
      <c r="E3" s="192">
        <v>0.16</v>
      </c>
      <c r="F3" s="192">
        <v>0.26</v>
      </c>
      <c r="G3" s="192">
        <v>0.46</v>
      </c>
      <c r="H3" s="192">
        <v>1.5</v>
      </c>
    </row>
    <row r="4" spans="1:8" x14ac:dyDescent="0.25">
      <c r="A4" s="190" t="s">
        <v>178</v>
      </c>
      <c r="B4" s="190">
        <v>5.9229999999999998E-2</v>
      </c>
      <c r="C4" s="190">
        <v>5.9470000000000002E-2</v>
      </c>
      <c r="D4" s="190">
        <v>5.944E-2</v>
      </c>
      <c r="E4" s="190">
        <v>2.7789999999999998E-3</v>
      </c>
      <c r="F4" s="190">
        <v>2.8249999999999998E-3</v>
      </c>
      <c r="G4" s="190">
        <v>5.4050000000000001E-2</v>
      </c>
      <c r="H4" s="190">
        <v>6.5240000000000006E-2</v>
      </c>
    </row>
    <row r="5" spans="1:8" x14ac:dyDescent="0.25">
      <c r="A5" s="190" t="s">
        <v>221</v>
      </c>
      <c r="B5" s="190">
        <v>6.1219999999999997E-2</v>
      </c>
      <c r="C5" s="190">
        <v>7.0529999999999995E-2</v>
      </c>
      <c r="D5" s="190">
        <v>6.6930000000000003E-2</v>
      </c>
      <c r="E5" s="190">
        <v>1.5859999999999999E-2</v>
      </c>
      <c r="F5" s="190">
        <v>2.0930000000000001E-2</v>
      </c>
      <c r="G5" s="190">
        <v>3.9780000000000003E-2</v>
      </c>
      <c r="H5" s="190">
        <v>0.122</v>
      </c>
    </row>
    <row r="6" spans="1:8" x14ac:dyDescent="0.25">
      <c r="A6" s="190" t="s">
        <v>222</v>
      </c>
      <c r="B6" s="191">
        <v>39065</v>
      </c>
      <c r="C6" s="191">
        <v>40314</v>
      </c>
      <c r="D6" s="191">
        <v>38257</v>
      </c>
      <c r="E6" s="191">
        <v>12696</v>
      </c>
      <c r="F6" s="191">
        <v>13362</v>
      </c>
      <c r="G6" s="191">
        <v>19878</v>
      </c>
      <c r="H6" s="191">
        <v>72066</v>
      </c>
    </row>
    <row r="7" spans="1:8" x14ac:dyDescent="0.25">
      <c r="A7" s="193" t="s">
        <v>223</v>
      </c>
      <c r="B7" s="194">
        <v>4912</v>
      </c>
      <c r="C7" s="194">
        <v>5733</v>
      </c>
      <c r="D7" s="194">
        <v>5304</v>
      </c>
      <c r="E7" s="194">
        <v>2029</v>
      </c>
      <c r="F7" s="194">
        <v>2632</v>
      </c>
      <c r="G7" s="194">
        <v>1796</v>
      </c>
      <c r="H7" s="194">
        <v>12098</v>
      </c>
    </row>
  </sheetData>
  <pageMargins left="1" right="1" top="1" bottom="1" header="0.5" footer="0.5"/>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view="pageBreakPreview" zoomScaleNormal="100" zoomScaleSheetLayoutView="100" workbookViewId="0">
      <selection activeCell="H46" sqref="A1:H46"/>
    </sheetView>
  </sheetViews>
  <sheetFormatPr defaultRowHeight="15" x14ac:dyDescent="0.25"/>
  <cols>
    <col min="1" max="1" width="6.28515625" style="4" bestFit="1" customWidth="1"/>
    <col min="2" max="2" width="10.85546875" style="4" customWidth="1"/>
    <col min="3" max="3" width="12.85546875" style="4" customWidth="1"/>
    <col min="4" max="4" width="10.28515625" style="4" customWidth="1"/>
    <col min="5" max="5" width="8.5703125" style="4" customWidth="1"/>
    <col min="6" max="6" width="7.85546875" style="4" customWidth="1"/>
    <col min="7" max="7" width="10.28515625" style="4" customWidth="1"/>
    <col min="8" max="8" width="12" style="4" customWidth="1"/>
    <col min="9" max="16384" width="9.140625" style="4"/>
  </cols>
  <sheetData>
    <row r="1" spans="1:8" ht="46.5" customHeight="1" x14ac:dyDescent="0.25">
      <c r="A1" s="205" t="s">
        <v>127</v>
      </c>
      <c r="B1" s="205" t="s">
        <v>236</v>
      </c>
      <c r="C1" s="205" t="s">
        <v>237</v>
      </c>
      <c r="D1" s="205" t="s">
        <v>238</v>
      </c>
      <c r="E1" s="205" t="s">
        <v>239</v>
      </c>
      <c r="F1" s="205" t="s">
        <v>232</v>
      </c>
      <c r="G1" s="205" t="s">
        <v>96</v>
      </c>
      <c r="H1" s="205" t="s">
        <v>97</v>
      </c>
    </row>
    <row r="2" spans="1:8" x14ac:dyDescent="0.25">
      <c r="A2" s="10"/>
      <c r="B2" s="10"/>
      <c r="C2" s="10"/>
      <c r="D2" s="10" t="s">
        <v>233</v>
      </c>
      <c r="E2" s="10"/>
      <c r="F2" s="10"/>
      <c r="G2" s="10"/>
      <c r="H2" s="10"/>
    </row>
    <row r="3" spans="1:8" s="73" customFormat="1" ht="12.75" x14ac:dyDescent="0.2">
      <c r="A3" s="200">
        <v>2020</v>
      </c>
      <c r="B3" s="201">
        <v>45142.899999999994</v>
      </c>
      <c r="C3" s="201">
        <v>45142.899999999994</v>
      </c>
      <c r="D3" s="201">
        <v>45142.899999999994</v>
      </c>
      <c r="E3" s="201">
        <v>45142.899999999994</v>
      </c>
      <c r="F3" s="201">
        <v>45142.899999999994</v>
      </c>
      <c r="G3" s="201">
        <v>45142.899999999994</v>
      </c>
      <c r="H3" s="201">
        <v>45142.899999999994</v>
      </c>
    </row>
    <row r="4" spans="1:8" s="73" customFormat="1" ht="12.75" x14ac:dyDescent="0.2">
      <c r="A4" s="200">
        <v>2021</v>
      </c>
      <c r="B4" s="201">
        <v>42420.800000000003</v>
      </c>
      <c r="C4" s="201">
        <v>42790.521000000001</v>
      </c>
      <c r="D4" s="201">
        <v>42850.9</v>
      </c>
      <c r="E4" s="201">
        <v>42927.4</v>
      </c>
      <c r="F4" s="201">
        <v>43286</v>
      </c>
      <c r="G4" s="201">
        <v>42249.200000000004</v>
      </c>
      <c r="H4" s="201">
        <v>42420.800000000003</v>
      </c>
    </row>
    <row r="5" spans="1:8" s="73" customFormat="1" ht="12.75" x14ac:dyDescent="0.2">
      <c r="A5" s="200">
        <v>2022</v>
      </c>
      <c r="B5" s="201">
        <v>39078.699999999997</v>
      </c>
      <c r="C5" s="201">
        <v>40461.967799999999</v>
      </c>
      <c r="D5" s="201">
        <v>40677.4</v>
      </c>
      <c r="E5" s="201">
        <v>40967.1</v>
      </c>
      <c r="F5" s="201">
        <v>42344.800000000003</v>
      </c>
      <c r="G5" s="201">
        <v>38454.400000000001</v>
      </c>
      <c r="H5" s="201">
        <v>39078.699999999997</v>
      </c>
    </row>
    <row r="6" spans="1:8" s="73" customFormat="1" ht="12.75" x14ac:dyDescent="0.2">
      <c r="A6" s="200">
        <v>2023</v>
      </c>
      <c r="B6" s="201">
        <v>36136.400000000001</v>
      </c>
      <c r="C6" s="201">
        <v>38068.096799999999</v>
      </c>
      <c r="D6" s="201">
        <v>38738.700000000004</v>
      </c>
      <c r="E6" s="201">
        <v>39220.799999999996</v>
      </c>
      <c r="F6" s="201">
        <v>41539.700000000004</v>
      </c>
      <c r="G6" s="201">
        <v>35140.9</v>
      </c>
      <c r="H6" s="201">
        <v>35990.800000000003</v>
      </c>
    </row>
    <row r="7" spans="1:8" s="73" customFormat="1" ht="12.75" x14ac:dyDescent="0.2">
      <c r="A7" s="200">
        <v>2024</v>
      </c>
      <c r="B7" s="201">
        <v>33609.599999999999</v>
      </c>
      <c r="C7" s="201">
        <v>35362.582999999999</v>
      </c>
      <c r="D7" s="201">
        <v>37064.199999999997</v>
      </c>
      <c r="E7" s="201">
        <v>37722.1</v>
      </c>
      <c r="F7" s="201">
        <v>40912.400000000001</v>
      </c>
      <c r="G7" s="201">
        <v>32343.000000000004</v>
      </c>
      <c r="H7" s="201">
        <v>33090.299999999996</v>
      </c>
    </row>
    <row r="8" spans="1:8" s="73" customFormat="1" ht="12.75" x14ac:dyDescent="0.2">
      <c r="A8" s="200">
        <v>2025</v>
      </c>
      <c r="B8" s="201">
        <v>31545.7</v>
      </c>
      <c r="C8" s="201">
        <v>33094.955000000002</v>
      </c>
      <c r="D8" s="201">
        <v>35672.600000000006</v>
      </c>
      <c r="E8" s="201">
        <v>36497.199999999997</v>
      </c>
      <c r="F8" s="201">
        <v>40497.700000000004</v>
      </c>
      <c r="G8" s="201">
        <v>30126.400000000001</v>
      </c>
      <c r="H8" s="201">
        <v>30751.7</v>
      </c>
    </row>
    <row r="9" spans="1:8" s="73" customFormat="1" ht="12.75" x14ac:dyDescent="0.2">
      <c r="A9" s="200">
        <v>2026</v>
      </c>
      <c r="B9" s="201">
        <v>29987</v>
      </c>
      <c r="C9" s="201">
        <v>31309.39</v>
      </c>
      <c r="D9" s="201">
        <v>34571.699999999997</v>
      </c>
      <c r="E9" s="201">
        <v>35565.5</v>
      </c>
      <c r="F9" s="201">
        <v>40323.4</v>
      </c>
      <c r="G9" s="201">
        <v>28468.399999999998</v>
      </c>
      <c r="H9" s="201">
        <v>28993.4</v>
      </c>
    </row>
    <row r="10" spans="1:8" s="73" customFormat="1" ht="12.75" x14ac:dyDescent="0.2">
      <c r="A10" s="200">
        <v>2027</v>
      </c>
      <c r="B10" s="201">
        <v>28897</v>
      </c>
      <c r="C10" s="201">
        <v>30025.168000000001</v>
      </c>
      <c r="D10" s="201">
        <v>33782.1</v>
      </c>
      <c r="E10" s="201">
        <v>34952.1</v>
      </c>
      <c r="F10" s="201">
        <v>40423.200000000004</v>
      </c>
      <c r="G10" s="201">
        <v>27314.2</v>
      </c>
      <c r="H10" s="201">
        <v>27755</v>
      </c>
    </row>
    <row r="11" spans="1:8" s="73" customFormat="1" ht="12.75" x14ac:dyDescent="0.2">
      <c r="A11" s="200">
        <v>2028</v>
      </c>
      <c r="B11" s="201">
        <v>28254.799999999999</v>
      </c>
      <c r="C11" s="201">
        <v>29214.766</v>
      </c>
      <c r="D11" s="201">
        <v>33311.700000000004</v>
      </c>
      <c r="E11" s="201">
        <v>34688.200000000004</v>
      </c>
      <c r="F11" s="201">
        <v>40839.699999999997</v>
      </c>
      <c r="G11" s="201">
        <v>26629</v>
      </c>
      <c r="H11" s="201">
        <v>26998.3</v>
      </c>
    </row>
    <row r="12" spans="1:8" s="73" customFormat="1" ht="12.75" x14ac:dyDescent="0.2">
      <c r="A12" s="200">
        <v>2029</v>
      </c>
      <c r="B12" s="201">
        <v>28032.800000000003</v>
      </c>
      <c r="C12" s="201">
        <v>28846.115399999999</v>
      </c>
      <c r="D12" s="201">
        <v>33155.4</v>
      </c>
      <c r="E12" s="201">
        <v>34794.5</v>
      </c>
      <c r="F12" s="201">
        <v>41610.100000000006</v>
      </c>
      <c r="G12" s="201">
        <v>26373.899999999998</v>
      </c>
      <c r="H12" s="201">
        <v>26681.8</v>
      </c>
    </row>
    <row r="13" spans="1:8" s="73" customFormat="1" ht="12.75" x14ac:dyDescent="0.2">
      <c r="A13" s="200">
        <v>2030</v>
      </c>
      <c r="B13" s="201">
        <v>28170.5</v>
      </c>
      <c r="C13" s="201">
        <v>28855.871800000001</v>
      </c>
      <c r="D13" s="201">
        <v>33357.199999999997</v>
      </c>
      <c r="E13" s="201">
        <v>35252.899999999994</v>
      </c>
      <c r="F13" s="201">
        <v>42733.1</v>
      </c>
      <c r="G13" s="201">
        <v>26479.5</v>
      </c>
      <c r="H13" s="201">
        <v>26734.5</v>
      </c>
    </row>
    <row r="14" spans="1:8" s="73" customFormat="1" ht="12.75" x14ac:dyDescent="0.2">
      <c r="A14" s="200">
        <v>2031</v>
      </c>
      <c r="B14" s="201">
        <v>28568.5</v>
      </c>
      <c r="C14" s="201">
        <v>29142.663200000003</v>
      </c>
      <c r="D14" s="201">
        <v>33789.4</v>
      </c>
      <c r="E14" s="201">
        <v>35993.899999999994</v>
      </c>
      <c r="F14" s="201">
        <v>44151.299999999996</v>
      </c>
      <c r="G14" s="201">
        <v>26839.8</v>
      </c>
      <c r="H14" s="201">
        <v>27049.399999999998</v>
      </c>
    </row>
    <row r="15" spans="1:8" s="73" customFormat="1" ht="12.75" x14ac:dyDescent="0.2">
      <c r="A15" s="200">
        <v>2032</v>
      </c>
      <c r="B15" s="201">
        <v>29114</v>
      </c>
      <c r="C15" s="201">
        <v>29592.725000000002</v>
      </c>
      <c r="D15" s="201">
        <v>34386.800000000003</v>
      </c>
      <c r="E15" s="201">
        <v>36919.699999999997</v>
      </c>
      <c r="F15" s="201">
        <v>45770.7</v>
      </c>
      <c r="G15" s="201">
        <v>27339.1</v>
      </c>
      <c r="H15" s="201">
        <v>27510.100000000002</v>
      </c>
    </row>
    <row r="16" spans="1:8" s="73" customFormat="1" ht="12.75" x14ac:dyDescent="0.2">
      <c r="A16" s="200">
        <v>2033</v>
      </c>
      <c r="B16" s="201">
        <v>29715.200000000001</v>
      </c>
      <c r="C16" s="201">
        <v>30113.0016</v>
      </c>
      <c r="D16" s="201">
        <v>35332</v>
      </c>
      <c r="E16" s="201">
        <v>37939.300000000003</v>
      </c>
      <c r="F16" s="201">
        <v>47497.3</v>
      </c>
      <c r="G16" s="201">
        <v>27884.6</v>
      </c>
      <c r="H16" s="201">
        <v>28023.1</v>
      </c>
    </row>
    <row r="17" spans="1:8" s="73" customFormat="1" ht="12.75" x14ac:dyDescent="0.2">
      <c r="A17" s="116"/>
      <c r="B17" s="116"/>
      <c r="C17" s="116"/>
      <c r="D17" s="116" t="s">
        <v>234</v>
      </c>
      <c r="E17" s="116"/>
      <c r="F17" s="116"/>
      <c r="G17" s="116"/>
      <c r="H17" s="116"/>
    </row>
    <row r="18" spans="1:8" s="73" customFormat="1" ht="12.75" x14ac:dyDescent="0.2">
      <c r="A18" s="200">
        <v>2020</v>
      </c>
      <c r="B18" s="202">
        <v>2.7722299999999998E-2</v>
      </c>
      <c r="C18" s="202">
        <v>2.7722299999999998E-2</v>
      </c>
      <c r="D18" s="202">
        <v>2.7722299999999998E-2</v>
      </c>
      <c r="E18" s="202">
        <v>2.7722299999999998E-2</v>
      </c>
      <c r="F18" s="202">
        <v>2.7722299999999998E-2</v>
      </c>
      <c r="G18" s="202">
        <v>2.7722299999999998E-2</v>
      </c>
      <c r="H18" s="202">
        <v>2.7722299999999998E-2</v>
      </c>
    </row>
    <row r="19" spans="1:8" s="73" customFormat="1" ht="12.75" x14ac:dyDescent="0.2">
      <c r="A19" s="200">
        <v>2021</v>
      </c>
      <c r="B19" s="202">
        <v>6.1026900000000002E-2</v>
      </c>
      <c r="C19" s="202">
        <v>3.4796599999999997E-2</v>
      </c>
      <c r="D19" s="202">
        <v>3.0513499999999999E-2</v>
      </c>
      <c r="E19" s="202">
        <v>2.5141299999999998E-2</v>
      </c>
      <c r="F19" s="202" t="s">
        <v>62</v>
      </c>
      <c r="G19" s="202">
        <v>7.3275300000000002E-2</v>
      </c>
      <c r="H19" s="202">
        <v>7.3275300000000002E-2</v>
      </c>
    </row>
    <row r="20" spans="1:8" s="73" customFormat="1" ht="12.75" x14ac:dyDescent="0.2">
      <c r="A20" s="200">
        <v>2022</v>
      </c>
      <c r="B20" s="202">
        <v>6.1026900000000002E-2</v>
      </c>
      <c r="C20" s="202">
        <v>3.3912299999999999E-2</v>
      </c>
      <c r="D20" s="202">
        <v>3.0513499999999999E-2</v>
      </c>
      <c r="E20" s="202">
        <v>2.5141299999999998E-2</v>
      </c>
      <c r="F20" s="202" t="s">
        <v>62</v>
      </c>
      <c r="G20" s="202">
        <v>7.3275300000000002E-2</v>
      </c>
      <c r="H20" s="202">
        <v>7.3275300000000002E-2</v>
      </c>
    </row>
    <row r="21" spans="1:8" s="73" customFormat="1" ht="12.75" x14ac:dyDescent="0.2">
      <c r="A21" s="200">
        <v>2023</v>
      </c>
      <c r="B21" s="202">
        <v>6.1026900000000002E-2</v>
      </c>
      <c r="C21" s="202">
        <v>6.1026900000000002E-2</v>
      </c>
      <c r="D21" s="202">
        <v>3.0513499999999999E-2</v>
      </c>
      <c r="E21" s="202">
        <v>2.5141299999999998E-2</v>
      </c>
      <c r="F21" s="202" t="s">
        <v>62</v>
      </c>
      <c r="G21" s="202">
        <v>7.3275300000000002E-2</v>
      </c>
      <c r="H21" s="202">
        <v>7.3275300000000002E-2</v>
      </c>
    </row>
    <row r="22" spans="1:8" s="73" customFormat="1" ht="12.75" x14ac:dyDescent="0.2">
      <c r="A22" s="200">
        <v>2024</v>
      </c>
      <c r="B22" s="202">
        <v>6.0415099999999999E-2</v>
      </c>
      <c r="C22" s="202">
        <v>6.1026900000000002E-2</v>
      </c>
      <c r="D22" s="202">
        <v>3.0513499999999999E-2</v>
      </c>
      <c r="E22" s="202">
        <v>2.5141299999999998E-2</v>
      </c>
      <c r="F22" s="202" t="s">
        <v>62</v>
      </c>
      <c r="G22" s="202">
        <v>6.9661899999999999E-2</v>
      </c>
      <c r="H22" s="202">
        <v>6.9661899999999999E-2</v>
      </c>
    </row>
    <row r="23" spans="1:8" s="73" customFormat="1" ht="12.75" x14ac:dyDescent="0.2">
      <c r="A23" s="200">
        <v>2025</v>
      </c>
      <c r="B23" s="202">
        <v>5.65079E-2</v>
      </c>
      <c r="C23" s="202">
        <v>5.9440899999999998E-2</v>
      </c>
      <c r="D23" s="202">
        <v>3.0513499999999999E-2</v>
      </c>
      <c r="E23" s="202">
        <v>2.5141299999999998E-2</v>
      </c>
      <c r="F23" s="202" t="s">
        <v>62</v>
      </c>
      <c r="G23" s="202">
        <v>6.4623200000000006E-2</v>
      </c>
      <c r="H23" s="202">
        <v>6.4623200000000006E-2</v>
      </c>
    </row>
    <row r="24" spans="1:8" s="73" customFormat="1" ht="12.75" x14ac:dyDescent="0.2">
      <c r="A24" s="200">
        <v>2026</v>
      </c>
      <c r="B24" s="202">
        <v>5.3557E-2</v>
      </c>
      <c r="C24" s="202">
        <v>5.6060499999999999E-2</v>
      </c>
      <c r="D24" s="202">
        <v>3.0513499999999999E-2</v>
      </c>
      <c r="E24" s="202">
        <v>2.5141299999999998E-2</v>
      </c>
      <c r="F24" s="202" t="s">
        <v>62</v>
      </c>
      <c r="G24" s="202">
        <v>6.0854499999999999E-2</v>
      </c>
      <c r="H24" s="202">
        <v>6.0854499999999999E-2</v>
      </c>
    </row>
    <row r="25" spans="1:8" s="73" customFormat="1" ht="12.75" x14ac:dyDescent="0.2">
      <c r="A25" s="200">
        <v>2027</v>
      </c>
      <c r="B25" s="202">
        <v>5.14936E-2</v>
      </c>
      <c r="C25" s="202">
        <v>5.3629299999999998E-2</v>
      </c>
      <c r="D25" s="202">
        <v>3.0058000000000001E-2</v>
      </c>
      <c r="E25" s="202">
        <v>2.5141299999999998E-2</v>
      </c>
      <c r="F25" s="202" t="s">
        <v>62</v>
      </c>
      <c r="G25" s="202">
        <v>5.8230700000000003E-2</v>
      </c>
      <c r="H25" s="202">
        <v>5.8230700000000003E-2</v>
      </c>
    </row>
    <row r="26" spans="1:8" s="73" customFormat="1" ht="12.75" x14ac:dyDescent="0.2">
      <c r="A26" s="200">
        <v>2028</v>
      </c>
      <c r="B26" s="202">
        <v>5.0277799999999997E-2</v>
      </c>
      <c r="C26" s="202">
        <v>5.2095000000000002E-2</v>
      </c>
      <c r="D26" s="202">
        <v>2.96248E-2</v>
      </c>
      <c r="E26" s="202">
        <v>2.5141299999999998E-2</v>
      </c>
      <c r="F26" s="202" t="s">
        <v>62</v>
      </c>
      <c r="G26" s="202">
        <v>5.66732E-2</v>
      </c>
      <c r="H26" s="202">
        <v>5.66732E-2</v>
      </c>
    </row>
    <row r="27" spans="1:8" s="73" customFormat="1" ht="12.75" x14ac:dyDescent="0.2">
      <c r="A27" s="200">
        <v>2029</v>
      </c>
      <c r="B27" s="202">
        <v>4.98515E-2</v>
      </c>
      <c r="C27" s="202">
        <v>5.1379899999999999E-2</v>
      </c>
      <c r="D27" s="202">
        <v>2.9479499999999999E-2</v>
      </c>
      <c r="E27" s="202">
        <v>2.5141299999999998E-2</v>
      </c>
      <c r="F27" s="202" t="s">
        <v>62</v>
      </c>
      <c r="G27" s="202">
        <v>5.6093499999999998E-2</v>
      </c>
      <c r="H27" s="202">
        <v>5.6093499999999998E-2</v>
      </c>
    </row>
    <row r="28" spans="1:8" s="73" customFormat="1" ht="12.75" x14ac:dyDescent="0.2">
      <c r="A28" s="200">
        <v>2030</v>
      </c>
      <c r="B28" s="202">
        <v>5.0064400000000002E-2</v>
      </c>
      <c r="C28" s="202">
        <v>5.1337500000000001E-2</v>
      </c>
      <c r="D28" s="202">
        <v>2.9664800000000002E-2</v>
      </c>
      <c r="E28" s="202">
        <v>2.5141299999999998E-2</v>
      </c>
      <c r="F28" s="202" t="s">
        <v>62</v>
      </c>
      <c r="G28" s="202">
        <v>5.6322799999999999E-2</v>
      </c>
      <c r="H28" s="202">
        <v>5.6322799999999999E-2</v>
      </c>
    </row>
    <row r="29" spans="1:8" s="73" customFormat="1" ht="12.75" x14ac:dyDescent="0.2">
      <c r="A29" s="200">
        <v>2031</v>
      </c>
      <c r="B29" s="202">
        <v>5.07108E-2</v>
      </c>
      <c r="C29" s="202">
        <v>5.17467E-2</v>
      </c>
      <c r="D29" s="202">
        <v>3.0067799999999999E-2</v>
      </c>
      <c r="E29" s="202">
        <v>2.5141299999999998E-2</v>
      </c>
      <c r="F29" s="202" t="s">
        <v>62</v>
      </c>
      <c r="G29" s="202">
        <v>5.7091900000000001E-2</v>
      </c>
      <c r="H29" s="202">
        <v>5.7091900000000001E-2</v>
      </c>
    </row>
    <row r="30" spans="1:8" s="73" customFormat="1" ht="12.75" x14ac:dyDescent="0.2">
      <c r="A30" s="200">
        <v>2032</v>
      </c>
      <c r="B30" s="202">
        <v>5.1542499999999998E-2</v>
      </c>
      <c r="C30" s="202">
        <v>5.2374999999999998E-2</v>
      </c>
      <c r="D30" s="202">
        <v>3.0513499999999999E-2</v>
      </c>
      <c r="E30" s="202">
        <v>2.5141299999999998E-2</v>
      </c>
      <c r="F30" s="202" t="s">
        <v>62</v>
      </c>
      <c r="G30" s="202">
        <v>5.8130800000000003E-2</v>
      </c>
      <c r="H30" s="202">
        <v>5.8130800000000003E-2</v>
      </c>
    </row>
    <row r="31" spans="1:8" s="73" customFormat="1" ht="12.75" x14ac:dyDescent="0.2">
      <c r="A31" s="200">
        <v>2033</v>
      </c>
      <c r="B31" s="202">
        <v>5.2388299999999999E-2</v>
      </c>
      <c r="C31" s="202">
        <v>5.3038599999999998E-2</v>
      </c>
      <c r="D31" s="202">
        <v>3.0513499999999999E-2</v>
      </c>
      <c r="E31" s="202">
        <v>2.5141299999999998E-2</v>
      </c>
      <c r="F31" s="202" t="s">
        <v>62</v>
      </c>
      <c r="G31" s="202">
        <v>5.9224600000000002E-2</v>
      </c>
      <c r="H31" s="202">
        <v>5.9224600000000002E-2</v>
      </c>
    </row>
    <row r="32" spans="1:8" s="73" customFormat="1" ht="12.75" x14ac:dyDescent="0.2">
      <c r="A32" s="116"/>
      <c r="B32" s="116"/>
      <c r="C32" s="116"/>
      <c r="D32" s="200" t="s">
        <v>235</v>
      </c>
      <c r="E32" s="116"/>
      <c r="F32" s="116"/>
      <c r="G32" s="116"/>
      <c r="H32" s="116"/>
    </row>
    <row r="33" spans="1:8" s="73" customFormat="1" ht="12.75" x14ac:dyDescent="0.2">
      <c r="A33" s="200">
        <v>2020</v>
      </c>
      <c r="B33" s="201">
        <v>2596.06</v>
      </c>
      <c r="C33" s="201">
        <v>2596.06</v>
      </c>
      <c r="D33" s="201">
        <v>2596.06</v>
      </c>
      <c r="E33" s="201">
        <v>2596.06</v>
      </c>
      <c r="F33" s="201">
        <v>2596.06</v>
      </c>
      <c r="G33" s="201">
        <v>2596.06</v>
      </c>
      <c r="H33" s="201">
        <v>2596.06</v>
      </c>
    </row>
    <row r="34" spans="1:8" s="73" customFormat="1" ht="12.75" x14ac:dyDescent="0.2">
      <c r="A34" s="200">
        <v>2021</v>
      </c>
      <c r="B34" s="201">
        <v>5358.3</v>
      </c>
      <c r="C34" s="201">
        <v>5358.3011799999995</v>
      </c>
      <c r="D34" s="201">
        <v>2719.06</v>
      </c>
      <c r="E34" s="201">
        <v>2246.1999999999998</v>
      </c>
      <c r="F34" s="201" t="s">
        <v>62</v>
      </c>
      <c r="G34" s="201">
        <v>6395.81</v>
      </c>
      <c r="H34" s="201">
        <v>5358.3</v>
      </c>
    </row>
    <row r="35" spans="1:8" s="73" customFormat="1" ht="12.75" x14ac:dyDescent="0.2">
      <c r="A35" s="200">
        <v>2022</v>
      </c>
      <c r="B35" s="201">
        <v>4972.32</v>
      </c>
      <c r="C35" s="201">
        <v>5100.0053399999997</v>
      </c>
      <c r="D35" s="201">
        <v>2598.6</v>
      </c>
      <c r="E35" s="201">
        <v>2157.8599999999997</v>
      </c>
      <c r="F35" s="201" t="s">
        <v>62</v>
      </c>
      <c r="G35" s="201">
        <v>5865.3899999999994</v>
      </c>
      <c r="H35" s="201">
        <v>4972.32</v>
      </c>
    </row>
    <row r="36" spans="1:8" s="73" customFormat="1" ht="12.75" x14ac:dyDescent="0.2">
      <c r="A36" s="200">
        <v>2023</v>
      </c>
      <c r="B36" s="201">
        <v>4647.1900000000005</v>
      </c>
      <c r="C36" s="201">
        <v>4888.3408399999998</v>
      </c>
      <c r="D36" s="201">
        <v>2498.5</v>
      </c>
      <c r="E36" s="201">
        <v>2085.13</v>
      </c>
      <c r="F36" s="201" t="s">
        <v>62</v>
      </c>
      <c r="G36" s="201">
        <v>5420.04</v>
      </c>
      <c r="H36" s="201">
        <v>5547.22</v>
      </c>
    </row>
    <row r="37" spans="1:8" s="73" customFormat="1" ht="12.75" x14ac:dyDescent="0.2">
      <c r="A37" s="200">
        <v>2024</v>
      </c>
      <c r="B37" s="201">
        <v>4331.49</v>
      </c>
      <c r="C37" s="201">
        <v>4591.8983799999996</v>
      </c>
      <c r="D37" s="201">
        <v>2415.67</v>
      </c>
      <c r="E37" s="201">
        <v>2025.62</v>
      </c>
      <c r="F37" s="201" t="s">
        <v>62</v>
      </c>
      <c r="G37" s="201">
        <v>4806.62</v>
      </c>
      <c r="H37" s="201">
        <v>5030.47</v>
      </c>
    </row>
    <row r="38" spans="1:8" s="73" customFormat="1" ht="12.75" x14ac:dyDescent="0.2">
      <c r="A38" s="200">
        <v>2025</v>
      </c>
      <c r="B38" s="201">
        <v>3855.68</v>
      </c>
      <c r="C38" s="201">
        <v>4238.7644800000007</v>
      </c>
      <c r="D38" s="201">
        <v>2351.23</v>
      </c>
      <c r="E38" s="201">
        <v>1980.36</v>
      </c>
      <c r="F38" s="201" t="s">
        <v>62</v>
      </c>
      <c r="G38" s="201">
        <v>4216.17</v>
      </c>
      <c r="H38" s="201">
        <v>4390.4800000000005</v>
      </c>
    </row>
    <row r="39" spans="1:8" s="73" customFormat="1" ht="12.75" x14ac:dyDescent="0.2">
      <c r="A39" s="200">
        <v>2026</v>
      </c>
      <c r="B39" s="201">
        <v>3530.97</v>
      </c>
      <c r="C39" s="201">
        <v>3841.5649400000002</v>
      </c>
      <c r="D39" s="201">
        <v>2309.88</v>
      </c>
      <c r="E39" s="201">
        <v>1953.3700000000001</v>
      </c>
      <c r="F39" s="201" t="s">
        <v>62</v>
      </c>
      <c r="G39" s="201">
        <v>3818.67</v>
      </c>
      <c r="H39" s="201">
        <v>3957.09</v>
      </c>
    </row>
    <row r="40" spans="1:8" s="73" customFormat="1" ht="12.75" x14ac:dyDescent="0.2">
      <c r="A40" s="200">
        <v>2027</v>
      </c>
      <c r="B40" s="201">
        <v>3355.73</v>
      </c>
      <c r="C40" s="201">
        <v>3612.3101999999999</v>
      </c>
      <c r="D40" s="201">
        <v>2275.35</v>
      </c>
      <c r="E40" s="201">
        <v>1957.01</v>
      </c>
      <c r="F40" s="201" t="s">
        <v>62</v>
      </c>
      <c r="G40" s="201">
        <v>3602.65</v>
      </c>
      <c r="H40" s="201">
        <v>3714.94</v>
      </c>
    </row>
    <row r="41" spans="1:8" s="73" customFormat="1" ht="12.75" x14ac:dyDescent="0.2">
      <c r="A41" s="200">
        <v>2028</v>
      </c>
      <c r="B41" s="201">
        <v>3313.37</v>
      </c>
      <c r="C41" s="201">
        <v>3528.8857400000002</v>
      </c>
      <c r="D41" s="201">
        <v>2283.35</v>
      </c>
      <c r="E41" s="201">
        <v>1992.23</v>
      </c>
      <c r="F41" s="201" t="s">
        <v>62</v>
      </c>
      <c r="G41" s="201">
        <v>3542.9300000000003</v>
      </c>
      <c r="H41" s="201">
        <v>3635.73</v>
      </c>
    </row>
    <row r="42" spans="1:8" s="73" customFormat="1" ht="12.75" x14ac:dyDescent="0.2">
      <c r="A42" s="200">
        <v>2029</v>
      </c>
      <c r="B42" s="201">
        <v>3357.35</v>
      </c>
      <c r="C42" s="201">
        <v>3538.7929800000002</v>
      </c>
      <c r="D42" s="201">
        <v>2327.08</v>
      </c>
      <c r="E42" s="201">
        <v>2042.02</v>
      </c>
      <c r="F42" s="201" t="s">
        <v>62</v>
      </c>
      <c r="G42" s="201">
        <v>3583.71</v>
      </c>
      <c r="H42" s="201">
        <v>3661.04</v>
      </c>
    </row>
    <row r="43" spans="1:8" s="73" customFormat="1" ht="12.75" x14ac:dyDescent="0.2">
      <c r="A43" s="200">
        <v>2030</v>
      </c>
      <c r="B43" s="201">
        <v>3457.65</v>
      </c>
      <c r="C43" s="201">
        <v>3610.3153200000002</v>
      </c>
      <c r="D43" s="201">
        <v>2389.44</v>
      </c>
      <c r="E43" s="201">
        <v>2097.7000000000003</v>
      </c>
      <c r="F43" s="201" t="s">
        <v>62</v>
      </c>
      <c r="G43" s="201">
        <v>3691.47</v>
      </c>
      <c r="H43" s="201">
        <v>3755.7</v>
      </c>
    </row>
    <row r="44" spans="1:8" s="73" customFormat="1" ht="12.75" x14ac:dyDescent="0.2">
      <c r="A44" s="200">
        <v>2031</v>
      </c>
      <c r="B44" s="201">
        <v>3590.4500000000003</v>
      </c>
      <c r="C44" s="201">
        <v>3717.0052799999999</v>
      </c>
      <c r="D44" s="201">
        <v>2458.73</v>
      </c>
      <c r="E44" s="201">
        <v>2155</v>
      </c>
      <c r="F44" s="201" t="s">
        <v>62</v>
      </c>
      <c r="G44" s="201">
        <v>3837.13</v>
      </c>
      <c r="H44" s="201">
        <v>3889.97</v>
      </c>
    </row>
    <row r="45" spans="1:8" s="73" customFormat="1" ht="12.75" x14ac:dyDescent="0.2">
      <c r="A45" s="200">
        <v>2032</v>
      </c>
      <c r="B45" s="201">
        <v>3728.56</v>
      </c>
      <c r="C45" s="201">
        <v>3832.7168000000001</v>
      </c>
      <c r="D45" s="201">
        <v>2529.38</v>
      </c>
      <c r="E45" s="201">
        <v>2210.5800000000004</v>
      </c>
      <c r="F45" s="201" t="s">
        <v>62</v>
      </c>
      <c r="G45" s="201">
        <v>3991.73</v>
      </c>
      <c r="H45" s="201">
        <v>4034.88</v>
      </c>
    </row>
    <row r="46" spans="1:8" s="73" customFormat="1" ht="12.75" x14ac:dyDescent="0.2">
      <c r="A46" s="203">
        <v>2033</v>
      </c>
      <c r="B46" s="204">
        <v>3862.4100000000003</v>
      </c>
      <c r="C46" s="204">
        <v>3946.5918200000001</v>
      </c>
      <c r="D46" s="204">
        <v>2600.04</v>
      </c>
      <c r="E46" s="204">
        <v>2265.81</v>
      </c>
      <c r="F46" s="204" t="s">
        <v>62</v>
      </c>
      <c r="G46" s="204">
        <v>4143.2599999999993</v>
      </c>
      <c r="H46" s="204">
        <v>4178.28</v>
      </c>
    </row>
  </sheetData>
  <pageMargins left="1" right="1" top="1" bottom="1" header="0.5" footer="0.5"/>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election activeCell="O16" sqref="O16"/>
    </sheetView>
  </sheetViews>
  <sheetFormatPr defaultRowHeight="15" x14ac:dyDescent="0.25"/>
  <cols>
    <col min="1" max="16384" width="9.140625" style="83"/>
  </cols>
  <sheetData>
    <row r="2" spans="2:9" x14ac:dyDescent="0.25">
      <c r="B2" s="206" t="s">
        <v>240</v>
      </c>
      <c r="C2" s="206" t="s">
        <v>241</v>
      </c>
      <c r="D2" s="206" t="s">
        <v>242</v>
      </c>
      <c r="E2" s="206" t="s">
        <v>243</v>
      </c>
      <c r="F2" s="206" t="s">
        <v>244</v>
      </c>
      <c r="G2" s="206" t="s">
        <v>245</v>
      </c>
      <c r="H2" s="206" t="s">
        <v>126</v>
      </c>
      <c r="I2" s="206" t="s">
        <v>246</v>
      </c>
    </row>
    <row r="3" spans="2:9" x14ac:dyDescent="0.25">
      <c r="B3" s="207">
        <v>1984</v>
      </c>
      <c r="C3" s="208">
        <v>27716.1</v>
      </c>
      <c r="D3" s="208">
        <v>5164.5</v>
      </c>
      <c r="E3" s="208">
        <v>6448</v>
      </c>
      <c r="F3" s="208">
        <v>5.0999999999999996</v>
      </c>
      <c r="G3" s="208">
        <v>0</v>
      </c>
      <c r="H3" s="208">
        <v>39333.699999999997</v>
      </c>
      <c r="I3" s="209">
        <v>0.2874739397772445</v>
      </c>
    </row>
    <row r="4" spans="2:9" x14ac:dyDescent="0.25">
      <c r="B4" s="121">
        <v>1987</v>
      </c>
      <c r="C4" s="210">
        <v>45037.8</v>
      </c>
      <c r="D4" s="210">
        <v>13794.300000000001</v>
      </c>
      <c r="E4" s="210">
        <v>77084.2</v>
      </c>
      <c r="F4" s="210">
        <v>500.4</v>
      </c>
      <c r="G4" s="210">
        <v>0</v>
      </c>
      <c r="H4" s="210">
        <v>136416.69999999998</v>
      </c>
      <c r="I4" s="211">
        <v>0.28697577209557601</v>
      </c>
    </row>
    <row r="5" spans="2:9" x14ac:dyDescent="0.25">
      <c r="B5" s="121">
        <v>1990</v>
      </c>
      <c r="C5" s="210">
        <v>32897.700000000004</v>
      </c>
      <c r="D5" s="210">
        <v>5791.9</v>
      </c>
      <c r="E5" s="210">
        <v>68044</v>
      </c>
      <c r="F5" s="210">
        <v>342.6</v>
      </c>
      <c r="G5" s="210">
        <v>0</v>
      </c>
      <c r="H5" s="210">
        <v>107076.20000000001</v>
      </c>
      <c r="I5" s="211">
        <v>0.42476639747290867</v>
      </c>
    </row>
    <row r="6" spans="2:9" x14ac:dyDescent="0.25">
      <c r="B6" s="121">
        <v>1993</v>
      </c>
      <c r="C6" s="210">
        <v>14507.7</v>
      </c>
      <c r="D6" s="210">
        <v>40445.599999999999</v>
      </c>
      <c r="E6" s="210">
        <v>49998.1</v>
      </c>
      <c r="F6" s="210">
        <v>40.700000000000003</v>
      </c>
      <c r="G6" s="210">
        <v>0</v>
      </c>
      <c r="H6" s="210">
        <v>104992.09999999999</v>
      </c>
      <c r="I6" s="211">
        <v>0.35100791801974585</v>
      </c>
    </row>
    <row r="7" spans="2:9" x14ac:dyDescent="0.25">
      <c r="B7" s="121">
        <v>1996</v>
      </c>
      <c r="C7" s="210">
        <v>28113.999999999996</v>
      </c>
      <c r="D7" s="210">
        <v>40447.1</v>
      </c>
      <c r="E7" s="210">
        <v>30212.2</v>
      </c>
      <c r="F7" s="210">
        <v>191.90000000000003</v>
      </c>
      <c r="G7" s="210">
        <v>0</v>
      </c>
      <c r="H7" s="210">
        <v>98965.2</v>
      </c>
      <c r="I7" s="211">
        <v>0.26873852843156609</v>
      </c>
    </row>
    <row r="8" spans="2:9" x14ac:dyDescent="0.25">
      <c r="B8" s="121">
        <v>1999</v>
      </c>
      <c r="C8" s="210">
        <v>45457.1</v>
      </c>
      <c r="D8" s="210">
        <v>29946.399999999998</v>
      </c>
      <c r="E8" s="210">
        <v>166665</v>
      </c>
      <c r="F8" s="210">
        <v>118.2</v>
      </c>
      <c r="G8" s="210">
        <v>0</v>
      </c>
      <c r="H8" s="210">
        <v>242186.7</v>
      </c>
      <c r="I8" s="211">
        <v>0.60742044525195693</v>
      </c>
    </row>
    <row r="9" spans="2:9" x14ac:dyDescent="0.25">
      <c r="B9" s="121">
        <v>2001</v>
      </c>
      <c r="C9" s="210">
        <v>93291.199999999997</v>
      </c>
      <c r="D9" s="210">
        <v>24489.5</v>
      </c>
      <c r="E9" s="210">
        <v>225832.80000000002</v>
      </c>
      <c r="F9" s="210"/>
      <c r="G9" s="210"/>
      <c r="H9" s="210">
        <v>343613.5</v>
      </c>
      <c r="I9" s="211">
        <v>0.59798192917990634</v>
      </c>
    </row>
    <row r="10" spans="2:9" x14ac:dyDescent="0.25">
      <c r="B10" s="121">
        <v>2003</v>
      </c>
      <c r="C10" s="210">
        <v>9145.5999999999985</v>
      </c>
      <c r="D10" s="210">
        <v>49793</v>
      </c>
      <c r="E10" s="210">
        <v>7366.1</v>
      </c>
      <c r="F10" s="210">
        <v>5.2</v>
      </c>
      <c r="G10" s="210">
        <v>0</v>
      </c>
      <c r="H10" s="210">
        <v>66309.899999999994</v>
      </c>
      <c r="I10" s="211">
        <v>0.48191066943810124</v>
      </c>
    </row>
    <row r="11" spans="2:9" x14ac:dyDescent="0.25">
      <c r="B11" s="121">
        <v>2005</v>
      </c>
      <c r="C11" s="210">
        <v>231110.7</v>
      </c>
      <c r="D11" s="210">
        <v>102604.5</v>
      </c>
      <c r="E11" s="210">
        <v>25123.4</v>
      </c>
      <c r="F11" s="210">
        <v>159.99999999999997</v>
      </c>
      <c r="G11" s="210">
        <v>0</v>
      </c>
      <c r="H11" s="210">
        <v>358998.6</v>
      </c>
      <c r="I11" s="211">
        <v>0.36889299763674194</v>
      </c>
    </row>
    <row r="12" spans="2:9" x14ac:dyDescent="0.25">
      <c r="B12" s="121">
        <v>2007</v>
      </c>
      <c r="C12" s="210">
        <v>114221.9</v>
      </c>
      <c r="D12" s="210">
        <v>86407.6</v>
      </c>
      <c r="E12" s="210">
        <v>20559.3</v>
      </c>
      <c r="F12" s="210">
        <v>37.6</v>
      </c>
      <c r="G12" s="210">
        <v>0</v>
      </c>
      <c r="H12" s="210">
        <v>221226.4</v>
      </c>
      <c r="I12" s="211">
        <v>0.3823196162022926</v>
      </c>
    </row>
    <row r="13" spans="2:9" x14ac:dyDescent="0.25">
      <c r="B13" s="121">
        <v>2009</v>
      </c>
      <c r="C13" s="210">
        <v>44692.7</v>
      </c>
      <c r="D13" s="210">
        <v>8842.4</v>
      </c>
      <c r="E13" s="210">
        <v>36290.6</v>
      </c>
      <c r="F13" s="210">
        <v>70.199999999999989</v>
      </c>
      <c r="G13" s="210">
        <v>0</v>
      </c>
      <c r="H13" s="210">
        <v>89895.9</v>
      </c>
      <c r="I13" s="211">
        <v>0.32134425823333695</v>
      </c>
    </row>
    <row r="14" spans="2:9" x14ac:dyDescent="0.25">
      <c r="B14" s="121">
        <v>2011</v>
      </c>
      <c r="C14" s="210">
        <v>47082.2</v>
      </c>
      <c r="D14" s="210">
        <v>91774.3</v>
      </c>
      <c r="E14" s="210">
        <v>34757.299999999996</v>
      </c>
      <c r="F14" s="210">
        <v>28</v>
      </c>
      <c r="G14" s="210">
        <v>0</v>
      </c>
      <c r="H14" s="210">
        <v>173641.8</v>
      </c>
      <c r="I14" s="211">
        <v>0.38652716109412616</v>
      </c>
    </row>
    <row r="15" spans="2:9" x14ac:dyDescent="0.25">
      <c r="B15" s="121">
        <v>2013</v>
      </c>
      <c r="C15" s="210">
        <v>42935.899999999994</v>
      </c>
      <c r="D15" s="210">
        <v>304515.8</v>
      </c>
      <c r="E15" s="210">
        <v>22926.799999999999</v>
      </c>
      <c r="F15" s="210">
        <v>75.600000000000009</v>
      </c>
      <c r="G15" s="210">
        <v>0</v>
      </c>
      <c r="H15" s="210">
        <v>370454.1</v>
      </c>
      <c r="I15" s="211">
        <v>0.59551979379312736</v>
      </c>
    </row>
    <row r="16" spans="2:9" x14ac:dyDescent="0.25">
      <c r="B16" s="121">
        <v>2015</v>
      </c>
      <c r="C16" s="210">
        <v>5679.6</v>
      </c>
      <c r="D16" s="210">
        <v>36356.300000000003</v>
      </c>
      <c r="E16" s="210">
        <v>6885.2</v>
      </c>
      <c r="F16" s="210">
        <v>12.3</v>
      </c>
      <c r="G16" s="210">
        <v>0</v>
      </c>
      <c r="H16" s="210">
        <v>48933.4</v>
      </c>
      <c r="I16" s="211">
        <v>0.3410589849988751</v>
      </c>
    </row>
    <row r="17" spans="2:9" x14ac:dyDescent="0.25">
      <c r="B17" s="121">
        <v>2017</v>
      </c>
      <c r="C17" s="210">
        <v>38426.300000000003</v>
      </c>
      <c r="D17" s="210">
        <v>107618.3</v>
      </c>
      <c r="E17" s="210">
        <v>4262.2</v>
      </c>
      <c r="F17" s="210">
        <v>19.100000000000001</v>
      </c>
      <c r="G17" s="210">
        <v>0</v>
      </c>
      <c r="H17" s="210">
        <v>150325.9</v>
      </c>
      <c r="I17" s="211">
        <v>0.45161996407446203</v>
      </c>
    </row>
    <row r="18" spans="2:9" x14ac:dyDescent="0.25">
      <c r="B18" s="212">
        <v>2019</v>
      </c>
      <c r="C18" s="213">
        <v>37087.699999999997</v>
      </c>
      <c r="D18" s="213">
        <v>44083.199999999997</v>
      </c>
      <c r="E18" s="213">
        <v>5554.1</v>
      </c>
      <c r="F18" s="213">
        <v>0</v>
      </c>
      <c r="G18" s="213">
        <v>0</v>
      </c>
      <c r="H18" s="213">
        <v>86725</v>
      </c>
      <c r="I18" s="214">
        <v>0.35405878292006643</v>
      </c>
    </row>
    <row r="19" spans="2:9" ht="18" x14ac:dyDescent="0.25">
      <c r="B19" s="22" t="s">
        <v>247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8"/>
  <sheetViews>
    <sheetView view="pageBreakPreview" zoomScale="60" zoomScaleNormal="100" workbookViewId="0">
      <selection sqref="A1:I47"/>
    </sheetView>
  </sheetViews>
  <sheetFormatPr defaultRowHeight="12.75" x14ac:dyDescent="0.2"/>
  <cols>
    <col min="1" max="11" width="9.140625" style="73"/>
    <col min="12" max="14" width="9.140625" style="161"/>
    <col min="15" max="15" width="9.85546875" style="161" bestFit="1" customWidth="1"/>
    <col min="16" max="19" width="9.28515625" style="161" bestFit="1" customWidth="1"/>
    <col min="20" max="20" width="9.140625" style="161"/>
    <col min="21" max="16384" width="9.140625" style="73"/>
  </cols>
  <sheetData>
    <row r="1" spans="1:36" ht="15.75" customHeight="1" x14ac:dyDescent="0.2">
      <c r="A1" s="215"/>
      <c r="B1" s="216" t="s">
        <v>248</v>
      </c>
      <c r="C1" s="216"/>
      <c r="D1" s="216" t="s">
        <v>249</v>
      </c>
      <c r="E1" s="216"/>
      <c r="F1" s="216" t="s">
        <v>250</v>
      </c>
      <c r="G1" s="216"/>
      <c r="H1" s="216" t="s">
        <v>251</v>
      </c>
      <c r="I1" s="216"/>
    </row>
    <row r="2" spans="1:36" x14ac:dyDescent="0.2">
      <c r="A2" s="140"/>
      <c r="B2" s="220"/>
      <c r="C2" s="220"/>
      <c r="D2" s="220"/>
      <c r="E2" s="220"/>
      <c r="F2" s="220"/>
      <c r="G2" s="220"/>
      <c r="H2" s="220"/>
      <c r="I2" s="220"/>
    </row>
    <row r="3" spans="1:36" x14ac:dyDescent="0.2">
      <c r="A3" s="221" t="s">
        <v>127</v>
      </c>
      <c r="B3" s="221" t="s">
        <v>252</v>
      </c>
      <c r="C3" s="221" t="s">
        <v>253</v>
      </c>
      <c r="D3" s="221" t="s">
        <v>252</v>
      </c>
      <c r="E3" s="221" t="s">
        <v>253</v>
      </c>
      <c r="F3" s="221" t="s">
        <v>252</v>
      </c>
      <c r="G3" s="222" t="s">
        <v>253</v>
      </c>
      <c r="H3" s="221" t="s">
        <v>252</v>
      </c>
      <c r="I3" s="221" t="s">
        <v>253</v>
      </c>
    </row>
    <row r="4" spans="1:36" x14ac:dyDescent="0.2">
      <c r="A4" s="217">
        <v>1977</v>
      </c>
      <c r="B4" s="198">
        <v>19372.599999999999</v>
      </c>
      <c r="C4" s="218">
        <v>18693</v>
      </c>
      <c r="D4" s="178">
        <v>80144.59</v>
      </c>
      <c r="E4" s="218">
        <v>70377</v>
      </c>
      <c r="F4" s="224">
        <v>7.760973E-3</v>
      </c>
      <c r="G4" s="217">
        <v>8.9999999999999993E-3</v>
      </c>
      <c r="H4" s="199">
        <v>33.1464</v>
      </c>
      <c r="I4" s="217">
        <v>32.299999999999997</v>
      </c>
      <c r="M4" s="160"/>
      <c r="N4" s="160" t="s">
        <v>216</v>
      </c>
      <c r="O4" s="160" t="s">
        <v>254</v>
      </c>
      <c r="P4" s="160" t="s">
        <v>255</v>
      </c>
      <c r="Q4" s="160" t="s">
        <v>256</v>
      </c>
      <c r="R4" s="160" t="s">
        <v>257</v>
      </c>
      <c r="S4" s="160" t="s">
        <v>258</v>
      </c>
      <c r="U4" s="226" t="s">
        <v>261</v>
      </c>
      <c r="V4" s="73">
        <v>33.1464</v>
      </c>
      <c r="W4" s="73">
        <v>55.9328</v>
      </c>
      <c r="X4" s="73">
        <v>44.518900000000002</v>
      </c>
      <c r="Y4" s="73">
        <v>19.778700000000001</v>
      </c>
      <c r="Z4" s="73">
        <v>14.7996</v>
      </c>
      <c r="AA4" s="73">
        <v>25.424900000000001</v>
      </c>
      <c r="AB4" s="73">
        <v>29.2498</v>
      </c>
      <c r="AC4" s="73">
        <v>44.604199999999999</v>
      </c>
      <c r="AD4" s="73">
        <v>18.507100000000001</v>
      </c>
      <c r="AE4" s="73">
        <v>60.869700000000002</v>
      </c>
      <c r="AF4" s="73">
        <v>30.640499999999999</v>
      </c>
    </row>
    <row r="5" spans="1:36" x14ac:dyDescent="0.2">
      <c r="A5" s="217">
        <v>1978</v>
      </c>
      <c r="B5" s="198">
        <v>21580.400000000001</v>
      </c>
      <c r="C5" s="218">
        <v>20833</v>
      </c>
      <c r="D5" s="178">
        <v>88392.24</v>
      </c>
      <c r="E5" s="218">
        <v>75759</v>
      </c>
      <c r="F5" s="224">
        <v>6.2675179999999997E-3</v>
      </c>
      <c r="G5" s="217">
        <v>7.0000000000000001E-3</v>
      </c>
      <c r="H5" s="199">
        <v>55.9328</v>
      </c>
      <c r="I5" s="217">
        <v>49.7</v>
      </c>
      <c r="M5" s="160"/>
      <c r="N5" s="160"/>
      <c r="O5" s="160"/>
      <c r="P5" s="160"/>
      <c r="Q5" s="160"/>
      <c r="R5" s="160"/>
      <c r="S5" s="160"/>
      <c r="U5" s="226" t="s">
        <v>262</v>
      </c>
      <c r="V5" s="73">
        <v>14.131500000000001</v>
      </c>
      <c r="W5" s="73">
        <v>19.4465</v>
      </c>
      <c r="X5" s="73">
        <v>22.324300000000001</v>
      </c>
      <c r="Y5" s="73">
        <v>9.4269400000000001</v>
      </c>
      <c r="Z5" s="73">
        <v>19.566299999999998</v>
      </c>
      <c r="AA5" s="73">
        <v>13.19</v>
      </c>
      <c r="AB5" s="73">
        <v>12.420999999999999</v>
      </c>
      <c r="AC5" s="73">
        <v>9.0326599999999999</v>
      </c>
      <c r="AD5" s="73">
        <v>49.863399999999999</v>
      </c>
      <c r="AE5" s="73">
        <v>33.013500000000001</v>
      </c>
      <c r="AF5" s="73">
        <v>19.707899999999999</v>
      </c>
    </row>
    <row r="6" spans="1:36" x14ac:dyDescent="0.2">
      <c r="A6" s="217">
        <v>1979</v>
      </c>
      <c r="B6" s="198">
        <v>24435.8</v>
      </c>
      <c r="C6" s="218">
        <v>23579</v>
      </c>
      <c r="D6" s="178">
        <v>97871.21</v>
      </c>
      <c r="E6" s="218">
        <v>83367</v>
      </c>
      <c r="F6" s="224">
        <v>6.8457309999999999E-3</v>
      </c>
      <c r="G6" s="217">
        <v>8.0000000000000002E-3</v>
      </c>
      <c r="H6" s="199">
        <v>44.518900000000002</v>
      </c>
      <c r="I6" s="217">
        <v>41.7</v>
      </c>
      <c r="M6" s="164">
        <v>1</v>
      </c>
      <c r="N6" s="162">
        <v>1977</v>
      </c>
      <c r="O6" s="178">
        <v>80144.59</v>
      </c>
      <c r="P6" s="178">
        <v>622</v>
      </c>
      <c r="Q6" s="224">
        <v>7.760973E-3</v>
      </c>
      <c r="R6" s="178">
        <v>19372.599999999999</v>
      </c>
      <c r="S6" s="177">
        <v>44.518900000000002</v>
      </c>
      <c r="U6" s="226" t="s">
        <v>263</v>
      </c>
      <c r="V6" s="73">
        <v>22.1586</v>
      </c>
      <c r="W6" s="73">
        <v>37.936700000000002</v>
      </c>
      <c r="X6" s="73">
        <v>14.7995</v>
      </c>
      <c r="Y6" s="73">
        <v>10.954800000000001</v>
      </c>
      <c r="Z6" s="73">
        <v>13.243600000000001</v>
      </c>
      <c r="AA6" s="73">
        <v>6.2046099999999997</v>
      </c>
      <c r="AB6" s="73">
        <v>2.9664299999999999</v>
      </c>
      <c r="AC6" s="73">
        <v>3.0266199999999999</v>
      </c>
      <c r="AD6" s="73">
        <v>4.8624799999999997</v>
      </c>
      <c r="AE6" s="73">
        <v>4.6127399999999996</v>
      </c>
      <c r="AF6" s="73">
        <v>6.2007399999999997</v>
      </c>
    </row>
    <row r="7" spans="1:36" x14ac:dyDescent="0.2">
      <c r="A7" s="217">
        <v>1980</v>
      </c>
      <c r="B7" s="198">
        <v>27797.3</v>
      </c>
      <c r="C7" s="218">
        <v>26791</v>
      </c>
      <c r="D7" s="178">
        <v>107820.8</v>
      </c>
      <c r="E7" s="218">
        <v>88203</v>
      </c>
      <c r="F7" s="224">
        <v>7.5124650000000003E-3</v>
      </c>
      <c r="G7" s="217">
        <v>8.9999999999999993E-3</v>
      </c>
      <c r="H7" s="199">
        <v>19.778700000000001</v>
      </c>
      <c r="I7" s="217">
        <v>20.100000000000001</v>
      </c>
      <c r="M7" s="164">
        <v>2</v>
      </c>
      <c r="N7" s="162">
        <v>1978</v>
      </c>
      <c r="O7" s="178">
        <v>88392.24</v>
      </c>
      <c r="P7" s="178">
        <v>554</v>
      </c>
      <c r="Q7" s="224">
        <v>6.2675179999999997E-3</v>
      </c>
      <c r="R7" s="178">
        <v>21580.400000000001</v>
      </c>
      <c r="S7" s="177">
        <v>19.778700000000001</v>
      </c>
      <c r="U7" s="227" t="s">
        <v>264</v>
      </c>
      <c r="V7" s="73">
        <v>6.3011600000000003</v>
      </c>
      <c r="W7" s="73">
        <v>4.8727400000000003</v>
      </c>
      <c r="X7" s="73">
        <v>4.9359099999999998</v>
      </c>
      <c r="Y7" s="73">
        <v>4.07545</v>
      </c>
      <c r="Z7" s="73">
        <v>5.0812799999999996</v>
      </c>
      <c r="AA7" s="73">
        <v>6.1505599999999996</v>
      </c>
      <c r="AB7" s="73">
        <v>8.1863100000000006</v>
      </c>
      <c r="AC7" s="73">
        <v>7.7651199999999996</v>
      </c>
      <c r="AD7" s="73">
        <v>9.2278199999999995</v>
      </c>
      <c r="AE7" s="73">
        <v>9.5665099999999992</v>
      </c>
      <c r="AF7" s="73">
        <v>10.462</v>
      </c>
    </row>
    <row r="8" spans="1:36" x14ac:dyDescent="0.2">
      <c r="A8" s="217">
        <v>1981</v>
      </c>
      <c r="B8" s="198">
        <v>31428.1</v>
      </c>
      <c r="C8" s="218">
        <v>30258</v>
      </c>
      <c r="D8" s="178">
        <v>117637.91</v>
      </c>
      <c r="E8" s="218">
        <v>96982</v>
      </c>
      <c r="F8" s="224">
        <v>1.2555477000000001E-2</v>
      </c>
      <c r="G8" s="217">
        <v>1.4999999999999999E-2</v>
      </c>
      <c r="H8" s="199">
        <v>14.7996</v>
      </c>
      <c r="I8" s="217">
        <v>14</v>
      </c>
      <c r="M8" s="164">
        <v>3</v>
      </c>
      <c r="N8" s="162">
        <v>1979</v>
      </c>
      <c r="O8" s="178">
        <v>97871.21</v>
      </c>
      <c r="P8" s="178">
        <v>670</v>
      </c>
      <c r="Q8" s="224">
        <v>6.8457309999999999E-3</v>
      </c>
      <c r="R8" s="178">
        <v>24435.8</v>
      </c>
      <c r="S8" s="177">
        <v>14.7996</v>
      </c>
    </row>
    <row r="9" spans="1:36" x14ac:dyDescent="0.2">
      <c r="A9" s="217">
        <v>1982</v>
      </c>
      <c r="B9" s="198">
        <v>34838.300000000003</v>
      </c>
      <c r="C9" s="218">
        <v>33519</v>
      </c>
      <c r="D9" s="178">
        <v>126536.74</v>
      </c>
      <c r="E9" s="218">
        <v>109585</v>
      </c>
      <c r="F9" s="224">
        <v>3.0979144E-2</v>
      </c>
      <c r="G9" s="217">
        <v>3.5999999999999997E-2</v>
      </c>
      <c r="H9" s="199">
        <v>25.424900000000001</v>
      </c>
      <c r="I9" s="217">
        <v>24.8</v>
      </c>
      <c r="M9" s="164">
        <v>4</v>
      </c>
      <c r="N9" s="162">
        <v>1980</v>
      </c>
      <c r="O9" s="178">
        <v>107820.8</v>
      </c>
      <c r="P9" s="178">
        <v>810</v>
      </c>
      <c r="Q9" s="224">
        <v>7.5124650000000003E-3</v>
      </c>
      <c r="R9" s="178">
        <v>27797.3</v>
      </c>
      <c r="S9" s="177">
        <v>25.424900000000001</v>
      </c>
      <c r="W9" s="226" t="s">
        <v>261</v>
      </c>
      <c r="X9" s="73">
        <v>19372.599999999999</v>
      </c>
      <c r="Y9" s="73">
        <v>21580.400000000001</v>
      </c>
      <c r="Z9" s="73">
        <v>24435.8</v>
      </c>
      <c r="AA9" s="73">
        <v>27797.3</v>
      </c>
      <c r="AB9" s="73">
        <v>31428.1</v>
      </c>
      <c r="AC9" s="73">
        <v>34838.300000000003</v>
      </c>
      <c r="AD9" s="73">
        <v>37140.400000000001</v>
      </c>
      <c r="AE9" s="73">
        <v>39557.4</v>
      </c>
      <c r="AF9" s="73">
        <v>43322</v>
      </c>
      <c r="AG9" s="73">
        <v>47861.1</v>
      </c>
      <c r="AH9" s="73">
        <v>52690.8</v>
      </c>
      <c r="AI9" s="73">
        <v>57371.6</v>
      </c>
      <c r="AJ9" s="73">
        <v>61415.8</v>
      </c>
    </row>
    <row r="10" spans="1:36" x14ac:dyDescent="0.2">
      <c r="A10" s="217">
        <v>1983</v>
      </c>
      <c r="B10" s="198">
        <v>37140.400000000001</v>
      </c>
      <c r="C10" s="218">
        <v>35696</v>
      </c>
      <c r="D10" s="178">
        <v>132590.07</v>
      </c>
      <c r="E10" s="218">
        <v>118928</v>
      </c>
      <c r="F10" s="224">
        <v>2.7287110999999999E-2</v>
      </c>
      <c r="G10" s="217">
        <v>0.03</v>
      </c>
      <c r="H10" s="199">
        <v>29.2498</v>
      </c>
      <c r="I10" s="217">
        <v>26</v>
      </c>
      <c r="M10" s="164">
        <v>5</v>
      </c>
      <c r="N10" s="162">
        <v>1981</v>
      </c>
      <c r="O10" s="178">
        <v>117637.91</v>
      </c>
      <c r="P10" s="178">
        <v>1477</v>
      </c>
      <c r="Q10" s="224">
        <v>1.2555477000000001E-2</v>
      </c>
      <c r="R10" s="178">
        <v>31428.1</v>
      </c>
      <c r="S10" s="177">
        <v>29.2498</v>
      </c>
      <c r="W10" s="226" t="s">
        <v>265</v>
      </c>
      <c r="X10" s="73">
        <v>64870.2</v>
      </c>
      <c r="Y10" s="73">
        <v>68044.399999999994</v>
      </c>
      <c r="Z10" s="73">
        <v>70032.899999999994</v>
      </c>
      <c r="AA10" s="73">
        <v>70716.2</v>
      </c>
      <c r="AB10" s="73">
        <v>72589.899999999994</v>
      </c>
      <c r="AC10" s="73">
        <v>73682.2</v>
      </c>
      <c r="AD10" s="73">
        <v>74313.3</v>
      </c>
      <c r="AE10" s="73">
        <v>75220.7</v>
      </c>
      <c r="AF10" s="73">
        <v>75613.5</v>
      </c>
      <c r="AG10" s="73">
        <v>75386.8</v>
      </c>
      <c r="AH10" s="73">
        <v>73689.399999999994</v>
      </c>
      <c r="AI10" s="73">
        <v>72753.899999999994</v>
      </c>
      <c r="AJ10" s="73">
        <v>71953.7</v>
      </c>
    </row>
    <row r="11" spans="1:36" x14ac:dyDescent="0.2">
      <c r="A11" s="217">
        <v>1984</v>
      </c>
      <c r="B11" s="198">
        <v>39557.4</v>
      </c>
      <c r="C11" s="218">
        <v>37977</v>
      </c>
      <c r="D11" s="178">
        <v>139045.68</v>
      </c>
      <c r="E11" s="218">
        <v>124003</v>
      </c>
      <c r="F11" s="224">
        <v>7.2062649999999999E-3</v>
      </c>
      <c r="G11" s="217">
        <v>8.0000000000000002E-3</v>
      </c>
      <c r="H11" s="199">
        <v>44.604199999999999</v>
      </c>
      <c r="I11" s="217">
        <v>41.6</v>
      </c>
      <c r="M11" s="164">
        <v>6</v>
      </c>
      <c r="N11" s="162">
        <v>1982</v>
      </c>
      <c r="O11" s="178">
        <v>126536.74</v>
      </c>
      <c r="P11" s="178">
        <v>3920</v>
      </c>
      <c r="Q11" s="224">
        <v>3.0979144E-2</v>
      </c>
      <c r="R11" s="178">
        <v>34838.300000000003</v>
      </c>
      <c r="S11" s="177">
        <v>44.604199999999999</v>
      </c>
      <c r="U11" s="199">
        <v>33.1464</v>
      </c>
      <c r="W11" s="226" t="s">
        <v>266</v>
      </c>
      <c r="X11" s="73">
        <v>71370.5</v>
      </c>
      <c r="Y11" s="73">
        <v>70458.3</v>
      </c>
      <c r="Z11" s="73">
        <v>70239.600000000006</v>
      </c>
      <c r="AA11" s="73">
        <v>70417.100000000006</v>
      </c>
      <c r="AB11" s="73">
        <v>70405.5</v>
      </c>
      <c r="AC11" s="73">
        <v>70498.399999999994</v>
      </c>
      <c r="AD11" s="73">
        <v>70223</v>
      </c>
      <c r="AE11" s="73">
        <v>69402.2</v>
      </c>
      <c r="AF11" s="73">
        <v>67929.5</v>
      </c>
      <c r="AG11" s="73">
        <v>66014.399999999994</v>
      </c>
      <c r="AH11" s="73">
        <v>62780.3</v>
      </c>
      <c r="AI11" s="73">
        <v>59252.9</v>
      </c>
      <c r="AJ11" s="73">
        <v>55813</v>
      </c>
    </row>
    <row r="12" spans="1:36" x14ac:dyDescent="0.2">
      <c r="A12" s="217">
        <v>1985</v>
      </c>
      <c r="B12" s="198">
        <v>43322</v>
      </c>
      <c r="C12" s="218">
        <v>41549</v>
      </c>
      <c r="D12" s="178">
        <v>147821.62</v>
      </c>
      <c r="E12" s="218">
        <v>129638</v>
      </c>
      <c r="F12" s="224">
        <v>1.2515079999999999E-3</v>
      </c>
      <c r="G12" s="217">
        <v>1E-3</v>
      </c>
      <c r="H12" s="199">
        <v>18.507100000000001</v>
      </c>
      <c r="I12" s="217">
        <v>19</v>
      </c>
      <c r="M12" s="164">
        <v>7</v>
      </c>
      <c r="N12" s="162">
        <v>1983</v>
      </c>
      <c r="O12" s="178">
        <v>132590.07</v>
      </c>
      <c r="P12" s="178">
        <v>3618</v>
      </c>
      <c r="Q12" s="224">
        <v>2.7287110999999999E-2</v>
      </c>
      <c r="R12" s="178">
        <v>37140.400000000001</v>
      </c>
      <c r="S12" s="177">
        <v>18.507100000000001</v>
      </c>
      <c r="U12" s="199">
        <v>55.9328</v>
      </c>
      <c r="W12" s="227" t="s">
        <v>267</v>
      </c>
      <c r="X12" s="73">
        <v>52487.1</v>
      </c>
      <c r="Y12" s="73">
        <v>49463.4</v>
      </c>
      <c r="Z12" s="73">
        <v>47295.5</v>
      </c>
      <c r="AA12" s="73">
        <v>44968.7</v>
      </c>
      <c r="AB12" s="73">
        <v>42553.1</v>
      </c>
    </row>
    <row r="13" spans="1:36" x14ac:dyDescent="0.2">
      <c r="A13" s="217">
        <v>1986</v>
      </c>
      <c r="B13" s="198">
        <v>47861.1</v>
      </c>
      <c r="C13" s="218">
        <v>45830</v>
      </c>
      <c r="D13" s="178">
        <v>158070.20000000001</v>
      </c>
      <c r="E13" s="218">
        <v>137656</v>
      </c>
      <c r="F13" s="224">
        <v>1.5689230000000001E-3</v>
      </c>
      <c r="G13" s="217">
        <v>2E-3</v>
      </c>
      <c r="H13" s="199">
        <v>60.869700000000002</v>
      </c>
      <c r="I13" s="217">
        <v>55.9</v>
      </c>
      <c r="M13" s="164">
        <v>8</v>
      </c>
      <c r="N13" s="162">
        <v>1984</v>
      </c>
      <c r="O13" s="178">
        <v>139045.68</v>
      </c>
      <c r="P13" s="178">
        <v>1002</v>
      </c>
      <c r="Q13" s="224">
        <v>7.2062649999999999E-3</v>
      </c>
      <c r="R13" s="178">
        <v>39557.4</v>
      </c>
      <c r="S13" s="177">
        <v>60.869700000000002</v>
      </c>
      <c r="U13" s="199">
        <v>44.518900000000002</v>
      </c>
    </row>
    <row r="14" spans="1:36" x14ac:dyDescent="0.2">
      <c r="A14" s="217">
        <v>1987</v>
      </c>
      <c r="B14" s="198">
        <v>52690.8</v>
      </c>
      <c r="C14" s="218">
        <v>50354</v>
      </c>
      <c r="D14" s="178">
        <v>168405.31</v>
      </c>
      <c r="E14" s="218">
        <v>145493</v>
      </c>
      <c r="F14" s="224">
        <v>2.8680810000000002E-3</v>
      </c>
      <c r="G14" s="217">
        <v>3.0000000000000001E-3</v>
      </c>
      <c r="H14" s="199">
        <v>30.640499999999999</v>
      </c>
      <c r="I14" s="217">
        <v>28.4</v>
      </c>
      <c r="M14" s="164">
        <v>9</v>
      </c>
      <c r="N14" s="162">
        <v>1985</v>
      </c>
      <c r="O14" s="178">
        <v>147821.62</v>
      </c>
      <c r="P14" s="178">
        <v>185</v>
      </c>
      <c r="Q14" s="224">
        <v>1.2515079999999999E-3</v>
      </c>
      <c r="R14" s="178">
        <v>43322</v>
      </c>
      <c r="S14" s="177">
        <v>30.640499999999999</v>
      </c>
      <c r="U14" s="199">
        <v>19.778700000000001</v>
      </c>
    </row>
    <row r="15" spans="1:36" x14ac:dyDescent="0.2">
      <c r="A15" s="217">
        <v>1988</v>
      </c>
      <c r="B15" s="198">
        <v>57371.6</v>
      </c>
      <c r="C15" s="218">
        <v>54727</v>
      </c>
      <c r="D15" s="178">
        <v>178118.04</v>
      </c>
      <c r="E15" s="218">
        <v>156425</v>
      </c>
      <c r="F15" s="224">
        <v>6.2149800000000002E-3</v>
      </c>
      <c r="G15" s="217">
        <v>7.0000000000000001E-3</v>
      </c>
      <c r="H15" s="199">
        <v>14.131500000000001</v>
      </c>
      <c r="I15" s="217">
        <v>13.6</v>
      </c>
      <c r="M15" s="164">
        <v>10</v>
      </c>
      <c r="N15" s="162">
        <v>1986</v>
      </c>
      <c r="O15" s="178">
        <v>158070.20000000001</v>
      </c>
      <c r="P15" s="178">
        <v>248</v>
      </c>
      <c r="Q15" s="224">
        <v>1.5689230000000001E-3</v>
      </c>
      <c r="R15" s="178">
        <v>47861.1</v>
      </c>
      <c r="S15" s="177">
        <v>14.131500000000001</v>
      </c>
      <c r="U15" s="199">
        <v>14.7996</v>
      </c>
      <c r="X15" s="198">
        <v>19372.599999999999</v>
      </c>
    </row>
    <row r="16" spans="1:36" x14ac:dyDescent="0.2">
      <c r="A16" s="217">
        <v>1989</v>
      </c>
      <c r="B16" s="198">
        <v>61415.8</v>
      </c>
      <c r="C16" s="218">
        <v>58497</v>
      </c>
      <c r="D16" s="178">
        <v>186501.47</v>
      </c>
      <c r="E16" s="218">
        <v>161816</v>
      </c>
      <c r="F16" s="224">
        <v>8.1876029999999999E-3</v>
      </c>
      <c r="G16" s="217">
        <v>8.9999999999999993E-3</v>
      </c>
      <c r="H16" s="199">
        <v>19.4465</v>
      </c>
      <c r="I16" s="217">
        <v>17.399999999999999</v>
      </c>
      <c r="M16" s="164">
        <v>11</v>
      </c>
      <c r="N16" s="162">
        <v>1987</v>
      </c>
      <c r="O16" s="178">
        <v>168405.31</v>
      </c>
      <c r="P16" s="178">
        <v>483</v>
      </c>
      <c r="Q16" s="224">
        <v>2.8680810000000002E-3</v>
      </c>
      <c r="R16" s="178">
        <v>52690.8</v>
      </c>
      <c r="S16" s="177">
        <v>19.4465</v>
      </c>
      <c r="U16" s="199">
        <v>25.424900000000001</v>
      </c>
      <c r="X16" s="198">
        <v>21580.400000000001</v>
      </c>
    </row>
    <row r="17" spans="1:24" x14ac:dyDescent="0.2">
      <c r="A17" s="217">
        <v>1990</v>
      </c>
      <c r="B17" s="198">
        <v>64870.2</v>
      </c>
      <c r="C17" s="218">
        <v>61707</v>
      </c>
      <c r="D17" s="178">
        <v>193554.92</v>
      </c>
      <c r="E17" s="218">
        <v>174697</v>
      </c>
      <c r="F17" s="224">
        <v>8.8657010000000001E-3</v>
      </c>
      <c r="G17" s="217">
        <v>0.01</v>
      </c>
      <c r="H17" s="199">
        <v>22.324300000000001</v>
      </c>
      <c r="I17" s="217">
        <v>20</v>
      </c>
      <c r="M17" s="164">
        <v>12</v>
      </c>
      <c r="N17" s="162">
        <v>1988</v>
      </c>
      <c r="O17" s="178">
        <v>178118.04</v>
      </c>
      <c r="P17" s="178">
        <v>1107</v>
      </c>
      <c r="Q17" s="224">
        <v>6.2149800000000002E-3</v>
      </c>
      <c r="R17" s="178">
        <v>57371.6</v>
      </c>
      <c r="S17" s="177">
        <v>22.324300000000001</v>
      </c>
      <c r="U17" s="199">
        <v>29.2498</v>
      </c>
      <c r="X17" s="198">
        <v>24435.8</v>
      </c>
    </row>
    <row r="18" spans="1:24" x14ac:dyDescent="0.2">
      <c r="A18" s="217">
        <v>1991</v>
      </c>
      <c r="B18" s="198">
        <v>68044.399999999994</v>
      </c>
      <c r="C18" s="218">
        <v>64644</v>
      </c>
      <c r="D18" s="178">
        <v>199085.37</v>
      </c>
      <c r="E18" s="218">
        <v>181971</v>
      </c>
      <c r="F18" s="224">
        <v>2.2744012000000001E-2</v>
      </c>
      <c r="G18" s="217">
        <v>2.5000000000000001E-2</v>
      </c>
      <c r="H18" s="199">
        <v>9.4269400000000001</v>
      </c>
      <c r="I18" s="217">
        <v>9.1</v>
      </c>
      <c r="M18" s="164">
        <v>13</v>
      </c>
      <c r="N18" s="162">
        <v>1989</v>
      </c>
      <c r="O18" s="178">
        <v>186501.47</v>
      </c>
      <c r="P18" s="178">
        <v>1527</v>
      </c>
      <c r="Q18" s="224">
        <v>8.1876029999999999E-3</v>
      </c>
      <c r="R18" s="178">
        <v>61415.8</v>
      </c>
      <c r="S18" s="177">
        <v>9.4269400000000001</v>
      </c>
      <c r="U18" s="199">
        <v>44.604199999999999</v>
      </c>
      <c r="X18" s="198">
        <v>27797.3</v>
      </c>
    </row>
    <row r="19" spans="1:24" x14ac:dyDescent="0.2">
      <c r="A19" s="217">
        <v>1992</v>
      </c>
      <c r="B19" s="198">
        <v>70032.899999999994</v>
      </c>
      <c r="C19" s="218">
        <v>66384</v>
      </c>
      <c r="D19" s="178">
        <v>200572.91</v>
      </c>
      <c r="E19" s="218">
        <v>182441</v>
      </c>
      <c r="F19" s="224">
        <v>3.8739031E-2</v>
      </c>
      <c r="G19" s="217">
        <v>4.2999999999999997E-2</v>
      </c>
      <c r="H19" s="199">
        <v>19.566299999999998</v>
      </c>
      <c r="I19" s="217">
        <v>17.7</v>
      </c>
      <c r="M19" s="164">
        <v>14</v>
      </c>
      <c r="N19" s="162">
        <v>1990</v>
      </c>
      <c r="O19" s="178">
        <v>193554.92</v>
      </c>
      <c r="P19" s="178">
        <v>1716</v>
      </c>
      <c r="Q19" s="224">
        <v>8.8657010000000001E-3</v>
      </c>
      <c r="R19" s="178">
        <v>64870.2</v>
      </c>
      <c r="S19" s="177">
        <v>19.566299999999998</v>
      </c>
      <c r="U19" s="199">
        <v>18.507100000000001</v>
      </c>
      <c r="X19" s="198">
        <v>31428.1</v>
      </c>
    </row>
    <row r="20" spans="1:24" x14ac:dyDescent="0.2">
      <c r="A20" s="217">
        <v>1993</v>
      </c>
      <c r="B20" s="198">
        <v>70716.2</v>
      </c>
      <c r="C20" s="218">
        <v>66807</v>
      </c>
      <c r="D20" s="178">
        <v>197549.13</v>
      </c>
      <c r="E20" s="218">
        <v>179402</v>
      </c>
      <c r="F20" s="224">
        <v>2.4398994E-2</v>
      </c>
      <c r="G20" s="217">
        <v>2.7E-2</v>
      </c>
      <c r="H20" s="199">
        <v>13.19</v>
      </c>
      <c r="I20" s="217">
        <v>12.1</v>
      </c>
      <c r="M20" s="164">
        <v>15</v>
      </c>
      <c r="N20" s="162">
        <v>1991</v>
      </c>
      <c r="O20" s="178">
        <v>199085.37</v>
      </c>
      <c r="P20" s="178">
        <v>4528</v>
      </c>
      <c r="Q20" s="224">
        <v>2.2744012000000001E-2</v>
      </c>
      <c r="R20" s="178">
        <v>68044.399999999994</v>
      </c>
      <c r="S20" s="177">
        <v>13.19</v>
      </c>
      <c r="U20" s="199">
        <v>60.869700000000002</v>
      </c>
      <c r="X20" s="198">
        <v>34838.300000000003</v>
      </c>
    </row>
    <row r="21" spans="1:24" x14ac:dyDescent="0.2">
      <c r="A21" s="217">
        <v>1994</v>
      </c>
      <c r="B21" s="198">
        <v>72589.899999999994</v>
      </c>
      <c r="C21" s="218">
        <v>68405</v>
      </c>
      <c r="D21" s="178">
        <v>196389.94</v>
      </c>
      <c r="E21" s="218">
        <v>179192</v>
      </c>
      <c r="F21" s="224">
        <v>3.0378338000000001E-2</v>
      </c>
      <c r="G21" s="217">
        <v>3.3000000000000002E-2</v>
      </c>
      <c r="H21" s="199">
        <v>12.420999999999999</v>
      </c>
      <c r="I21" s="217">
        <v>11.4</v>
      </c>
      <c r="M21" s="164">
        <v>16</v>
      </c>
      <c r="N21" s="162">
        <v>1992</v>
      </c>
      <c r="O21" s="178">
        <v>200572.91</v>
      </c>
      <c r="P21" s="178">
        <v>7770</v>
      </c>
      <c r="Q21" s="224">
        <v>3.8739031E-2</v>
      </c>
      <c r="R21" s="178">
        <v>70032.899999999994</v>
      </c>
      <c r="S21" s="177">
        <v>12.420999999999999</v>
      </c>
      <c r="U21" s="199">
        <v>30.640499999999999</v>
      </c>
      <c r="X21" s="198">
        <v>37140.400000000001</v>
      </c>
    </row>
    <row r="22" spans="1:24" x14ac:dyDescent="0.2">
      <c r="A22" s="217">
        <v>1995</v>
      </c>
      <c r="B22" s="198">
        <v>73682.2</v>
      </c>
      <c r="C22" s="218">
        <v>69222</v>
      </c>
      <c r="D22" s="178">
        <v>192959.49</v>
      </c>
      <c r="E22" s="218">
        <v>174729</v>
      </c>
      <c r="F22" s="224">
        <v>2.9203020999999999E-2</v>
      </c>
      <c r="G22" s="217">
        <v>3.2000000000000001E-2</v>
      </c>
      <c r="H22" s="199">
        <v>9.0326599999999999</v>
      </c>
      <c r="I22" s="217">
        <v>8.6</v>
      </c>
      <c r="M22" s="164">
        <v>17</v>
      </c>
      <c r="N22" s="162">
        <v>1993</v>
      </c>
      <c r="O22" s="178">
        <v>197549.13</v>
      </c>
      <c r="P22" s="178">
        <v>4820</v>
      </c>
      <c r="Q22" s="224">
        <v>2.4398994E-2</v>
      </c>
      <c r="R22" s="178">
        <v>70716.2</v>
      </c>
      <c r="S22" s="177">
        <v>9.0326599999999999</v>
      </c>
      <c r="U22" s="199">
        <v>14.131500000000001</v>
      </c>
      <c r="X22" s="198">
        <v>39557.4</v>
      </c>
    </row>
    <row r="23" spans="1:24" x14ac:dyDescent="0.2">
      <c r="A23" s="217">
        <v>1996</v>
      </c>
      <c r="B23" s="198">
        <v>74313.3</v>
      </c>
      <c r="C23" s="218">
        <v>69600</v>
      </c>
      <c r="D23" s="178">
        <v>189995.82</v>
      </c>
      <c r="E23" s="218">
        <v>171735</v>
      </c>
      <c r="F23" s="224">
        <v>1.7579333999999999E-2</v>
      </c>
      <c r="G23" s="217">
        <v>1.9E-2</v>
      </c>
      <c r="H23" s="199">
        <v>49.863399999999999</v>
      </c>
      <c r="I23" s="217">
        <v>45.1</v>
      </c>
      <c r="M23" s="164">
        <v>18</v>
      </c>
      <c r="N23" s="162">
        <v>1994</v>
      </c>
      <c r="O23" s="178">
        <v>196389.94</v>
      </c>
      <c r="P23" s="178">
        <v>5966</v>
      </c>
      <c r="Q23" s="224">
        <v>3.0378338000000001E-2</v>
      </c>
      <c r="R23" s="178">
        <v>72589.899999999994</v>
      </c>
      <c r="S23" s="177">
        <v>49.863399999999999</v>
      </c>
      <c r="U23" s="199">
        <v>19.4465</v>
      </c>
      <c r="X23" s="198">
        <v>43322</v>
      </c>
    </row>
    <row r="24" spans="1:24" x14ac:dyDescent="0.2">
      <c r="A24" s="217">
        <v>1997</v>
      </c>
      <c r="B24" s="198">
        <v>75220.7</v>
      </c>
      <c r="C24" s="218">
        <v>70290</v>
      </c>
      <c r="D24" s="178">
        <v>189701.71</v>
      </c>
      <c r="E24" s="218">
        <v>169436</v>
      </c>
      <c r="F24" s="224">
        <v>1.5471657999999999E-2</v>
      </c>
      <c r="G24" s="217">
        <v>1.7000000000000001E-2</v>
      </c>
      <c r="H24" s="199">
        <v>33.013500000000001</v>
      </c>
      <c r="I24" s="217">
        <v>30</v>
      </c>
      <c r="M24" s="164">
        <v>19</v>
      </c>
      <c r="N24" s="162">
        <v>1995</v>
      </c>
      <c r="O24" s="178">
        <v>192959.49</v>
      </c>
      <c r="P24" s="178">
        <v>5635</v>
      </c>
      <c r="Q24" s="224">
        <v>2.9203020999999999E-2</v>
      </c>
      <c r="R24" s="178">
        <v>73682.2</v>
      </c>
      <c r="S24" s="177">
        <v>33.013500000000001</v>
      </c>
      <c r="U24" s="199">
        <v>22.324300000000001</v>
      </c>
      <c r="X24" s="198">
        <v>47861.1</v>
      </c>
    </row>
    <row r="25" spans="1:24" x14ac:dyDescent="0.2">
      <c r="A25" s="217">
        <v>1998</v>
      </c>
      <c r="B25" s="198">
        <v>75613.5</v>
      </c>
      <c r="C25" s="218">
        <v>70508</v>
      </c>
      <c r="D25" s="178">
        <v>190130.88</v>
      </c>
      <c r="E25" s="218">
        <v>166884</v>
      </c>
      <c r="F25" s="224">
        <v>1.6067879E-2</v>
      </c>
      <c r="G25" s="217">
        <v>1.7999999999999999E-2</v>
      </c>
      <c r="H25" s="199">
        <v>19.707899999999999</v>
      </c>
      <c r="I25" s="217">
        <v>17.5</v>
      </c>
      <c r="M25" s="164">
        <v>20</v>
      </c>
      <c r="N25" s="162">
        <v>1996</v>
      </c>
      <c r="O25" s="178">
        <v>189995.82</v>
      </c>
      <c r="P25" s="178">
        <v>3340</v>
      </c>
      <c r="Q25" s="224">
        <v>1.7579333999999999E-2</v>
      </c>
      <c r="R25" s="178">
        <v>74313.3</v>
      </c>
      <c r="S25" s="177">
        <v>19.707899999999999</v>
      </c>
      <c r="U25" s="199">
        <v>9.4269400000000001</v>
      </c>
      <c r="X25" s="198">
        <v>52690.8</v>
      </c>
    </row>
    <row r="26" spans="1:24" x14ac:dyDescent="0.2">
      <c r="A26" s="217">
        <v>1999</v>
      </c>
      <c r="B26" s="198">
        <v>75386.8</v>
      </c>
      <c r="C26" s="218">
        <v>70142</v>
      </c>
      <c r="D26" s="178">
        <v>190734.2</v>
      </c>
      <c r="E26" s="218">
        <v>163135</v>
      </c>
      <c r="F26" s="224">
        <v>2.8358835999999998E-2</v>
      </c>
      <c r="G26" s="217">
        <v>3.3000000000000002E-2</v>
      </c>
      <c r="H26" s="199">
        <v>22.1586</v>
      </c>
      <c r="I26" s="217">
        <v>20.399999999999999</v>
      </c>
      <c r="M26" s="164">
        <v>21</v>
      </c>
      <c r="N26" s="162">
        <v>1997</v>
      </c>
      <c r="O26" s="178">
        <v>189701.71</v>
      </c>
      <c r="P26" s="178">
        <v>2935</v>
      </c>
      <c r="Q26" s="224">
        <v>1.5471657999999999E-2</v>
      </c>
      <c r="R26" s="178">
        <v>75220.7</v>
      </c>
      <c r="S26" s="177">
        <v>22.1586</v>
      </c>
      <c r="U26" s="199">
        <v>19.566299999999998</v>
      </c>
      <c r="X26" s="198">
        <v>57371.6</v>
      </c>
    </row>
    <row r="27" spans="1:24" x14ac:dyDescent="0.2">
      <c r="A27" s="217">
        <v>2000</v>
      </c>
      <c r="B27" s="198">
        <v>73689.399999999994</v>
      </c>
      <c r="C27" s="218">
        <v>68341</v>
      </c>
      <c r="D27" s="178">
        <v>189591.29</v>
      </c>
      <c r="E27" s="218">
        <v>165220</v>
      </c>
      <c r="F27" s="224">
        <v>1.7579922000000001E-2</v>
      </c>
      <c r="G27" s="217">
        <v>0.02</v>
      </c>
      <c r="H27" s="199">
        <v>37.936700000000002</v>
      </c>
      <c r="I27" s="217">
        <v>32.6</v>
      </c>
      <c r="M27" s="164">
        <v>22</v>
      </c>
      <c r="N27" s="162">
        <v>1998</v>
      </c>
      <c r="O27" s="178">
        <v>190130.88</v>
      </c>
      <c r="P27" s="178">
        <v>3055</v>
      </c>
      <c r="Q27" s="224">
        <v>1.6067879E-2</v>
      </c>
      <c r="R27" s="178">
        <v>75613.5</v>
      </c>
      <c r="S27" s="177">
        <v>37.936700000000002</v>
      </c>
      <c r="U27" s="199">
        <v>13.19</v>
      </c>
      <c r="X27" s="198">
        <v>61415.8</v>
      </c>
    </row>
    <row r="28" spans="1:24" x14ac:dyDescent="0.2">
      <c r="A28" s="217">
        <v>2001</v>
      </c>
      <c r="B28" s="198">
        <v>72753.899999999994</v>
      </c>
      <c r="C28" s="218">
        <v>67316</v>
      </c>
      <c r="D28" s="178">
        <v>190666.39</v>
      </c>
      <c r="E28" s="218">
        <v>167307</v>
      </c>
      <c r="F28" s="224">
        <v>1.6431841999999999E-2</v>
      </c>
      <c r="G28" s="217">
        <v>1.9E-2</v>
      </c>
      <c r="H28" s="199">
        <v>14.7995</v>
      </c>
      <c r="I28" s="217">
        <v>12.9</v>
      </c>
      <c r="M28" s="164">
        <v>23</v>
      </c>
      <c r="N28" s="162">
        <v>1999</v>
      </c>
      <c r="O28" s="178">
        <v>190734.2</v>
      </c>
      <c r="P28" s="178">
        <v>5409</v>
      </c>
      <c r="Q28" s="224">
        <v>2.8358835999999998E-2</v>
      </c>
      <c r="R28" s="178">
        <v>75386.8</v>
      </c>
      <c r="S28" s="177">
        <v>14.7995</v>
      </c>
      <c r="U28" s="199">
        <v>12.420999999999999</v>
      </c>
      <c r="X28" s="198">
        <v>64870.2</v>
      </c>
    </row>
    <row r="29" spans="1:24" x14ac:dyDescent="0.2">
      <c r="A29" s="217">
        <v>2002</v>
      </c>
      <c r="B29" s="198">
        <v>71953.7</v>
      </c>
      <c r="C29" s="218">
        <v>66426</v>
      </c>
      <c r="D29" s="178">
        <v>191705.59</v>
      </c>
      <c r="E29" s="218">
        <v>167193</v>
      </c>
      <c r="F29" s="224">
        <v>1.7417332000000001E-2</v>
      </c>
      <c r="G29" s="217">
        <v>0.02</v>
      </c>
      <c r="H29" s="199">
        <v>10.954800000000001</v>
      </c>
      <c r="I29" s="217">
        <v>8.6999999999999993</v>
      </c>
      <c r="M29" s="164">
        <v>24</v>
      </c>
      <c r="N29" s="162">
        <v>2000</v>
      </c>
      <c r="O29" s="178">
        <v>189591.29</v>
      </c>
      <c r="P29" s="178">
        <v>3333</v>
      </c>
      <c r="Q29" s="224">
        <v>1.7579922000000001E-2</v>
      </c>
      <c r="R29" s="178">
        <v>73689.399999999994</v>
      </c>
      <c r="S29" s="177">
        <v>10.954800000000001</v>
      </c>
      <c r="U29" s="199">
        <v>9.0326599999999999</v>
      </c>
      <c r="X29" s="198">
        <v>68044.399999999994</v>
      </c>
    </row>
    <row r="30" spans="1:24" x14ac:dyDescent="0.2">
      <c r="A30" s="217">
        <v>2003</v>
      </c>
      <c r="B30" s="198">
        <v>71370.5</v>
      </c>
      <c r="C30" s="218">
        <v>65731</v>
      </c>
      <c r="D30" s="178">
        <v>192047.02</v>
      </c>
      <c r="E30" s="218">
        <v>167359</v>
      </c>
      <c r="F30" s="224">
        <v>2.7368297E-2</v>
      </c>
      <c r="G30" s="217">
        <v>3.1E-2</v>
      </c>
      <c r="H30" s="199">
        <v>13.243600000000001</v>
      </c>
      <c r="I30" s="217">
        <v>10.9</v>
      </c>
      <c r="M30" s="164">
        <v>25</v>
      </c>
      <c r="N30" s="162">
        <v>2001</v>
      </c>
      <c r="O30" s="178">
        <v>190666.39</v>
      </c>
      <c r="P30" s="178">
        <v>3133</v>
      </c>
      <c r="Q30" s="224">
        <v>1.6431841999999999E-2</v>
      </c>
      <c r="R30" s="178">
        <v>72753.899999999994</v>
      </c>
      <c r="S30" s="177">
        <v>13.243600000000001</v>
      </c>
      <c r="U30" s="199">
        <v>49.863399999999999</v>
      </c>
      <c r="X30" s="198">
        <v>70032.899999999994</v>
      </c>
    </row>
    <row r="31" spans="1:24" x14ac:dyDescent="0.2">
      <c r="A31" s="217">
        <v>2004</v>
      </c>
      <c r="B31" s="198">
        <v>70458.3</v>
      </c>
      <c r="C31" s="218">
        <v>64659</v>
      </c>
      <c r="D31" s="178">
        <v>189628.34</v>
      </c>
      <c r="E31" s="218">
        <v>168431</v>
      </c>
      <c r="F31" s="224">
        <v>2.5370680999999999E-2</v>
      </c>
      <c r="G31" s="217">
        <v>2.9000000000000001E-2</v>
      </c>
      <c r="H31" s="199">
        <v>6.2046099999999997</v>
      </c>
      <c r="I31" s="217">
        <v>4.5</v>
      </c>
      <c r="M31" s="164">
        <v>26</v>
      </c>
      <c r="N31" s="162">
        <v>2002</v>
      </c>
      <c r="O31" s="178">
        <v>191705.59</v>
      </c>
      <c r="P31" s="178">
        <v>3339</v>
      </c>
      <c r="Q31" s="224">
        <v>1.7417332000000001E-2</v>
      </c>
      <c r="R31" s="178">
        <v>71953.7</v>
      </c>
      <c r="S31" s="177">
        <v>6.2046099999999997</v>
      </c>
      <c r="U31" s="199">
        <v>33.013500000000001</v>
      </c>
      <c r="X31" s="198">
        <v>70716.2</v>
      </c>
    </row>
    <row r="32" spans="1:24" x14ac:dyDescent="0.2">
      <c r="A32" s="217">
        <v>2005</v>
      </c>
      <c r="B32" s="198">
        <v>70239.600000000006</v>
      </c>
      <c r="C32" s="218">
        <v>64219</v>
      </c>
      <c r="D32" s="178">
        <v>186617.54</v>
      </c>
      <c r="E32" s="218">
        <v>165874</v>
      </c>
      <c r="F32" s="224">
        <v>2.4231376999999998E-2</v>
      </c>
      <c r="G32" s="217">
        <v>2.7E-2</v>
      </c>
      <c r="H32" s="199">
        <v>2.9664299999999999</v>
      </c>
      <c r="I32" s="217">
        <v>2</v>
      </c>
      <c r="M32" s="164">
        <v>27</v>
      </c>
      <c r="N32" s="162">
        <v>2003</v>
      </c>
      <c r="O32" s="178">
        <v>192047.02</v>
      </c>
      <c r="P32" s="178">
        <v>5256</v>
      </c>
      <c r="Q32" s="224">
        <v>2.7368297E-2</v>
      </c>
      <c r="R32" s="178">
        <v>71370.5</v>
      </c>
      <c r="S32" s="177">
        <v>2.9664299999999999</v>
      </c>
      <c r="U32" s="199">
        <v>19.707899999999999</v>
      </c>
      <c r="X32" s="198">
        <v>72589.899999999994</v>
      </c>
    </row>
    <row r="33" spans="1:25" x14ac:dyDescent="0.2">
      <c r="A33" s="217">
        <v>2006</v>
      </c>
      <c r="B33" s="198">
        <v>70417.100000000006</v>
      </c>
      <c r="C33" s="218">
        <v>64132</v>
      </c>
      <c r="D33" s="178">
        <v>182763.18</v>
      </c>
      <c r="E33" s="218">
        <v>162150</v>
      </c>
      <c r="F33" s="224">
        <v>2.7128003000000001E-2</v>
      </c>
      <c r="G33" s="217">
        <v>3.1E-2</v>
      </c>
      <c r="H33" s="199">
        <v>3.0266199999999999</v>
      </c>
      <c r="I33" s="217">
        <v>2.2000000000000002</v>
      </c>
      <c r="M33" s="164">
        <v>28</v>
      </c>
      <c r="N33" s="162">
        <v>2004</v>
      </c>
      <c r="O33" s="178">
        <v>189628.34</v>
      </c>
      <c r="P33" s="178">
        <v>4811</v>
      </c>
      <c r="Q33" s="224">
        <v>2.5370680999999999E-2</v>
      </c>
      <c r="R33" s="178">
        <v>70458.3</v>
      </c>
      <c r="S33" s="177">
        <v>3.0266199999999999</v>
      </c>
      <c r="U33" s="199">
        <v>22.1586</v>
      </c>
      <c r="X33" s="198">
        <v>73682.2</v>
      </c>
    </row>
    <row r="34" spans="1:25" x14ac:dyDescent="0.2">
      <c r="A34" s="217">
        <v>2007</v>
      </c>
      <c r="B34" s="198">
        <v>70405.5</v>
      </c>
      <c r="C34" s="218">
        <v>63829</v>
      </c>
      <c r="D34" s="178">
        <v>177410.31</v>
      </c>
      <c r="E34" s="218">
        <v>157873</v>
      </c>
      <c r="F34" s="224">
        <v>2.3600657000000001E-2</v>
      </c>
      <c r="G34" s="217">
        <v>2.7E-2</v>
      </c>
      <c r="H34" s="199">
        <v>4.8624799999999997</v>
      </c>
      <c r="I34" s="217">
        <v>3.9</v>
      </c>
      <c r="M34" s="164">
        <v>29</v>
      </c>
      <c r="N34" s="162">
        <v>2005</v>
      </c>
      <c r="O34" s="178">
        <v>186617.54</v>
      </c>
      <c r="P34" s="178">
        <v>4522</v>
      </c>
      <c r="Q34" s="224">
        <v>2.4231376999999998E-2</v>
      </c>
      <c r="R34" s="178">
        <v>70239.600000000006</v>
      </c>
      <c r="S34" s="177">
        <v>4.8624799999999997</v>
      </c>
      <c r="U34" s="199">
        <v>37.936700000000002</v>
      </c>
      <c r="X34" s="198">
        <v>74313.3</v>
      </c>
    </row>
    <row r="35" spans="1:25" x14ac:dyDescent="0.2">
      <c r="A35" s="217">
        <v>2008</v>
      </c>
      <c r="B35" s="198">
        <v>70498.399999999994</v>
      </c>
      <c r="C35" s="218">
        <v>63622</v>
      </c>
      <c r="D35" s="178">
        <v>171899.71</v>
      </c>
      <c r="E35" s="218">
        <v>152472</v>
      </c>
      <c r="F35" s="224">
        <v>2.3571882999999998E-2</v>
      </c>
      <c r="G35" s="217">
        <v>2.7E-2</v>
      </c>
      <c r="H35" s="199">
        <v>4.6127399999999996</v>
      </c>
      <c r="I35" s="217">
        <v>3.1</v>
      </c>
      <c r="M35" s="164">
        <v>30</v>
      </c>
      <c r="N35" s="162">
        <v>2006</v>
      </c>
      <c r="O35" s="178">
        <v>182763.18</v>
      </c>
      <c r="P35" s="178">
        <v>4958</v>
      </c>
      <c r="Q35" s="224">
        <v>2.7128003000000001E-2</v>
      </c>
      <c r="R35" s="178">
        <v>70417.100000000006</v>
      </c>
      <c r="S35" s="177">
        <v>4.6127399999999996</v>
      </c>
      <c r="U35" s="199">
        <v>14.7995</v>
      </c>
      <c r="X35" s="198">
        <v>75220.7</v>
      </c>
    </row>
    <row r="36" spans="1:25" x14ac:dyDescent="0.2">
      <c r="A36" s="217">
        <v>2009</v>
      </c>
      <c r="B36" s="198">
        <v>70223</v>
      </c>
      <c r="C36" s="218">
        <v>63057</v>
      </c>
      <c r="D36" s="178">
        <v>165808.4</v>
      </c>
      <c r="E36" s="218">
        <v>146024</v>
      </c>
      <c r="F36" s="224">
        <v>2.383474E-2</v>
      </c>
      <c r="G36" s="217">
        <v>2.7E-2</v>
      </c>
      <c r="H36" s="199">
        <v>6.2007399999999997</v>
      </c>
      <c r="I36" s="217">
        <v>4.2</v>
      </c>
      <c r="M36" s="164">
        <v>31</v>
      </c>
      <c r="N36" s="162">
        <v>2007</v>
      </c>
      <c r="O36" s="178">
        <v>177410.31</v>
      </c>
      <c r="P36" s="178">
        <v>4187</v>
      </c>
      <c r="Q36" s="224">
        <v>2.3600657000000001E-2</v>
      </c>
      <c r="R36" s="178">
        <v>70405.5</v>
      </c>
      <c r="S36" s="177">
        <v>6.2007399999999997</v>
      </c>
      <c r="U36" s="199">
        <v>10.954800000000001</v>
      </c>
      <c r="X36" s="198">
        <v>75613.5</v>
      </c>
    </row>
    <row r="37" spans="1:25" x14ac:dyDescent="0.2">
      <c r="A37" s="217">
        <v>2010</v>
      </c>
      <c r="B37" s="198">
        <v>69402.2</v>
      </c>
      <c r="C37" s="218">
        <v>61980</v>
      </c>
      <c r="D37" s="178">
        <v>159317.10999999999</v>
      </c>
      <c r="E37" s="218">
        <v>139161</v>
      </c>
      <c r="F37" s="224">
        <v>2.4492033999999999E-2</v>
      </c>
      <c r="G37" s="217">
        <v>2.8000000000000001E-2</v>
      </c>
      <c r="H37" s="199">
        <v>6.3011600000000003</v>
      </c>
      <c r="I37" s="217">
        <v>5.7</v>
      </c>
      <c r="M37" s="164">
        <v>32</v>
      </c>
      <c r="N37" s="162">
        <v>2008</v>
      </c>
      <c r="O37" s="178">
        <v>171899.71</v>
      </c>
      <c r="P37" s="178">
        <v>4052</v>
      </c>
      <c r="Q37" s="224">
        <v>2.3571882999999998E-2</v>
      </c>
      <c r="R37" s="178">
        <v>70498.399999999994</v>
      </c>
      <c r="S37" s="177">
        <v>6.3011600000000003</v>
      </c>
      <c r="U37" s="199">
        <v>13.243600000000001</v>
      </c>
      <c r="X37" s="198">
        <v>75386.8</v>
      </c>
    </row>
    <row r="38" spans="1:25" x14ac:dyDescent="0.2">
      <c r="A38" s="217">
        <v>2011</v>
      </c>
      <c r="B38" s="198">
        <v>67929.5</v>
      </c>
      <c r="C38" s="218">
        <v>60306</v>
      </c>
      <c r="D38" s="178">
        <v>152526.01999999999</v>
      </c>
      <c r="E38" s="218">
        <v>132330</v>
      </c>
      <c r="F38" s="224">
        <v>2.2579754E-2</v>
      </c>
      <c r="G38" s="217">
        <v>2.5999999999999999E-2</v>
      </c>
      <c r="H38" s="199">
        <v>4.8727400000000003</v>
      </c>
      <c r="I38" s="217">
        <v>3.9</v>
      </c>
      <c r="M38" s="164">
        <v>33</v>
      </c>
      <c r="N38" s="162">
        <v>2009</v>
      </c>
      <c r="O38" s="178">
        <v>165808.4</v>
      </c>
      <c r="P38" s="178">
        <v>3952</v>
      </c>
      <c r="Q38" s="224">
        <v>2.383474E-2</v>
      </c>
      <c r="R38" s="178">
        <v>70223</v>
      </c>
      <c r="S38" s="177">
        <v>4.8727400000000003</v>
      </c>
      <c r="U38" s="199">
        <v>6.2046099999999997</v>
      </c>
      <c r="X38" s="198">
        <v>73689.399999999994</v>
      </c>
    </row>
    <row r="39" spans="1:25" x14ac:dyDescent="0.2">
      <c r="A39" s="217">
        <v>2012</v>
      </c>
      <c r="B39" s="198">
        <v>66014.399999999994</v>
      </c>
      <c r="C39" s="218">
        <v>58260</v>
      </c>
      <c r="D39" s="178">
        <v>145978.32999999999</v>
      </c>
      <c r="E39" s="218">
        <v>125613</v>
      </c>
      <c r="F39" s="224">
        <v>3.4779135000000003E-2</v>
      </c>
      <c r="G39" s="217">
        <v>0.04</v>
      </c>
      <c r="H39" s="199">
        <v>4.9359099999999998</v>
      </c>
      <c r="I39" s="217">
        <v>4.0999999999999996</v>
      </c>
      <c r="M39" s="164">
        <v>34</v>
      </c>
      <c r="N39" s="162">
        <v>2010</v>
      </c>
      <c r="O39" s="178">
        <v>159317.10999999999</v>
      </c>
      <c r="P39" s="178">
        <v>3902</v>
      </c>
      <c r="Q39" s="224">
        <v>2.4492033999999999E-2</v>
      </c>
      <c r="R39" s="178">
        <v>69402.2</v>
      </c>
      <c r="S39" s="177">
        <v>4.9359099999999998</v>
      </c>
      <c r="U39" s="199">
        <v>2.9664299999999999</v>
      </c>
      <c r="X39" s="198">
        <v>72753.899999999994</v>
      </c>
    </row>
    <row r="40" spans="1:25" x14ac:dyDescent="0.2">
      <c r="A40" s="217">
        <v>2013</v>
      </c>
      <c r="B40" s="198">
        <v>62780.3</v>
      </c>
      <c r="C40" s="218">
        <v>54960</v>
      </c>
      <c r="D40" s="178">
        <v>137693.9</v>
      </c>
      <c r="E40" s="218">
        <v>117427</v>
      </c>
      <c r="F40" s="224">
        <v>3.5433668000000001E-2</v>
      </c>
      <c r="G40" s="217">
        <v>4.2000000000000003E-2</v>
      </c>
      <c r="H40" s="199">
        <v>4.07545</v>
      </c>
      <c r="I40" s="217">
        <v>5.0999999999999996</v>
      </c>
      <c r="M40" s="164">
        <v>35</v>
      </c>
      <c r="N40" s="162">
        <v>2011</v>
      </c>
      <c r="O40" s="178">
        <v>152526.01999999999</v>
      </c>
      <c r="P40" s="178">
        <v>3444</v>
      </c>
      <c r="Q40" s="224">
        <v>2.2579754E-2</v>
      </c>
      <c r="R40" s="178">
        <v>67929.5</v>
      </c>
      <c r="S40" s="177">
        <v>4.07545</v>
      </c>
      <c r="U40" s="199">
        <v>3.0266199999999999</v>
      </c>
      <c r="X40" s="198">
        <v>71953.7</v>
      </c>
    </row>
    <row r="41" spans="1:25" x14ac:dyDescent="0.2">
      <c r="A41" s="217">
        <v>2014</v>
      </c>
      <c r="B41" s="198">
        <v>59252.9</v>
      </c>
      <c r="C41" s="218">
        <v>51433</v>
      </c>
      <c r="D41" s="178">
        <v>129640.68</v>
      </c>
      <c r="E41" s="218">
        <v>109909</v>
      </c>
      <c r="F41" s="224">
        <v>3.2998901999999997E-2</v>
      </c>
      <c r="G41" s="217">
        <v>3.9E-2</v>
      </c>
      <c r="H41" s="199">
        <v>5.0812799999999996</v>
      </c>
      <c r="I41" s="217">
        <v>6.4</v>
      </c>
      <c r="M41" s="164">
        <v>36</v>
      </c>
      <c r="N41" s="162">
        <v>2012</v>
      </c>
      <c r="O41" s="178">
        <v>145978.32999999999</v>
      </c>
      <c r="P41" s="178">
        <v>5077</v>
      </c>
      <c r="Q41" s="224">
        <v>3.4779135000000003E-2</v>
      </c>
      <c r="R41" s="178">
        <v>66014.399999999994</v>
      </c>
      <c r="S41" s="177">
        <v>5.0812799999999996</v>
      </c>
      <c r="U41" s="199">
        <v>4.8624799999999997</v>
      </c>
      <c r="X41" s="198">
        <v>71370.5</v>
      </c>
    </row>
    <row r="42" spans="1:25" x14ac:dyDescent="0.2">
      <c r="A42" s="217">
        <v>2015</v>
      </c>
      <c r="B42" s="198">
        <v>55813</v>
      </c>
      <c r="C42" s="218">
        <v>48039</v>
      </c>
      <c r="D42" s="178">
        <v>122322.85</v>
      </c>
      <c r="E42" s="218">
        <v>102807</v>
      </c>
      <c r="F42" s="224">
        <v>3.2250718999999997E-2</v>
      </c>
      <c r="G42" s="217">
        <v>3.7999999999999999E-2</v>
      </c>
      <c r="H42" s="199">
        <v>6.1505599999999996</v>
      </c>
      <c r="I42" s="217">
        <v>7.4</v>
      </c>
      <c r="M42" s="164">
        <v>37</v>
      </c>
      <c r="N42" s="162">
        <v>2013</v>
      </c>
      <c r="O42" s="178">
        <v>137693.9</v>
      </c>
      <c r="P42" s="178">
        <v>4879</v>
      </c>
      <c r="Q42" s="224">
        <v>3.5433668000000001E-2</v>
      </c>
      <c r="R42" s="178">
        <v>62780.3</v>
      </c>
      <c r="S42" s="177">
        <v>6.1505599999999996</v>
      </c>
      <c r="U42" s="199">
        <v>4.6127399999999996</v>
      </c>
      <c r="X42" s="198">
        <v>70458.3</v>
      </c>
    </row>
    <row r="43" spans="1:25" x14ac:dyDescent="0.2">
      <c r="A43" s="217">
        <v>2016</v>
      </c>
      <c r="B43" s="198">
        <v>52487.1</v>
      </c>
      <c r="C43" s="218">
        <v>44789</v>
      </c>
      <c r="D43" s="178">
        <v>115587.36</v>
      </c>
      <c r="E43" s="218">
        <v>96255</v>
      </c>
      <c r="F43" s="224">
        <v>2.970913E-2</v>
      </c>
      <c r="G43" s="217">
        <v>3.5999999999999997E-2</v>
      </c>
      <c r="H43" s="199">
        <v>8.1863100000000006</v>
      </c>
      <c r="I43" s="217">
        <v>8.4</v>
      </c>
      <c r="M43" s="164">
        <v>38</v>
      </c>
      <c r="N43" s="162">
        <v>2014</v>
      </c>
      <c r="O43" s="178">
        <v>129640.68</v>
      </c>
      <c r="P43" s="178">
        <v>4278</v>
      </c>
      <c r="Q43" s="224">
        <v>3.2998901999999997E-2</v>
      </c>
      <c r="R43" s="178">
        <v>59252.9</v>
      </c>
      <c r="S43" s="177">
        <v>8.1863100000000006</v>
      </c>
      <c r="U43" s="199">
        <v>6.2007399999999997</v>
      </c>
      <c r="X43" s="198">
        <v>70239.600000000006</v>
      </c>
    </row>
    <row r="44" spans="1:25" x14ac:dyDescent="0.2">
      <c r="A44" s="217">
        <v>2017</v>
      </c>
      <c r="B44" s="198">
        <v>49463.4</v>
      </c>
      <c r="C44" s="218">
        <v>41861</v>
      </c>
      <c r="D44" s="178">
        <v>109674.01</v>
      </c>
      <c r="E44" s="218">
        <v>90641</v>
      </c>
      <c r="F44" s="224">
        <v>1.6731402999999999E-2</v>
      </c>
      <c r="G44" s="217">
        <v>0.02</v>
      </c>
      <c r="H44" s="199">
        <v>7.7651199999999996</v>
      </c>
      <c r="I44" s="217">
        <v>8.9</v>
      </c>
      <c r="M44" s="164">
        <v>39</v>
      </c>
      <c r="N44" s="162">
        <v>2015</v>
      </c>
      <c r="O44" s="178">
        <v>122322.85</v>
      </c>
      <c r="P44" s="178">
        <v>3945</v>
      </c>
      <c r="Q44" s="224">
        <v>3.2250718999999997E-2</v>
      </c>
      <c r="R44" s="178">
        <v>55813</v>
      </c>
      <c r="S44" s="177">
        <v>7.7651199999999996</v>
      </c>
      <c r="U44" s="199">
        <v>6.3011600000000003</v>
      </c>
      <c r="X44" s="198">
        <v>70417.100000000006</v>
      </c>
    </row>
    <row r="45" spans="1:25" x14ac:dyDescent="0.2">
      <c r="A45" s="217">
        <v>2018</v>
      </c>
      <c r="B45" s="201">
        <v>47295.5</v>
      </c>
      <c r="C45" s="218">
        <v>39819</v>
      </c>
      <c r="D45" s="178">
        <v>105724.94</v>
      </c>
      <c r="E45" s="218">
        <v>87162</v>
      </c>
      <c r="F45" s="224">
        <v>2.2312615000000001E-2</v>
      </c>
      <c r="G45" s="217">
        <v>2.8000000000000001E-2</v>
      </c>
      <c r="H45" s="228">
        <v>9.2278199999999995</v>
      </c>
      <c r="I45" s="217">
        <v>9.9</v>
      </c>
      <c r="M45" s="164">
        <v>40</v>
      </c>
      <c r="N45" s="162">
        <v>2016</v>
      </c>
      <c r="O45" s="178">
        <v>115587.36</v>
      </c>
      <c r="P45" s="178">
        <v>3434</v>
      </c>
      <c r="Q45" s="224">
        <v>2.970913E-2</v>
      </c>
      <c r="R45" s="178">
        <v>52487.1</v>
      </c>
      <c r="S45" s="177">
        <v>9.2278199999999995</v>
      </c>
      <c r="U45" s="199">
        <v>4.8727400000000003</v>
      </c>
      <c r="X45" s="198">
        <v>70405.5</v>
      </c>
    </row>
    <row r="46" spans="1:25" x14ac:dyDescent="0.2">
      <c r="A46" s="217">
        <v>2019</v>
      </c>
      <c r="B46" s="201">
        <v>44968.7</v>
      </c>
      <c r="C46" s="116"/>
      <c r="D46" s="178">
        <v>101638.92</v>
      </c>
      <c r="E46" s="116"/>
      <c r="F46" s="224">
        <v>2.7036887999999999E-2</v>
      </c>
      <c r="G46" s="116"/>
      <c r="H46" s="228">
        <v>9.5665099999999992</v>
      </c>
      <c r="I46" s="116"/>
      <c r="M46" s="164">
        <v>41</v>
      </c>
      <c r="N46" s="162">
        <v>2017</v>
      </c>
      <c r="O46" s="178">
        <v>109674.01</v>
      </c>
      <c r="P46" s="178">
        <v>1835</v>
      </c>
      <c r="Q46" s="224">
        <v>1.6731402999999999E-2</v>
      </c>
      <c r="R46" s="178">
        <v>49463.4</v>
      </c>
      <c r="S46" s="177">
        <v>9.5665099999999992</v>
      </c>
      <c r="U46" s="199">
        <v>4.9359099999999998</v>
      </c>
      <c r="X46" s="198">
        <v>70498.399999999994</v>
      </c>
      <c r="Y46" s="198"/>
    </row>
    <row r="47" spans="1:25" x14ac:dyDescent="0.2">
      <c r="A47" s="219">
        <v>2020</v>
      </c>
      <c r="B47" s="204">
        <v>42553.1</v>
      </c>
      <c r="C47" s="75"/>
      <c r="D47" s="187">
        <v>97615.27</v>
      </c>
      <c r="E47" s="75"/>
      <c r="F47" s="229">
        <v>2.6809329999999999E-2</v>
      </c>
      <c r="G47" s="75"/>
      <c r="H47" s="230">
        <v>10.462</v>
      </c>
      <c r="I47" s="75"/>
      <c r="M47" s="164">
        <v>42</v>
      </c>
      <c r="N47" s="162">
        <v>2018</v>
      </c>
      <c r="O47" s="178">
        <v>105724.94</v>
      </c>
      <c r="P47" s="178">
        <v>2359</v>
      </c>
      <c r="Q47" s="224">
        <v>2.2312615000000001E-2</v>
      </c>
      <c r="R47" s="223" t="s">
        <v>259</v>
      </c>
      <c r="S47" s="223" t="s">
        <v>259</v>
      </c>
      <c r="U47" s="199">
        <v>4.07545</v>
      </c>
      <c r="X47" s="198">
        <v>70223</v>
      </c>
      <c r="Y47" s="198"/>
    </row>
    <row r="48" spans="1:25" x14ac:dyDescent="0.2">
      <c r="M48" s="164">
        <v>43</v>
      </c>
      <c r="N48" s="162">
        <v>2019</v>
      </c>
      <c r="O48" s="178">
        <v>101638.92</v>
      </c>
      <c r="P48" s="178">
        <v>2748</v>
      </c>
      <c r="Q48" s="224">
        <v>2.7036887999999999E-2</v>
      </c>
      <c r="R48" s="223" t="s">
        <v>259</v>
      </c>
      <c r="S48" s="223" t="s">
        <v>259</v>
      </c>
      <c r="U48" s="199">
        <v>5.0812799999999996</v>
      </c>
      <c r="X48" s="198">
        <v>69402.2</v>
      </c>
      <c r="Y48" s="198"/>
    </row>
    <row r="49" spans="13:25" x14ac:dyDescent="0.2">
      <c r="M49" s="164">
        <v>44</v>
      </c>
      <c r="N49" s="162">
        <v>2020</v>
      </c>
      <c r="O49" s="178">
        <v>97615.27</v>
      </c>
      <c r="P49" s="178">
        <v>2617</v>
      </c>
      <c r="Q49" s="224">
        <v>2.6809329999999999E-2</v>
      </c>
      <c r="R49" s="223" t="s">
        <v>259</v>
      </c>
      <c r="S49" s="223" t="s">
        <v>259</v>
      </c>
      <c r="U49" s="199">
        <v>6.1505599999999996</v>
      </c>
      <c r="X49" s="198">
        <v>67929.5</v>
      </c>
      <c r="Y49" s="198"/>
    </row>
    <row r="50" spans="13:25" ht="63.75" x14ac:dyDescent="0.2">
      <c r="M50" s="160" t="s">
        <v>260</v>
      </c>
      <c r="U50" s="199">
        <v>8.1863100000000006</v>
      </c>
      <c r="X50" s="198">
        <v>66014.399999999994</v>
      </c>
      <c r="Y50" s="198"/>
    </row>
    <row r="51" spans="13:25" x14ac:dyDescent="0.2">
      <c r="U51" s="199">
        <v>7.7651199999999996</v>
      </c>
      <c r="X51" s="198">
        <v>62780.3</v>
      </c>
      <c r="Y51" s="198"/>
    </row>
    <row r="52" spans="13:25" x14ac:dyDescent="0.2">
      <c r="U52" s="199">
        <v>9.2278199999999995</v>
      </c>
      <c r="X52" s="198">
        <v>59252.9</v>
      </c>
      <c r="Y52" s="198"/>
    </row>
    <row r="53" spans="13:25" x14ac:dyDescent="0.2">
      <c r="U53" s="199">
        <v>9.5665099999999992</v>
      </c>
      <c r="X53" s="198">
        <v>55813</v>
      </c>
      <c r="Y53" s="198"/>
    </row>
    <row r="54" spans="13:25" x14ac:dyDescent="0.2">
      <c r="U54" s="199">
        <v>10.462</v>
      </c>
      <c r="X54" s="198">
        <v>52487.1</v>
      </c>
    </row>
    <row r="55" spans="13:25" x14ac:dyDescent="0.2">
      <c r="X55" s="198">
        <v>49463.4</v>
      </c>
    </row>
    <row r="56" spans="13:25" x14ac:dyDescent="0.2">
      <c r="X56" s="198">
        <v>47295.5</v>
      </c>
    </row>
    <row r="57" spans="13:25" x14ac:dyDescent="0.2">
      <c r="X57" s="198">
        <v>44968.7</v>
      </c>
    </row>
    <row r="58" spans="13:25" x14ac:dyDescent="0.2">
      <c r="X58" s="198">
        <v>42553.1</v>
      </c>
    </row>
  </sheetData>
  <mergeCells count="5">
    <mergeCell ref="A1:A2"/>
    <mergeCell ref="B1:C2"/>
    <mergeCell ref="D1:E2"/>
    <mergeCell ref="F1:G2"/>
    <mergeCell ref="H1:I2"/>
  </mergeCells>
  <pageMargins left="1" right="1" top="1" bottom="1" header="0.5" footer="0.5"/>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tabSelected="1" view="pageBreakPreview" topLeftCell="A19" zoomScale="118" zoomScaleNormal="100" zoomScaleSheetLayoutView="118" workbookViewId="0">
      <selection activeCell="A46" sqref="A45:F46"/>
    </sheetView>
  </sheetViews>
  <sheetFormatPr defaultRowHeight="15" x14ac:dyDescent="0.25"/>
  <cols>
    <col min="1" max="1" width="9.140625" style="121"/>
    <col min="2" max="2" width="10.42578125" style="231" bestFit="1" customWidth="1"/>
    <col min="3" max="6" width="9.140625" style="231"/>
    <col min="7" max="16384" width="9.140625" style="84"/>
  </cols>
  <sheetData>
    <row r="1" spans="1:6" x14ac:dyDescent="0.25">
      <c r="A1" s="207"/>
      <c r="B1" s="238"/>
      <c r="C1" s="238" t="s">
        <v>274</v>
      </c>
      <c r="D1" s="238"/>
      <c r="E1" s="239" t="s">
        <v>272</v>
      </c>
      <c r="F1" s="239"/>
    </row>
    <row r="2" spans="1:6" x14ac:dyDescent="0.25">
      <c r="A2" s="212" t="s">
        <v>214</v>
      </c>
      <c r="B2" s="244" t="s">
        <v>268</v>
      </c>
      <c r="C2" s="244" t="s">
        <v>275</v>
      </c>
      <c r="D2" s="244" t="s">
        <v>269</v>
      </c>
      <c r="E2" s="244" t="s">
        <v>270</v>
      </c>
      <c r="F2" s="244" t="s">
        <v>271</v>
      </c>
    </row>
    <row r="3" spans="1:6" s="237" customFormat="1" ht="12" x14ac:dyDescent="0.2">
      <c r="A3" s="232">
        <v>2</v>
      </c>
      <c r="B3" s="233">
        <v>10462</v>
      </c>
      <c r="C3" s="234">
        <v>0.37307000000000001</v>
      </c>
      <c r="D3" s="235">
        <v>27.7</v>
      </c>
      <c r="E3" s="234">
        <v>0</v>
      </c>
      <c r="F3" s="236">
        <v>1.20766E-2</v>
      </c>
    </row>
    <row r="4" spans="1:6" s="237" customFormat="1" ht="12" x14ac:dyDescent="0.2">
      <c r="A4" s="232">
        <v>3</v>
      </c>
      <c r="B4" s="233">
        <v>9016.32</v>
      </c>
      <c r="C4" s="234">
        <v>0.71144200000000002</v>
      </c>
      <c r="D4" s="235">
        <v>73.8</v>
      </c>
      <c r="E4" s="234">
        <v>0</v>
      </c>
      <c r="F4" s="236">
        <v>2.2412100000000001E-2</v>
      </c>
    </row>
    <row r="5" spans="1:6" s="237" customFormat="1" ht="12" x14ac:dyDescent="0.2">
      <c r="A5" s="232">
        <v>4</v>
      </c>
      <c r="B5" s="233">
        <v>8196.8599999999988</v>
      </c>
      <c r="C5" s="234">
        <v>1.3525499999999999</v>
      </c>
      <c r="D5" s="235">
        <v>138.4</v>
      </c>
      <c r="E5" s="236">
        <v>1.37174E-3</v>
      </c>
      <c r="F5" s="236">
        <v>4.12241E-2</v>
      </c>
    </row>
    <row r="6" spans="1:6" s="237" customFormat="1" ht="12" x14ac:dyDescent="0.2">
      <c r="A6" s="232">
        <v>5</v>
      </c>
      <c r="B6" s="233">
        <v>6500.63</v>
      </c>
      <c r="C6" s="234">
        <v>2.5565000000000002</v>
      </c>
      <c r="D6" s="235">
        <v>215.1</v>
      </c>
      <c r="E6" s="236">
        <v>6.81848E-3</v>
      </c>
      <c r="F6" s="236">
        <v>7.4621099999999996E-2</v>
      </c>
    </row>
    <row r="7" spans="1:6" s="237" customFormat="1" ht="12" x14ac:dyDescent="0.2">
      <c r="A7" s="232">
        <v>6</v>
      </c>
      <c r="B7" s="233">
        <v>6457.82</v>
      </c>
      <c r="C7" s="234">
        <v>4.7802100000000003</v>
      </c>
      <c r="D7" s="235">
        <v>297.60000000000002</v>
      </c>
      <c r="E7" s="236">
        <v>3.3174099999999998E-2</v>
      </c>
      <c r="F7" s="236">
        <v>0.13136700000000001</v>
      </c>
    </row>
    <row r="8" spans="1:6" s="237" customFormat="1" ht="12" x14ac:dyDescent="0.2">
      <c r="A8" s="232">
        <v>7</v>
      </c>
      <c r="B8" s="233">
        <v>4568.46</v>
      </c>
      <c r="C8" s="234">
        <v>8.7641800000000014</v>
      </c>
      <c r="D8" s="235">
        <v>380.9</v>
      </c>
      <c r="E8" s="236">
        <v>0.14638699999999999</v>
      </c>
      <c r="F8" s="236">
        <v>0.22096099999999999</v>
      </c>
    </row>
    <row r="9" spans="1:6" s="237" customFormat="1" ht="12" x14ac:dyDescent="0.2">
      <c r="A9" s="232">
        <v>8</v>
      </c>
      <c r="B9" s="233">
        <v>3542.1299999999997</v>
      </c>
      <c r="C9" s="234">
        <v>15.527099999999999</v>
      </c>
      <c r="D9" s="235">
        <v>461.4</v>
      </c>
      <c r="E9" s="236">
        <v>0.46152599999999999</v>
      </c>
      <c r="F9" s="236">
        <v>0.34723399999999999</v>
      </c>
    </row>
    <row r="10" spans="1:6" s="237" customFormat="1" ht="12" x14ac:dyDescent="0.2">
      <c r="A10" s="232">
        <v>9</v>
      </c>
      <c r="B10" s="233">
        <v>2642.78</v>
      </c>
      <c r="C10" s="234">
        <v>26.020300000000002</v>
      </c>
      <c r="D10" s="235">
        <v>536.79999999999995</v>
      </c>
      <c r="E10" s="236">
        <v>0.81074000000000002</v>
      </c>
      <c r="F10" s="236">
        <v>0.49940800000000002</v>
      </c>
    </row>
    <row r="11" spans="1:6" s="237" customFormat="1" ht="12" x14ac:dyDescent="0.2">
      <c r="A11" s="232">
        <v>10</v>
      </c>
      <c r="B11" s="233">
        <v>2952.25</v>
      </c>
      <c r="C11" s="234">
        <v>40.227699999999999</v>
      </c>
      <c r="D11" s="235">
        <v>605.79999999999995</v>
      </c>
      <c r="E11" s="236">
        <v>0.95537700000000003</v>
      </c>
      <c r="F11" s="236">
        <v>0.65169200000000005</v>
      </c>
    </row>
    <row r="12" spans="1:6" s="237" customFormat="1" ht="12" x14ac:dyDescent="0.2">
      <c r="A12" s="232">
        <v>11</v>
      </c>
      <c r="B12" s="233">
        <v>2682.4900000000002</v>
      </c>
      <c r="C12" s="234">
        <v>56.290099999999995</v>
      </c>
      <c r="D12" s="235">
        <v>667.7</v>
      </c>
      <c r="E12" s="236">
        <v>0.99074099999999998</v>
      </c>
      <c r="F12" s="236">
        <v>0.778223</v>
      </c>
    </row>
    <row r="13" spans="1:6" s="237" customFormat="1" ht="12" x14ac:dyDescent="0.2">
      <c r="A13" s="232">
        <v>12</v>
      </c>
      <c r="B13" s="233">
        <v>3183.54</v>
      </c>
      <c r="C13" s="234">
        <v>71.133400000000009</v>
      </c>
      <c r="D13" s="235">
        <v>722.5</v>
      </c>
      <c r="E13" s="236">
        <v>0.99813399999999997</v>
      </c>
      <c r="F13" s="236">
        <v>0.86809199999999997</v>
      </c>
    </row>
    <row r="14" spans="1:6" s="237" customFormat="1" ht="12" x14ac:dyDescent="0.2">
      <c r="A14" s="232">
        <v>13</v>
      </c>
      <c r="B14" s="233">
        <v>2860.51</v>
      </c>
      <c r="C14" s="234">
        <v>82.502899999999997</v>
      </c>
      <c r="D14" s="235">
        <v>770.6</v>
      </c>
      <c r="E14" s="234">
        <v>0.99962600000000001</v>
      </c>
      <c r="F14" s="236">
        <v>0.92505099999999996</v>
      </c>
    </row>
    <row r="15" spans="1:6" s="237" customFormat="1" ht="12" x14ac:dyDescent="0.2">
      <c r="A15" s="232">
        <v>14</v>
      </c>
      <c r="B15" s="233">
        <v>1936.73</v>
      </c>
      <c r="C15" s="234">
        <v>90.022500000000008</v>
      </c>
      <c r="D15" s="235">
        <v>812.3</v>
      </c>
      <c r="E15" s="234">
        <v>0.99992499999999995</v>
      </c>
      <c r="F15" s="236">
        <v>0.958588</v>
      </c>
    </row>
    <row r="16" spans="1:6" s="237" customFormat="1" ht="12" x14ac:dyDescent="0.2">
      <c r="A16" s="232">
        <v>15</v>
      </c>
      <c r="B16" s="233">
        <v>1855.44</v>
      </c>
      <c r="C16" s="234">
        <v>94.524900000000002</v>
      </c>
      <c r="D16" s="235">
        <v>848.3</v>
      </c>
      <c r="E16" s="234">
        <v>0.99998500000000001</v>
      </c>
      <c r="F16" s="236">
        <v>0.97748400000000002</v>
      </c>
    </row>
    <row r="17" spans="1:6" s="237" customFormat="1" ht="12" x14ac:dyDescent="0.2">
      <c r="A17" s="232">
        <v>16</v>
      </c>
      <c r="B17" s="233">
        <v>1050.23</v>
      </c>
      <c r="C17" s="234">
        <v>97.061899999999994</v>
      </c>
      <c r="D17" s="235">
        <v>879.1</v>
      </c>
      <c r="E17" s="234">
        <v>0.99999700000000002</v>
      </c>
      <c r="F17" s="236">
        <v>0.98786700000000005</v>
      </c>
    </row>
    <row r="18" spans="1:6" s="237" customFormat="1" ht="12" x14ac:dyDescent="0.2">
      <c r="A18" s="232">
        <v>17</v>
      </c>
      <c r="B18" s="233">
        <v>939.70799999999997</v>
      </c>
      <c r="C18" s="234">
        <v>98.442700000000002</v>
      </c>
      <c r="D18" s="235">
        <v>905.4</v>
      </c>
      <c r="E18" s="234">
        <v>0.99999899999999997</v>
      </c>
      <c r="F18" s="236">
        <v>0.99349399999999999</v>
      </c>
    </row>
    <row r="19" spans="1:6" s="237" customFormat="1" ht="12" x14ac:dyDescent="0.2">
      <c r="A19" s="232">
        <v>18</v>
      </c>
      <c r="B19" s="233">
        <v>1801.74</v>
      </c>
      <c r="C19" s="234">
        <v>99.18</v>
      </c>
      <c r="D19" s="235">
        <v>927.8</v>
      </c>
      <c r="E19" s="234">
        <v>1</v>
      </c>
      <c r="F19" s="236">
        <v>0.99651999999999996</v>
      </c>
    </row>
    <row r="20" spans="1:6" s="237" customFormat="1" ht="12" x14ac:dyDescent="0.2">
      <c r="A20" s="232">
        <v>19</v>
      </c>
      <c r="B20" s="233">
        <v>3530.04</v>
      </c>
      <c r="C20" s="234">
        <v>99.569800000000001</v>
      </c>
      <c r="D20" s="235">
        <v>946.8</v>
      </c>
      <c r="E20" s="234">
        <v>1</v>
      </c>
      <c r="F20" s="236">
        <v>0.99814199999999997</v>
      </c>
    </row>
    <row r="21" spans="1:6" s="237" customFormat="1" ht="12" x14ac:dyDescent="0.2">
      <c r="A21" s="232">
        <v>20</v>
      </c>
      <c r="B21" s="233">
        <v>2680.64</v>
      </c>
      <c r="C21" s="234">
        <v>99.77470000000001</v>
      </c>
      <c r="D21" s="235">
        <v>962.8</v>
      </c>
      <c r="E21" s="234">
        <v>1</v>
      </c>
      <c r="F21" s="236">
        <v>0.99900800000000001</v>
      </c>
    </row>
    <row r="22" spans="1:6" s="237" customFormat="1" ht="12" x14ac:dyDescent="0.2">
      <c r="A22" s="232">
        <v>21</v>
      </c>
      <c r="B22" s="233">
        <v>3322.66</v>
      </c>
      <c r="C22" s="234">
        <v>99.882099999999994</v>
      </c>
      <c r="D22" s="235">
        <v>976.3</v>
      </c>
      <c r="E22" s="234">
        <v>1</v>
      </c>
      <c r="F22" s="236">
        <v>0.999471</v>
      </c>
    </row>
    <row r="23" spans="1:6" s="237" customFormat="1" ht="12" x14ac:dyDescent="0.2">
      <c r="A23" s="232">
        <v>22</v>
      </c>
      <c r="B23" s="233">
        <v>7803.21</v>
      </c>
      <c r="C23" s="234">
        <v>99.938400000000001</v>
      </c>
      <c r="D23" s="235">
        <v>987.7</v>
      </c>
      <c r="E23" s="234">
        <v>1</v>
      </c>
      <c r="F23" s="234">
        <v>0.999718</v>
      </c>
    </row>
    <row r="24" spans="1:6" s="237" customFormat="1" ht="12" x14ac:dyDescent="0.2">
      <c r="A24" s="232">
        <v>23</v>
      </c>
      <c r="B24" s="233">
        <v>4170.9500000000007</v>
      </c>
      <c r="C24" s="234">
        <v>99.967799999999997</v>
      </c>
      <c r="D24" s="235">
        <v>997.3</v>
      </c>
      <c r="E24" s="234">
        <v>1</v>
      </c>
      <c r="F24" s="234">
        <v>0.99985000000000002</v>
      </c>
    </row>
    <row r="25" spans="1:6" s="237" customFormat="1" ht="12" x14ac:dyDescent="0.2">
      <c r="A25" s="232">
        <v>24</v>
      </c>
      <c r="B25" s="233">
        <v>3393.4700000000003</v>
      </c>
      <c r="C25" s="234">
        <v>99.983200000000011</v>
      </c>
      <c r="D25" s="235">
        <v>1005.3</v>
      </c>
      <c r="E25" s="234">
        <v>1</v>
      </c>
      <c r="F25" s="234">
        <v>0.99992000000000003</v>
      </c>
    </row>
    <row r="26" spans="1:6" s="237" customFormat="1" ht="12" x14ac:dyDescent="0.2">
      <c r="A26" s="232">
        <v>25</v>
      </c>
      <c r="B26" s="233">
        <v>5199.93</v>
      </c>
      <c r="C26" s="234">
        <v>99.991200000000006</v>
      </c>
      <c r="D26" s="235">
        <v>1012.1</v>
      </c>
      <c r="E26" s="234">
        <v>1</v>
      </c>
      <c r="F26" s="234">
        <v>0.99995699999999998</v>
      </c>
    </row>
    <row r="27" spans="1:6" s="237" customFormat="1" ht="12" x14ac:dyDescent="0.2">
      <c r="A27" s="232">
        <v>26</v>
      </c>
      <c r="B27" s="233">
        <v>7202.59</v>
      </c>
      <c r="C27" s="234">
        <v>99.995400000000004</v>
      </c>
      <c r="D27" s="235">
        <v>1017.7</v>
      </c>
      <c r="E27" s="234">
        <v>1</v>
      </c>
      <c r="F27" s="234">
        <v>0.999977</v>
      </c>
    </row>
    <row r="28" spans="1:6" s="237" customFormat="1" ht="12" x14ac:dyDescent="0.2">
      <c r="A28" s="232">
        <v>27</v>
      </c>
      <c r="B28" s="233">
        <v>1200.9399999999998</v>
      </c>
      <c r="C28" s="234">
        <v>99.997599999999991</v>
      </c>
      <c r="D28" s="235">
        <v>1022.5</v>
      </c>
      <c r="E28" s="234">
        <v>1</v>
      </c>
      <c r="F28" s="234">
        <v>0.99998799999999999</v>
      </c>
    </row>
    <row r="29" spans="1:6" s="237" customFormat="1" ht="12" x14ac:dyDescent="0.2">
      <c r="A29" s="232">
        <v>28</v>
      </c>
      <c r="B29" s="233">
        <v>1521.16</v>
      </c>
      <c r="C29" s="234">
        <v>99.998699999999999</v>
      </c>
      <c r="D29" s="235">
        <v>1026.4000000000001</v>
      </c>
      <c r="E29" s="234">
        <v>1</v>
      </c>
      <c r="F29" s="234">
        <v>0.99999400000000005</v>
      </c>
    </row>
    <row r="30" spans="1:6" s="237" customFormat="1" ht="12" x14ac:dyDescent="0.2">
      <c r="A30" s="232">
        <v>29</v>
      </c>
      <c r="B30" s="233">
        <v>1484.9699999999998</v>
      </c>
      <c r="C30" s="234">
        <v>99.999300000000005</v>
      </c>
      <c r="D30" s="235">
        <v>1029.8</v>
      </c>
      <c r="E30" s="234">
        <v>1</v>
      </c>
      <c r="F30" s="234">
        <v>0.99999700000000002</v>
      </c>
    </row>
    <row r="31" spans="1:6" s="237" customFormat="1" ht="12" x14ac:dyDescent="0.2">
      <c r="A31" s="232">
        <v>30</v>
      </c>
      <c r="B31" s="233">
        <v>2025.81</v>
      </c>
      <c r="C31" s="234">
        <v>99.999700000000004</v>
      </c>
      <c r="D31" s="235">
        <v>1032.5</v>
      </c>
      <c r="E31" s="234">
        <v>1</v>
      </c>
      <c r="F31" s="234">
        <v>0.99999800000000005</v>
      </c>
    </row>
    <row r="32" spans="1:6" s="237" customFormat="1" ht="12" x14ac:dyDescent="0.2">
      <c r="A32" s="232">
        <v>31</v>
      </c>
      <c r="B32" s="233">
        <v>900.39199999999994</v>
      </c>
      <c r="C32" s="234">
        <v>99.999800000000008</v>
      </c>
      <c r="D32" s="235">
        <v>1034.9000000000001</v>
      </c>
      <c r="E32" s="234">
        <v>1</v>
      </c>
      <c r="F32" s="234">
        <v>0.99999899999999997</v>
      </c>
    </row>
    <row r="33" spans="1:6" s="237" customFormat="1" ht="12" x14ac:dyDescent="0.2">
      <c r="A33" s="232">
        <v>32</v>
      </c>
      <c r="B33" s="233">
        <v>1966.55</v>
      </c>
      <c r="C33" s="234">
        <v>99.999899999999997</v>
      </c>
      <c r="D33" s="235">
        <v>1036.8</v>
      </c>
      <c r="E33" s="234">
        <v>1</v>
      </c>
      <c r="F33" s="234">
        <v>0.99999899999999997</v>
      </c>
    </row>
    <row r="34" spans="1:6" s="237" customFormat="1" ht="12" x14ac:dyDescent="0.2">
      <c r="A34" s="232">
        <v>33</v>
      </c>
      <c r="B34" s="233">
        <v>1572.65</v>
      </c>
      <c r="C34" s="234">
        <v>100</v>
      </c>
      <c r="D34" s="235">
        <v>1038.4000000000001</v>
      </c>
      <c r="E34" s="234">
        <v>1</v>
      </c>
      <c r="F34" s="234">
        <v>1</v>
      </c>
    </row>
    <row r="35" spans="1:6" s="237" customFormat="1" ht="12" x14ac:dyDescent="0.2">
      <c r="A35" s="232">
        <v>34</v>
      </c>
      <c r="B35" s="233">
        <v>1043.81</v>
      </c>
      <c r="C35" s="234">
        <v>100</v>
      </c>
      <c r="D35" s="235">
        <v>1039.8</v>
      </c>
      <c r="E35" s="234">
        <v>1</v>
      </c>
      <c r="F35" s="234">
        <v>1</v>
      </c>
    </row>
    <row r="36" spans="1:6" s="237" customFormat="1" ht="12" x14ac:dyDescent="0.2">
      <c r="A36" s="232">
        <v>35</v>
      </c>
      <c r="B36" s="233">
        <v>2062.7599999999998</v>
      </c>
      <c r="C36" s="234">
        <v>100</v>
      </c>
      <c r="D36" s="235">
        <v>1040.9000000000001</v>
      </c>
      <c r="E36" s="234">
        <v>1</v>
      </c>
      <c r="F36" s="234">
        <v>1</v>
      </c>
    </row>
    <row r="37" spans="1:6" s="237" customFormat="1" ht="12" x14ac:dyDescent="0.2">
      <c r="A37" s="232">
        <v>36</v>
      </c>
      <c r="B37" s="233">
        <v>3728.1</v>
      </c>
      <c r="C37" s="234">
        <v>100</v>
      </c>
      <c r="D37" s="235">
        <v>1041.9000000000001</v>
      </c>
      <c r="E37" s="234">
        <v>1</v>
      </c>
      <c r="F37" s="234">
        <v>1</v>
      </c>
    </row>
    <row r="38" spans="1:6" s="237" customFormat="1" ht="12" x14ac:dyDescent="0.2">
      <c r="A38" s="232">
        <v>37</v>
      </c>
      <c r="B38" s="233">
        <v>1033.51</v>
      </c>
      <c r="C38" s="234">
        <v>100</v>
      </c>
      <c r="D38" s="235">
        <v>1042.7</v>
      </c>
      <c r="E38" s="234">
        <v>1</v>
      </c>
      <c r="F38" s="234">
        <v>1</v>
      </c>
    </row>
    <row r="39" spans="1:6" s="237" customFormat="1" ht="12" x14ac:dyDescent="0.2">
      <c r="A39" s="232">
        <v>38</v>
      </c>
      <c r="B39" s="233">
        <v>2293.4499999999998</v>
      </c>
      <c r="C39" s="234">
        <v>100</v>
      </c>
      <c r="D39" s="235">
        <v>1043.3</v>
      </c>
      <c r="E39" s="234">
        <v>1</v>
      </c>
      <c r="F39" s="234">
        <v>1</v>
      </c>
    </row>
    <row r="40" spans="1:6" s="237" customFormat="1" ht="12" x14ac:dyDescent="0.2">
      <c r="A40" s="232">
        <v>39</v>
      </c>
      <c r="B40" s="233">
        <v>1397.05</v>
      </c>
      <c r="C40" s="234">
        <v>100</v>
      </c>
      <c r="D40" s="235">
        <v>1043.9000000000001</v>
      </c>
      <c r="E40" s="234">
        <v>1</v>
      </c>
      <c r="F40" s="234">
        <v>1</v>
      </c>
    </row>
    <row r="41" spans="1:6" s="237" customFormat="1" ht="12" x14ac:dyDescent="0.2">
      <c r="A41" s="232">
        <v>40</v>
      </c>
      <c r="B41" s="233">
        <v>1133.3</v>
      </c>
      <c r="C41" s="234">
        <v>100</v>
      </c>
      <c r="D41" s="235">
        <v>1044.3</v>
      </c>
      <c r="E41" s="234">
        <v>1</v>
      </c>
      <c r="F41" s="234">
        <v>1</v>
      </c>
    </row>
    <row r="42" spans="1:6" s="237" customFormat="1" ht="12" x14ac:dyDescent="0.2">
      <c r="A42" s="232">
        <v>41</v>
      </c>
      <c r="B42" s="233">
        <v>617.64300000000003</v>
      </c>
      <c r="C42" s="234">
        <v>100</v>
      </c>
      <c r="D42" s="235">
        <v>1044.7</v>
      </c>
      <c r="E42" s="234">
        <v>1</v>
      </c>
      <c r="F42" s="234">
        <v>1</v>
      </c>
    </row>
    <row r="43" spans="1:6" s="237" customFormat="1" ht="12" x14ac:dyDescent="0.2">
      <c r="A43" s="232">
        <v>42</v>
      </c>
      <c r="B43" s="233">
        <v>774.59500000000003</v>
      </c>
      <c r="C43" s="234">
        <v>100</v>
      </c>
      <c r="D43" s="235">
        <v>1045</v>
      </c>
      <c r="E43" s="234">
        <v>1</v>
      </c>
      <c r="F43" s="234">
        <v>1</v>
      </c>
    </row>
    <row r="44" spans="1:6" s="237" customFormat="1" ht="12" x14ac:dyDescent="0.2">
      <c r="A44" s="232">
        <v>43</v>
      </c>
      <c r="B44" s="233">
        <v>1635.6299999999999</v>
      </c>
      <c r="C44" s="234">
        <v>100</v>
      </c>
      <c r="D44" s="235">
        <v>1045.3</v>
      </c>
      <c r="E44" s="234">
        <v>1</v>
      </c>
      <c r="F44" s="234">
        <v>1</v>
      </c>
    </row>
    <row r="45" spans="1:6" s="237" customFormat="1" ht="12" x14ac:dyDescent="0.2">
      <c r="A45" s="232">
        <v>44</v>
      </c>
      <c r="B45" s="233">
        <v>1917.21</v>
      </c>
      <c r="C45" s="234">
        <v>100</v>
      </c>
      <c r="D45" s="235">
        <v>1045.5</v>
      </c>
      <c r="E45" s="234">
        <v>1</v>
      </c>
      <c r="F45" s="234">
        <v>1</v>
      </c>
    </row>
    <row r="46" spans="1:6" s="237" customFormat="1" ht="12" x14ac:dyDescent="0.2">
      <c r="A46" s="232" t="s">
        <v>213</v>
      </c>
      <c r="B46" s="233">
        <v>6008</v>
      </c>
      <c r="C46" s="234">
        <v>100</v>
      </c>
      <c r="D46" s="235">
        <v>1045.7</v>
      </c>
      <c r="E46" s="234">
        <v>1</v>
      </c>
      <c r="F46" s="234">
        <v>1</v>
      </c>
    </row>
    <row r="47" spans="1:6" s="237" customFormat="1" ht="12" x14ac:dyDescent="0.2">
      <c r="A47" s="232">
        <v>46</v>
      </c>
      <c r="B47" s="233">
        <v>381.86500000000001</v>
      </c>
      <c r="C47" s="234">
        <v>100</v>
      </c>
      <c r="D47" s="235">
        <v>1045.9000000000001</v>
      </c>
      <c r="E47" s="234">
        <v>1</v>
      </c>
      <c r="F47" s="234">
        <v>1</v>
      </c>
    </row>
    <row r="48" spans="1:6" s="237" customFormat="1" ht="12" x14ac:dyDescent="0.2">
      <c r="A48" s="232">
        <v>47</v>
      </c>
      <c r="B48" s="233">
        <v>600.09100000000001</v>
      </c>
      <c r="C48" s="234">
        <v>100</v>
      </c>
      <c r="D48" s="235">
        <v>1046</v>
      </c>
      <c r="E48" s="234">
        <v>1</v>
      </c>
      <c r="F48" s="234">
        <v>1</v>
      </c>
    </row>
    <row r="49" spans="1:6" s="237" customFormat="1" ht="12" x14ac:dyDescent="0.2">
      <c r="A49" s="232">
        <v>48</v>
      </c>
      <c r="B49" s="233">
        <v>312.52100000000002</v>
      </c>
      <c r="C49" s="234">
        <v>100</v>
      </c>
      <c r="D49" s="235">
        <v>1046.0999999999999</v>
      </c>
      <c r="E49" s="234">
        <v>1</v>
      </c>
      <c r="F49" s="234">
        <v>1</v>
      </c>
    </row>
    <row r="50" spans="1:6" s="237" customFormat="1" ht="12" x14ac:dyDescent="0.2">
      <c r="A50" s="232">
        <v>49</v>
      </c>
      <c r="B50" s="233">
        <v>450.45000000000005</v>
      </c>
      <c r="C50" s="234">
        <v>100</v>
      </c>
      <c r="D50" s="235">
        <v>1046.2</v>
      </c>
      <c r="E50" s="234">
        <v>1</v>
      </c>
      <c r="F50" s="234">
        <v>1</v>
      </c>
    </row>
    <row r="51" spans="1:6" s="237" customFormat="1" ht="12" x14ac:dyDescent="0.2">
      <c r="A51" s="232">
        <v>50</v>
      </c>
      <c r="B51" s="233">
        <v>1143.6299999999999</v>
      </c>
      <c r="C51" s="234">
        <v>100</v>
      </c>
      <c r="D51" s="235">
        <v>1046.3</v>
      </c>
      <c r="E51" s="234">
        <v>1</v>
      </c>
      <c r="F51" s="234">
        <v>1</v>
      </c>
    </row>
    <row r="52" spans="1:6" s="237" customFormat="1" ht="12" x14ac:dyDescent="0.2">
      <c r="A52" s="240" t="s">
        <v>273</v>
      </c>
      <c r="B52" s="241">
        <v>2072.0499999999997</v>
      </c>
      <c r="C52" s="242">
        <v>100</v>
      </c>
      <c r="D52" s="243">
        <v>1046.5</v>
      </c>
      <c r="E52" s="242">
        <v>1</v>
      </c>
      <c r="F52" s="242">
        <v>1</v>
      </c>
    </row>
  </sheetData>
  <mergeCells count="1">
    <mergeCell ref="E1:F1"/>
  </mergeCells>
  <pageMargins left="1" right="1"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view="pageBreakPreview" zoomScale="60" zoomScaleNormal="100" workbookViewId="0">
      <selection activeCell="A41" sqref="A41"/>
    </sheetView>
  </sheetViews>
  <sheetFormatPr defaultRowHeight="15" x14ac:dyDescent="0.25"/>
  <cols>
    <col min="1" max="1" width="28.140625" style="5" customWidth="1"/>
    <col min="2" max="6" width="9.140625" style="6"/>
    <col min="7" max="16384" width="9.140625" style="4"/>
  </cols>
  <sheetData>
    <row r="1" spans="1:6" x14ac:dyDescent="0.25">
      <c r="A1" s="2" t="s">
        <v>25</v>
      </c>
      <c r="B1" s="3">
        <v>2016</v>
      </c>
      <c r="C1" s="3">
        <v>2017</v>
      </c>
      <c r="D1" s="3">
        <v>2018</v>
      </c>
      <c r="E1" s="3">
        <v>2019</v>
      </c>
      <c r="F1" s="3">
        <v>2020</v>
      </c>
    </row>
    <row r="2" spans="1:6" x14ac:dyDescent="0.25">
      <c r="A2" s="5" t="s">
        <v>27</v>
      </c>
      <c r="B2" s="111">
        <v>0.5</v>
      </c>
      <c r="C2" s="111">
        <v>0.19600000000000001</v>
      </c>
      <c r="D2" s="111">
        <v>6.7000000000000004E-2</v>
      </c>
      <c r="E2" s="111">
        <v>0.4</v>
      </c>
      <c r="F2" s="111">
        <v>0.11899999999999999</v>
      </c>
    </row>
    <row r="3" spans="1:6" x14ac:dyDescent="0.25">
      <c r="A3" s="5" t="s">
        <v>28</v>
      </c>
      <c r="B3" s="111">
        <v>44</v>
      </c>
      <c r="C3" s="111" t="s">
        <v>61</v>
      </c>
      <c r="D3" s="111" t="s">
        <v>61</v>
      </c>
      <c r="E3" s="111" t="s">
        <v>61</v>
      </c>
      <c r="F3" s="111">
        <v>0</v>
      </c>
    </row>
    <row r="4" spans="1:6" x14ac:dyDescent="0.25">
      <c r="A4" s="5" t="s">
        <v>29</v>
      </c>
      <c r="B4" s="111">
        <v>0</v>
      </c>
      <c r="C4" s="111">
        <v>0</v>
      </c>
      <c r="D4" s="111">
        <v>112</v>
      </c>
      <c r="E4" s="111" t="s">
        <v>61</v>
      </c>
      <c r="F4" s="111">
        <v>0</v>
      </c>
    </row>
    <row r="5" spans="1:6" x14ac:dyDescent="0.25">
      <c r="A5" s="5" t="s">
        <v>30</v>
      </c>
      <c r="B5" s="111" t="s">
        <v>61</v>
      </c>
      <c r="C5" s="111">
        <v>8.9999999999999993E-3</v>
      </c>
      <c r="D5" s="111" t="s">
        <v>61</v>
      </c>
      <c r="E5" s="111" t="s">
        <v>61</v>
      </c>
      <c r="F5" s="111">
        <v>2E-3</v>
      </c>
    </row>
    <row r="6" spans="1:6" x14ac:dyDescent="0.25">
      <c r="A6" s="5" t="s">
        <v>31</v>
      </c>
      <c r="B6" s="111">
        <v>0</v>
      </c>
      <c r="C6" s="111">
        <v>0</v>
      </c>
      <c r="D6" s="111">
        <v>0</v>
      </c>
      <c r="E6" s="111">
        <v>0</v>
      </c>
      <c r="F6" s="111" t="s">
        <v>61</v>
      </c>
    </row>
    <row r="7" spans="1:6" x14ac:dyDescent="0.25">
      <c r="A7" s="5" t="s">
        <v>32</v>
      </c>
      <c r="B7" s="111">
        <v>3.1E-2</v>
      </c>
      <c r="C7" s="111">
        <v>0.60499999999999998</v>
      </c>
      <c r="D7" s="111">
        <v>8.0000000000000002E-3</v>
      </c>
      <c r="E7" s="111">
        <v>2.4E-2</v>
      </c>
      <c r="F7" s="111">
        <v>1.0999999999999999E-2</v>
      </c>
    </row>
    <row r="8" spans="1:6" x14ac:dyDescent="0.25">
      <c r="A8" s="5" t="s">
        <v>33</v>
      </c>
      <c r="B8" s="111" t="s">
        <v>61</v>
      </c>
      <c r="C8" s="111">
        <v>0</v>
      </c>
      <c r="D8" s="111">
        <v>0</v>
      </c>
      <c r="E8" s="111">
        <v>0.16400000000000001</v>
      </c>
      <c r="F8" s="111" t="s">
        <v>61</v>
      </c>
    </row>
    <row r="9" spans="1:6" ht="30" x14ac:dyDescent="0.25">
      <c r="A9" s="5" t="s">
        <v>34</v>
      </c>
      <c r="B9" s="111">
        <v>0.84499999999999997</v>
      </c>
      <c r="C9" s="111">
        <v>0.46800000000000003</v>
      </c>
      <c r="D9" s="111">
        <v>1.3560000000000001</v>
      </c>
      <c r="E9" s="111">
        <v>0.878</v>
      </c>
      <c r="F9" s="111">
        <v>0.17199999999999999</v>
      </c>
    </row>
    <row r="10" spans="1:6" x14ac:dyDescent="0.25">
      <c r="A10" s="5" t="s">
        <v>35</v>
      </c>
      <c r="B10" s="111">
        <v>1.7999999999999999E-2</v>
      </c>
      <c r="C10" s="111">
        <v>0.126</v>
      </c>
      <c r="D10" s="111">
        <v>0.217</v>
      </c>
      <c r="E10" s="111">
        <v>5.0000000000000001E-3</v>
      </c>
      <c r="F10" s="111" t="s">
        <v>61</v>
      </c>
    </row>
    <row r="11" spans="1:6" x14ac:dyDescent="0.25">
      <c r="A11" s="5" t="s">
        <v>36</v>
      </c>
      <c r="B11" s="111">
        <v>4.2999999999999997E-2</v>
      </c>
      <c r="C11" s="111">
        <v>0.127</v>
      </c>
      <c r="D11" s="111">
        <v>0.127</v>
      </c>
      <c r="E11" s="111">
        <v>0.27200000000000002</v>
      </c>
      <c r="F11" s="111">
        <v>0.1</v>
      </c>
    </row>
    <row r="12" spans="1:6" x14ac:dyDescent="0.25">
      <c r="A12" s="5" t="s">
        <v>37</v>
      </c>
      <c r="B12" s="111">
        <v>451.09</v>
      </c>
      <c r="C12" s="111">
        <v>1048.4269999999999</v>
      </c>
      <c r="D12" s="111">
        <v>1690.568</v>
      </c>
      <c r="E12" s="111">
        <v>786.529</v>
      </c>
      <c r="F12" s="111">
        <v>301.69900000000001</v>
      </c>
    </row>
    <row r="13" spans="1:6" x14ac:dyDescent="0.25">
      <c r="A13" s="5" t="s">
        <v>38</v>
      </c>
      <c r="B13" s="111">
        <v>5.81</v>
      </c>
      <c r="C13" s="111">
        <v>3.8959999999999999</v>
      </c>
      <c r="D13" s="111">
        <v>4.51</v>
      </c>
      <c r="E13" s="111">
        <v>9.6340000000000003</v>
      </c>
      <c r="F13" s="111">
        <v>3.496</v>
      </c>
    </row>
    <row r="14" spans="1:6" ht="30" x14ac:dyDescent="0.25">
      <c r="A14" s="5" t="s">
        <v>39</v>
      </c>
      <c r="B14" s="111">
        <v>5.4530000000000003</v>
      </c>
      <c r="C14" s="111">
        <v>12.339</v>
      </c>
      <c r="D14" s="111">
        <v>5.327</v>
      </c>
      <c r="E14" s="111">
        <v>4.0060000000000002</v>
      </c>
      <c r="F14" s="111">
        <v>1.6870000000000001</v>
      </c>
    </row>
    <row r="15" spans="1:6" x14ac:dyDescent="0.25">
      <c r="A15" s="5" t="s">
        <v>40</v>
      </c>
      <c r="B15" s="111">
        <v>1.4E-2</v>
      </c>
      <c r="C15" s="111">
        <v>3.4000000000000002E-2</v>
      </c>
      <c r="D15" s="111">
        <v>8.0000000000000002E-3</v>
      </c>
      <c r="E15" s="111" t="s">
        <v>61</v>
      </c>
      <c r="F15" s="111" t="s">
        <v>61</v>
      </c>
    </row>
    <row r="16" spans="1:6" x14ac:dyDescent="0.25">
      <c r="A16" s="5" t="s">
        <v>41</v>
      </c>
      <c r="B16" s="111">
        <v>8.5999999999999993E-2</v>
      </c>
      <c r="C16" s="111">
        <v>8.8999999999999996E-2</v>
      </c>
      <c r="D16" s="111">
        <v>0.111</v>
      </c>
      <c r="E16" s="111">
        <v>7.0999999999999994E-2</v>
      </c>
      <c r="F16" s="111" t="s">
        <v>61</v>
      </c>
    </row>
    <row r="17" spans="1:6" x14ac:dyDescent="0.25">
      <c r="A17" s="5" t="s">
        <v>42</v>
      </c>
      <c r="B17" s="111" t="s">
        <v>61</v>
      </c>
      <c r="C17" s="111">
        <v>3.0000000000000001E-3</v>
      </c>
      <c r="D17" s="111" t="s">
        <v>61</v>
      </c>
      <c r="E17" s="111">
        <v>0.06</v>
      </c>
      <c r="F17" s="111">
        <v>1.7000000000000001E-2</v>
      </c>
    </row>
    <row r="18" spans="1:6" x14ac:dyDescent="0.25">
      <c r="A18" s="5" t="s">
        <v>43</v>
      </c>
      <c r="B18" s="111">
        <v>0.35099999999999998</v>
      </c>
      <c r="C18" s="111">
        <v>1.0980000000000001</v>
      </c>
      <c r="D18" s="111">
        <v>0.38200000000000001</v>
      </c>
      <c r="E18" s="111">
        <v>0.13800000000000001</v>
      </c>
      <c r="F18" s="111">
        <v>9.0999999999999998E-2</v>
      </c>
    </row>
    <row r="19" spans="1:6" x14ac:dyDescent="0.25">
      <c r="A19" s="5" t="s">
        <v>44</v>
      </c>
      <c r="B19" s="111">
        <v>2.9000000000000001E-2</v>
      </c>
      <c r="C19" s="111">
        <v>1.0999999999999999E-2</v>
      </c>
      <c r="D19" s="111" t="s">
        <v>61</v>
      </c>
      <c r="E19" s="111">
        <v>0.19700000000000001</v>
      </c>
      <c r="F19" s="111">
        <v>6.9000000000000006E-2</v>
      </c>
    </row>
    <row r="20" spans="1:6" x14ac:dyDescent="0.25">
      <c r="A20" s="5" t="s">
        <v>45</v>
      </c>
      <c r="B20" s="111" t="s">
        <v>61</v>
      </c>
      <c r="C20" s="111" t="s">
        <v>61</v>
      </c>
      <c r="D20" s="111">
        <v>0</v>
      </c>
      <c r="E20" s="111" t="s">
        <v>61</v>
      </c>
      <c r="F20" s="111">
        <v>0</v>
      </c>
    </row>
    <row r="21" spans="1:6" x14ac:dyDescent="0.25">
      <c r="A21" s="5" t="s">
        <v>46</v>
      </c>
      <c r="B21" s="111">
        <v>101.471</v>
      </c>
      <c r="C21" s="111">
        <v>114.694</v>
      </c>
      <c r="D21" s="111">
        <v>109.98399999999999</v>
      </c>
      <c r="E21" s="111">
        <v>519.96500000000003</v>
      </c>
      <c r="F21" s="111">
        <v>84.965000000000003</v>
      </c>
    </row>
    <row r="22" spans="1:6" x14ac:dyDescent="0.25">
      <c r="A22" s="5" t="s">
        <v>47</v>
      </c>
      <c r="B22" s="111" t="s">
        <v>61</v>
      </c>
      <c r="C22" s="111">
        <v>0</v>
      </c>
      <c r="D22" s="111">
        <v>0</v>
      </c>
      <c r="E22" s="111">
        <v>0</v>
      </c>
      <c r="F22" s="111" t="s">
        <v>61</v>
      </c>
    </row>
    <row r="23" spans="1:6" x14ac:dyDescent="0.25">
      <c r="A23" s="5" t="s">
        <v>48</v>
      </c>
      <c r="B23" s="111" t="s">
        <v>61</v>
      </c>
      <c r="C23" s="111" t="s">
        <v>61</v>
      </c>
      <c r="D23" s="111">
        <v>0</v>
      </c>
      <c r="E23" s="111" t="s">
        <v>61</v>
      </c>
      <c r="F23" s="111">
        <v>0.97699999999999998</v>
      </c>
    </row>
    <row r="24" spans="1:6" x14ac:dyDescent="0.25">
      <c r="A24" s="5" t="s">
        <v>49</v>
      </c>
      <c r="B24" s="111" t="s">
        <v>61</v>
      </c>
      <c r="C24" s="111" t="s">
        <v>61</v>
      </c>
      <c r="D24" s="111">
        <v>7.0999999999999994E-2</v>
      </c>
      <c r="E24" s="111" t="s">
        <v>61</v>
      </c>
      <c r="F24" s="111" t="s">
        <v>61</v>
      </c>
    </row>
    <row r="25" spans="1:6" x14ac:dyDescent="0.25">
      <c r="A25" s="5" t="s">
        <v>50</v>
      </c>
      <c r="B25" s="111">
        <v>0.22</v>
      </c>
      <c r="C25" s="111">
        <v>0.14399999999999999</v>
      </c>
      <c r="D25" s="111">
        <v>7.1999999999999995E-2</v>
      </c>
      <c r="E25" s="111">
        <v>0.113</v>
      </c>
      <c r="F25" s="111">
        <v>0.17399999999999999</v>
      </c>
    </row>
    <row r="26" spans="1:6" x14ac:dyDescent="0.25">
      <c r="A26" s="5" t="s">
        <v>51</v>
      </c>
      <c r="B26" s="111">
        <v>0</v>
      </c>
      <c r="C26" s="111">
        <v>1.7999999999999999E-2</v>
      </c>
      <c r="D26" s="111">
        <v>0</v>
      </c>
      <c r="E26" s="111" t="s">
        <v>61</v>
      </c>
      <c r="F26" s="111">
        <v>0</v>
      </c>
    </row>
    <row r="27" spans="1:6" x14ac:dyDescent="0.25">
      <c r="A27" s="5" t="s">
        <v>52</v>
      </c>
      <c r="B27" s="111">
        <v>8.1259999999999994</v>
      </c>
      <c r="C27" s="111">
        <v>0.54300000000000004</v>
      </c>
      <c r="D27" s="111">
        <v>0.92500000000000004</v>
      </c>
      <c r="E27" s="111">
        <v>8.4380000000000006</v>
      </c>
      <c r="F27" s="111">
        <v>3.0339999999999998</v>
      </c>
    </row>
    <row r="28" spans="1:6" x14ac:dyDescent="0.25">
      <c r="A28" s="5" t="s">
        <v>53</v>
      </c>
      <c r="B28" s="111">
        <v>1.272</v>
      </c>
      <c r="C28" s="111">
        <v>0.71799999999999997</v>
      </c>
      <c r="D28" s="111">
        <v>0.46500000000000002</v>
      </c>
      <c r="E28" s="111">
        <v>1.5720000000000001</v>
      </c>
      <c r="F28" s="111">
        <v>1.24</v>
      </c>
    </row>
    <row r="29" spans="1:6" x14ac:dyDescent="0.25">
      <c r="A29" s="5" t="s">
        <v>54</v>
      </c>
      <c r="B29" s="111">
        <v>1.9E-2</v>
      </c>
      <c r="C29" s="111">
        <v>3.2000000000000001E-2</v>
      </c>
      <c r="D29" s="111">
        <v>2E-3</v>
      </c>
      <c r="E29" s="111">
        <v>0.03</v>
      </c>
      <c r="F29" s="111">
        <v>3.0000000000000001E-3</v>
      </c>
    </row>
    <row r="30" spans="1:6" x14ac:dyDescent="0.25">
      <c r="A30" s="5" t="s">
        <v>55</v>
      </c>
      <c r="B30" s="111">
        <v>1.7230000000000001</v>
      </c>
      <c r="C30" s="111">
        <v>3.681</v>
      </c>
      <c r="D30" s="111">
        <v>3.0870000000000002</v>
      </c>
      <c r="E30" s="111">
        <v>1.3620000000000001</v>
      </c>
      <c r="F30" s="111">
        <v>1.1160000000000001</v>
      </c>
    </row>
    <row r="31" spans="1:6" x14ac:dyDescent="0.25">
      <c r="A31" s="5" t="s">
        <v>56</v>
      </c>
      <c r="B31" s="111">
        <v>0.17599999999999999</v>
      </c>
      <c r="C31" s="111">
        <v>0.18099999999999999</v>
      </c>
      <c r="D31" s="111">
        <v>5.6689999999999996</v>
      </c>
      <c r="E31" s="111">
        <v>1.786</v>
      </c>
      <c r="F31" s="111">
        <v>8.4000000000000005E-2</v>
      </c>
    </row>
    <row r="32" spans="1:6" x14ac:dyDescent="0.25">
      <c r="A32" s="5" t="s">
        <v>57</v>
      </c>
      <c r="B32" s="111">
        <v>2.883</v>
      </c>
      <c r="C32" s="111">
        <v>3.2069999999999999</v>
      </c>
      <c r="D32" s="111">
        <v>13.67</v>
      </c>
      <c r="E32" s="111">
        <v>5.8810000000000002</v>
      </c>
      <c r="F32" s="111">
        <v>0.52100000000000002</v>
      </c>
    </row>
    <row r="33" spans="1:6" x14ac:dyDescent="0.25">
      <c r="A33" s="5" t="s">
        <v>24</v>
      </c>
      <c r="B33" s="111">
        <v>0</v>
      </c>
      <c r="C33" s="111">
        <v>0</v>
      </c>
      <c r="D33" s="111">
        <v>0</v>
      </c>
      <c r="E33" s="111">
        <v>10.869</v>
      </c>
      <c r="F33" s="111">
        <v>31.614999999999998</v>
      </c>
    </row>
    <row r="34" spans="1:6" x14ac:dyDescent="0.25">
      <c r="A34" s="5" t="s">
        <v>58</v>
      </c>
      <c r="B34" s="111">
        <v>13.343999999999999</v>
      </c>
      <c r="C34" s="111">
        <v>24.475999999999999</v>
      </c>
      <c r="D34" s="111">
        <v>52.881999999999998</v>
      </c>
      <c r="E34" s="111">
        <v>46.463000000000001</v>
      </c>
      <c r="F34" s="111">
        <v>53.107999999999997</v>
      </c>
    </row>
    <row r="35" spans="1:6" x14ac:dyDescent="0.25">
      <c r="A35" s="5" t="s">
        <v>59</v>
      </c>
      <c r="B35" s="111">
        <v>0</v>
      </c>
      <c r="C35" s="111" t="s">
        <v>61</v>
      </c>
      <c r="D35" s="111">
        <v>0.51100000000000001</v>
      </c>
      <c r="E35" s="111">
        <v>0</v>
      </c>
      <c r="F35" s="111" t="s">
        <v>61</v>
      </c>
    </row>
    <row r="36" spans="1:6" x14ac:dyDescent="0.25">
      <c r="A36" s="7" t="s">
        <v>60</v>
      </c>
      <c r="B36" s="112">
        <v>0.34499999999999997</v>
      </c>
      <c r="C36" s="112">
        <v>0.42699999999999999</v>
      </c>
      <c r="D36" s="112">
        <v>0.309</v>
      </c>
      <c r="E36" s="112">
        <v>0.20499999999999999</v>
      </c>
      <c r="F36" s="112">
        <v>0.90600000000000003</v>
      </c>
    </row>
    <row r="39" spans="1:6" x14ac:dyDescent="0.25">
      <c r="A39" s="4" t="s">
        <v>65</v>
      </c>
    </row>
    <row r="40" spans="1:6" x14ac:dyDescent="0.25">
      <c r="A40" s="8" t="s">
        <v>63</v>
      </c>
    </row>
    <row r="41" spans="1:6" x14ac:dyDescent="0.25">
      <c r="A41" s="8" t="s">
        <v>64</v>
      </c>
    </row>
    <row r="42" spans="1:6" x14ac:dyDescent="0.25">
      <c r="A42" s="8" t="s">
        <v>66</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75"/>
  <sheetViews>
    <sheetView topLeftCell="A16" workbookViewId="0">
      <selection activeCell="I65" sqref="I65:I74"/>
    </sheetView>
  </sheetViews>
  <sheetFormatPr defaultRowHeight="15" x14ac:dyDescent="0.25"/>
  <sheetData>
    <row r="1" spans="1:108" x14ac:dyDescent="0.25">
      <c r="A1" t="s">
        <v>138</v>
      </c>
      <c r="C1">
        <v>108</v>
      </c>
    </row>
    <row r="2" spans="1:108" x14ac:dyDescent="0.25">
      <c r="A2">
        <v>-1.20209024329</v>
      </c>
      <c r="B2">
        <v>-1.2064367339199999</v>
      </c>
      <c r="C2">
        <v>-1.2110092397600001</v>
      </c>
      <c r="D2">
        <v>-1.21581691474</v>
      </c>
      <c r="E2">
        <v>-1.2208689215799999</v>
      </c>
      <c r="F2">
        <v>-1.2261762814199999</v>
      </c>
      <c r="G2">
        <v>-1.23174921782</v>
      </c>
      <c r="H2">
        <v>-1.2375976717099999</v>
      </c>
      <c r="I2">
        <v>-1.2437311066600001</v>
      </c>
      <c r="J2">
        <v>-1.2501594653600001</v>
      </c>
      <c r="K2">
        <v>-1.25689321993</v>
      </c>
      <c r="L2">
        <v>-1.2639431728799999</v>
      </c>
      <c r="M2">
        <v>-1.2713182575499999</v>
      </c>
      <c r="N2">
        <v>-1.27903015956</v>
      </c>
      <c r="O2">
        <v>-1.2870877725200001</v>
      </c>
      <c r="P2">
        <v>-1.29550072037</v>
      </c>
      <c r="Q2">
        <v>-1.3042775047899999</v>
      </c>
      <c r="R2">
        <v>-1.3134264927099999</v>
      </c>
      <c r="S2">
        <v>-1.3229542130900001</v>
      </c>
      <c r="T2">
        <v>-1.3328670138000001</v>
      </c>
      <c r="U2">
        <v>-1.3431704179699999</v>
      </c>
      <c r="V2">
        <v>-1.35386956882</v>
      </c>
      <c r="W2">
        <v>-1.3649668017700001</v>
      </c>
      <c r="X2">
        <v>-1.3764534586599999</v>
      </c>
      <c r="Y2">
        <v>-1.38831293719</v>
      </c>
      <c r="Z2">
        <v>-1.40042493202</v>
      </c>
      <c r="AA2">
        <v>-1.4124056574999999</v>
      </c>
      <c r="AB2">
        <v>-1.4233794093700001</v>
      </c>
      <c r="AC2">
        <v>-1.4319567599</v>
      </c>
      <c r="AD2">
        <v>-1.4371291202600001</v>
      </c>
      <c r="AE2">
        <v>-1.4392347861400001</v>
      </c>
      <c r="AF2">
        <v>-1.43982670794</v>
      </c>
      <c r="AG2">
        <v>-1.44246714533</v>
      </c>
      <c r="AH2">
        <v>-1.4540426419900001</v>
      </c>
      <c r="AI2">
        <v>-1.47727533705</v>
      </c>
      <c r="AJ2">
        <v>-1.50355406645</v>
      </c>
      <c r="AK2">
        <v>-1.5248622059400001</v>
      </c>
      <c r="AL2">
        <v>-1.5421600209699999</v>
      </c>
      <c r="AM2">
        <v>-1.5541425149300001</v>
      </c>
      <c r="AN2">
        <v>-1.5491485465199999</v>
      </c>
      <c r="AO2">
        <v>-1.5116703466400001</v>
      </c>
      <c r="AP2">
        <v>-1.4459904377199999</v>
      </c>
      <c r="AQ2">
        <v>-1.3924163514000001</v>
      </c>
      <c r="AR2">
        <v>-1.37993855691</v>
      </c>
      <c r="AS2">
        <v>-1.3870269018000001</v>
      </c>
      <c r="AT2">
        <v>-1.38336203206</v>
      </c>
      <c r="AU2">
        <v>-1.3530046032700001</v>
      </c>
      <c r="AV2">
        <v>-1.2924671945099999</v>
      </c>
      <c r="AW2">
        <v>-1.1217403641200001</v>
      </c>
      <c r="AX2">
        <v>-0.67043272101499995</v>
      </c>
      <c r="AY2">
        <v>-0.67432456075900005</v>
      </c>
      <c r="AZ2">
        <v>-1.2426263153499999</v>
      </c>
      <c r="BA2">
        <v>-1.4560035841100001</v>
      </c>
      <c r="BB2">
        <v>-1.4037832099200001</v>
      </c>
      <c r="BC2">
        <v>-1.25891592341</v>
      </c>
      <c r="BD2">
        <v>-1.0783045793899999</v>
      </c>
      <c r="BE2">
        <v>-0.88994093681599995</v>
      </c>
      <c r="BF2">
        <v>-0.29781666590099998</v>
      </c>
      <c r="BG2">
        <v>-0.79583198645499997</v>
      </c>
      <c r="BH2">
        <v>0.51947797824800002</v>
      </c>
      <c r="BI2">
        <v>-0.48373368253299998</v>
      </c>
      <c r="BJ2">
        <v>-0.92173919930100001</v>
      </c>
      <c r="BK2">
        <v>-0.34797010791900002</v>
      </c>
      <c r="BL2">
        <v>-0.88878954938200005</v>
      </c>
      <c r="BM2">
        <v>2.8180874331899999E-2</v>
      </c>
      <c r="BN2">
        <v>0.55139642364399999</v>
      </c>
      <c r="BO2">
        <v>0.32316039221800003</v>
      </c>
      <c r="BP2">
        <v>-0.488150678231</v>
      </c>
      <c r="BQ2">
        <v>-0.77815602814899998</v>
      </c>
      <c r="BR2">
        <v>-0.23702444272699999</v>
      </c>
      <c r="BS2">
        <v>-9.6881672390999998E-2</v>
      </c>
      <c r="BT2">
        <v>0.32507376455300002</v>
      </c>
      <c r="BU2">
        <v>-0.55460079992099998</v>
      </c>
      <c r="BV2">
        <v>0.63598193304399997</v>
      </c>
      <c r="BW2">
        <v>-5.0430530971199997E-2</v>
      </c>
      <c r="BX2">
        <v>-0.82434806046700004</v>
      </c>
      <c r="BY2">
        <v>-0.50508914588599996</v>
      </c>
      <c r="BZ2">
        <v>-0.36707933226900002</v>
      </c>
      <c r="CA2">
        <v>-1.2291829860700001</v>
      </c>
      <c r="CB2">
        <v>-0.49894693902699999</v>
      </c>
      <c r="CC2">
        <v>-0.893294057812</v>
      </c>
      <c r="CD2">
        <v>-0.95336367641800002</v>
      </c>
      <c r="CE2">
        <v>-1.2719075205499999</v>
      </c>
      <c r="CF2">
        <v>0.436532400509</v>
      </c>
      <c r="CG2">
        <v>2.4161097862300002E-2</v>
      </c>
      <c r="CH2">
        <v>-0.491735595867</v>
      </c>
      <c r="CI2">
        <v>-0.37452735529800002</v>
      </c>
      <c r="CJ2">
        <v>0.163165234061</v>
      </c>
      <c r="CK2">
        <v>-0.77816068225699997</v>
      </c>
      <c r="CL2">
        <v>-1.0789783318699999</v>
      </c>
      <c r="CM2">
        <v>-0.88924058650399995</v>
      </c>
      <c r="CN2">
        <v>-1.6474625457000001</v>
      </c>
      <c r="CO2">
        <v>-2.3853947233900001</v>
      </c>
      <c r="CP2">
        <v>-2.3653075709700002</v>
      </c>
      <c r="CQ2">
        <v>-1.8912059451500001</v>
      </c>
      <c r="CR2">
        <v>-1.9439315160699999</v>
      </c>
      <c r="CS2">
        <v>-1.6480859469</v>
      </c>
      <c r="CT2">
        <v>-1.6320213879600001</v>
      </c>
      <c r="CU2">
        <v>-1.8890978762599999</v>
      </c>
      <c r="CV2">
        <v>-1.87621799793</v>
      </c>
      <c r="CW2">
        <v>-2.0677736681800001</v>
      </c>
      <c r="CX2">
        <v>-1.8471907473</v>
      </c>
      <c r="CY2">
        <v>-1.65621112197</v>
      </c>
      <c r="CZ2">
        <v>-1.37029082916</v>
      </c>
      <c r="DA2">
        <v>-1.42311274126</v>
      </c>
      <c r="DB2">
        <v>-1.2505314521799999</v>
      </c>
      <c r="DC2">
        <v>-1.21448568868</v>
      </c>
      <c r="DD2">
        <v>-1.1250000087500001</v>
      </c>
    </row>
    <row r="6" spans="1:108" x14ac:dyDescent="0.25">
      <c r="A6" t="s">
        <v>139</v>
      </c>
      <c r="B6" t="s">
        <v>140</v>
      </c>
      <c r="C6" t="s">
        <v>141</v>
      </c>
      <c r="D6" t="s">
        <v>142</v>
      </c>
      <c r="E6" t="s">
        <v>143</v>
      </c>
      <c r="F6">
        <v>181</v>
      </c>
      <c r="G6" t="s">
        <v>144</v>
      </c>
      <c r="H6" t="s">
        <v>145</v>
      </c>
      <c r="I6" t="s">
        <v>146</v>
      </c>
      <c r="J6" t="s">
        <v>143</v>
      </c>
      <c r="K6">
        <v>249.44178962513999</v>
      </c>
      <c r="L6" t="s">
        <v>147</v>
      </c>
      <c r="M6" t="s">
        <v>148</v>
      </c>
      <c r="N6" t="s">
        <v>149</v>
      </c>
      <c r="O6" t="s">
        <v>143</v>
      </c>
      <c r="P6" s="113">
        <v>4.7717534796469198E-5</v>
      </c>
    </row>
    <row r="7" spans="1:108" x14ac:dyDescent="0.25">
      <c r="A7" t="s">
        <v>139</v>
      </c>
      <c r="B7" t="s">
        <v>150</v>
      </c>
    </row>
    <row r="8" spans="1:108" x14ac:dyDescent="0.25">
      <c r="A8">
        <v>0.59955000000000003</v>
      </c>
    </row>
    <row r="9" spans="1:108" x14ac:dyDescent="0.25">
      <c r="A9" t="s">
        <v>139</v>
      </c>
      <c r="B9" t="s">
        <v>151</v>
      </c>
    </row>
    <row r="10" spans="1:108" x14ac:dyDescent="0.25">
      <c r="A10">
        <v>4.3</v>
      </c>
    </row>
    <row r="11" spans="1:108" x14ac:dyDescent="0.25">
      <c r="A11" t="s">
        <v>139</v>
      </c>
      <c r="B11" t="s">
        <v>152</v>
      </c>
    </row>
    <row r="12" spans="1:108" x14ac:dyDescent="0.25">
      <c r="A12">
        <v>3.4727543892799999</v>
      </c>
    </row>
    <row r="13" spans="1:108" x14ac:dyDescent="0.25">
      <c r="A13" t="s">
        <v>139</v>
      </c>
      <c r="B13" t="s">
        <v>153</v>
      </c>
    </row>
    <row r="14" spans="1:108" x14ac:dyDescent="0.25">
      <c r="A14">
        <v>1.5</v>
      </c>
    </row>
    <row r="15" spans="1:108" x14ac:dyDescent="0.25">
      <c r="A15" t="s">
        <v>139</v>
      </c>
      <c r="B15" t="s">
        <v>154</v>
      </c>
    </row>
    <row r="16" spans="1:108" x14ac:dyDescent="0.25">
      <c r="B16">
        <v>0</v>
      </c>
      <c r="C16">
        <v>0</v>
      </c>
      <c r="D16">
        <v>0</v>
      </c>
      <c r="E16">
        <v>0</v>
      </c>
      <c r="F16">
        <v>0</v>
      </c>
      <c r="G16">
        <v>0</v>
      </c>
      <c r="H16">
        <v>0</v>
      </c>
      <c r="I16">
        <v>0</v>
      </c>
      <c r="J16">
        <v>0</v>
      </c>
      <c r="K16">
        <v>0</v>
      </c>
      <c r="L16">
        <v>0</v>
      </c>
    </row>
    <row r="17" spans="1:10" x14ac:dyDescent="0.25">
      <c r="A17" t="s">
        <v>139</v>
      </c>
      <c r="B17" t="s">
        <v>155</v>
      </c>
    </row>
    <row r="18" spans="1:10" x14ac:dyDescent="0.25">
      <c r="A18">
        <v>8.0958338214900003</v>
      </c>
    </row>
    <row r="19" spans="1:10" x14ac:dyDescent="0.25">
      <c r="A19" t="s">
        <v>139</v>
      </c>
      <c r="B19" t="s">
        <v>156</v>
      </c>
    </row>
    <row r="20" spans="1:10" x14ac:dyDescent="0.25">
      <c r="A20">
        <v>1.8299514890699999</v>
      </c>
    </row>
    <row r="21" spans="1:10" x14ac:dyDescent="0.25">
      <c r="A21" t="s">
        <v>139</v>
      </c>
      <c r="B21" t="s">
        <v>157</v>
      </c>
    </row>
    <row r="22" spans="1:10" x14ac:dyDescent="0.25">
      <c r="B22">
        <v>0</v>
      </c>
      <c r="C22">
        <v>0</v>
      </c>
      <c r="D22">
        <v>0</v>
      </c>
      <c r="E22">
        <v>0</v>
      </c>
      <c r="F22">
        <v>0</v>
      </c>
      <c r="G22">
        <v>0</v>
      </c>
      <c r="H22">
        <v>0</v>
      </c>
      <c r="I22">
        <v>0</v>
      </c>
      <c r="J22">
        <v>0</v>
      </c>
    </row>
    <row r="23" spans="1:10" x14ac:dyDescent="0.25">
      <c r="A23" t="s">
        <v>139</v>
      </c>
      <c r="B23" t="s">
        <v>158</v>
      </c>
    </row>
    <row r="24" spans="1:10" x14ac:dyDescent="0.25">
      <c r="A24">
        <v>9.0037638841399996</v>
      </c>
    </row>
    <row r="25" spans="1:10" x14ac:dyDescent="0.25">
      <c r="A25" t="s">
        <v>139</v>
      </c>
      <c r="B25" t="s">
        <v>159</v>
      </c>
    </row>
    <row r="26" spans="1:10" x14ac:dyDescent="0.25">
      <c r="A26">
        <v>4.6822354821700003</v>
      </c>
    </row>
    <row r="27" spans="1:10" x14ac:dyDescent="0.25">
      <c r="A27" t="s">
        <v>139</v>
      </c>
      <c r="B27" t="s">
        <v>160</v>
      </c>
    </row>
    <row r="28" spans="1:10" x14ac:dyDescent="0.25">
      <c r="B28">
        <v>0</v>
      </c>
      <c r="C28">
        <v>0</v>
      </c>
      <c r="D28">
        <v>0</v>
      </c>
      <c r="E28">
        <v>0</v>
      </c>
      <c r="F28">
        <v>0</v>
      </c>
      <c r="G28">
        <v>0</v>
      </c>
      <c r="H28">
        <v>0</v>
      </c>
      <c r="I28">
        <v>0</v>
      </c>
      <c r="J28">
        <v>0</v>
      </c>
    </row>
    <row r="29" spans="1:10" x14ac:dyDescent="0.25">
      <c r="A29" t="s">
        <v>139</v>
      </c>
      <c r="B29" t="s">
        <v>161</v>
      </c>
    </row>
    <row r="30" spans="1:10" x14ac:dyDescent="0.25">
      <c r="A30">
        <v>7.3</v>
      </c>
    </row>
    <row r="31" spans="1:10" x14ac:dyDescent="0.25">
      <c r="A31" t="s">
        <v>139</v>
      </c>
      <c r="B31" t="s">
        <v>162</v>
      </c>
    </row>
    <row r="32" spans="1:10" x14ac:dyDescent="0.25">
      <c r="A32">
        <v>3.8</v>
      </c>
    </row>
    <row r="33" spans="1:109" x14ac:dyDescent="0.25">
      <c r="A33" t="s">
        <v>139</v>
      </c>
      <c r="B33" t="s">
        <v>163</v>
      </c>
    </row>
    <row r="34" spans="1:109" x14ac:dyDescent="0.25">
      <c r="A34">
        <v>-3.5550768654999998</v>
      </c>
    </row>
    <row r="35" spans="1:109" x14ac:dyDescent="0.25">
      <c r="A35" t="s">
        <v>139</v>
      </c>
      <c r="B35" t="s">
        <v>164</v>
      </c>
    </row>
    <row r="36" spans="1:109" x14ac:dyDescent="0.25">
      <c r="B36">
        <v>-1.2724084360100001</v>
      </c>
      <c r="C36">
        <v>0.15039050349899999</v>
      </c>
      <c r="D36">
        <v>0.96402279504900001</v>
      </c>
      <c r="E36">
        <v>1.6938991209900001</v>
      </c>
      <c r="F36">
        <v>2.31551943318</v>
      </c>
      <c r="G36">
        <v>1.94619841232</v>
      </c>
      <c r="H36">
        <v>1.5387094966099999</v>
      </c>
      <c r="I36">
        <v>1.4128233300499999</v>
      </c>
      <c r="J36">
        <v>1.0979412991499999</v>
      </c>
      <c r="K36">
        <v>0.60289452040500002</v>
      </c>
      <c r="L36">
        <v>1.1595997252500001</v>
      </c>
      <c r="M36">
        <v>1.2004424902299999</v>
      </c>
      <c r="N36">
        <v>0.90454632072700003</v>
      </c>
      <c r="O36">
        <v>0.80094218154600005</v>
      </c>
      <c r="P36">
        <v>0.76017110636999996</v>
      </c>
      <c r="Q36">
        <v>0.59207472235799996</v>
      </c>
      <c r="R36">
        <v>-0.80358208927899999</v>
      </c>
      <c r="S36">
        <v>-1.09943995486</v>
      </c>
      <c r="T36">
        <v>-1.0670188968900001</v>
      </c>
      <c r="U36">
        <v>-0.98034300232600002</v>
      </c>
      <c r="V36">
        <v>-0.45039435036600001</v>
      </c>
      <c r="W36">
        <v>0.476325174372</v>
      </c>
      <c r="X36">
        <v>0.34479240491800001</v>
      </c>
      <c r="Y36">
        <v>-1.0387678043199999</v>
      </c>
      <c r="Z36">
        <v>-2.8491902018999999</v>
      </c>
      <c r="AA36">
        <v>-2.65233490978</v>
      </c>
      <c r="AB36">
        <v>-2.0460090972499998</v>
      </c>
      <c r="AC36">
        <v>-1.2616410088700001</v>
      </c>
      <c r="AD36">
        <v>-0.98477066954400005</v>
      </c>
      <c r="AE36">
        <v>-0.91859293117200003</v>
      </c>
      <c r="AF36">
        <v>5.68220688304E-3</v>
      </c>
      <c r="AG36">
        <v>0.51579368111199997</v>
      </c>
      <c r="AH36">
        <v>1.39889945234E-2</v>
      </c>
      <c r="AI36">
        <v>0.214344652523</v>
      </c>
      <c r="AJ36">
        <v>0.165654937615</v>
      </c>
      <c r="AK36">
        <v>-0.347858189564</v>
      </c>
      <c r="AL36">
        <v>-0.47134936918600001</v>
      </c>
      <c r="AM36">
        <v>-0.42112353662800001</v>
      </c>
      <c r="AN36">
        <v>0.16821831383700001</v>
      </c>
      <c r="AO36">
        <v>-0.28887616562899998</v>
      </c>
      <c r="AP36">
        <v>-0.33452268667099999</v>
      </c>
      <c r="AQ36">
        <v>-0.27479465270499998</v>
      </c>
      <c r="AR36">
        <v>0.159389597849</v>
      </c>
      <c r="AS36">
        <v>6.51881974384E-2</v>
      </c>
      <c r="AT36">
        <v>3.52146456868E-3</v>
      </c>
      <c r="AU36">
        <v>9.2736416541799996E-2</v>
      </c>
      <c r="AV36">
        <v>-7.4933181926299997E-2</v>
      </c>
      <c r="AW36">
        <v>-9.4949318034100005E-2</v>
      </c>
      <c r="AX36">
        <v>-9.8636509655899998E-2</v>
      </c>
      <c r="AY36">
        <v>-7.9534739922700007E-2</v>
      </c>
      <c r="AZ36">
        <v>-0.16212051012100001</v>
      </c>
      <c r="BA36">
        <v>0.27768943162100002</v>
      </c>
      <c r="BB36">
        <v>0.302781813269</v>
      </c>
      <c r="BC36">
        <v>0.23509309404600001</v>
      </c>
      <c r="BD36">
        <v>0.215388336747</v>
      </c>
      <c r="BE36">
        <v>0.134374252572</v>
      </c>
      <c r="BF36">
        <v>-0.44093007145099999</v>
      </c>
      <c r="BG36">
        <v>-0.144574044096</v>
      </c>
      <c r="BH36">
        <v>6.09441439404E-2</v>
      </c>
      <c r="BI36">
        <v>6.6612582971199999E-2</v>
      </c>
    </row>
    <row r="37" spans="1:109" x14ac:dyDescent="0.25">
      <c r="A37" t="s">
        <v>139</v>
      </c>
      <c r="B37" t="s">
        <v>165</v>
      </c>
    </row>
    <row r="38" spans="1:109" x14ac:dyDescent="0.25">
      <c r="A38">
        <v>50</v>
      </c>
    </row>
    <row r="39" spans="1:109" x14ac:dyDescent="0.25">
      <c r="A39" t="s">
        <v>139</v>
      </c>
      <c r="B39" t="s">
        <v>166</v>
      </c>
    </row>
    <row r="40" spans="1:109" x14ac:dyDescent="0.25">
      <c r="A40">
        <v>50</v>
      </c>
    </row>
    <row r="41" spans="1:109" x14ac:dyDescent="0.25">
      <c r="A41" t="s">
        <v>139</v>
      </c>
      <c r="B41" t="s">
        <v>167</v>
      </c>
    </row>
    <row r="42" spans="1:109" x14ac:dyDescent="0.25">
      <c r="A42">
        <v>50</v>
      </c>
    </row>
    <row r="43" spans="1:109" x14ac:dyDescent="0.25">
      <c r="A43" t="s">
        <v>139</v>
      </c>
      <c r="B43" t="s">
        <v>168</v>
      </c>
    </row>
    <row r="44" spans="1:109" x14ac:dyDescent="0.25">
      <c r="A44">
        <v>10.6102153817</v>
      </c>
    </row>
    <row r="45" spans="1:109" x14ac:dyDescent="0.25">
      <c r="A45" t="s">
        <v>139</v>
      </c>
      <c r="B45" t="s">
        <v>169</v>
      </c>
    </row>
    <row r="46" spans="1:109" x14ac:dyDescent="0.25">
      <c r="A46">
        <v>0.64892937236500003</v>
      </c>
    </row>
    <row r="47" spans="1:109" x14ac:dyDescent="0.25">
      <c r="A47" t="s">
        <v>139</v>
      </c>
      <c r="B47" t="s">
        <v>170</v>
      </c>
    </row>
    <row r="48" spans="1:109" x14ac:dyDescent="0.25">
      <c r="B48">
        <v>-1.20209024329</v>
      </c>
      <c r="C48">
        <v>-1.2064367339199999</v>
      </c>
      <c r="D48">
        <v>-1.2110092397600001</v>
      </c>
      <c r="E48">
        <v>-1.21581691474</v>
      </c>
      <c r="F48">
        <v>-1.2208689215799999</v>
      </c>
      <c r="G48">
        <v>-1.2261762814199999</v>
      </c>
      <c r="H48">
        <v>-1.23174921782</v>
      </c>
      <c r="I48">
        <v>-1.2375976717099999</v>
      </c>
      <c r="J48">
        <v>-1.2437311066600001</v>
      </c>
      <c r="K48">
        <v>-1.2501594653600001</v>
      </c>
      <c r="L48">
        <v>-1.25689321993</v>
      </c>
      <c r="M48">
        <v>-1.2639431728799999</v>
      </c>
      <c r="N48">
        <v>-1.2713182575499999</v>
      </c>
      <c r="O48">
        <v>-1.27903015956</v>
      </c>
      <c r="P48">
        <v>-1.2870877725200001</v>
      </c>
      <c r="Q48">
        <v>-1.29550072037</v>
      </c>
      <c r="R48">
        <v>-1.3042775047899999</v>
      </c>
      <c r="S48">
        <v>-1.3134264927099999</v>
      </c>
      <c r="T48">
        <v>-1.3229542130900001</v>
      </c>
      <c r="U48">
        <v>-1.3328670138000001</v>
      </c>
      <c r="V48">
        <v>-1.3431704179699999</v>
      </c>
      <c r="W48">
        <v>-1.35386956882</v>
      </c>
      <c r="X48">
        <v>-1.3649668017700001</v>
      </c>
      <c r="Y48">
        <v>-1.3764534586599999</v>
      </c>
      <c r="Z48">
        <v>-1.38831293719</v>
      </c>
      <c r="AA48">
        <v>-1.40042493202</v>
      </c>
      <c r="AB48">
        <v>-1.4124056574999999</v>
      </c>
      <c r="AC48">
        <v>-1.4233794093700001</v>
      </c>
      <c r="AD48">
        <v>-1.4319567599</v>
      </c>
      <c r="AE48">
        <v>-1.4371291202600001</v>
      </c>
      <c r="AF48">
        <v>-1.4392347861400001</v>
      </c>
      <c r="AG48">
        <v>-1.43982670794</v>
      </c>
      <c r="AH48">
        <v>-1.44246714533</v>
      </c>
      <c r="AI48">
        <v>-1.4540426419900001</v>
      </c>
      <c r="AJ48">
        <v>-1.47727533705</v>
      </c>
      <c r="AK48">
        <v>-1.50355406645</v>
      </c>
      <c r="AL48">
        <v>-1.5248622059400001</v>
      </c>
      <c r="AM48">
        <v>-1.5421600209699999</v>
      </c>
      <c r="AN48">
        <v>-1.5541425149300001</v>
      </c>
      <c r="AO48">
        <v>-1.5491485465199999</v>
      </c>
      <c r="AP48">
        <v>-1.5116703466400001</v>
      </c>
      <c r="AQ48">
        <v>-1.4459904377199999</v>
      </c>
      <c r="AR48">
        <v>-1.3924163514000001</v>
      </c>
      <c r="AS48">
        <v>-1.37993855691</v>
      </c>
      <c r="AT48">
        <v>-1.3870269018000001</v>
      </c>
      <c r="AU48">
        <v>-1.38336203206</v>
      </c>
      <c r="AV48">
        <v>-1.3530046032700001</v>
      </c>
      <c r="AW48">
        <v>-1.2924671945099999</v>
      </c>
      <c r="AX48">
        <v>-1.1217403641200001</v>
      </c>
      <c r="AY48">
        <v>-0.67043272101499995</v>
      </c>
      <c r="AZ48">
        <v>-0.67432456075900005</v>
      </c>
      <c r="BA48">
        <v>-1.2426263153499999</v>
      </c>
      <c r="BB48">
        <v>-1.4560035841100001</v>
      </c>
      <c r="BC48">
        <v>-1.4037832099200001</v>
      </c>
      <c r="BD48">
        <v>-1.25891592341</v>
      </c>
      <c r="BE48">
        <v>-1.0783045793899999</v>
      </c>
      <c r="BF48">
        <v>-0.88994093681599995</v>
      </c>
      <c r="BG48">
        <v>-0.29781666590099998</v>
      </c>
      <c r="BH48">
        <v>-0.79583198645499997</v>
      </c>
      <c r="BI48">
        <v>0.51947797824800002</v>
      </c>
      <c r="BJ48">
        <v>-0.48373368253299998</v>
      </c>
      <c r="BK48">
        <v>-0.92173919930100001</v>
      </c>
      <c r="BL48">
        <v>-0.34797010791900002</v>
      </c>
      <c r="BM48">
        <v>-0.88878954938200005</v>
      </c>
      <c r="BN48">
        <v>2.8180874331899999E-2</v>
      </c>
      <c r="BO48">
        <v>0.55139642364399999</v>
      </c>
      <c r="BP48">
        <v>0.32316039221800003</v>
      </c>
      <c r="BQ48">
        <v>-0.488150678231</v>
      </c>
      <c r="BR48">
        <v>-0.77815602814899998</v>
      </c>
      <c r="BS48">
        <v>-0.23702444272699999</v>
      </c>
      <c r="BT48">
        <v>-9.6881672390999998E-2</v>
      </c>
      <c r="BU48">
        <v>0.32507376455300002</v>
      </c>
      <c r="BV48">
        <v>-0.55460079992099998</v>
      </c>
      <c r="BW48">
        <v>0.63598193304399997</v>
      </c>
      <c r="BX48">
        <v>-5.0430530971199997E-2</v>
      </c>
      <c r="BY48">
        <v>-0.82434806046700004</v>
      </c>
      <c r="BZ48">
        <v>-0.50508914588599996</v>
      </c>
      <c r="CA48">
        <v>-0.36707933226900002</v>
      </c>
      <c r="CB48">
        <v>-1.2291829860700001</v>
      </c>
      <c r="CC48">
        <v>-0.49894693902699999</v>
      </c>
      <c r="CD48">
        <v>-0.893294057812</v>
      </c>
      <c r="CE48">
        <v>-0.95336367641800002</v>
      </c>
      <c r="CF48">
        <v>-1.2719075205499999</v>
      </c>
      <c r="CG48">
        <v>0.436532400509</v>
      </c>
      <c r="CH48">
        <v>2.4161097862300002E-2</v>
      </c>
      <c r="CI48">
        <v>-0.491735595867</v>
      </c>
      <c r="CJ48">
        <v>-0.37452735529800002</v>
      </c>
      <c r="CK48">
        <v>0.163165234061</v>
      </c>
      <c r="CL48">
        <v>-0.77816068225699997</v>
      </c>
      <c r="CM48">
        <v>-1.0789783318699999</v>
      </c>
      <c r="CN48">
        <v>-0.88924058650399995</v>
      </c>
      <c r="CO48">
        <v>-1.6474625457000001</v>
      </c>
      <c r="CP48">
        <v>-2.3853947233900001</v>
      </c>
      <c r="CQ48">
        <v>-2.3653075709700002</v>
      </c>
      <c r="CR48">
        <v>-1.8912059451500001</v>
      </c>
      <c r="CS48">
        <v>-1.9439315160699999</v>
      </c>
      <c r="CT48">
        <v>-1.6480859469</v>
      </c>
      <c r="CU48">
        <v>-1.6320213879600001</v>
      </c>
      <c r="CV48">
        <v>-1.8890978762599999</v>
      </c>
      <c r="CW48">
        <v>-1.87621799793</v>
      </c>
      <c r="CX48">
        <v>-2.0677736681800001</v>
      </c>
      <c r="CY48">
        <v>-1.8471907473</v>
      </c>
      <c r="CZ48">
        <v>-1.65621112197</v>
      </c>
      <c r="DA48">
        <v>-1.37029082916</v>
      </c>
      <c r="DB48">
        <v>-1.42311274126</v>
      </c>
      <c r="DC48">
        <v>-1.2505314521799999</v>
      </c>
      <c r="DD48">
        <v>-1.21448568868</v>
      </c>
      <c r="DE48">
        <v>-1.1250000087500001</v>
      </c>
    </row>
    <row r="49" spans="1:2" x14ac:dyDescent="0.25">
      <c r="A49" t="s">
        <v>139</v>
      </c>
      <c r="B49" t="s">
        <v>171</v>
      </c>
    </row>
    <row r="50" spans="1:2" x14ac:dyDescent="0.25">
      <c r="A50">
        <v>-0.29702003232099999</v>
      </c>
    </row>
    <row r="51" spans="1:2" x14ac:dyDescent="0.25">
      <c r="A51" t="s">
        <v>139</v>
      </c>
      <c r="B51" t="s">
        <v>172</v>
      </c>
    </row>
    <row r="52" spans="1:2" x14ac:dyDescent="0.25">
      <c r="A52">
        <v>0</v>
      </c>
    </row>
    <row r="53" spans="1:2" x14ac:dyDescent="0.25">
      <c r="A53" t="s">
        <v>139</v>
      </c>
      <c r="B53" t="s">
        <v>173</v>
      </c>
    </row>
    <row r="54" spans="1:2" x14ac:dyDescent="0.25">
      <c r="A54">
        <v>0</v>
      </c>
    </row>
    <row r="55" spans="1:2" x14ac:dyDescent="0.25">
      <c r="A55" t="s">
        <v>139</v>
      </c>
      <c r="B55" t="s">
        <v>174</v>
      </c>
    </row>
    <row r="56" spans="1:2" x14ac:dyDescent="0.25">
      <c r="A56">
        <v>-2.8263093595400002</v>
      </c>
    </row>
    <row r="57" spans="1:2" x14ac:dyDescent="0.25">
      <c r="A57" t="s">
        <v>139</v>
      </c>
      <c r="B57" t="s">
        <v>175</v>
      </c>
    </row>
    <row r="58" spans="1:2" x14ac:dyDescent="0.25">
      <c r="A58">
        <v>4.2827794112600001E-2</v>
      </c>
    </row>
    <row r="59" spans="1:2" x14ac:dyDescent="0.25">
      <c r="A59" t="s">
        <v>139</v>
      </c>
      <c r="B59" t="s">
        <v>176</v>
      </c>
    </row>
    <row r="60" spans="1:2" x14ac:dyDescent="0.25">
      <c r="A60">
        <v>6.12165898944E-2</v>
      </c>
    </row>
    <row r="61" spans="1:2" x14ac:dyDescent="0.25">
      <c r="A61" t="s">
        <v>139</v>
      </c>
      <c r="B61" t="s">
        <v>177</v>
      </c>
    </row>
    <row r="62" spans="1:2" x14ac:dyDescent="0.25">
      <c r="A62">
        <v>7.3492684750600001E-2</v>
      </c>
    </row>
    <row r="65" spans="5:9" x14ac:dyDescent="0.25">
      <c r="E65" t="s">
        <v>178</v>
      </c>
      <c r="F65">
        <v>1</v>
      </c>
      <c r="I65">
        <v>1</v>
      </c>
    </row>
    <row r="66" spans="5:9" x14ac:dyDescent="0.25">
      <c r="E66" t="s">
        <v>179</v>
      </c>
      <c r="F66">
        <v>1</v>
      </c>
      <c r="I66">
        <v>1</v>
      </c>
    </row>
    <row r="67" spans="5:9" x14ac:dyDescent="0.25">
      <c r="E67" t="s">
        <v>180</v>
      </c>
      <c r="F67">
        <v>1</v>
      </c>
      <c r="I67">
        <v>1</v>
      </c>
    </row>
    <row r="68" spans="5:9" x14ac:dyDescent="0.25">
      <c r="E68" t="s">
        <v>181</v>
      </c>
      <c r="F68">
        <v>108</v>
      </c>
      <c r="I68">
        <v>3</v>
      </c>
    </row>
    <row r="69" spans="5:9" x14ac:dyDescent="0.25">
      <c r="E69" t="s">
        <v>182</v>
      </c>
      <c r="F69">
        <v>3</v>
      </c>
      <c r="I69">
        <v>108</v>
      </c>
    </row>
    <row r="70" spans="5:9" x14ac:dyDescent="0.25">
      <c r="F70">
        <v>1</v>
      </c>
      <c r="I70">
        <v>1</v>
      </c>
    </row>
    <row r="71" spans="5:9" x14ac:dyDescent="0.25">
      <c r="F71">
        <v>60</v>
      </c>
      <c r="I71">
        <v>60</v>
      </c>
    </row>
    <row r="72" spans="5:9" x14ac:dyDescent="0.25">
      <c r="F72">
        <v>2</v>
      </c>
      <c r="I72">
        <v>2</v>
      </c>
    </row>
    <row r="73" spans="5:9" x14ac:dyDescent="0.25">
      <c r="F73">
        <v>2</v>
      </c>
      <c r="I73">
        <v>2</v>
      </c>
    </row>
    <row r="74" spans="5:9" x14ac:dyDescent="0.25">
      <c r="F74">
        <v>2</v>
      </c>
      <c r="I74">
        <v>2</v>
      </c>
    </row>
    <row r="75" spans="5:9" x14ac:dyDescent="0.25">
      <c r="F75">
        <v>181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sqref="A1:F10"/>
    </sheetView>
  </sheetViews>
  <sheetFormatPr defaultRowHeight="15" x14ac:dyDescent="0.25"/>
  <cols>
    <col min="1" max="1" width="25.5703125" style="4" bestFit="1" customWidth="1"/>
    <col min="2" max="16384" width="9.140625" style="4"/>
  </cols>
  <sheetData>
    <row r="1" spans="1:12" x14ac:dyDescent="0.25">
      <c r="A1" s="9" t="s">
        <v>25</v>
      </c>
      <c r="B1" s="9">
        <v>2016</v>
      </c>
      <c r="C1" s="9">
        <v>2017</v>
      </c>
      <c r="D1" s="9">
        <v>2018</v>
      </c>
      <c r="E1" s="9">
        <v>2019</v>
      </c>
      <c r="F1" s="9">
        <v>2020</v>
      </c>
    </row>
    <row r="2" spans="1:12" x14ac:dyDescent="0.25">
      <c r="A2" s="10" t="s">
        <v>68</v>
      </c>
      <c r="B2" s="70">
        <v>1E-3</v>
      </c>
      <c r="C2" s="158">
        <v>0.75619500000000006</v>
      </c>
      <c r="D2" s="158">
        <v>0.32099099999999997</v>
      </c>
      <c r="E2" s="158">
        <v>6.4153000000000002E-2</v>
      </c>
      <c r="F2" s="158">
        <v>0.24099999999999999</v>
      </c>
      <c r="H2" s="70"/>
      <c r="I2" s="158"/>
      <c r="J2" s="158"/>
      <c r="K2" s="158"/>
      <c r="L2" s="158"/>
    </row>
    <row r="3" spans="1:12" x14ac:dyDescent="0.25">
      <c r="A3" s="10" t="s">
        <v>69</v>
      </c>
      <c r="B3" s="70">
        <v>0</v>
      </c>
      <c r="C3" s="70">
        <v>0</v>
      </c>
      <c r="D3" s="70">
        <v>0</v>
      </c>
      <c r="E3" s="70">
        <v>0</v>
      </c>
      <c r="F3" s="70">
        <v>0</v>
      </c>
      <c r="H3" s="70"/>
      <c r="I3" s="70"/>
      <c r="J3" s="70"/>
      <c r="K3" s="70"/>
      <c r="L3" s="70"/>
    </row>
    <row r="4" spans="1:12" x14ac:dyDescent="0.25">
      <c r="A4" s="10" t="s">
        <v>70</v>
      </c>
      <c r="B4" s="158">
        <v>0.38371100000000002</v>
      </c>
      <c r="C4" s="158">
        <v>0.51978800000000003</v>
      </c>
      <c r="D4" s="158">
        <v>0.33635199999999998</v>
      </c>
      <c r="E4" s="158">
        <v>0.40995499999999996</v>
      </c>
      <c r="F4" s="158">
        <v>0.62653099999999995</v>
      </c>
      <c r="H4" s="158"/>
      <c r="I4" s="158"/>
      <c r="J4" s="158"/>
      <c r="K4" s="158"/>
      <c r="L4" s="158"/>
    </row>
    <row r="5" spans="1:12" x14ac:dyDescent="0.25">
      <c r="A5" s="10" t="s">
        <v>71</v>
      </c>
      <c r="B5" s="158">
        <v>1.9746E-2</v>
      </c>
      <c r="C5" s="158">
        <v>0.208867</v>
      </c>
      <c r="D5" s="158">
        <v>0.32380200000000003</v>
      </c>
      <c r="E5" s="158">
        <v>0.223214</v>
      </c>
      <c r="F5" s="158">
        <v>0.06</v>
      </c>
      <c r="H5" s="158"/>
      <c r="I5" s="158"/>
      <c r="J5" s="158"/>
      <c r="K5" s="158"/>
      <c r="L5" s="158"/>
    </row>
    <row r="6" spans="1:12" x14ac:dyDescent="0.25">
      <c r="A6" s="10" t="s">
        <v>14</v>
      </c>
      <c r="B6" s="158">
        <v>0.123559</v>
      </c>
      <c r="C6" s="158">
        <v>0.12514600000000001</v>
      </c>
      <c r="D6" s="158">
        <v>0.100465</v>
      </c>
      <c r="E6" s="158">
        <v>0.115428</v>
      </c>
      <c r="F6" s="158">
        <v>8.911100000000001E-2</v>
      </c>
      <c r="H6" s="158"/>
      <c r="I6" s="158"/>
      <c r="J6" s="158"/>
      <c r="K6" s="158"/>
      <c r="L6" s="158"/>
    </row>
    <row r="7" spans="1:12" x14ac:dyDescent="0.25">
      <c r="A7" s="10" t="s">
        <v>72</v>
      </c>
      <c r="B7" s="70">
        <v>0</v>
      </c>
      <c r="C7" s="70">
        <v>4.4999999999999996E-5</v>
      </c>
      <c r="D7" s="70">
        <v>1.4E-5</v>
      </c>
      <c r="E7" s="70">
        <v>2.2139999999999998E-3</v>
      </c>
      <c r="F7" s="70">
        <v>7.4999999999999993E-5</v>
      </c>
      <c r="H7" s="70"/>
      <c r="I7" s="70"/>
      <c r="J7" s="70"/>
      <c r="K7" s="70"/>
      <c r="L7" s="70"/>
    </row>
    <row r="8" spans="1:12" x14ac:dyDescent="0.25">
      <c r="A8" s="10" t="s">
        <v>73</v>
      </c>
      <c r="B8" s="158">
        <v>0.21574700000000002</v>
      </c>
      <c r="C8" s="158">
        <v>0.641316</v>
      </c>
      <c r="D8" s="158">
        <v>0.32532299999999997</v>
      </c>
      <c r="E8" s="158">
        <v>0.37880000000000003</v>
      </c>
      <c r="F8" s="158">
        <v>0.72178200000000003</v>
      </c>
      <c r="H8" s="158"/>
      <c r="I8" s="158"/>
      <c r="J8" s="158"/>
      <c r="K8" s="158"/>
      <c r="L8" s="158"/>
    </row>
    <row r="9" spans="1:12" x14ac:dyDescent="0.25">
      <c r="A9" s="10" t="s">
        <v>74</v>
      </c>
      <c r="B9" s="70">
        <v>6.0000000000000002E-6</v>
      </c>
      <c r="C9" s="70">
        <v>5.0000000000000004E-6</v>
      </c>
      <c r="D9" s="70">
        <v>0</v>
      </c>
      <c r="E9" s="70">
        <v>0</v>
      </c>
      <c r="F9" s="70">
        <v>0</v>
      </c>
      <c r="H9" s="70"/>
      <c r="I9" s="70"/>
      <c r="J9" s="70"/>
      <c r="K9" s="70"/>
      <c r="L9" s="70"/>
    </row>
    <row r="10" spans="1:12" x14ac:dyDescent="0.25">
      <c r="A10" s="12" t="s">
        <v>75</v>
      </c>
      <c r="B10" s="159">
        <v>9.6000000000000002E-5</v>
      </c>
      <c r="C10" s="159">
        <v>0</v>
      </c>
      <c r="D10" s="159">
        <v>3.1000000000000001E-5</v>
      </c>
      <c r="E10" s="159">
        <v>0</v>
      </c>
      <c r="F10" s="159">
        <v>0</v>
      </c>
      <c r="H10" s="70"/>
      <c r="I10" s="70"/>
      <c r="J10" s="70"/>
      <c r="K10" s="70"/>
      <c r="L10" s="70"/>
    </row>
    <row r="13" spans="1:12" x14ac:dyDescent="0.25">
      <c r="A13" s="4" t="s">
        <v>76</v>
      </c>
    </row>
    <row r="14" spans="1:12" x14ac:dyDescent="0.25">
      <c r="A14" s="4"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2"/>
  <sheetViews>
    <sheetView workbookViewId="0">
      <selection activeCell="I2" sqref="I2:J6"/>
    </sheetView>
  </sheetViews>
  <sheetFormatPr defaultRowHeight="15" x14ac:dyDescent="0.25"/>
  <cols>
    <col min="1" max="16384" width="9.140625" style="4"/>
  </cols>
  <sheetData>
    <row r="2" spans="2:10" x14ac:dyDescent="0.25">
      <c r="C2" s="16" t="s">
        <v>78</v>
      </c>
      <c r="D2" s="16" t="s">
        <v>79</v>
      </c>
      <c r="E2" s="16" t="s">
        <v>80</v>
      </c>
      <c r="F2" s="16" t="s">
        <v>81</v>
      </c>
      <c r="G2" s="16" t="s">
        <v>82</v>
      </c>
      <c r="I2" s="16" t="s">
        <v>78</v>
      </c>
      <c r="J2" s="17">
        <v>84832</v>
      </c>
    </row>
    <row r="3" spans="2:10" x14ac:dyDescent="0.25">
      <c r="C3" s="18">
        <v>84832</v>
      </c>
      <c r="D3" s="18">
        <v>33933</v>
      </c>
      <c r="E3" s="18">
        <v>29691</v>
      </c>
      <c r="F3" s="18">
        <v>6.0999999999999999E-2</v>
      </c>
      <c r="G3" s="18">
        <v>7.2999999999999995E-2</v>
      </c>
      <c r="I3" s="10" t="s">
        <v>79</v>
      </c>
      <c r="J3" s="15">
        <v>33933</v>
      </c>
    </row>
    <row r="4" spans="2:10" x14ac:dyDescent="0.25">
      <c r="I4" s="10" t="s">
        <v>80</v>
      </c>
      <c r="J4" s="15">
        <v>29691</v>
      </c>
    </row>
    <row r="5" spans="2:10" x14ac:dyDescent="0.25">
      <c r="I5" s="10" t="s">
        <v>81</v>
      </c>
      <c r="J5" s="15">
        <v>6.0999999999999999E-2</v>
      </c>
    </row>
    <row r="6" spans="2:10" x14ac:dyDescent="0.25">
      <c r="I6" s="12" t="s">
        <v>82</v>
      </c>
      <c r="J6" s="18">
        <v>7.2999999999999995E-2</v>
      </c>
    </row>
    <row r="7" spans="2:10" x14ac:dyDescent="0.25">
      <c r="C7" s="14"/>
    </row>
    <row r="8" spans="2:10" ht="16.5" x14ac:dyDescent="0.3">
      <c r="B8" s="16" t="s">
        <v>85</v>
      </c>
      <c r="C8" s="17">
        <v>6.0999999999999999E-2</v>
      </c>
    </row>
    <row r="9" spans="2:10" x14ac:dyDescent="0.25">
      <c r="B9" s="10" t="s">
        <v>83</v>
      </c>
      <c r="C9" s="11">
        <v>5358</v>
      </c>
    </row>
    <row r="10" spans="2:10" x14ac:dyDescent="0.25">
      <c r="B10" s="10"/>
      <c r="C10" s="10"/>
    </row>
    <row r="11" spans="2:10" ht="16.5" x14ac:dyDescent="0.3">
      <c r="B11" s="10" t="s">
        <v>86</v>
      </c>
      <c r="C11" s="15">
        <v>7.2999999999999995E-2</v>
      </c>
    </row>
    <row r="12" spans="2:10" x14ac:dyDescent="0.25">
      <c r="B12" s="12" t="s">
        <v>84</v>
      </c>
      <c r="C12" s="19">
        <v>6396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21"/>
  <sheetViews>
    <sheetView workbookViewId="0">
      <selection activeCell="D32" sqref="D32"/>
    </sheetView>
  </sheetViews>
  <sheetFormatPr defaultRowHeight="15" x14ac:dyDescent="0.25"/>
  <cols>
    <col min="3" max="3" width="36.140625" customWidth="1"/>
    <col min="4" max="7" width="13.85546875" customWidth="1"/>
  </cols>
  <sheetData>
    <row r="1" spans="3:7" x14ac:dyDescent="0.25">
      <c r="C1" s="23"/>
      <c r="D1" s="63" t="s">
        <v>98</v>
      </c>
      <c r="E1" s="64"/>
      <c r="F1" s="24" t="s">
        <v>98</v>
      </c>
      <c r="G1" s="25"/>
    </row>
    <row r="2" spans="3:7" x14ac:dyDescent="0.25">
      <c r="C2" s="26"/>
      <c r="D2" s="65" t="s">
        <v>99</v>
      </c>
      <c r="E2" s="66"/>
      <c r="F2" s="27" t="s">
        <v>100</v>
      </c>
      <c r="G2" s="28"/>
    </row>
    <row r="3" spans="3:7" x14ac:dyDescent="0.25">
      <c r="C3" s="44" t="s">
        <v>87</v>
      </c>
      <c r="D3" s="67">
        <f>E3-1</f>
        <v>2020</v>
      </c>
      <c r="E3" s="68">
        <f>F3</f>
        <v>2021</v>
      </c>
      <c r="F3" s="45">
        <v>2021</v>
      </c>
      <c r="G3" s="43">
        <f>F3+1</f>
        <v>2022</v>
      </c>
    </row>
    <row r="4" spans="3:7" x14ac:dyDescent="0.25">
      <c r="C4" s="29" t="s">
        <v>101</v>
      </c>
      <c r="D4" s="46">
        <v>5.8999999999999997E-2</v>
      </c>
      <c r="E4" s="47">
        <v>5.8999999999999997E-2</v>
      </c>
      <c r="F4" s="20">
        <v>5.8999999999999997E-2</v>
      </c>
      <c r="G4" s="21">
        <v>5.8999999999999997E-2</v>
      </c>
    </row>
    <row r="5" spans="3:7" x14ac:dyDescent="0.25">
      <c r="C5" s="30" t="s">
        <v>88</v>
      </c>
      <c r="D5" s="48" t="s">
        <v>89</v>
      </c>
      <c r="E5" s="49" t="s">
        <v>89</v>
      </c>
      <c r="F5" s="31" t="str">
        <f>IF(F7&lt;F9,"3b","3a")</f>
        <v>3a</v>
      </c>
      <c r="G5" s="32" t="str">
        <f>IF(G7&lt;G9,"3b","3a")</f>
        <v>3a</v>
      </c>
    </row>
    <row r="6" spans="3:7" x14ac:dyDescent="0.25">
      <c r="C6" s="30" t="s">
        <v>102</v>
      </c>
      <c r="D6" s="50">
        <v>85057</v>
      </c>
      <c r="E6" s="51">
        <v>83108</v>
      </c>
      <c r="F6" s="33">
        <v>102715</v>
      </c>
      <c r="G6" s="32">
        <v>99597</v>
      </c>
    </row>
    <row r="7" spans="3:7" x14ac:dyDescent="0.25">
      <c r="C7" s="30" t="s">
        <v>103</v>
      </c>
      <c r="D7" s="50">
        <v>34410</v>
      </c>
      <c r="E7" s="51">
        <v>32435</v>
      </c>
      <c r="F7" s="33">
        <v>42791</v>
      </c>
      <c r="G7" s="32">
        <v>40762</v>
      </c>
    </row>
    <row r="8" spans="3:7" ht="16.5" x14ac:dyDescent="0.3">
      <c r="C8" s="29" t="s">
        <v>104</v>
      </c>
      <c r="D8" s="50">
        <v>76199</v>
      </c>
      <c r="E8" s="51">
        <v>76199</v>
      </c>
      <c r="F8" s="33">
        <v>84832</v>
      </c>
      <c r="G8" s="32">
        <v>84832</v>
      </c>
    </row>
    <row r="9" spans="3:7" ht="16.5" x14ac:dyDescent="0.3">
      <c r="C9" s="29" t="s">
        <v>105</v>
      </c>
      <c r="D9" s="50">
        <v>30480</v>
      </c>
      <c r="E9" s="51">
        <v>30480</v>
      </c>
      <c r="F9" s="33">
        <v>33933</v>
      </c>
      <c r="G9" s="32">
        <v>33933</v>
      </c>
    </row>
    <row r="10" spans="3:7" ht="16.5" x14ac:dyDescent="0.3">
      <c r="C10" s="29" t="s">
        <v>106</v>
      </c>
      <c r="D10" s="50">
        <v>26670</v>
      </c>
      <c r="E10" s="51">
        <v>26670</v>
      </c>
      <c r="F10" s="33">
        <v>29691</v>
      </c>
      <c r="G10" s="32">
        <v>29691</v>
      </c>
    </row>
    <row r="11" spans="3:7" ht="16.5" x14ac:dyDescent="0.3">
      <c r="C11" s="29" t="s">
        <v>107</v>
      </c>
      <c r="D11" s="52">
        <v>7.2999999999999995E-2</v>
      </c>
      <c r="E11" s="53">
        <v>7.2999999999999995E-2</v>
      </c>
      <c r="F11" s="34">
        <v>7.2999999999999995E-2</v>
      </c>
      <c r="G11" s="35">
        <v>7.2999999999999995E-2</v>
      </c>
    </row>
    <row r="12" spans="3:7" ht="16.5" x14ac:dyDescent="0.3">
      <c r="C12" s="29" t="s">
        <v>108</v>
      </c>
      <c r="D12" s="54">
        <v>6.0999999999999999E-2</v>
      </c>
      <c r="E12" s="53">
        <v>6.0999999999999999E-2</v>
      </c>
      <c r="F12" s="36">
        <v>6.0999999999999999E-2</v>
      </c>
      <c r="G12" s="35">
        <v>6.0999999999999999E-2</v>
      </c>
    </row>
    <row r="13" spans="3:7" ht="16.5" x14ac:dyDescent="0.3">
      <c r="C13" s="29" t="s">
        <v>109</v>
      </c>
      <c r="D13" s="54">
        <v>6.0999999999999999E-2</v>
      </c>
      <c r="E13" s="53">
        <v>6.0999999999999999E-2</v>
      </c>
      <c r="F13" s="36">
        <v>6.0999999999999999E-2</v>
      </c>
      <c r="G13" s="35">
        <v>6.0999999999999999E-2</v>
      </c>
    </row>
    <row r="14" spans="3:7" x14ac:dyDescent="0.25">
      <c r="C14" s="30" t="s">
        <v>90</v>
      </c>
      <c r="D14" s="50">
        <v>5143</v>
      </c>
      <c r="E14" s="51">
        <v>4898</v>
      </c>
      <c r="F14" s="33">
        <v>6396</v>
      </c>
      <c r="G14" s="32">
        <v>6088</v>
      </c>
    </row>
    <row r="15" spans="3:7" x14ac:dyDescent="0.25">
      <c r="C15" s="30" t="s">
        <v>110</v>
      </c>
      <c r="D15" s="50">
        <v>4312</v>
      </c>
      <c r="E15" s="51">
        <v>4107</v>
      </c>
      <c r="F15" s="33">
        <v>5358</v>
      </c>
      <c r="G15" s="32">
        <v>5100</v>
      </c>
    </row>
    <row r="16" spans="3:7" x14ac:dyDescent="0.25">
      <c r="C16" s="30" t="s">
        <v>91</v>
      </c>
      <c r="D16" s="50">
        <v>4312</v>
      </c>
      <c r="E16" s="51">
        <v>4107</v>
      </c>
      <c r="F16" s="33">
        <v>5358</v>
      </c>
      <c r="G16" s="32">
        <v>5100</v>
      </c>
    </row>
    <row r="17" spans="3:7" x14ac:dyDescent="0.25">
      <c r="C17" s="55" t="s">
        <v>92</v>
      </c>
      <c r="D17" s="56" t="s">
        <v>111</v>
      </c>
      <c r="E17" s="56"/>
      <c r="F17" s="57" t="s">
        <v>112</v>
      </c>
      <c r="G17" s="58"/>
    </row>
    <row r="18" spans="3:7" x14ac:dyDescent="0.25">
      <c r="C18" s="59"/>
      <c r="D18" s="60">
        <v>2018</v>
      </c>
      <c r="E18" s="60">
        <v>2019</v>
      </c>
      <c r="F18" s="61">
        <f>F3-2</f>
        <v>2019</v>
      </c>
      <c r="G18" s="62">
        <f>G3-2</f>
        <v>2020</v>
      </c>
    </row>
    <row r="19" spans="3:7" x14ac:dyDescent="0.25">
      <c r="C19" s="37" t="s">
        <v>93</v>
      </c>
      <c r="D19" s="38" t="s">
        <v>94</v>
      </c>
      <c r="E19" s="38" t="s">
        <v>95</v>
      </c>
      <c r="F19" s="31" t="s">
        <v>94</v>
      </c>
      <c r="G19" s="39" t="s">
        <v>95</v>
      </c>
    </row>
    <row r="20" spans="3:7" x14ac:dyDescent="0.25">
      <c r="C20" s="37" t="s">
        <v>96</v>
      </c>
      <c r="D20" s="38" t="s">
        <v>95</v>
      </c>
      <c r="E20" s="38" t="s">
        <v>94</v>
      </c>
      <c r="F20" s="31" t="s">
        <v>95</v>
      </c>
      <c r="G20" s="39" t="s">
        <v>94</v>
      </c>
    </row>
    <row r="21" spans="3:7" x14ac:dyDescent="0.25">
      <c r="C21" s="40" t="s">
        <v>97</v>
      </c>
      <c r="D21" s="41" t="s">
        <v>95</v>
      </c>
      <c r="E21" s="41" t="s">
        <v>94</v>
      </c>
      <c r="F21" s="42" t="s">
        <v>95</v>
      </c>
      <c r="G21" s="43" t="s">
        <v>94</v>
      </c>
    </row>
  </sheetData>
  <mergeCells count="7">
    <mergeCell ref="D1:E1"/>
    <mergeCell ref="F1:G1"/>
    <mergeCell ref="D2:E2"/>
    <mergeCell ref="F2:G2"/>
    <mergeCell ref="D17:E17"/>
    <mergeCell ref="F17:G17"/>
    <mergeCell ref="C1:C2"/>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34"/>
  <sheetViews>
    <sheetView workbookViewId="0">
      <selection activeCell="R22" sqref="R22"/>
    </sheetView>
  </sheetViews>
  <sheetFormatPr defaultRowHeight="15" x14ac:dyDescent="0.25"/>
  <cols>
    <col min="1" max="3" width="9.140625" style="4"/>
    <col min="4" max="4" width="14.5703125" style="4" customWidth="1"/>
    <col min="5" max="8" width="13.140625" style="4" customWidth="1"/>
    <col min="9" max="10" width="9.42578125" style="4" bestFit="1" customWidth="1"/>
    <col min="11" max="16384" width="9.140625" style="4"/>
  </cols>
  <sheetData>
    <row r="3" spans="4:8" x14ac:dyDescent="0.25">
      <c r="E3" s="4" t="s">
        <v>115</v>
      </c>
      <c r="F3" s="4" t="s">
        <v>113</v>
      </c>
      <c r="G3" s="4" t="s">
        <v>114</v>
      </c>
    </row>
    <row r="4" spans="4:8" x14ac:dyDescent="0.25">
      <c r="D4" s="4" t="s">
        <v>116</v>
      </c>
      <c r="E4" s="69">
        <v>0.37773307911939363</v>
      </c>
      <c r="F4" s="69">
        <v>0.62223866337412459</v>
      </c>
      <c r="G4" s="69">
        <v>2.8257506481915765E-5</v>
      </c>
    </row>
    <row r="5" spans="4:8" x14ac:dyDescent="0.25">
      <c r="D5" s="4" t="s">
        <v>83</v>
      </c>
      <c r="E5" s="4">
        <v>2023.8938379217111</v>
      </c>
      <c r="F5" s="4">
        <v>3333.9547583585595</v>
      </c>
      <c r="G5" s="4">
        <v>0.15140371973010466</v>
      </c>
      <c r="H5" s="4">
        <v>5100</v>
      </c>
    </row>
    <row r="6" spans="4:8" x14ac:dyDescent="0.25">
      <c r="D6" s="4" t="s">
        <v>117</v>
      </c>
      <c r="E6" s="70">
        <v>2023</v>
      </c>
      <c r="F6" s="70">
        <v>3334</v>
      </c>
      <c r="G6" s="70">
        <v>1</v>
      </c>
    </row>
    <row r="7" spans="4:8" x14ac:dyDescent="0.25">
      <c r="E7" s="71">
        <f t="shared" ref="E7:F7" si="0">$H$5*E4</f>
        <v>1926.4387035089076</v>
      </c>
      <c r="F7" s="71">
        <f t="shared" si="0"/>
        <v>3173.4171832080356</v>
      </c>
      <c r="G7" s="71">
        <f>$H$5*G4</f>
        <v>0.14411328305777041</v>
      </c>
    </row>
    <row r="8" spans="4:8" x14ac:dyDescent="0.25">
      <c r="E8" s="4">
        <v>1926</v>
      </c>
      <c r="F8" s="4">
        <v>3173</v>
      </c>
      <c r="G8" s="4">
        <v>1</v>
      </c>
      <c r="H8" s="4">
        <f>SUM(E8:G8)</f>
        <v>5100</v>
      </c>
    </row>
    <row r="9" spans="4:8" x14ac:dyDescent="0.25">
      <c r="E9" s="69">
        <f t="shared" ref="E9:F9" si="1">E8/$H$8</f>
        <v>0.37764705882352939</v>
      </c>
      <c r="F9" s="69">
        <f t="shared" si="1"/>
        <v>0.62215686274509807</v>
      </c>
      <c r="G9" s="69">
        <f>G8/$H$8</f>
        <v>1.9607843137254901E-4</v>
      </c>
    </row>
    <row r="10" spans="4:8" x14ac:dyDescent="0.25">
      <c r="D10" s="16" t="s">
        <v>122</v>
      </c>
      <c r="E10" s="76" t="s">
        <v>118</v>
      </c>
      <c r="F10" s="76" t="s">
        <v>119</v>
      </c>
      <c r="G10" s="76" t="s">
        <v>124</v>
      </c>
      <c r="H10" s="16" t="s">
        <v>126</v>
      </c>
    </row>
    <row r="11" spans="4:8" x14ac:dyDescent="0.25">
      <c r="D11" s="12" t="s">
        <v>123</v>
      </c>
      <c r="E11" s="77">
        <v>0.37759999999999999</v>
      </c>
      <c r="F11" s="77">
        <v>0.62219999999999998</v>
      </c>
      <c r="G11" s="225">
        <v>2.0000000000000001E-4</v>
      </c>
      <c r="H11" s="80">
        <f>SUM(E11:G11)</f>
        <v>1</v>
      </c>
    </row>
    <row r="12" spans="4:8" x14ac:dyDescent="0.25">
      <c r="D12" s="16" t="s">
        <v>120</v>
      </c>
      <c r="E12" s="78">
        <v>2023</v>
      </c>
      <c r="F12" s="78">
        <v>3334</v>
      </c>
      <c r="G12" s="78">
        <v>1</v>
      </c>
      <c r="H12" s="81">
        <f>SUM(E12:G12)</f>
        <v>5358</v>
      </c>
    </row>
    <row r="13" spans="4:8" x14ac:dyDescent="0.25">
      <c r="D13" s="12" t="s">
        <v>121</v>
      </c>
      <c r="E13" s="79">
        <v>1926</v>
      </c>
      <c r="F13" s="79">
        <v>3173</v>
      </c>
      <c r="G13" s="79">
        <v>1</v>
      </c>
      <c r="H13" s="82">
        <f>SUM(E13:G13)</f>
        <v>5100</v>
      </c>
    </row>
    <row r="14" spans="4:8" x14ac:dyDescent="0.25">
      <c r="D14" s="4" t="s">
        <v>125</v>
      </c>
    </row>
    <row r="17" spans="4:13" x14ac:dyDescent="0.25">
      <c r="G17" s="72"/>
    </row>
    <row r="22" spans="4:13" x14ac:dyDescent="0.25">
      <c r="D22" s="85" t="s">
        <v>25</v>
      </c>
      <c r="E22" s="85" t="s">
        <v>127</v>
      </c>
      <c r="F22" s="85" t="s">
        <v>128</v>
      </c>
      <c r="G22" s="85" t="s">
        <v>84</v>
      </c>
      <c r="H22" s="85" t="s">
        <v>83</v>
      </c>
      <c r="I22" s="85" t="s">
        <v>129</v>
      </c>
      <c r="J22" s="85" t="s">
        <v>131</v>
      </c>
    </row>
    <row r="23" spans="4:13" x14ac:dyDescent="0.25">
      <c r="D23" s="86"/>
      <c r="E23" s="86">
        <v>2019</v>
      </c>
      <c r="F23" s="89">
        <v>87409</v>
      </c>
      <c r="G23" s="89">
        <v>5402</v>
      </c>
      <c r="H23" s="89">
        <v>4528</v>
      </c>
      <c r="I23" s="89">
        <v>4528</v>
      </c>
      <c r="J23" s="89">
        <v>2748</v>
      </c>
      <c r="L23" s="158">
        <f>J23/I23</f>
        <v>0.60689045936395758</v>
      </c>
    </row>
    <row r="24" spans="4:13" x14ac:dyDescent="0.25">
      <c r="D24" s="87" t="s">
        <v>130</v>
      </c>
      <c r="E24" s="87">
        <v>2020</v>
      </c>
      <c r="F24" s="90">
        <v>85057</v>
      </c>
      <c r="G24" s="90">
        <v>5143</v>
      </c>
      <c r="H24" s="90">
        <v>4312</v>
      </c>
      <c r="I24" s="91">
        <v>4312</v>
      </c>
      <c r="J24" s="91">
        <v>2617</v>
      </c>
      <c r="L24" s="158">
        <f>J24/I24</f>
        <v>0.60691094619666053</v>
      </c>
    </row>
    <row r="25" spans="4:13" x14ac:dyDescent="0.25">
      <c r="D25" s="87"/>
      <c r="E25" s="87">
        <v>2021</v>
      </c>
      <c r="F25" s="90">
        <v>102715</v>
      </c>
      <c r="G25" s="90">
        <v>5358</v>
      </c>
      <c r="H25" s="90">
        <v>5358</v>
      </c>
      <c r="I25" s="91"/>
      <c r="J25" s="91"/>
    </row>
    <row r="26" spans="4:13" x14ac:dyDescent="0.25">
      <c r="D26" s="88"/>
      <c r="E26" s="88">
        <v>2022</v>
      </c>
      <c r="F26" s="92">
        <v>99597</v>
      </c>
      <c r="G26" s="92">
        <v>5100</v>
      </c>
      <c r="H26" s="92">
        <v>5100</v>
      </c>
      <c r="I26" s="93"/>
      <c r="J26" s="93"/>
    </row>
    <row r="29" spans="4:13" x14ac:dyDescent="0.25">
      <c r="D29" s="94" t="s">
        <v>132</v>
      </c>
      <c r="E29" s="16"/>
      <c r="F29" s="97">
        <v>2020</v>
      </c>
      <c r="G29" s="95"/>
      <c r="H29" s="95"/>
      <c r="I29" s="98"/>
      <c r="J29" s="97">
        <v>2021</v>
      </c>
      <c r="K29" s="98"/>
      <c r="L29" s="95">
        <v>2022</v>
      </c>
      <c r="M29" s="95"/>
    </row>
    <row r="30" spans="4:13" x14ac:dyDescent="0.25">
      <c r="D30" s="96"/>
      <c r="E30" s="12" t="s">
        <v>122</v>
      </c>
      <c r="F30" s="108" t="s">
        <v>84</v>
      </c>
      <c r="G30" s="109" t="s">
        <v>83</v>
      </c>
      <c r="H30" s="109" t="s">
        <v>129</v>
      </c>
      <c r="I30" s="110" t="s">
        <v>131</v>
      </c>
      <c r="J30" s="108" t="s">
        <v>84</v>
      </c>
      <c r="K30" s="110" t="s">
        <v>83</v>
      </c>
      <c r="L30" s="109" t="s">
        <v>84</v>
      </c>
      <c r="M30" s="109" t="s">
        <v>83</v>
      </c>
    </row>
    <row r="31" spans="4:13" x14ac:dyDescent="0.25">
      <c r="D31" s="16"/>
      <c r="E31" s="16" t="s">
        <v>133</v>
      </c>
      <c r="F31" s="99"/>
      <c r="G31" s="100">
        <v>1133</v>
      </c>
      <c r="H31" s="100">
        <v>1133</v>
      </c>
      <c r="I31" s="101"/>
      <c r="J31" s="99"/>
      <c r="K31" s="101">
        <v>2023</v>
      </c>
      <c r="L31" s="100"/>
      <c r="M31" s="100">
        <v>1926</v>
      </c>
    </row>
    <row r="32" spans="4:13" x14ac:dyDescent="0.25">
      <c r="D32" s="10" t="s">
        <v>136</v>
      </c>
      <c r="E32" s="10" t="s">
        <v>134</v>
      </c>
      <c r="F32" s="102"/>
      <c r="G32" s="103">
        <v>3178</v>
      </c>
      <c r="H32" s="103">
        <v>3178</v>
      </c>
      <c r="I32" s="104"/>
      <c r="J32" s="102"/>
      <c r="K32" s="104">
        <v>3334</v>
      </c>
      <c r="L32" s="103"/>
      <c r="M32" s="103">
        <v>3173</v>
      </c>
    </row>
    <row r="33" spans="4:13" x14ac:dyDescent="0.25">
      <c r="D33" s="10" t="s">
        <v>137</v>
      </c>
      <c r="E33" s="10" t="s">
        <v>135</v>
      </c>
      <c r="F33" s="102"/>
      <c r="G33" s="103"/>
      <c r="H33" s="103"/>
      <c r="I33" s="104"/>
      <c r="J33" s="102"/>
      <c r="K33" s="104">
        <v>1</v>
      </c>
      <c r="L33" s="103"/>
      <c r="M33" s="103">
        <v>1</v>
      </c>
    </row>
    <row r="34" spans="4:13" x14ac:dyDescent="0.25">
      <c r="D34" s="12"/>
      <c r="E34" s="12" t="s">
        <v>126</v>
      </c>
      <c r="F34" s="105">
        <v>5143</v>
      </c>
      <c r="G34" s="106">
        <v>4312</v>
      </c>
      <c r="H34" s="106">
        <v>4312</v>
      </c>
      <c r="I34" s="107">
        <v>2617</v>
      </c>
      <c r="J34" s="105">
        <v>6396</v>
      </c>
      <c r="K34" s="107">
        <v>5358</v>
      </c>
      <c r="L34" s="106">
        <v>6088</v>
      </c>
      <c r="M34" s="106">
        <v>5100</v>
      </c>
    </row>
  </sheetData>
  <mergeCells count="4">
    <mergeCell ref="L29:M29"/>
    <mergeCell ref="J29:K29"/>
    <mergeCell ref="F29:I29"/>
    <mergeCell ref="D29:D30"/>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L38"/>
  <sheetViews>
    <sheetView view="pageBreakPreview" zoomScale="90" zoomScaleNormal="100" zoomScaleSheetLayoutView="90" workbookViewId="0">
      <selection activeCell="O11" sqref="O11"/>
    </sheetView>
  </sheetViews>
  <sheetFormatPr defaultRowHeight="15" x14ac:dyDescent="0.25"/>
  <cols>
    <col min="1" max="4" width="9.140625" style="4"/>
    <col min="5" max="5" width="5.85546875" style="122" bestFit="1" customWidth="1"/>
    <col min="6" max="6" width="8.5703125" style="132" customWidth="1"/>
    <col min="7" max="8" width="5.42578125" style="132" bestFit="1" customWidth="1"/>
    <col min="9" max="9" width="58.28515625" style="137" customWidth="1"/>
    <col min="10" max="16384" width="9.140625" style="4"/>
  </cols>
  <sheetData>
    <row r="1" spans="5:12" ht="15.75" thickBot="1" x14ac:dyDescent="0.3">
      <c r="E1" s="117" t="s">
        <v>127</v>
      </c>
      <c r="F1" s="123" t="s">
        <v>183</v>
      </c>
      <c r="G1" s="3" t="s">
        <v>83</v>
      </c>
      <c r="H1" s="3" t="s">
        <v>129</v>
      </c>
      <c r="I1" s="133" t="s">
        <v>184</v>
      </c>
      <c r="J1" s="115"/>
      <c r="K1" s="115"/>
      <c r="L1" s="114"/>
    </row>
    <row r="2" spans="5:12" ht="15" customHeight="1" x14ac:dyDescent="0.25">
      <c r="E2" s="118" t="s">
        <v>185</v>
      </c>
      <c r="F2" s="124">
        <v>1107</v>
      </c>
      <c r="G2" s="125"/>
      <c r="H2" s="125"/>
      <c r="I2" s="139" t="s">
        <v>186</v>
      </c>
    </row>
    <row r="3" spans="5:12" x14ac:dyDescent="0.25">
      <c r="E3" s="119" t="s">
        <v>187</v>
      </c>
      <c r="F3" s="126">
        <v>1527</v>
      </c>
      <c r="G3" s="127"/>
      <c r="H3" s="127"/>
      <c r="I3" s="138"/>
    </row>
    <row r="4" spans="5:12" x14ac:dyDescent="0.25">
      <c r="E4" s="119" t="s">
        <v>188</v>
      </c>
      <c r="F4" s="126">
        <v>1716</v>
      </c>
      <c r="G4" s="127"/>
      <c r="H4" s="127"/>
      <c r="I4" s="138"/>
    </row>
    <row r="5" spans="5:12" x14ac:dyDescent="0.25">
      <c r="E5" s="119" t="s">
        <v>189</v>
      </c>
      <c r="F5" s="126">
        <v>4528</v>
      </c>
      <c r="G5" s="127"/>
      <c r="H5" s="127"/>
      <c r="I5" s="138"/>
    </row>
    <row r="6" spans="5:12" ht="38.25" x14ac:dyDescent="0.25">
      <c r="E6" s="119" t="s">
        <v>191</v>
      </c>
      <c r="F6" s="126">
        <v>7770</v>
      </c>
      <c r="G6" s="127"/>
      <c r="H6" s="127"/>
      <c r="I6" s="135" t="s">
        <v>190</v>
      </c>
    </row>
    <row r="7" spans="5:12" x14ac:dyDescent="0.25">
      <c r="E7" s="119">
        <v>1993</v>
      </c>
      <c r="F7" s="126">
        <v>4820</v>
      </c>
      <c r="G7" s="126">
        <v>5760</v>
      </c>
      <c r="H7" s="126">
        <v>5760</v>
      </c>
      <c r="I7" s="136"/>
    </row>
    <row r="8" spans="5:12" x14ac:dyDescent="0.25">
      <c r="E8" s="119">
        <v>1994</v>
      </c>
      <c r="F8" s="126">
        <v>5966</v>
      </c>
      <c r="G8" s="126">
        <v>5760</v>
      </c>
      <c r="H8" s="126">
        <v>5760</v>
      </c>
      <c r="I8" s="135" t="s">
        <v>196</v>
      </c>
    </row>
    <row r="9" spans="5:12" x14ac:dyDescent="0.25">
      <c r="E9" s="119">
        <v>1995</v>
      </c>
      <c r="F9" s="126">
        <v>5635</v>
      </c>
      <c r="G9" s="126">
        <v>5270</v>
      </c>
      <c r="H9" s="126">
        <v>5270</v>
      </c>
      <c r="I9" s="136"/>
    </row>
    <row r="10" spans="5:12" x14ac:dyDescent="0.25">
      <c r="E10" s="119">
        <v>1996</v>
      </c>
      <c r="F10" s="126">
        <v>3340</v>
      </c>
      <c r="G10" s="128">
        <v>5720</v>
      </c>
      <c r="H10" s="126">
        <v>5270</v>
      </c>
      <c r="I10" s="136"/>
    </row>
    <row r="11" spans="5:12" x14ac:dyDescent="0.25">
      <c r="E11" s="119">
        <v>1997</v>
      </c>
      <c r="F11" s="126">
        <v>2935</v>
      </c>
      <c r="G11" s="126">
        <v>5000</v>
      </c>
      <c r="H11" s="126">
        <v>5000</v>
      </c>
      <c r="I11" s="136"/>
    </row>
    <row r="12" spans="5:12" x14ac:dyDescent="0.25">
      <c r="E12" s="119">
        <v>1998</v>
      </c>
      <c r="F12" s="126">
        <v>3055</v>
      </c>
      <c r="G12" s="126">
        <v>5000</v>
      </c>
      <c r="H12" s="126">
        <v>5000</v>
      </c>
      <c r="I12" s="136"/>
    </row>
    <row r="13" spans="5:12" x14ac:dyDescent="0.25">
      <c r="E13" s="119">
        <v>1999</v>
      </c>
      <c r="F13" s="126">
        <v>5409</v>
      </c>
      <c r="G13" s="126">
        <v>4990</v>
      </c>
      <c r="H13" s="126">
        <v>4990</v>
      </c>
      <c r="I13" s="136"/>
    </row>
    <row r="14" spans="5:12" ht="51" x14ac:dyDescent="0.25">
      <c r="E14" s="119">
        <v>2000</v>
      </c>
      <c r="F14" s="126">
        <v>3333</v>
      </c>
      <c r="G14" s="126">
        <v>5120</v>
      </c>
      <c r="H14" s="126">
        <v>5120</v>
      </c>
      <c r="I14" s="135" t="s">
        <v>197</v>
      </c>
    </row>
    <row r="15" spans="5:12" ht="38.25" x14ac:dyDescent="0.25">
      <c r="E15" s="119">
        <v>2001</v>
      </c>
      <c r="F15" s="126">
        <v>3133</v>
      </c>
      <c r="G15" s="126">
        <v>4880</v>
      </c>
      <c r="H15" s="126">
        <v>4880</v>
      </c>
      <c r="I15" s="135" t="s">
        <v>192</v>
      </c>
    </row>
    <row r="16" spans="5:12" ht="25.5" x14ac:dyDescent="0.25">
      <c r="E16" s="119">
        <v>2002</v>
      </c>
      <c r="F16" s="126">
        <v>3339</v>
      </c>
      <c r="G16" s="126">
        <v>4770</v>
      </c>
      <c r="H16" s="126">
        <v>4770</v>
      </c>
      <c r="I16" s="135" t="s">
        <v>193</v>
      </c>
    </row>
    <row r="17" spans="5:9" x14ac:dyDescent="0.25">
      <c r="E17" s="119">
        <v>2003</v>
      </c>
      <c r="F17" s="126">
        <v>5256</v>
      </c>
      <c r="G17" s="126">
        <v>5530</v>
      </c>
      <c r="H17" s="126">
        <v>5530</v>
      </c>
      <c r="I17" s="136"/>
    </row>
    <row r="18" spans="5:9" x14ac:dyDescent="0.25">
      <c r="E18" s="119">
        <v>2004</v>
      </c>
      <c r="F18" s="126">
        <v>4811</v>
      </c>
      <c r="G18" s="126">
        <v>4870</v>
      </c>
      <c r="H18" s="126">
        <v>4870</v>
      </c>
      <c r="I18" s="136"/>
    </row>
    <row r="19" spans="5:9" x14ac:dyDescent="0.25">
      <c r="E19" s="119">
        <v>2005</v>
      </c>
      <c r="F19" s="126">
        <v>4522</v>
      </c>
      <c r="G19" s="126">
        <v>5091</v>
      </c>
      <c r="H19" s="126">
        <v>5091</v>
      </c>
      <c r="I19" s="136"/>
    </row>
    <row r="20" spans="5:9" x14ac:dyDescent="0.25">
      <c r="E20" s="119">
        <v>2006</v>
      </c>
      <c r="F20" s="126">
        <v>4958</v>
      </c>
      <c r="G20" s="126">
        <v>5091</v>
      </c>
      <c r="H20" s="126">
        <v>5091</v>
      </c>
      <c r="I20" s="136"/>
    </row>
    <row r="21" spans="5:9" x14ac:dyDescent="0.25">
      <c r="E21" s="119">
        <v>2007</v>
      </c>
      <c r="F21" s="126">
        <v>4187</v>
      </c>
      <c r="G21" s="126">
        <v>4938</v>
      </c>
      <c r="H21" s="126">
        <v>4938</v>
      </c>
      <c r="I21" s="136"/>
    </row>
    <row r="22" spans="5:9" x14ac:dyDescent="0.25">
      <c r="E22" s="119">
        <v>2008</v>
      </c>
      <c r="F22" s="126">
        <v>4052</v>
      </c>
      <c r="G22" s="126">
        <v>4549</v>
      </c>
      <c r="H22" s="126">
        <v>4549</v>
      </c>
      <c r="I22" s="135" t="s">
        <v>194</v>
      </c>
    </row>
    <row r="23" spans="5:9" x14ac:dyDescent="0.25">
      <c r="E23" s="119">
        <v>2009</v>
      </c>
      <c r="F23" s="126">
        <v>3952</v>
      </c>
      <c r="G23" s="126">
        <v>4362</v>
      </c>
      <c r="H23" s="126">
        <v>4362</v>
      </c>
      <c r="I23" s="136"/>
    </row>
    <row r="24" spans="5:9" x14ac:dyDescent="0.25">
      <c r="E24" s="119">
        <v>2010</v>
      </c>
      <c r="F24" s="126">
        <v>3902</v>
      </c>
      <c r="G24" s="126">
        <v>5098</v>
      </c>
      <c r="H24" s="126">
        <v>5098</v>
      </c>
      <c r="I24" s="136"/>
    </row>
    <row r="25" spans="5:9" x14ac:dyDescent="0.25">
      <c r="E25" s="119">
        <v>2011</v>
      </c>
      <c r="F25" s="126">
        <v>3443</v>
      </c>
      <c r="G25" s="126">
        <v>4854</v>
      </c>
      <c r="H25" s="126">
        <v>4854</v>
      </c>
      <c r="I25" s="136"/>
    </row>
    <row r="26" spans="5:9" ht="25.5" x14ac:dyDescent="0.25">
      <c r="E26" s="119">
        <v>2012</v>
      </c>
      <c r="F26" s="126">
        <v>5077</v>
      </c>
      <c r="G26" s="126">
        <v>5507</v>
      </c>
      <c r="H26" s="126">
        <v>5507</v>
      </c>
      <c r="I26" s="135" t="s">
        <v>195</v>
      </c>
    </row>
    <row r="27" spans="5:9" x14ac:dyDescent="0.25">
      <c r="E27" s="119">
        <v>2013</v>
      </c>
      <c r="F27" s="126">
        <v>4879</v>
      </c>
      <c r="G27" s="126">
        <v>5130</v>
      </c>
      <c r="H27" s="126">
        <v>5130</v>
      </c>
      <c r="I27" s="136"/>
    </row>
    <row r="28" spans="5:9" x14ac:dyDescent="0.25">
      <c r="E28" s="119">
        <v>2014</v>
      </c>
      <c r="F28" s="126">
        <v>4277</v>
      </c>
      <c r="G28" s="126">
        <v>5324</v>
      </c>
      <c r="H28" s="126">
        <v>5324</v>
      </c>
      <c r="I28" s="136"/>
    </row>
    <row r="29" spans="5:9" x14ac:dyDescent="0.25">
      <c r="E29" s="119">
        <v>2015</v>
      </c>
      <c r="F29" s="126">
        <v>3944</v>
      </c>
      <c r="G29" s="126">
        <v>4999</v>
      </c>
      <c r="H29" s="126">
        <v>4999</v>
      </c>
      <c r="I29" s="136"/>
    </row>
    <row r="30" spans="5:9" x14ac:dyDescent="0.25">
      <c r="E30" s="119">
        <v>2016</v>
      </c>
      <c r="F30" s="126">
        <v>3437</v>
      </c>
      <c r="G30" s="126">
        <v>4004</v>
      </c>
      <c r="H30" s="126">
        <v>4004</v>
      </c>
      <c r="I30" s="136"/>
    </row>
    <row r="31" spans="5:9" x14ac:dyDescent="0.25">
      <c r="E31" s="119">
        <v>2017</v>
      </c>
      <c r="F31" s="126">
        <v>1836</v>
      </c>
      <c r="G31" s="126">
        <v>3786</v>
      </c>
      <c r="H31" s="126">
        <v>3786</v>
      </c>
      <c r="I31" s="136"/>
    </row>
    <row r="32" spans="5:9" x14ac:dyDescent="0.25">
      <c r="E32" s="119">
        <v>2018</v>
      </c>
      <c r="F32" s="126">
        <v>2288</v>
      </c>
      <c r="G32" s="126">
        <v>3685</v>
      </c>
      <c r="H32" s="126">
        <v>3685</v>
      </c>
      <c r="I32" s="136"/>
    </row>
    <row r="33" spans="5:9" x14ac:dyDescent="0.25">
      <c r="E33" s="119">
        <v>2019</v>
      </c>
      <c r="F33" s="126">
        <v>2748</v>
      </c>
      <c r="G33" s="126">
        <v>4528</v>
      </c>
      <c r="H33" s="126">
        <v>4528</v>
      </c>
    </row>
    <row r="34" spans="5:9" x14ac:dyDescent="0.25">
      <c r="E34" s="120">
        <v>2020</v>
      </c>
      <c r="F34" s="129">
        <v>2617</v>
      </c>
      <c r="G34" s="129">
        <v>4312</v>
      </c>
      <c r="H34" s="129">
        <v>4312</v>
      </c>
      <c r="I34" s="109"/>
    </row>
    <row r="37" spans="5:9" x14ac:dyDescent="0.25">
      <c r="E37" s="121"/>
      <c r="F37" s="130"/>
      <c r="G37" s="130"/>
      <c r="H37" s="130"/>
      <c r="I37" s="91"/>
    </row>
    <row r="38" spans="5:9" x14ac:dyDescent="0.25">
      <c r="E38" s="121"/>
      <c r="F38" s="131"/>
      <c r="G38" s="131"/>
      <c r="H38" s="131"/>
      <c r="I38" s="91"/>
    </row>
  </sheetData>
  <mergeCells count="1">
    <mergeCell ref="I2:I5"/>
  </mergeCells>
  <pageMargins left="1" right="1" top="1" bottom="1" header="0.5" footer="0.5"/>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view="pageBreakPreview" topLeftCell="A37" zoomScaleNormal="100" zoomScaleSheetLayoutView="100" workbookViewId="0">
      <selection activeCell="O71" sqref="O71"/>
    </sheetView>
  </sheetViews>
  <sheetFormatPr defaultRowHeight="15" x14ac:dyDescent="0.25"/>
  <sheetData>
    <row r="1" spans="1:7" ht="30" x14ac:dyDescent="0.25">
      <c r="A1" s="157" t="s">
        <v>127</v>
      </c>
      <c r="B1" s="157" t="s">
        <v>198</v>
      </c>
      <c r="C1" s="157" t="s">
        <v>199</v>
      </c>
      <c r="D1" s="157" t="s">
        <v>200</v>
      </c>
      <c r="E1" s="157" t="s">
        <v>126</v>
      </c>
      <c r="F1" s="157" t="s">
        <v>129</v>
      </c>
      <c r="G1" s="157" t="s">
        <v>201</v>
      </c>
    </row>
    <row r="2" spans="1:7" x14ac:dyDescent="0.25">
      <c r="A2" s="143">
        <v>1961</v>
      </c>
      <c r="B2" s="143">
        <v>800</v>
      </c>
      <c r="C2" s="143" t="s">
        <v>62</v>
      </c>
      <c r="D2" s="143" t="s">
        <v>62</v>
      </c>
      <c r="E2" s="143">
        <v>800</v>
      </c>
      <c r="F2" s="143" t="s">
        <v>62</v>
      </c>
      <c r="G2" s="143" t="s">
        <v>62</v>
      </c>
    </row>
    <row r="3" spans="1:7" x14ac:dyDescent="0.25">
      <c r="A3" s="143">
        <v>1962</v>
      </c>
      <c r="B3" s="144">
        <v>3250</v>
      </c>
      <c r="C3" s="143" t="s">
        <v>62</v>
      </c>
      <c r="D3" s="143" t="s">
        <v>62</v>
      </c>
      <c r="E3" s="144">
        <v>3250</v>
      </c>
      <c r="F3" s="143" t="s">
        <v>62</v>
      </c>
      <c r="G3" s="143" t="s">
        <v>62</v>
      </c>
    </row>
    <row r="4" spans="1:7" x14ac:dyDescent="0.25">
      <c r="A4" s="143">
        <v>1963</v>
      </c>
      <c r="B4" s="144">
        <v>6815</v>
      </c>
      <c r="C4" s="143" t="s">
        <v>62</v>
      </c>
      <c r="D4" s="143" t="s">
        <v>62</v>
      </c>
      <c r="E4" s="144">
        <v>6815</v>
      </c>
      <c r="F4" s="143" t="s">
        <v>62</v>
      </c>
      <c r="G4" s="143" t="s">
        <v>62</v>
      </c>
    </row>
    <row r="5" spans="1:7" x14ac:dyDescent="0.25">
      <c r="A5" s="143">
        <v>1964</v>
      </c>
      <c r="B5" s="144">
        <v>12170</v>
      </c>
      <c r="C5" s="143" t="s">
        <v>62</v>
      </c>
      <c r="D5" s="143" t="s">
        <v>62</v>
      </c>
      <c r="E5" s="144">
        <v>12170</v>
      </c>
      <c r="F5" s="143" t="s">
        <v>62</v>
      </c>
      <c r="G5" s="143" t="s">
        <v>62</v>
      </c>
    </row>
    <row r="6" spans="1:7" x14ac:dyDescent="0.25">
      <c r="A6" s="143">
        <v>1965</v>
      </c>
      <c r="B6" s="144">
        <v>17430</v>
      </c>
      <c r="C6" s="143" t="s">
        <v>62</v>
      </c>
      <c r="D6" s="143" t="s">
        <v>62</v>
      </c>
      <c r="E6" s="144">
        <v>17430</v>
      </c>
      <c r="F6" s="143" t="s">
        <v>62</v>
      </c>
      <c r="G6" s="143" t="s">
        <v>62</v>
      </c>
    </row>
    <row r="7" spans="1:7" x14ac:dyDescent="0.25">
      <c r="A7" s="143">
        <v>1966</v>
      </c>
      <c r="B7" s="144">
        <v>10040</v>
      </c>
      <c r="C7" s="143" t="s">
        <v>62</v>
      </c>
      <c r="D7" s="143" t="s">
        <v>62</v>
      </c>
      <c r="E7" s="144">
        <v>10040</v>
      </c>
      <c r="F7" s="143" t="s">
        <v>62</v>
      </c>
      <c r="G7" s="143" t="s">
        <v>62</v>
      </c>
    </row>
    <row r="8" spans="1:7" x14ac:dyDescent="0.25">
      <c r="A8" s="143">
        <v>1967</v>
      </c>
      <c r="B8" s="144">
        <v>6000</v>
      </c>
      <c r="C8" s="143" t="s">
        <v>62</v>
      </c>
      <c r="D8" s="143" t="s">
        <v>62</v>
      </c>
      <c r="E8" s="144">
        <v>6000</v>
      </c>
      <c r="F8" s="143" t="s">
        <v>62</v>
      </c>
      <c r="G8" s="143" t="s">
        <v>62</v>
      </c>
    </row>
    <row r="9" spans="1:7" x14ac:dyDescent="0.25">
      <c r="A9" s="143">
        <v>1968</v>
      </c>
      <c r="B9" s="144">
        <v>5010</v>
      </c>
      <c r="C9" s="143" t="s">
        <v>62</v>
      </c>
      <c r="D9" s="143" t="s">
        <v>62</v>
      </c>
      <c r="E9" s="144">
        <v>5010</v>
      </c>
      <c r="F9" s="143" t="s">
        <v>62</v>
      </c>
      <c r="G9" s="143" t="s">
        <v>62</v>
      </c>
    </row>
    <row r="10" spans="1:7" x14ac:dyDescent="0.25">
      <c r="A10" s="143">
        <v>1969</v>
      </c>
      <c r="B10" s="144">
        <v>3630</v>
      </c>
      <c r="C10" s="143" t="s">
        <v>62</v>
      </c>
      <c r="D10" s="143" t="s">
        <v>62</v>
      </c>
      <c r="E10" s="144">
        <v>3630</v>
      </c>
      <c r="F10" s="143" t="s">
        <v>62</v>
      </c>
      <c r="G10" s="143" t="s">
        <v>62</v>
      </c>
    </row>
    <row r="11" spans="1:7" x14ac:dyDescent="0.25">
      <c r="A11" s="143">
        <v>1970</v>
      </c>
      <c r="B11" s="144">
        <v>2245</v>
      </c>
      <c r="C11" s="143" t="s">
        <v>62</v>
      </c>
      <c r="D11" s="143" t="s">
        <v>62</v>
      </c>
      <c r="E11" s="144">
        <v>2245</v>
      </c>
      <c r="F11" s="143" t="s">
        <v>62</v>
      </c>
      <c r="G11" s="143" t="s">
        <v>62</v>
      </c>
    </row>
    <row r="12" spans="1:7" x14ac:dyDescent="0.25">
      <c r="A12" s="143">
        <v>1971</v>
      </c>
      <c r="B12" s="144">
        <v>3875</v>
      </c>
      <c r="C12" s="143" t="s">
        <v>62</v>
      </c>
      <c r="D12" s="143" t="s">
        <v>62</v>
      </c>
      <c r="E12" s="144">
        <v>3875</v>
      </c>
      <c r="F12" s="143" t="s">
        <v>62</v>
      </c>
      <c r="G12" s="143" t="s">
        <v>62</v>
      </c>
    </row>
    <row r="13" spans="1:7" x14ac:dyDescent="0.25">
      <c r="A13" s="143">
        <v>1972</v>
      </c>
      <c r="B13" s="144">
        <v>3880</v>
      </c>
      <c r="C13" s="143" t="s">
        <v>62</v>
      </c>
      <c r="D13" s="143" t="s">
        <v>62</v>
      </c>
      <c r="E13" s="144">
        <v>3880</v>
      </c>
      <c r="F13" s="143" t="s">
        <v>62</v>
      </c>
      <c r="G13" s="143" t="s">
        <v>62</v>
      </c>
    </row>
    <row r="14" spans="1:7" x14ac:dyDescent="0.25">
      <c r="A14" s="143">
        <v>1973</v>
      </c>
      <c r="B14" s="144">
        <v>2820</v>
      </c>
      <c r="C14" s="143" t="s">
        <v>62</v>
      </c>
      <c r="D14" s="143" t="s">
        <v>62</v>
      </c>
      <c r="E14" s="144">
        <v>2820</v>
      </c>
      <c r="F14" s="143" t="s">
        <v>62</v>
      </c>
      <c r="G14" s="143" t="s">
        <v>62</v>
      </c>
    </row>
    <row r="15" spans="1:7" x14ac:dyDescent="0.25">
      <c r="A15" s="143">
        <v>1974</v>
      </c>
      <c r="B15" s="144">
        <v>2550</v>
      </c>
      <c r="C15" s="143" t="s">
        <v>62</v>
      </c>
      <c r="D15" s="143" t="s">
        <v>62</v>
      </c>
      <c r="E15" s="144">
        <v>2550</v>
      </c>
      <c r="F15" s="143" t="s">
        <v>62</v>
      </c>
      <c r="G15" s="143" t="s">
        <v>62</v>
      </c>
    </row>
    <row r="16" spans="1:7" x14ac:dyDescent="0.25">
      <c r="A16" s="143">
        <v>1975</v>
      </c>
      <c r="B16" s="144">
        <v>2520</v>
      </c>
      <c r="C16" s="143" t="s">
        <v>62</v>
      </c>
      <c r="D16" s="143" t="s">
        <v>62</v>
      </c>
      <c r="E16" s="144">
        <v>2520</v>
      </c>
      <c r="F16" s="143" t="s">
        <v>62</v>
      </c>
      <c r="G16" s="143" t="s">
        <v>62</v>
      </c>
    </row>
    <row r="17" spans="1:8" x14ac:dyDescent="0.25">
      <c r="A17" s="143">
        <v>1976</v>
      </c>
      <c r="B17" s="144">
        <v>2275</v>
      </c>
      <c r="C17" s="143" t="s">
        <v>62</v>
      </c>
      <c r="D17" s="143" t="s">
        <v>62</v>
      </c>
      <c r="E17" s="144">
        <v>2275</v>
      </c>
      <c r="F17" s="143" t="s">
        <v>62</v>
      </c>
      <c r="G17" s="143" t="s">
        <v>62</v>
      </c>
    </row>
    <row r="18" spans="1:8" x14ac:dyDescent="0.25">
      <c r="A18" s="143">
        <v>1977</v>
      </c>
      <c r="B18" s="143">
        <v>622</v>
      </c>
      <c r="C18" s="143" t="s">
        <v>62</v>
      </c>
      <c r="D18" s="143" t="s">
        <v>62</v>
      </c>
      <c r="E18" s="143">
        <v>622</v>
      </c>
      <c r="F18" s="143" t="s">
        <v>62</v>
      </c>
      <c r="G18" s="143" t="s">
        <v>62</v>
      </c>
    </row>
    <row r="19" spans="1:8" x14ac:dyDescent="0.25">
      <c r="A19" s="143">
        <v>1978</v>
      </c>
      <c r="B19" s="143">
        <v>553</v>
      </c>
      <c r="C19" s="143" t="s">
        <v>62</v>
      </c>
      <c r="D19" s="143" t="s">
        <v>62</v>
      </c>
      <c r="E19" s="143">
        <v>554</v>
      </c>
      <c r="F19" s="143" t="s">
        <v>62</v>
      </c>
      <c r="G19" s="143" t="s">
        <v>62</v>
      </c>
    </row>
    <row r="20" spans="1:8" x14ac:dyDescent="0.25">
      <c r="A20" s="143">
        <v>1979</v>
      </c>
      <c r="B20" s="143">
        <v>666</v>
      </c>
      <c r="C20" s="143">
        <v>3</v>
      </c>
      <c r="D20" s="143" t="s">
        <v>62</v>
      </c>
      <c r="E20" s="143">
        <v>670</v>
      </c>
      <c r="F20" s="143" t="s">
        <v>62</v>
      </c>
      <c r="G20" s="143" t="s">
        <v>62</v>
      </c>
    </row>
    <row r="21" spans="1:8" x14ac:dyDescent="0.25">
      <c r="A21" s="143">
        <v>1980</v>
      </c>
      <c r="B21" s="143">
        <v>809</v>
      </c>
      <c r="C21" s="143" t="s">
        <v>202</v>
      </c>
      <c r="D21" s="143" t="s">
        <v>62</v>
      </c>
      <c r="E21" s="143">
        <v>810</v>
      </c>
      <c r="F21" s="143" t="s">
        <v>62</v>
      </c>
      <c r="G21" s="143" t="s">
        <v>62</v>
      </c>
    </row>
    <row r="22" spans="1:8" x14ac:dyDescent="0.25">
      <c r="A22" s="143">
        <v>1981</v>
      </c>
      <c r="B22" s="144">
        <v>1469</v>
      </c>
      <c r="C22" s="143" t="s">
        <v>62</v>
      </c>
      <c r="D22" s="143" t="s">
        <v>62</v>
      </c>
      <c r="E22" s="144">
        <v>1477</v>
      </c>
      <c r="F22" s="143" t="s">
        <v>62</v>
      </c>
      <c r="G22" s="143" t="s">
        <v>62</v>
      </c>
    </row>
    <row r="23" spans="1:8" x14ac:dyDescent="0.25">
      <c r="A23" s="143">
        <v>1982</v>
      </c>
      <c r="B23" s="144">
        <v>3914</v>
      </c>
      <c r="C23" s="143" t="s">
        <v>62</v>
      </c>
      <c r="D23" s="143" t="s">
        <v>62</v>
      </c>
      <c r="E23" s="144">
        <v>3920</v>
      </c>
      <c r="F23" s="143" t="s">
        <v>62</v>
      </c>
      <c r="G23" s="143" t="s">
        <v>62</v>
      </c>
    </row>
    <row r="24" spans="1:8" x14ac:dyDescent="0.25">
      <c r="A24" s="143">
        <v>1983</v>
      </c>
      <c r="B24" s="144">
        <v>2705</v>
      </c>
      <c r="C24" s="143">
        <v>911</v>
      </c>
      <c r="D24" s="143" t="s">
        <v>62</v>
      </c>
      <c r="E24" s="144">
        <v>3618</v>
      </c>
      <c r="F24" s="143" t="s">
        <v>62</v>
      </c>
      <c r="G24" s="143" t="s">
        <v>62</v>
      </c>
    </row>
    <row r="25" spans="1:8" x14ac:dyDescent="0.25">
      <c r="A25" s="143">
        <v>1984</v>
      </c>
      <c r="B25" s="143">
        <v>494</v>
      </c>
      <c r="C25" s="143">
        <v>497</v>
      </c>
      <c r="D25" s="143">
        <v>10</v>
      </c>
      <c r="E25" s="144">
        <v>1002</v>
      </c>
      <c r="F25" s="143" t="s">
        <v>62</v>
      </c>
      <c r="G25" s="143" t="s">
        <v>62</v>
      </c>
    </row>
    <row r="26" spans="1:8" x14ac:dyDescent="0.25">
      <c r="A26" s="143">
        <v>1985</v>
      </c>
      <c r="B26" s="143" t="s">
        <v>202</v>
      </c>
      <c r="C26" s="143">
        <v>115</v>
      </c>
      <c r="D26" s="143">
        <v>70</v>
      </c>
      <c r="E26" s="143">
        <v>185</v>
      </c>
      <c r="F26" s="143" t="s">
        <v>62</v>
      </c>
      <c r="G26" s="143" t="s">
        <v>62</v>
      </c>
    </row>
    <row r="27" spans="1:8" x14ac:dyDescent="0.25">
      <c r="A27" s="143">
        <v>1986</v>
      </c>
      <c r="B27" s="143" t="s">
        <v>202</v>
      </c>
      <c r="C27" s="143">
        <v>11</v>
      </c>
      <c r="D27" s="143">
        <v>237</v>
      </c>
      <c r="E27" s="143">
        <v>248</v>
      </c>
      <c r="F27" s="143" t="s">
        <v>62</v>
      </c>
      <c r="G27" s="143" t="s">
        <v>62</v>
      </c>
      <c r="H27" s="1"/>
    </row>
    <row r="28" spans="1:8" x14ac:dyDescent="0.25">
      <c r="A28" s="143">
        <v>1987</v>
      </c>
      <c r="B28" s="143" t="s">
        <v>62</v>
      </c>
      <c r="C28" s="143">
        <v>56</v>
      </c>
      <c r="D28" s="143">
        <v>427</v>
      </c>
      <c r="E28" s="143">
        <v>483</v>
      </c>
      <c r="F28" s="143" t="s">
        <v>62</v>
      </c>
      <c r="G28" s="143" t="s">
        <v>62</v>
      </c>
      <c r="H28" s="1"/>
    </row>
    <row r="29" spans="1:8" x14ac:dyDescent="0.25">
      <c r="A29" s="143">
        <v>19881</v>
      </c>
      <c r="B29" s="143" t="s">
        <v>62</v>
      </c>
      <c r="C29" s="143" t="s">
        <v>202</v>
      </c>
      <c r="D29" s="144">
        <v>1107</v>
      </c>
      <c r="E29" s="144">
        <v>1107</v>
      </c>
      <c r="F29" s="143" t="s">
        <v>62</v>
      </c>
      <c r="G29" s="143" t="s">
        <v>62</v>
      </c>
      <c r="H29" s="1"/>
    </row>
    <row r="30" spans="1:8" x14ac:dyDescent="0.25">
      <c r="A30" s="143">
        <v>1989</v>
      </c>
      <c r="B30" s="143" t="s">
        <v>62</v>
      </c>
      <c r="C30" s="143" t="s">
        <v>62</v>
      </c>
      <c r="D30" s="144">
        <v>1527</v>
      </c>
      <c r="E30" s="144">
        <v>1527</v>
      </c>
      <c r="F30" s="143" t="s">
        <v>62</v>
      </c>
      <c r="G30" s="143" t="s">
        <v>62</v>
      </c>
    </row>
    <row r="31" spans="1:8" x14ac:dyDescent="0.25">
      <c r="A31" s="143">
        <v>1990</v>
      </c>
      <c r="B31" s="143" t="s">
        <v>62</v>
      </c>
      <c r="C31" s="143" t="s">
        <v>62</v>
      </c>
      <c r="D31" s="144">
        <v>1697</v>
      </c>
      <c r="E31" s="144">
        <v>1716</v>
      </c>
      <c r="F31" s="143" t="s">
        <v>62</v>
      </c>
      <c r="G31" s="143" t="s">
        <v>62</v>
      </c>
    </row>
    <row r="32" spans="1:8" x14ac:dyDescent="0.25">
      <c r="A32" s="143">
        <v>19912</v>
      </c>
      <c r="B32" s="143" t="s">
        <v>62</v>
      </c>
      <c r="C32" s="143" t="s">
        <v>62</v>
      </c>
      <c r="D32" s="144">
        <v>4528</v>
      </c>
      <c r="E32" s="144">
        <v>4528</v>
      </c>
      <c r="F32" s="143" t="s">
        <v>62</v>
      </c>
      <c r="G32" s="143" t="s">
        <v>62</v>
      </c>
    </row>
    <row r="33" spans="1:7" x14ac:dyDescent="0.25">
      <c r="A33" s="145">
        <v>1992</v>
      </c>
      <c r="B33" s="145" t="s">
        <v>62</v>
      </c>
      <c r="C33" s="145" t="s">
        <v>62</v>
      </c>
      <c r="D33" s="146">
        <v>7770</v>
      </c>
      <c r="E33" s="146">
        <v>7770</v>
      </c>
      <c r="F33" s="145" t="s">
        <v>62</v>
      </c>
      <c r="G33" s="145" t="s">
        <v>62</v>
      </c>
    </row>
    <row r="34" spans="1:7" ht="30" x14ac:dyDescent="0.25">
      <c r="A34" s="157" t="s">
        <v>127</v>
      </c>
      <c r="B34" s="157" t="s">
        <v>198</v>
      </c>
      <c r="C34" s="157" t="s">
        <v>199</v>
      </c>
      <c r="D34" s="157" t="s">
        <v>200</v>
      </c>
      <c r="E34" s="157" t="s">
        <v>126</v>
      </c>
      <c r="F34" s="157" t="s">
        <v>129</v>
      </c>
      <c r="G34" s="157" t="s">
        <v>201</v>
      </c>
    </row>
    <row r="35" spans="1:7" x14ac:dyDescent="0.25">
      <c r="A35" s="147">
        <v>19933</v>
      </c>
      <c r="B35" s="147" t="s">
        <v>62</v>
      </c>
      <c r="C35" s="147" t="s">
        <v>62</v>
      </c>
      <c r="D35" s="148">
        <v>4820</v>
      </c>
      <c r="E35" s="148">
        <v>4820</v>
      </c>
      <c r="F35" s="148">
        <v>5760</v>
      </c>
      <c r="G35" s="149">
        <v>0.84</v>
      </c>
    </row>
    <row r="36" spans="1:7" x14ac:dyDescent="0.25">
      <c r="A36" s="150">
        <v>1994</v>
      </c>
      <c r="B36" s="150" t="s">
        <v>62</v>
      </c>
      <c r="C36" s="150" t="s">
        <v>62</v>
      </c>
      <c r="D36" s="151">
        <v>5966</v>
      </c>
      <c r="E36" s="151">
        <v>5966</v>
      </c>
      <c r="F36" s="151">
        <v>5760</v>
      </c>
      <c r="G36" s="152">
        <v>1.04</v>
      </c>
    </row>
    <row r="37" spans="1:7" x14ac:dyDescent="0.25">
      <c r="A37" s="150">
        <v>1995</v>
      </c>
      <c r="B37" s="150" t="s">
        <v>62</v>
      </c>
      <c r="C37" s="150" t="s">
        <v>62</v>
      </c>
      <c r="D37" s="151">
        <v>5635</v>
      </c>
      <c r="E37" s="151">
        <v>5635</v>
      </c>
      <c r="F37" s="151">
        <v>5270</v>
      </c>
      <c r="G37" s="152">
        <v>1.07</v>
      </c>
    </row>
    <row r="38" spans="1:7" x14ac:dyDescent="0.25">
      <c r="A38" s="150">
        <v>1996</v>
      </c>
      <c r="B38" s="150" t="s">
        <v>62</v>
      </c>
      <c r="C38" s="150" t="s">
        <v>62</v>
      </c>
      <c r="D38" s="151">
        <v>3340</v>
      </c>
      <c r="E38" s="151">
        <v>3340</v>
      </c>
      <c r="F38" s="151">
        <v>5270</v>
      </c>
      <c r="G38" s="152">
        <v>0.63</v>
      </c>
    </row>
    <row r="39" spans="1:7" x14ac:dyDescent="0.25">
      <c r="A39" s="150">
        <v>1997</v>
      </c>
      <c r="B39" s="150" t="s">
        <v>62</v>
      </c>
      <c r="C39" s="150" t="s">
        <v>62</v>
      </c>
      <c r="D39" s="151">
        <v>2935</v>
      </c>
      <c r="E39" s="151">
        <v>2935</v>
      </c>
      <c r="F39" s="151">
        <v>5000</v>
      </c>
      <c r="G39" s="152">
        <v>0.59</v>
      </c>
    </row>
    <row r="40" spans="1:7" x14ac:dyDescent="0.25">
      <c r="A40" s="150">
        <v>1998</v>
      </c>
      <c r="B40" s="150" t="s">
        <v>62</v>
      </c>
      <c r="C40" s="150" t="s">
        <v>62</v>
      </c>
      <c r="D40" s="151">
        <v>3055</v>
      </c>
      <c r="E40" s="151">
        <v>3055</v>
      </c>
      <c r="F40" s="151">
        <v>5000</v>
      </c>
      <c r="G40" s="152">
        <v>0.61</v>
      </c>
    </row>
    <row r="41" spans="1:7" x14ac:dyDescent="0.25">
      <c r="A41" s="150">
        <v>1999</v>
      </c>
      <c r="B41" s="150" t="s">
        <v>62</v>
      </c>
      <c r="C41" s="150" t="s">
        <v>62</v>
      </c>
      <c r="D41" s="151">
        <v>5409</v>
      </c>
      <c r="E41" s="151">
        <v>5409</v>
      </c>
      <c r="F41" s="151">
        <v>4990</v>
      </c>
      <c r="G41" s="152">
        <v>1.08</v>
      </c>
    </row>
    <row r="42" spans="1:7" x14ac:dyDescent="0.25">
      <c r="A42" s="150">
        <v>2000</v>
      </c>
      <c r="B42" s="150" t="s">
        <v>62</v>
      </c>
      <c r="C42" s="150" t="s">
        <v>62</v>
      </c>
      <c r="D42" s="151">
        <v>3333</v>
      </c>
      <c r="E42" s="151">
        <v>3333</v>
      </c>
      <c r="F42" s="151">
        <v>5120</v>
      </c>
      <c r="G42" s="152">
        <v>0.65</v>
      </c>
    </row>
    <row r="43" spans="1:7" x14ac:dyDescent="0.25">
      <c r="A43" s="150">
        <v>2001</v>
      </c>
      <c r="B43" s="150" t="s">
        <v>62</v>
      </c>
      <c r="C43" s="150" t="s">
        <v>62</v>
      </c>
      <c r="D43" s="151">
        <v>3133</v>
      </c>
      <c r="E43" s="151">
        <v>3133</v>
      </c>
      <c r="F43" s="151">
        <v>4880</v>
      </c>
      <c r="G43" s="152">
        <v>0.64</v>
      </c>
    </row>
    <row r="44" spans="1:7" x14ac:dyDescent="0.25">
      <c r="A44" s="150">
        <v>2002</v>
      </c>
      <c r="B44" s="150" t="s">
        <v>62</v>
      </c>
      <c r="C44" s="150" t="s">
        <v>62</v>
      </c>
      <c r="D44" s="151">
        <v>3339</v>
      </c>
      <c r="E44" s="151">
        <v>3339</v>
      </c>
      <c r="F44" s="151">
        <v>4770</v>
      </c>
      <c r="G44" s="152">
        <v>0.7</v>
      </c>
    </row>
    <row r="45" spans="1:7" x14ac:dyDescent="0.25">
      <c r="A45" s="150">
        <v>2003</v>
      </c>
      <c r="B45" s="150" t="s">
        <v>62</v>
      </c>
      <c r="C45" s="150" t="s">
        <v>62</v>
      </c>
      <c r="D45" s="151">
        <v>5256</v>
      </c>
      <c r="E45" s="151">
        <v>5256</v>
      </c>
      <c r="F45" s="151">
        <v>5530</v>
      </c>
      <c r="G45" s="152">
        <v>0.95</v>
      </c>
    </row>
    <row r="46" spans="1:7" x14ac:dyDescent="0.25">
      <c r="A46" s="150">
        <v>2004</v>
      </c>
      <c r="B46" s="150" t="s">
        <v>62</v>
      </c>
      <c r="C46" s="150" t="s">
        <v>62</v>
      </c>
      <c r="D46" s="151">
        <v>4811</v>
      </c>
      <c r="E46" s="151">
        <v>4811</v>
      </c>
      <c r="F46" s="151">
        <v>4870</v>
      </c>
      <c r="G46" s="152">
        <v>0.99</v>
      </c>
    </row>
    <row r="47" spans="1:7" x14ac:dyDescent="0.25">
      <c r="A47" s="150">
        <v>2005</v>
      </c>
      <c r="B47" s="150" t="s">
        <v>62</v>
      </c>
      <c r="C47" s="150" t="s">
        <v>62</v>
      </c>
      <c r="D47" s="151">
        <v>4522</v>
      </c>
      <c r="E47" s="151">
        <v>4522</v>
      </c>
      <c r="F47" s="151">
        <v>5091</v>
      </c>
      <c r="G47" s="152">
        <v>0.89</v>
      </c>
    </row>
    <row r="48" spans="1:7" x14ac:dyDescent="0.25">
      <c r="A48" s="150">
        <v>2006</v>
      </c>
      <c r="B48" s="150" t="s">
        <v>62</v>
      </c>
      <c r="C48" s="150" t="s">
        <v>62</v>
      </c>
      <c r="D48" s="151">
        <v>4958</v>
      </c>
      <c r="E48" s="151">
        <v>4958</v>
      </c>
      <c r="F48" s="151">
        <v>5091</v>
      </c>
      <c r="G48" s="152">
        <v>0.97</v>
      </c>
    </row>
    <row r="49" spans="1:14" x14ac:dyDescent="0.25">
      <c r="A49" s="150">
        <v>20074</v>
      </c>
      <c r="B49" s="150" t="s">
        <v>62</v>
      </c>
      <c r="C49" s="150" t="s">
        <v>62</v>
      </c>
      <c r="D49" s="151">
        <v>4187</v>
      </c>
      <c r="E49" s="151">
        <v>4187</v>
      </c>
      <c r="F49" s="151">
        <v>4938</v>
      </c>
      <c r="G49" s="152">
        <v>0.85</v>
      </c>
    </row>
    <row r="50" spans="1:14" x14ac:dyDescent="0.25">
      <c r="A50" s="150">
        <v>2008</v>
      </c>
      <c r="B50" s="150" t="s">
        <v>62</v>
      </c>
      <c r="C50" s="150" t="s">
        <v>62</v>
      </c>
      <c r="D50" s="151">
        <v>4052</v>
      </c>
      <c r="E50" s="151">
        <v>4052</v>
      </c>
      <c r="F50" s="151">
        <v>4549</v>
      </c>
      <c r="G50" s="152">
        <v>0.89</v>
      </c>
    </row>
    <row r="51" spans="1:14" x14ac:dyDescent="0.25">
      <c r="A51" s="150">
        <v>2009</v>
      </c>
      <c r="B51" s="150" t="s">
        <v>62</v>
      </c>
      <c r="C51" s="150" t="s">
        <v>62</v>
      </c>
      <c r="D51" s="151">
        <v>3952</v>
      </c>
      <c r="E51" s="151">
        <v>3952</v>
      </c>
      <c r="F51" s="151">
        <v>4362</v>
      </c>
      <c r="G51" s="152">
        <v>0.91</v>
      </c>
    </row>
    <row r="52" spans="1:14" x14ac:dyDescent="0.25">
      <c r="A52" s="150">
        <v>2010</v>
      </c>
      <c r="B52" s="150" t="s">
        <v>62</v>
      </c>
      <c r="C52" s="150" t="s">
        <v>62</v>
      </c>
      <c r="D52" s="153">
        <v>3902</v>
      </c>
      <c r="E52" s="153">
        <v>3902</v>
      </c>
      <c r="F52" s="153">
        <v>5098</v>
      </c>
      <c r="G52" s="152">
        <v>0.77</v>
      </c>
    </row>
    <row r="53" spans="1:14" x14ac:dyDescent="0.25">
      <c r="A53" s="150">
        <v>2011</v>
      </c>
      <c r="B53" s="150" t="s">
        <v>62</v>
      </c>
      <c r="C53" s="150" t="s">
        <v>62</v>
      </c>
      <c r="D53" s="153">
        <v>3443</v>
      </c>
      <c r="E53" s="153">
        <v>3440</v>
      </c>
      <c r="F53" s="153">
        <v>4854</v>
      </c>
      <c r="G53" s="152">
        <v>0.71</v>
      </c>
    </row>
    <row r="54" spans="1:14" x14ac:dyDescent="0.25">
      <c r="A54" s="150">
        <v>2012</v>
      </c>
      <c r="B54" s="150" t="s">
        <v>62</v>
      </c>
      <c r="C54" s="150" t="s">
        <v>62</v>
      </c>
      <c r="D54" s="153">
        <v>5077</v>
      </c>
      <c r="E54" s="153">
        <v>5063</v>
      </c>
      <c r="F54" s="153">
        <v>5507</v>
      </c>
      <c r="G54" s="152">
        <v>0.92</v>
      </c>
    </row>
    <row r="55" spans="1:14" x14ac:dyDescent="0.25">
      <c r="A55" s="150">
        <v>2013</v>
      </c>
      <c r="B55" s="150" t="s">
        <v>62</v>
      </c>
      <c r="C55" s="150" t="s">
        <v>62</v>
      </c>
      <c r="D55" s="153">
        <v>4879</v>
      </c>
      <c r="E55" s="153">
        <v>4569</v>
      </c>
      <c r="F55" s="153">
        <v>5130</v>
      </c>
      <c r="G55" s="152">
        <v>0.89</v>
      </c>
    </row>
    <row r="56" spans="1:14" x14ac:dyDescent="0.25">
      <c r="A56" s="150">
        <v>2014</v>
      </c>
      <c r="B56" s="150" t="s">
        <v>62</v>
      </c>
      <c r="C56" s="150" t="s">
        <v>62</v>
      </c>
      <c r="D56" s="153">
        <v>4277</v>
      </c>
      <c r="E56" s="153">
        <v>4277</v>
      </c>
      <c r="F56" s="153">
        <v>5324</v>
      </c>
      <c r="G56" s="152">
        <v>0.8</v>
      </c>
    </row>
    <row r="57" spans="1:14" x14ac:dyDescent="0.25">
      <c r="A57" s="150">
        <v>2015</v>
      </c>
      <c r="B57" s="150" t="s">
        <v>62</v>
      </c>
      <c r="C57" s="150" t="s">
        <v>62</v>
      </c>
      <c r="D57" s="153">
        <v>3944</v>
      </c>
      <c r="E57" s="153">
        <v>3944</v>
      </c>
      <c r="F57" s="153">
        <v>4999</v>
      </c>
      <c r="G57" s="152">
        <v>0.79</v>
      </c>
    </row>
    <row r="58" spans="1:14" x14ac:dyDescent="0.25">
      <c r="A58" s="150">
        <v>2016</v>
      </c>
      <c r="B58" s="150" t="s">
        <v>62</v>
      </c>
      <c r="C58" s="150" t="s">
        <v>62</v>
      </c>
      <c r="D58" s="153">
        <v>3437</v>
      </c>
      <c r="E58" s="153">
        <v>3437</v>
      </c>
      <c r="F58" s="153">
        <v>4004</v>
      </c>
      <c r="G58" s="152">
        <v>0.86</v>
      </c>
    </row>
    <row r="59" spans="1:14" x14ac:dyDescent="0.25">
      <c r="A59" s="150">
        <v>2017</v>
      </c>
      <c r="B59" s="150" t="s">
        <v>62</v>
      </c>
      <c r="C59" s="150" t="s">
        <v>62</v>
      </c>
      <c r="D59" s="153">
        <v>1836</v>
      </c>
      <c r="E59" s="153">
        <v>1836</v>
      </c>
      <c r="F59" s="153">
        <v>3786</v>
      </c>
      <c r="G59" s="152">
        <v>0.48</v>
      </c>
      <c r="N59">
        <v>0.16</v>
      </c>
    </row>
    <row r="60" spans="1:14" x14ac:dyDescent="0.25">
      <c r="A60" s="154" t="s">
        <v>203</v>
      </c>
      <c r="B60" s="154" t="s">
        <v>62</v>
      </c>
      <c r="C60" s="154" t="s">
        <v>62</v>
      </c>
      <c r="D60" s="155">
        <v>2440</v>
      </c>
      <c r="E60" s="155">
        <v>2440</v>
      </c>
      <c r="F60" s="155">
        <v>3685</v>
      </c>
      <c r="G60" s="156">
        <v>0.66</v>
      </c>
      <c r="N60">
        <v>0.42</v>
      </c>
    </row>
    <row r="61" spans="1:14" ht="18" x14ac:dyDescent="0.25">
      <c r="A61" s="22" t="s">
        <v>204</v>
      </c>
      <c r="N61">
        <v>0.31</v>
      </c>
    </row>
    <row r="62" spans="1:14" x14ac:dyDescent="0.25">
      <c r="A62" s="141" t="s">
        <v>205</v>
      </c>
      <c r="N62">
        <v>611.77</v>
      </c>
    </row>
    <row r="63" spans="1:14" x14ac:dyDescent="0.25">
      <c r="A63" s="141" t="s">
        <v>206</v>
      </c>
      <c r="N63">
        <v>1.03</v>
      </c>
    </row>
    <row r="64" spans="1:14" x14ac:dyDescent="0.25">
      <c r="A64" s="141" t="s">
        <v>207</v>
      </c>
      <c r="N64">
        <v>1.361</v>
      </c>
    </row>
    <row r="65" spans="1:15" x14ac:dyDescent="0.25">
      <c r="A65" s="142" t="s">
        <v>208</v>
      </c>
      <c r="N65">
        <v>1.405</v>
      </c>
    </row>
    <row r="66" spans="1:15" x14ac:dyDescent="0.25">
      <c r="N66">
        <v>1562.6869999999999</v>
      </c>
    </row>
    <row r="67" spans="1:15" x14ac:dyDescent="0.25">
      <c r="N67">
        <v>2318.404</v>
      </c>
    </row>
    <row r="68" spans="1:15" x14ac:dyDescent="0.25">
      <c r="N68">
        <v>329.13099999999997</v>
      </c>
    </row>
    <row r="69" spans="1:15" x14ac:dyDescent="0.25">
      <c r="N69">
        <v>0.98</v>
      </c>
    </row>
    <row r="70" spans="1:15" x14ac:dyDescent="0.25">
      <c r="N70">
        <v>7.84</v>
      </c>
    </row>
    <row r="71" spans="1:15" x14ac:dyDescent="0.25">
      <c r="N71">
        <f>SUM(N61:N70)</f>
        <v>4834.9179999999997</v>
      </c>
      <c r="O71">
        <f>N71/1000</f>
        <v>4.834918</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7</vt:i4>
      </vt:variant>
    </vt:vector>
  </HeadingPairs>
  <TitlesOfParts>
    <vt:vector size="26" baseType="lpstr">
      <vt:lpstr>t10.3</vt:lpstr>
      <vt:lpstr>t10.4</vt:lpstr>
      <vt:lpstr>Sheet7</vt:lpstr>
      <vt:lpstr>t10.5</vt:lpstr>
      <vt:lpstr>abc_ofl</vt:lpstr>
      <vt:lpstr>status</vt:lpstr>
      <vt:lpstr>apportion</vt:lpstr>
      <vt:lpstr>Sheet8</vt:lpstr>
      <vt:lpstr>Sheet9</vt:lpstr>
      <vt:lpstr>Sheet10</vt:lpstr>
      <vt:lpstr>Sheet11</vt:lpstr>
      <vt:lpstr>Sheet12</vt:lpstr>
      <vt:lpstr>Sheet13</vt:lpstr>
      <vt:lpstr>Sheet14</vt:lpstr>
      <vt:lpstr>Sheet15</vt:lpstr>
      <vt:lpstr>Sheet16</vt:lpstr>
      <vt:lpstr>Sheet17</vt:lpstr>
      <vt:lpstr>Sheet18</vt:lpstr>
      <vt:lpstr>Sheet19</vt:lpstr>
      <vt:lpstr>status!Last_year</vt:lpstr>
      <vt:lpstr>Sheet11!Print_Area</vt:lpstr>
      <vt:lpstr>Sheet14!Print_Area</vt:lpstr>
      <vt:lpstr>Sheet19!Print_Area</vt:lpstr>
      <vt:lpstr>Sheet8!Print_Area</vt:lpstr>
      <vt:lpstr>Sheet9!Print_Area</vt:lpstr>
      <vt:lpstr>t10.4!Print_Area</vt:lpstr>
    </vt:vector>
  </TitlesOfParts>
  <Company>NOAA AFSC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Ben.Williams</dc:creator>
  <cp:lastModifiedBy>Ben.Williams</cp:lastModifiedBy>
  <dcterms:created xsi:type="dcterms:W3CDTF">2020-10-27T19:00:20Z</dcterms:created>
  <dcterms:modified xsi:type="dcterms:W3CDTF">2020-10-29T20:21:48Z</dcterms:modified>
</cp:coreProperties>
</file>