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AA - PH Stuff\2021 Assmnts\Projections\projections tables\"/>
    </mc:Choice>
  </mc:AlternateContent>
  <bookViews>
    <workbookView xWindow="2505" yWindow="0" windowWidth="28800" windowHeight="12450"/>
  </bookViews>
  <sheets>
    <sheet name="POP" sheetId="13" r:id="rId1"/>
    <sheet name="NR" sheetId="12" r:id="rId2"/>
    <sheet name="DR" sheetId="1" r:id="rId3"/>
    <sheet name="REBS" sheetId="14" r:id="rId4"/>
  </sheets>
  <definedNames>
    <definedName name="ABC" localSheetId="2">DR!$AL$15</definedName>
    <definedName name="ABC" localSheetId="1">NR!$AL$15</definedName>
    <definedName name="ABC" localSheetId="0">POP!$AL$15</definedName>
    <definedName name="ABC" localSheetId="3">REBS!$AL$16</definedName>
    <definedName name="ABC_proj2" localSheetId="2">DR!$AM$15</definedName>
    <definedName name="ABC_proj2" localSheetId="1">NR!$AM$15</definedName>
    <definedName name="ABC_proj2" localSheetId="0">POP!$AM$15</definedName>
    <definedName name="ABC_proj2" localSheetId="3">REBS!$AM$16</definedName>
    <definedName name="Last_year" localSheetId="2">DR!$AN$20</definedName>
    <definedName name="Last_year" localSheetId="1">NR!$AN$20</definedName>
    <definedName name="Last_year" localSheetId="0">POP!$AN$20</definedName>
    <definedName name="Last_year" localSheetId="3">REBS!$AN$21</definedName>
    <definedName name="OFL" localSheetId="2">DR!$AL$16</definedName>
    <definedName name="OFL" localSheetId="1">NR!$AL$16</definedName>
    <definedName name="OFL" localSheetId="0">POP!$AL$16</definedName>
    <definedName name="OFL" localSheetId="3">REBS!$AL$17</definedName>
    <definedName name="OFL_proj2" localSheetId="2">DR!$AM$16</definedName>
    <definedName name="OFL_proj2" localSheetId="1">NR!$AM$16</definedName>
    <definedName name="OFL_proj2" localSheetId="0">POP!$AM$16</definedName>
    <definedName name="OFL_proj2" localSheetId="3">REBS!$AM$17</definedName>
    <definedName name="SpBiom_proj" localSheetId="2">DR!$AJ$25</definedName>
    <definedName name="SpBiom_proj" localSheetId="1">NR!$AJ$25</definedName>
    <definedName name="SpBiom_proj" localSheetId="0">POP!$AJ$25</definedName>
    <definedName name="SpBiom_proj" localSheetId="3">REBS!$AJ$25</definedName>
    <definedName name="SpBiom_proj2" localSheetId="2">DR!$AK$22</definedName>
    <definedName name="SpBiom_proj2" localSheetId="1">NR!$AK$22</definedName>
    <definedName name="SpBiom_proj2" localSheetId="0">POP!$AK$22</definedName>
    <definedName name="SpBiom_proj2" localSheetId="3">REBS!$AK$23</definedName>
    <definedName name="TotBiom_proj" localSheetId="2">DR!$AJ$24</definedName>
    <definedName name="TotBiom_proj" localSheetId="1">NR!$AJ$24</definedName>
    <definedName name="TotBiom_proj" localSheetId="0">POP!$AJ$24</definedName>
    <definedName name="TotBiom_proj" localSheetId="3">REBS!$AJ$24</definedName>
    <definedName name="TotBiom_proj2" localSheetId="2">DR!$AK$21</definedName>
    <definedName name="TotBiom_proj2" localSheetId="1">NR!$AK$21</definedName>
    <definedName name="TotBiom_proj2" localSheetId="0">POP!$AK$21</definedName>
    <definedName name="TotBiom_proj2" localSheetId="3">REBS!$AK$22</definedName>
  </definedNames>
  <calcPr calcId="162913"/>
</workbook>
</file>

<file path=xl/calcChain.xml><?xml version="1.0" encoding="utf-8"?>
<calcChain xmlns="http://schemas.openxmlformats.org/spreadsheetml/2006/main">
  <c r="AN8" i="14" l="1"/>
  <c r="AN18" i="14"/>
  <c r="AN16" i="1" l="1"/>
  <c r="AN20" i="12" l="1"/>
  <c r="AN10" i="12"/>
  <c r="AN8" i="13"/>
  <c r="AN17" i="13"/>
  <c r="AI3" i="13" l="1"/>
  <c r="AN16" i="13"/>
  <c r="AN12" i="13"/>
  <c r="AN11" i="13"/>
  <c r="AN10" i="13"/>
  <c r="AR5" i="13" l="1"/>
  <c r="AM5" i="13"/>
  <c r="AL5" i="13" s="1"/>
  <c r="AN10" i="1" l="1"/>
  <c r="W12" i="1" l="1"/>
  <c r="K10" i="1" l="1"/>
  <c r="AO10" i="13" l="1"/>
  <c r="AI5" i="13"/>
  <c r="AI4" i="13"/>
  <c r="AO16" i="13" s="1"/>
  <c r="AI2" i="13"/>
  <c r="AH5" i="13"/>
  <c r="AH4" i="13"/>
  <c r="AO17" i="13" s="1"/>
  <c r="AH3" i="13"/>
  <c r="AH2" i="13"/>
  <c r="AN20" i="13"/>
  <c r="AN12" i="12" l="1"/>
  <c r="AO12" i="12" s="1"/>
  <c r="AN11" i="12"/>
  <c r="AO11" i="12" l="1"/>
  <c r="AH6" i="12"/>
  <c r="AI6" i="12"/>
  <c r="AI3" i="1"/>
  <c r="AI4" i="1"/>
  <c r="AI5" i="1"/>
  <c r="AO16" i="1" s="1"/>
  <c r="AI6" i="1"/>
  <c r="AH3" i="1"/>
  <c r="AH4" i="1"/>
  <c r="AN17" i="1" s="1"/>
  <c r="AH5" i="1"/>
  <c r="AO17" i="1" s="1"/>
  <c r="AH6" i="1"/>
  <c r="AH2" i="1"/>
  <c r="AI14" i="1" l="1"/>
  <c r="AI15" i="1" s="1"/>
  <c r="AW23" i="1"/>
  <c r="AR22" i="1"/>
  <c r="AO10" i="1" l="1"/>
  <c r="AN11" i="14" l="1"/>
  <c r="AM5" i="14" l="1"/>
  <c r="AL5" i="14" s="1"/>
  <c r="AM5" i="12"/>
  <c r="AL5" i="12" s="1"/>
  <c r="AN12" i="1"/>
  <c r="AO12" i="1" s="1"/>
  <c r="AN11" i="1"/>
  <c r="AO11" i="1" s="1"/>
  <c r="AO10" i="12"/>
  <c r="AO12" i="13"/>
  <c r="AO11" i="13"/>
  <c r="W430" i="14"/>
  <c r="K430" i="14"/>
  <c r="W429" i="14"/>
  <c r="K429" i="14"/>
  <c r="W428" i="14"/>
  <c r="K428" i="14"/>
  <c r="W427" i="14"/>
  <c r="K427" i="14"/>
  <c r="W426" i="14"/>
  <c r="K426" i="14"/>
  <c r="W425" i="14"/>
  <c r="K425" i="14"/>
  <c r="W424" i="14"/>
  <c r="K424" i="14"/>
  <c r="W423" i="14"/>
  <c r="K423" i="14"/>
  <c r="W422" i="14"/>
  <c r="K422" i="14"/>
  <c r="W421" i="14"/>
  <c r="K421" i="14"/>
  <c r="W420" i="14"/>
  <c r="K420" i="14"/>
  <c r="W419" i="14"/>
  <c r="K419" i="14"/>
  <c r="W418" i="14"/>
  <c r="K418" i="14"/>
  <c r="W417" i="14"/>
  <c r="K417" i="14"/>
  <c r="W413" i="14"/>
  <c r="K413" i="14"/>
  <c r="W412" i="14"/>
  <c r="K412" i="14"/>
  <c r="W411" i="14"/>
  <c r="K411" i="14"/>
  <c r="W410" i="14"/>
  <c r="K410" i="14"/>
  <c r="W409" i="14"/>
  <c r="K409" i="14"/>
  <c r="W408" i="14"/>
  <c r="K408" i="14"/>
  <c r="W407" i="14"/>
  <c r="K407" i="14"/>
  <c r="W406" i="14"/>
  <c r="K406" i="14"/>
  <c r="W405" i="14"/>
  <c r="K405" i="14"/>
  <c r="W404" i="14"/>
  <c r="K404" i="14"/>
  <c r="W403" i="14"/>
  <c r="K403" i="14"/>
  <c r="W402" i="14"/>
  <c r="K402" i="14"/>
  <c r="W401" i="14"/>
  <c r="K401" i="14"/>
  <c r="W400" i="14"/>
  <c r="K400" i="14"/>
  <c r="W379" i="14"/>
  <c r="W378" i="14"/>
  <c r="W377" i="14"/>
  <c r="W376" i="14"/>
  <c r="W375" i="14"/>
  <c r="W374" i="14"/>
  <c r="W373" i="14"/>
  <c r="W372" i="14"/>
  <c r="W371" i="14"/>
  <c r="W370" i="14"/>
  <c r="W369" i="14"/>
  <c r="W368" i="14"/>
  <c r="W367" i="14"/>
  <c r="W366" i="14"/>
  <c r="W362" i="14"/>
  <c r="W361" i="14"/>
  <c r="W360" i="14"/>
  <c r="W359" i="14"/>
  <c r="W358" i="14"/>
  <c r="W357" i="14"/>
  <c r="W356" i="14"/>
  <c r="W355" i="14"/>
  <c r="W354" i="14"/>
  <c r="W353" i="14"/>
  <c r="W352" i="14"/>
  <c r="W351" i="14"/>
  <c r="W350" i="14"/>
  <c r="W349" i="14"/>
  <c r="W345" i="14"/>
  <c r="W344" i="14"/>
  <c r="W343" i="14"/>
  <c r="W342" i="14"/>
  <c r="W341" i="14"/>
  <c r="W340" i="14"/>
  <c r="W339" i="14"/>
  <c r="W338" i="14"/>
  <c r="W337" i="14"/>
  <c r="W336" i="14"/>
  <c r="W335" i="14"/>
  <c r="W334" i="14"/>
  <c r="W333" i="14"/>
  <c r="W332" i="14"/>
  <c r="W311" i="14"/>
  <c r="K311" i="14"/>
  <c r="W310" i="14"/>
  <c r="K310" i="14"/>
  <c r="W309" i="14"/>
  <c r="K309" i="14"/>
  <c r="W308" i="14"/>
  <c r="K308" i="14"/>
  <c r="W307" i="14"/>
  <c r="K307" i="14"/>
  <c r="W306" i="14"/>
  <c r="K306" i="14"/>
  <c r="W305" i="14"/>
  <c r="K305" i="14"/>
  <c r="W304" i="14"/>
  <c r="K304" i="14"/>
  <c r="W303" i="14"/>
  <c r="K303" i="14"/>
  <c r="W302" i="14"/>
  <c r="K302" i="14"/>
  <c r="W301" i="14"/>
  <c r="K301" i="14"/>
  <c r="W300" i="14"/>
  <c r="K300" i="14"/>
  <c r="W299" i="14"/>
  <c r="K299" i="14"/>
  <c r="W298" i="14"/>
  <c r="K298" i="14"/>
  <c r="W294" i="14"/>
  <c r="K294" i="14"/>
  <c r="W293" i="14"/>
  <c r="K293" i="14"/>
  <c r="W292" i="14"/>
  <c r="K292" i="14"/>
  <c r="W291" i="14"/>
  <c r="K291" i="14"/>
  <c r="W290" i="14"/>
  <c r="K290" i="14"/>
  <c r="W289" i="14"/>
  <c r="K289" i="14"/>
  <c r="W288" i="14"/>
  <c r="K288" i="14"/>
  <c r="W287" i="14"/>
  <c r="K287" i="14"/>
  <c r="W286" i="14"/>
  <c r="K286" i="14"/>
  <c r="W285" i="14"/>
  <c r="K285" i="14"/>
  <c r="W284" i="14"/>
  <c r="K284" i="14"/>
  <c r="W283" i="14"/>
  <c r="K283" i="14"/>
  <c r="W282" i="14"/>
  <c r="K282" i="14"/>
  <c r="W281" i="14"/>
  <c r="K281" i="14"/>
  <c r="W277" i="14"/>
  <c r="K277" i="14"/>
  <c r="W276" i="14"/>
  <c r="K276" i="14"/>
  <c r="W275" i="14"/>
  <c r="K275" i="14"/>
  <c r="W274" i="14"/>
  <c r="K274" i="14"/>
  <c r="W273" i="14"/>
  <c r="K273" i="14"/>
  <c r="W272" i="14"/>
  <c r="K272" i="14"/>
  <c r="W271" i="14"/>
  <c r="K271" i="14"/>
  <c r="W270" i="14"/>
  <c r="K270" i="14"/>
  <c r="W269" i="14"/>
  <c r="K269" i="14"/>
  <c r="W268" i="14"/>
  <c r="K268" i="14"/>
  <c r="W267" i="14"/>
  <c r="K267" i="14"/>
  <c r="W266" i="14"/>
  <c r="K266" i="14"/>
  <c r="W265" i="14"/>
  <c r="K265" i="14"/>
  <c r="W264" i="14"/>
  <c r="K264" i="14"/>
  <c r="W260" i="14"/>
  <c r="K260" i="14"/>
  <c r="W259" i="14"/>
  <c r="K259" i="14"/>
  <c r="W258" i="14"/>
  <c r="K258" i="14"/>
  <c r="W257" i="14"/>
  <c r="K257" i="14"/>
  <c r="W256" i="14"/>
  <c r="K256" i="14"/>
  <c r="W255" i="14"/>
  <c r="K255" i="14"/>
  <c r="W254" i="14"/>
  <c r="K254" i="14"/>
  <c r="W253" i="14"/>
  <c r="K253" i="14"/>
  <c r="W252" i="14"/>
  <c r="K252" i="14"/>
  <c r="W251" i="14"/>
  <c r="K251" i="14"/>
  <c r="W250" i="14"/>
  <c r="K250" i="14"/>
  <c r="W249" i="14"/>
  <c r="K249" i="14"/>
  <c r="W248" i="14"/>
  <c r="K248" i="14"/>
  <c r="W247" i="14"/>
  <c r="K247" i="14"/>
  <c r="W243" i="14"/>
  <c r="K243" i="14"/>
  <c r="W242" i="14"/>
  <c r="K242" i="14"/>
  <c r="W241" i="14"/>
  <c r="K241" i="14"/>
  <c r="W240" i="14"/>
  <c r="K240" i="14"/>
  <c r="W239" i="14"/>
  <c r="K239" i="14"/>
  <c r="W238" i="14"/>
  <c r="K238" i="14"/>
  <c r="W237" i="14"/>
  <c r="K237" i="14"/>
  <c r="W236" i="14"/>
  <c r="K236" i="14"/>
  <c r="W235" i="14"/>
  <c r="K235" i="14"/>
  <c r="W234" i="14"/>
  <c r="K234" i="14"/>
  <c r="W233" i="14"/>
  <c r="K233" i="14"/>
  <c r="W232" i="14"/>
  <c r="K232" i="14"/>
  <c r="W231" i="14"/>
  <c r="K231" i="14"/>
  <c r="W230" i="14"/>
  <c r="K230" i="14"/>
  <c r="W226" i="14"/>
  <c r="K226" i="14"/>
  <c r="W225" i="14"/>
  <c r="K225" i="14"/>
  <c r="W224" i="14"/>
  <c r="K224" i="14"/>
  <c r="W223" i="14"/>
  <c r="K223" i="14"/>
  <c r="W222" i="14"/>
  <c r="K222" i="14"/>
  <c r="W221" i="14"/>
  <c r="K221" i="14"/>
  <c r="W220" i="14"/>
  <c r="K220" i="14"/>
  <c r="W219" i="14"/>
  <c r="K219" i="14"/>
  <c r="W218" i="14"/>
  <c r="K218" i="14"/>
  <c r="W217" i="14"/>
  <c r="K217" i="14"/>
  <c r="W216" i="14"/>
  <c r="K216" i="14"/>
  <c r="W215" i="14"/>
  <c r="K215" i="14"/>
  <c r="W214" i="14"/>
  <c r="K214" i="14"/>
  <c r="W213" i="14"/>
  <c r="K213" i="14"/>
  <c r="W209" i="14"/>
  <c r="K209" i="14"/>
  <c r="W208" i="14"/>
  <c r="K208" i="14"/>
  <c r="W207" i="14"/>
  <c r="K207" i="14"/>
  <c r="W206" i="14"/>
  <c r="K206" i="14"/>
  <c r="W205" i="14"/>
  <c r="K205" i="14"/>
  <c r="W204" i="14"/>
  <c r="K204" i="14"/>
  <c r="W203" i="14"/>
  <c r="K203" i="14"/>
  <c r="W202" i="14"/>
  <c r="K202" i="14"/>
  <c r="W201" i="14"/>
  <c r="K201" i="14"/>
  <c r="W200" i="14"/>
  <c r="K200" i="14"/>
  <c r="W199" i="14"/>
  <c r="K199" i="14"/>
  <c r="W198" i="14"/>
  <c r="K198" i="14"/>
  <c r="W197" i="14"/>
  <c r="K197" i="14"/>
  <c r="W196" i="14"/>
  <c r="K196" i="14"/>
  <c r="W192" i="14"/>
  <c r="K192" i="14"/>
  <c r="W191" i="14"/>
  <c r="K191" i="14"/>
  <c r="W190" i="14"/>
  <c r="K190" i="14"/>
  <c r="W189" i="14"/>
  <c r="K189" i="14"/>
  <c r="W188" i="14"/>
  <c r="K188" i="14"/>
  <c r="W187" i="14"/>
  <c r="K187" i="14"/>
  <c r="W186" i="14"/>
  <c r="K186" i="14"/>
  <c r="W185" i="14"/>
  <c r="K185" i="14"/>
  <c r="W184" i="14"/>
  <c r="K184" i="14"/>
  <c r="W183" i="14"/>
  <c r="K183" i="14"/>
  <c r="W182" i="14"/>
  <c r="K182" i="14"/>
  <c r="W181" i="14"/>
  <c r="K181" i="14"/>
  <c r="W180" i="14"/>
  <c r="K180" i="14"/>
  <c r="W179" i="14"/>
  <c r="K179" i="14"/>
  <c r="W175" i="14"/>
  <c r="K175" i="14"/>
  <c r="W174" i="14"/>
  <c r="K174" i="14"/>
  <c r="W173" i="14"/>
  <c r="K173" i="14"/>
  <c r="W172" i="14"/>
  <c r="K172" i="14"/>
  <c r="W171" i="14"/>
  <c r="K171" i="14"/>
  <c r="W170" i="14"/>
  <c r="K170" i="14"/>
  <c r="W169" i="14"/>
  <c r="K169" i="14"/>
  <c r="W168" i="14"/>
  <c r="K168" i="14"/>
  <c r="W167" i="14"/>
  <c r="K167" i="14"/>
  <c r="W166" i="14"/>
  <c r="K166" i="14"/>
  <c r="W165" i="14"/>
  <c r="K165" i="14"/>
  <c r="W164" i="14"/>
  <c r="K164" i="14"/>
  <c r="W163" i="14"/>
  <c r="K163" i="14"/>
  <c r="W162" i="14"/>
  <c r="K162" i="14"/>
  <c r="W158" i="14"/>
  <c r="K158" i="14"/>
  <c r="W157" i="14"/>
  <c r="K157" i="14"/>
  <c r="W156" i="14"/>
  <c r="K156" i="14"/>
  <c r="W155" i="14"/>
  <c r="K155" i="14"/>
  <c r="W154" i="14"/>
  <c r="K154" i="14"/>
  <c r="W153" i="14"/>
  <c r="K153" i="14"/>
  <c r="W152" i="14"/>
  <c r="K152" i="14"/>
  <c r="W151" i="14"/>
  <c r="K151" i="14"/>
  <c r="W150" i="14"/>
  <c r="K150" i="14"/>
  <c r="W149" i="14"/>
  <c r="K149" i="14"/>
  <c r="W148" i="14"/>
  <c r="K148" i="14"/>
  <c r="W147" i="14"/>
  <c r="K147" i="14"/>
  <c r="W146" i="14"/>
  <c r="K146" i="14"/>
  <c r="W145" i="14"/>
  <c r="K145" i="14"/>
  <c r="W141" i="14"/>
  <c r="K141" i="14"/>
  <c r="W140" i="14"/>
  <c r="K140" i="14"/>
  <c r="W139" i="14"/>
  <c r="K139" i="14"/>
  <c r="W138" i="14"/>
  <c r="K138" i="14"/>
  <c r="W137" i="14"/>
  <c r="K137" i="14"/>
  <c r="W136" i="14"/>
  <c r="K136" i="14"/>
  <c r="W135" i="14"/>
  <c r="K135" i="14"/>
  <c r="W134" i="14"/>
  <c r="K134" i="14"/>
  <c r="W133" i="14"/>
  <c r="K133" i="14"/>
  <c r="W132" i="14"/>
  <c r="K132" i="14"/>
  <c r="W131" i="14"/>
  <c r="K131" i="14"/>
  <c r="W130" i="14"/>
  <c r="K130" i="14"/>
  <c r="W129" i="14"/>
  <c r="K129" i="14"/>
  <c r="W128" i="14"/>
  <c r="K128" i="14"/>
  <c r="W124" i="14"/>
  <c r="K124" i="14"/>
  <c r="W123" i="14"/>
  <c r="K123" i="14"/>
  <c r="W122" i="14"/>
  <c r="K122" i="14"/>
  <c r="W121" i="14"/>
  <c r="K121" i="14"/>
  <c r="W120" i="14"/>
  <c r="K120" i="14"/>
  <c r="W119" i="14"/>
  <c r="K119" i="14"/>
  <c r="W118" i="14"/>
  <c r="K118" i="14"/>
  <c r="W117" i="14"/>
  <c r="K117" i="14"/>
  <c r="W116" i="14"/>
  <c r="K116" i="14"/>
  <c r="W115" i="14"/>
  <c r="K115" i="14"/>
  <c r="W114" i="14"/>
  <c r="K114" i="14"/>
  <c r="W113" i="14"/>
  <c r="K113" i="14"/>
  <c r="W112" i="14"/>
  <c r="K112" i="14"/>
  <c r="W111" i="14"/>
  <c r="K111" i="14"/>
  <c r="W107" i="14"/>
  <c r="K107" i="14"/>
  <c r="W106" i="14"/>
  <c r="K106" i="14"/>
  <c r="W105" i="14"/>
  <c r="K105" i="14"/>
  <c r="W104" i="14"/>
  <c r="K104" i="14"/>
  <c r="W103" i="14"/>
  <c r="K103" i="14"/>
  <c r="W102" i="14"/>
  <c r="K102" i="14"/>
  <c r="W101" i="14"/>
  <c r="K101" i="14"/>
  <c r="W100" i="14"/>
  <c r="K100" i="14"/>
  <c r="W99" i="14"/>
  <c r="K99" i="14"/>
  <c r="W98" i="14"/>
  <c r="K98" i="14"/>
  <c r="W97" i="14"/>
  <c r="K97" i="14"/>
  <c r="W96" i="14"/>
  <c r="K96" i="14"/>
  <c r="W95" i="14"/>
  <c r="K95" i="14"/>
  <c r="W94" i="14"/>
  <c r="K94" i="14"/>
  <c r="W90" i="14"/>
  <c r="K90" i="14"/>
  <c r="W89" i="14"/>
  <c r="K89" i="14"/>
  <c r="W88" i="14"/>
  <c r="K88" i="14"/>
  <c r="W87" i="14"/>
  <c r="K87" i="14"/>
  <c r="W86" i="14"/>
  <c r="K86" i="14"/>
  <c r="W85" i="14"/>
  <c r="K85" i="14"/>
  <c r="W84" i="14"/>
  <c r="K84" i="14"/>
  <c r="W83" i="14"/>
  <c r="K83" i="14"/>
  <c r="W82" i="14"/>
  <c r="K82" i="14"/>
  <c r="W81" i="14"/>
  <c r="K81" i="14"/>
  <c r="W80" i="14"/>
  <c r="K80" i="14"/>
  <c r="W79" i="14"/>
  <c r="K79" i="14"/>
  <c r="W78" i="14"/>
  <c r="K78" i="14"/>
  <c r="W77" i="14"/>
  <c r="K77" i="14"/>
  <c r="W73" i="14"/>
  <c r="K73" i="14"/>
  <c r="W72" i="14"/>
  <c r="K72" i="14"/>
  <c r="W71" i="14"/>
  <c r="K71" i="14"/>
  <c r="W70" i="14"/>
  <c r="K70" i="14"/>
  <c r="W69" i="14"/>
  <c r="K69" i="14"/>
  <c r="W68" i="14"/>
  <c r="K68" i="14"/>
  <c r="W67" i="14"/>
  <c r="K67" i="14"/>
  <c r="W66" i="14"/>
  <c r="K66" i="14"/>
  <c r="W65" i="14"/>
  <c r="K65" i="14"/>
  <c r="W64" i="14"/>
  <c r="K64" i="14"/>
  <c r="W63" i="14"/>
  <c r="K63" i="14"/>
  <c r="W62" i="14"/>
  <c r="AO8" i="14" s="1"/>
  <c r="K62" i="14"/>
  <c r="W61" i="14"/>
  <c r="K61" i="14"/>
  <c r="W60" i="14"/>
  <c r="K60" i="14"/>
  <c r="W57" i="14"/>
  <c r="K57" i="14"/>
  <c r="W56" i="14"/>
  <c r="K56" i="14"/>
  <c r="W55" i="14"/>
  <c r="K55" i="14"/>
  <c r="W54" i="14"/>
  <c r="K54" i="14"/>
  <c r="X53" i="14"/>
  <c r="W53" i="14"/>
  <c r="K53" i="14"/>
  <c r="X52" i="14"/>
  <c r="W52" i="14"/>
  <c r="K52" i="14"/>
  <c r="W51" i="14"/>
  <c r="K51" i="14"/>
  <c r="W50" i="14"/>
  <c r="K50" i="14"/>
  <c r="W49" i="14"/>
  <c r="K49" i="14"/>
  <c r="AX48" i="14"/>
  <c r="AW48" i="14"/>
  <c r="AU48" i="14"/>
  <c r="AT48" i="14"/>
  <c r="AS48" i="14"/>
  <c r="AR48" i="14"/>
  <c r="AQ48" i="14"/>
  <c r="W48" i="14"/>
  <c r="K48" i="14"/>
  <c r="AX47" i="14"/>
  <c r="AW47" i="14"/>
  <c r="AU47" i="14"/>
  <c r="AT47" i="14"/>
  <c r="AS47" i="14"/>
  <c r="AR47" i="14"/>
  <c r="AQ47" i="14"/>
  <c r="W47" i="14"/>
  <c r="K47" i="14"/>
  <c r="AX46" i="14"/>
  <c r="AW46" i="14"/>
  <c r="AU46" i="14"/>
  <c r="AT46" i="14"/>
  <c r="AS46" i="14"/>
  <c r="AR46" i="14"/>
  <c r="AQ46" i="14"/>
  <c r="W46" i="14"/>
  <c r="K46" i="14"/>
  <c r="AX45" i="14"/>
  <c r="AW45" i="14"/>
  <c r="AU45" i="14"/>
  <c r="AT45" i="14"/>
  <c r="AS45" i="14"/>
  <c r="AR45" i="14"/>
  <c r="AQ45" i="14"/>
  <c r="W45" i="14"/>
  <c r="K45" i="14"/>
  <c r="AX44" i="14"/>
  <c r="AW44" i="14"/>
  <c r="AU44" i="14"/>
  <c r="AT44" i="14"/>
  <c r="AS44" i="14"/>
  <c r="AR44" i="14"/>
  <c r="AQ44" i="14"/>
  <c r="W44" i="14"/>
  <c r="K44" i="14"/>
  <c r="AX43" i="14"/>
  <c r="AW43" i="14"/>
  <c r="AU43" i="14"/>
  <c r="AT43" i="14"/>
  <c r="AS43" i="14"/>
  <c r="AR43" i="14"/>
  <c r="AQ43" i="14"/>
  <c r="W43" i="14"/>
  <c r="AS20" i="14" s="1"/>
  <c r="K43" i="14"/>
  <c r="AX42" i="14"/>
  <c r="AW42" i="14"/>
  <c r="AU42" i="14"/>
  <c r="AT42" i="14"/>
  <c r="AS42" i="14"/>
  <c r="AR42" i="14"/>
  <c r="AQ42" i="14"/>
  <c r="AX41" i="14"/>
  <c r="AW41" i="14"/>
  <c r="AU41" i="14"/>
  <c r="AT41" i="14"/>
  <c r="AS41" i="14"/>
  <c r="AR41" i="14"/>
  <c r="AQ41" i="14"/>
  <c r="AX40" i="14"/>
  <c r="AW40" i="14"/>
  <c r="AU40" i="14"/>
  <c r="AT40" i="14"/>
  <c r="AS40" i="14"/>
  <c r="AR40" i="14"/>
  <c r="AQ40" i="14"/>
  <c r="AX39" i="14"/>
  <c r="AW39" i="14"/>
  <c r="AU39" i="14"/>
  <c r="AT39" i="14"/>
  <c r="AS39" i="14"/>
  <c r="AR39" i="14"/>
  <c r="AQ39" i="14"/>
  <c r="W39" i="14"/>
  <c r="K39" i="14"/>
  <c r="AX38" i="14"/>
  <c r="AW38" i="14"/>
  <c r="AU38" i="14"/>
  <c r="AT38" i="14"/>
  <c r="AS38" i="14"/>
  <c r="AR38" i="14"/>
  <c r="AQ38" i="14"/>
  <c r="W38" i="14"/>
  <c r="K38" i="14"/>
  <c r="AX37" i="14"/>
  <c r="AW37" i="14"/>
  <c r="AU37" i="14"/>
  <c r="AT37" i="14"/>
  <c r="AS37" i="14"/>
  <c r="AR37" i="14"/>
  <c r="AQ37" i="14"/>
  <c r="W37" i="14"/>
  <c r="K37" i="14"/>
  <c r="AX36" i="14"/>
  <c r="AW36" i="14"/>
  <c r="AU36" i="14"/>
  <c r="AT36" i="14"/>
  <c r="AS36" i="14"/>
  <c r="AR36" i="14"/>
  <c r="AQ36" i="14"/>
  <c r="W36" i="14"/>
  <c r="K36" i="14"/>
  <c r="AX35" i="14"/>
  <c r="AW35" i="14"/>
  <c r="AV35" i="14"/>
  <c r="AU35" i="14"/>
  <c r="AT35" i="14"/>
  <c r="AR35" i="14"/>
  <c r="AQ35" i="14"/>
  <c r="W35" i="14"/>
  <c r="K35" i="14"/>
  <c r="W34" i="14"/>
  <c r="K34" i="14"/>
  <c r="AX33" i="14"/>
  <c r="AW33" i="14"/>
  <c r="AU33" i="14"/>
  <c r="AT33" i="14"/>
  <c r="AS33" i="14"/>
  <c r="AR33" i="14"/>
  <c r="AQ33" i="14"/>
  <c r="W33" i="14"/>
  <c r="K33" i="14"/>
  <c r="AX32" i="14"/>
  <c r="AW32" i="14"/>
  <c r="AU32" i="14"/>
  <c r="AT32" i="14"/>
  <c r="AS32" i="14"/>
  <c r="AR32" i="14"/>
  <c r="AQ32" i="14"/>
  <c r="W32" i="14"/>
  <c r="K32" i="14"/>
  <c r="AX31" i="14"/>
  <c r="AW31" i="14"/>
  <c r="AU31" i="14"/>
  <c r="AT31" i="14"/>
  <c r="AS31" i="14"/>
  <c r="AR31" i="14"/>
  <c r="AQ31" i="14"/>
  <c r="W31" i="14"/>
  <c r="K31" i="14"/>
  <c r="AX30" i="14"/>
  <c r="AW30" i="14"/>
  <c r="AU30" i="14"/>
  <c r="AT30" i="14"/>
  <c r="AS30" i="14"/>
  <c r="AR30" i="14"/>
  <c r="AQ30" i="14"/>
  <c r="W30" i="14"/>
  <c r="K30" i="14"/>
  <c r="AX29" i="14"/>
  <c r="AW29" i="14"/>
  <c r="AU29" i="14"/>
  <c r="AT29" i="14"/>
  <c r="AS29" i="14"/>
  <c r="AR29" i="14"/>
  <c r="AQ29" i="14"/>
  <c r="W29" i="14"/>
  <c r="K29" i="14"/>
  <c r="AX28" i="14"/>
  <c r="AW28" i="14"/>
  <c r="AU28" i="14"/>
  <c r="AT28" i="14"/>
  <c r="AS28" i="14"/>
  <c r="AR28" i="14"/>
  <c r="AQ28" i="14"/>
  <c r="W28" i="14"/>
  <c r="AO10" i="14" s="1"/>
  <c r="K28" i="14"/>
  <c r="AX27" i="14"/>
  <c r="AW27" i="14"/>
  <c r="AU27" i="14"/>
  <c r="AT27" i="14"/>
  <c r="AS27" i="14"/>
  <c r="AR27" i="14"/>
  <c r="AQ27" i="14"/>
  <c r="W27" i="14"/>
  <c r="AN10" i="14" s="1"/>
  <c r="K27" i="14"/>
  <c r="AX26" i="14"/>
  <c r="AW26" i="14"/>
  <c r="AU26" i="14"/>
  <c r="AT26" i="14"/>
  <c r="AS26" i="14"/>
  <c r="AR26" i="14"/>
  <c r="AQ26" i="14"/>
  <c r="W26" i="14"/>
  <c r="AS5" i="14" s="1"/>
  <c r="K26" i="14"/>
  <c r="AX25" i="14"/>
  <c r="AW25" i="14"/>
  <c r="AU25" i="14"/>
  <c r="AT25" i="14"/>
  <c r="AS25" i="14"/>
  <c r="AR25" i="14"/>
  <c r="AQ25" i="14"/>
  <c r="AX24" i="14"/>
  <c r="AW24" i="14"/>
  <c r="AU24" i="14"/>
  <c r="AT24" i="14"/>
  <c r="AS24" i="14"/>
  <c r="AR24" i="14"/>
  <c r="AQ24" i="14"/>
  <c r="AX23" i="14"/>
  <c r="AW23" i="14"/>
  <c r="AU23" i="14"/>
  <c r="AT23" i="14"/>
  <c r="AS23" i="14"/>
  <c r="AR23" i="14"/>
  <c r="AQ23" i="14"/>
  <c r="AX22" i="14"/>
  <c r="AO14" i="14" s="1"/>
  <c r="AW22" i="14"/>
  <c r="AN14" i="14" s="1"/>
  <c r="AU22" i="14"/>
  <c r="AT22" i="14"/>
  <c r="AS22" i="14"/>
  <c r="AR22" i="14"/>
  <c r="AO15" i="14" s="1"/>
  <c r="AO16" i="14" s="1"/>
  <c r="AQ22" i="14"/>
  <c r="W22" i="14"/>
  <c r="K22" i="14"/>
  <c r="AX21" i="14"/>
  <c r="AW21" i="14"/>
  <c r="AU21" i="14"/>
  <c r="AT21" i="14"/>
  <c r="AS21" i="14"/>
  <c r="AR21" i="14"/>
  <c r="AQ21" i="14"/>
  <c r="AN21" i="14"/>
  <c r="AM21" i="14" s="1"/>
  <c r="AL21" i="14" s="1"/>
  <c r="W21" i="14"/>
  <c r="K21" i="14"/>
  <c r="AX20" i="14"/>
  <c r="AW20" i="14"/>
  <c r="AV20" i="14"/>
  <c r="AU20" i="14"/>
  <c r="AT20" i="14"/>
  <c r="AR20" i="14"/>
  <c r="AQ20" i="14"/>
  <c r="W20" i="14"/>
  <c r="K20" i="14"/>
  <c r="W19" i="14"/>
  <c r="K19" i="14"/>
  <c r="AX18" i="14"/>
  <c r="AW18" i="14"/>
  <c r="AV18" i="14"/>
  <c r="AU18" i="14"/>
  <c r="AT18" i="14"/>
  <c r="AS18" i="14"/>
  <c r="AR18" i="14"/>
  <c r="AQ18" i="14"/>
  <c r="W18" i="14"/>
  <c r="K18" i="14"/>
  <c r="AX17" i="14"/>
  <c r="AW17" i="14"/>
  <c r="AV17" i="14"/>
  <c r="AU17" i="14"/>
  <c r="AT17" i="14"/>
  <c r="AS17" i="14"/>
  <c r="AR17" i="14"/>
  <c r="AQ17" i="14"/>
  <c r="W17" i="14"/>
  <c r="K17" i="14"/>
  <c r="AX16" i="14"/>
  <c r="AW16" i="14"/>
  <c r="AV16" i="14"/>
  <c r="AU16" i="14"/>
  <c r="AT16" i="14"/>
  <c r="AS16" i="14"/>
  <c r="AR16" i="14"/>
  <c r="AQ16" i="14"/>
  <c r="W16" i="14"/>
  <c r="K16" i="14"/>
  <c r="AX15" i="14"/>
  <c r="AW15" i="14"/>
  <c r="AV15" i="14"/>
  <c r="AU15" i="14"/>
  <c r="AT15" i="14"/>
  <c r="AS15" i="14"/>
  <c r="AR15" i="14"/>
  <c r="AQ15" i="14"/>
  <c r="W15" i="14"/>
  <c r="K15" i="14"/>
  <c r="AX14" i="14"/>
  <c r="AW14" i="14"/>
  <c r="AV14" i="14"/>
  <c r="AU14" i="14"/>
  <c r="AT14" i="14"/>
  <c r="AS14" i="14"/>
  <c r="AR14" i="14"/>
  <c r="AQ14" i="14"/>
  <c r="W14" i="14"/>
  <c r="K14" i="14"/>
  <c r="AX13" i="14"/>
  <c r="AW13" i="14"/>
  <c r="AV13" i="14"/>
  <c r="AU13" i="14"/>
  <c r="AT13" i="14"/>
  <c r="AS13" i="14"/>
  <c r="AR13" i="14"/>
  <c r="AQ13" i="14"/>
  <c r="AN13" i="14"/>
  <c r="AO13" i="14" s="1"/>
  <c r="W13" i="14"/>
  <c r="K13" i="14"/>
  <c r="AX12" i="14"/>
  <c r="AW12" i="14"/>
  <c r="AV12" i="14"/>
  <c r="AU12" i="14"/>
  <c r="AT12" i="14"/>
  <c r="AS12" i="14"/>
  <c r="AR12" i="14"/>
  <c r="AQ12" i="14"/>
  <c r="AN12" i="14"/>
  <c r="AO12" i="14" s="1"/>
  <c r="W12" i="14"/>
  <c r="K12" i="14"/>
  <c r="AX11" i="14"/>
  <c r="AW11" i="14"/>
  <c r="AV11" i="14"/>
  <c r="AU11" i="14"/>
  <c r="AT11" i="14"/>
  <c r="AS11" i="14"/>
  <c r="AR11" i="14"/>
  <c r="AQ11" i="14"/>
  <c r="AO11" i="14"/>
  <c r="W11" i="14"/>
  <c r="K11" i="14"/>
  <c r="AX10" i="14"/>
  <c r="AW10" i="14"/>
  <c r="AV10" i="14"/>
  <c r="AU10" i="14"/>
  <c r="AT10" i="14"/>
  <c r="AS10" i="14"/>
  <c r="AR10" i="14"/>
  <c r="AQ10" i="14"/>
  <c r="W10" i="14"/>
  <c r="K10" i="14"/>
  <c r="AX9" i="14"/>
  <c r="AW9" i="14"/>
  <c r="AV9" i="14"/>
  <c r="AU9" i="14"/>
  <c r="AT9" i="14"/>
  <c r="AS9" i="14"/>
  <c r="AR9" i="14"/>
  <c r="AQ9" i="14"/>
  <c r="W9" i="14"/>
  <c r="AS35" i="14" s="1"/>
  <c r="K9" i="14"/>
  <c r="AX8" i="14"/>
  <c r="AW8" i="14"/>
  <c r="AV8" i="14"/>
  <c r="AU8" i="14"/>
  <c r="AT8" i="14"/>
  <c r="AS8" i="14"/>
  <c r="AR8" i="14"/>
  <c r="AQ8" i="14"/>
  <c r="AX7" i="14"/>
  <c r="AW7" i="14"/>
  <c r="AV7" i="14"/>
  <c r="AU7" i="14"/>
  <c r="AT7" i="14"/>
  <c r="AS7" i="14"/>
  <c r="AR7" i="14"/>
  <c r="AQ7" i="14"/>
  <c r="AX6" i="14"/>
  <c r="AW6" i="14"/>
  <c r="AV6" i="14"/>
  <c r="AU6" i="14"/>
  <c r="AT6" i="14"/>
  <c r="AS6" i="14"/>
  <c r="AR6" i="14"/>
  <c r="AQ6" i="14"/>
  <c r="AX5" i="14"/>
  <c r="AW5" i="14"/>
  <c r="AV5" i="14"/>
  <c r="AU5" i="14"/>
  <c r="AT5" i="14"/>
  <c r="AR5" i="14"/>
  <c r="AQ5" i="14"/>
  <c r="AO5" i="14"/>
  <c r="AO21" i="14" s="1"/>
  <c r="AI5" i="14"/>
  <c r="AH5" i="14"/>
  <c r="AI4" i="14"/>
  <c r="AO17" i="14" s="1"/>
  <c r="AH4" i="14"/>
  <c r="AI3" i="14"/>
  <c r="AN17" i="14" s="1"/>
  <c r="AH3" i="14"/>
  <c r="AI2" i="14"/>
  <c r="AH2" i="14"/>
  <c r="W430" i="13"/>
  <c r="K430" i="13"/>
  <c r="W429" i="13"/>
  <c r="K429" i="13"/>
  <c r="W428" i="13"/>
  <c r="K428" i="13"/>
  <c r="W427" i="13"/>
  <c r="K427" i="13"/>
  <c r="W426" i="13"/>
  <c r="K426" i="13"/>
  <c r="W425" i="13"/>
  <c r="K425" i="13"/>
  <c r="W424" i="13"/>
  <c r="K424" i="13"/>
  <c r="W423" i="13"/>
  <c r="K423" i="13"/>
  <c r="W422" i="13"/>
  <c r="K422" i="13"/>
  <c r="W421" i="13"/>
  <c r="K421" i="13"/>
  <c r="W420" i="13"/>
  <c r="K420" i="13"/>
  <c r="W419" i="13"/>
  <c r="K419" i="13"/>
  <c r="W418" i="13"/>
  <c r="K418" i="13"/>
  <c r="W417" i="13"/>
  <c r="K417" i="13"/>
  <c r="W413" i="13"/>
  <c r="K413" i="13"/>
  <c r="W412" i="13"/>
  <c r="K412" i="13"/>
  <c r="W411" i="13"/>
  <c r="K411" i="13"/>
  <c r="W410" i="13"/>
  <c r="K410" i="13"/>
  <c r="W409" i="13"/>
  <c r="K409" i="13"/>
  <c r="W408" i="13"/>
  <c r="K408" i="13"/>
  <c r="W407" i="13"/>
  <c r="K407" i="13"/>
  <c r="W406" i="13"/>
  <c r="K406" i="13"/>
  <c r="W405" i="13"/>
  <c r="K405" i="13"/>
  <c r="W404" i="13"/>
  <c r="K404" i="13"/>
  <c r="W403" i="13"/>
  <c r="K403" i="13"/>
  <c r="W402" i="13"/>
  <c r="K402" i="13"/>
  <c r="W401" i="13"/>
  <c r="K401" i="13"/>
  <c r="W400" i="13"/>
  <c r="K400" i="13"/>
  <c r="W379" i="13"/>
  <c r="W378" i="13"/>
  <c r="W377" i="13"/>
  <c r="W376" i="13"/>
  <c r="W375" i="13"/>
  <c r="W374" i="13"/>
  <c r="W373" i="13"/>
  <c r="W372" i="13"/>
  <c r="W371" i="13"/>
  <c r="W370" i="13"/>
  <c r="W369" i="13"/>
  <c r="W368" i="13"/>
  <c r="W367" i="13"/>
  <c r="W366" i="13"/>
  <c r="W362" i="13"/>
  <c r="W361" i="13"/>
  <c r="W360" i="13"/>
  <c r="W359" i="13"/>
  <c r="W358" i="13"/>
  <c r="W357" i="13"/>
  <c r="W356" i="13"/>
  <c r="W355" i="13"/>
  <c r="W354" i="13"/>
  <c r="W353" i="13"/>
  <c r="W352" i="13"/>
  <c r="W351" i="13"/>
  <c r="W350" i="13"/>
  <c r="W349" i="13"/>
  <c r="W345" i="13"/>
  <c r="W344" i="13"/>
  <c r="W343" i="13"/>
  <c r="W342" i="13"/>
  <c r="W341" i="13"/>
  <c r="W340" i="13"/>
  <c r="W339" i="13"/>
  <c r="W338" i="13"/>
  <c r="W337" i="13"/>
  <c r="W336" i="13"/>
  <c r="W335" i="13"/>
  <c r="W334" i="13"/>
  <c r="W333" i="13"/>
  <c r="W332" i="13"/>
  <c r="W311" i="13"/>
  <c r="K311" i="13"/>
  <c r="W310" i="13"/>
  <c r="K310" i="13"/>
  <c r="W309" i="13"/>
  <c r="K309" i="13"/>
  <c r="W308" i="13"/>
  <c r="K308" i="13"/>
  <c r="W307" i="13"/>
  <c r="K307" i="13"/>
  <c r="W306" i="13"/>
  <c r="K306" i="13"/>
  <c r="W305" i="13"/>
  <c r="K305" i="13"/>
  <c r="W304" i="13"/>
  <c r="K304" i="13"/>
  <c r="W303" i="13"/>
  <c r="K303" i="13"/>
  <c r="W302" i="13"/>
  <c r="K302" i="13"/>
  <c r="W301" i="13"/>
  <c r="K301" i="13"/>
  <c r="W300" i="13"/>
  <c r="K300" i="13"/>
  <c r="W299" i="13"/>
  <c r="K299" i="13"/>
  <c r="W298" i="13"/>
  <c r="K298" i="13"/>
  <c r="W294" i="13"/>
  <c r="K294" i="13"/>
  <c r="W293" i="13"/>
  <c r="K293" i="13"/>
  <c r="W292" i="13"/>
  <c r="K292" i="13"/>
  <c r="W291" i="13"/>
  <c r="K291" i="13"/>
  <c r="W290" i="13"/>
  <c r="K290" i="13"/>
  <c r="W289" i="13"/>
  <c r="K289" i="13"/>
  <c r="W288" i="13"/>
  <c r="K288" i="13"/>
  <c r="W287" i="13"/>
  <c r="K287" i="13"/>
  <c r="W286" i="13"/>
  <c r="K286" i="13"/>
  <c r="W285" i="13"/>
  <c r="K285" i="13"/>
  <c r="W284" i="13"/>
  <c r="K284" i="13"/>
  <c r="W283" i="13"/>
  <c r="K283" i="13"/>
  <c r="W282" i="13"/>
  <c r="K282" i="13"/>
  <c r="W281" i="13"/>
  <c r="K281" i="13"/>
  <c r="W277" i="13"/>
  <c r="K277" i="13"/>
  <c r="W276" i="13"/>
  <c r="K276" i="13"/>
  <c r="W275" i="13"/>
  <c r="K275" i="13"/>
  <c r="W274" i="13"/>
  <c r="K274" i="13"/>
  <c r="W273" i="13"/>
  <c r="K273" i="13"/>
  <c r="W272" i="13"/>
  <c r="K272" i="13"/>
  <c r="W271" i="13"/>
  <c r="K271" i="13"/>
  <c r="W270" i="13"/>
  <c r="K270" i="13"/>
  <c r="W269" i="13"/>
  <c r="K269" i="13"/>
  <c r="W268" i="13"/>
  <c r="K268" i="13"/>
  <c r="W267" i="13"/>
  <c r="K267" i="13"/>
  <c r="W266" i="13"/>
  <c r="K266" i="13"/>
  <c r="W265" i="13"/>
  <c r="K265" i="13"/>
  <c r="W264" i="13"/>
  <c r="K264" i="13"/>
  <c r="W260" i="13"/>
  <c r="K260" i="13"/>
  <c r="W259" i="13"/>
  <c r="K259" i="13"/>
  <c r="W258" i="13"/>
  <c r="K258" i="13"/>
  <c r="W257" i="13"/>
  <c r="K257" i="13"/>
  <c r="W256" i="13"/>
  <c r="K256" i="13"/>
  <c r="W255" i="13"/>
  <c r="K255" i="13"/>
  <c r="W254" i="13"/>
  <c r="K254" i="13"/>
  <c r="W253" i="13"/>
  <c r="K253" i="13"/>
  <c r="W252" i="13"/>
  <c r="K252" i="13"/>
  <c r="W251" i="13"/>
  <c r="K251" i="13"/>
  <c r="W250" i="13"/>
  <c r="K250" i="13"/>
  <c r="W249" i="13"/>
  <c r="K249" i="13"/>
  <c r="W248" i="13"/>
  <c r="K248" i="13"/>
  <c r="W247" i="13"/>
  <c r="K247" i="13"/>
  <c r="W243" i="13"/>
  <c r="K243" i="13"/>
  <c r="W242" i="13"/>
  <c r="K242" i="13"/>
  <c r="W241" i="13"/>
  <c r="K241" i="13"/>
  <c r="W240" i="13"/>
  <c r="K240" i="13"/>
  <c r="W239" i="13"/>
  <c r="K239" i="13"/>
  <c r="W238" i="13"/>
  <c r="K238" i="13"/>
  <c r="W237" i="13"/>
  <c r="K237" i="13"/>
  <c r="W236" i="13"/>
  <c r="K236" i="13"/>
  <c r="W235" i="13"/>
  <c r="K235" i="13"/>
  <c r="W234" i="13"/>
  <c r="K234" i="13"/>
  <c r="W233" i="13"/>
  <c r="K233" i="13"/>
  <c r="W232" i="13"/>
  <c r="K232" i="13"/>
  <c r="W231" i="13"/>
  <c r="K231" i="13"/>
  <c r="W230" i="13"/>
  <c r="K230" i="13"/>
  <c r="W226" i="13"/>
  <c r="K226" i="13"/>
  <c r="W225" i="13"/>
  <c r="K225" i="13"/>
  <c r="W224" i="13"/>
  <c r="K224" i="13"/>
  <c r="W223" i="13"/>
  <c r="K223" i="13"/>
  <c r="W222" i="13"/>
  <c r="K222" i="13"/>
  <c r="W221" i="13"/>
  <c r="K221" i="13"/>
  <c r="W220" i="13"/>
  <c r="K220" i="13"/>
  <c r="W219" i="13"/>
  <c r="K219" i="13"/>
  <c r="W218" i="13"/>
  <c r="K218" i="13"/>
  <c r="W217" i="13"/>
  <c r="K217" i="13"/>
  <c r="W216" i="13"/>
  <c r="K216" i="13"/>
  <c r="W215" i="13"/>
  <c r="K215" i="13"/>
  <c r="W214" i="13"/>
  <c r="K214" i="13"/>
  <c r="W213" i="13"/>
  <c r="K213" i="13"/>
  <c r="W209" i="13"/>
  <c r="K209" i="13"/>
  <c r="W208" i="13"/>
  <c r="K208" i="13"/>
  <c r="W207" i="13"/>
  <c r="K207" i="13"/>
  <c r="W206" i="13"/>
  <c r="K206" i="13"/>
  <c r="W205" i="13"/>
  <c r="K205" i="13"/>
  <c r="W204" i="13"/>
  <c r="K204" i="13"/>
  <c r="W203" i="13"/>
  <c r="K203" i="13"/>
  <c r="W202" i="13"/>
  <c r="K202" i="13"/>
  <c r="W201" i="13"/>
  <c r="K201" i="13"/>
  <c r="W200" i="13"/>
  <c r="K200" i="13"/>
  <c r="W199" i="13"/>
  <c r="K199" i="13"/>
  <c r="W198" i="13"/>
  <c r="K198" i="13"/>
  <c r="W197" i="13"/>
  <c r="K197" i="13"/>
  <c r="W196" i="13"/>
  <c r="K196" i="13"/>
  <c r="W192" i="13"/>
  <c r="K192" i="13"/>
  <c r="W191" i="13"/>
  <c r="K191" i="13"/>
  <c r="W190" i="13"/>
  <c r="K190" i="13"/>
  <c r="W189" i="13"/>
  <c r="K189" i="13"/>
  <c r="W188" i="13"/>
  <c r="K188" i="13"/>
  <c r="W187" i="13"/>
  <c r="K187" i="13"/>
  <c r="W186" i="13"/>
  <c r="K186" i="13"/>
  <c r="W185" i="13"/>
  <c r="K185" i="13"/>
  <c r="W184" i="13"/>
  <c r="K184" i="13"/>
  <c r="W183" i="13"/>
  <c r="K183" i="13"/>
  <c r="W182" i="13"/>
  <c r="K182" i="13"/>
  <c r="W181" i="13"/>
  <c r="K181" i="13"/>
  <c r="W180" i="13"/>
  <c r="K180" i="13"/>
  <c r="W179" i="13"/>
  <c r="K179" i="13"/>
  <c r="W175" i="13"/>
  <c r="K175" i="13"/>
  <c r="W174" i="13"/>
  <c r="K174" i="13"/>
  <c r="W173" i="13"/>
  <c r="K173" i="13"/>
  <c r="W172" i="13"/>
  <c r="K172" i="13"/>
  <c r="W171" i="13"/>
  <c r="K171" i="13"/>
  <c r="W170" i="13"/>
  <c r="K170" i="13"/>
  <c r="W169" i="13"/>
  <c r="K169" i="13"/>
  <c r="W168" i="13"/>
  <c r="K168" i="13"/>
  <c r="W167" i="13"/>
  <c r="K167" i="13"/>
  <c r="W166" i="13"/>
  <c r="K166" i="13"/>
  <c r="W165" i="13"/>
  <c r="K165" i="13"/>
  <c r="W164" i="13"/>
  <c r="K164" i="13"/>
  <c r="W163" i="13"/>
  <c r="K163" i="13"/>
  <c r="W162" i="13"/>
  <c r="K162" i="13"/>
  <c r="W158" i="13"/>
  <c r="K158" i="13"/>
  <c r="W157" i="13"/>
  <c r="K157" i="13"/>
  <c r="W156" i="13"/>
  <c r="K156" i="13"/>
  <c r="W155" i="13"/>
  <c r="K155" i="13"/>
  <c r="W154" i="13"/>
  <c r="K154" i="13"/>
  <c r="W153" i="13"/>
  <c r="K153" i="13"/>
  <c r="W152" i="13"/>
  <c r="K152" i="13"/>
  <c r="W151" i="13"/>
  <c r="K151" i="13"/>
  <c r="W150" i="13"/>
  <c r="K150" i="13"/>
  <c r="W149" i="13"/>
  <c r="K149" i="13"/>
  <c r="W148" i="13"/>
  <c r="K148" i="13"/>
  <c r="W147" i="13"/>
  <c r="K147" i="13"/>
  <c r="W146" i="13"/>
  <c r="K146" i="13"/>
  <c r="W145" i="13"/>
  <c r="K145" i="13"/>
  <c r="W141" i="13"/>
  <c r="K141" i="13"/>
  <c r="W140" i="13"/>
  <c r="K140" i="13"/>
  <c r="W139" i="13"/>
  <c r="K139" i="13"/>
  <c r="W138" i="13"/>
  <c r="K138" i="13"/>
  <c r="W137" i="13"/>
  <c r="K137" i="13"/>
  <c r="W136" i="13"/>
  <c r="K136" i="13"/>
  <c r="W135" i="13"/>
  <c r="K135" i="13"/>
  <c r="W134" i="13"/>
  <c r="K134" i="13"/>
  <c r="W133" i="13"/>
  <c r="K133" i="13"/>
  <c r="W132" i="13"/>
  <c r="K132" i="13"/>
  <c r="W131" i="13"/>
  <c r="K131" i="13"/>
  <c r="W130" i="13"/>
  <c r="K130" i="13"/>
  <c r="W129" i="13"/>
  <c r="K129" i="13"/>
  <c r="W128" i="13"/>
  <c r="K128" i="13"/>
  <c r="W124" i="13"/>
  <c r="K124" i="13"/>
  <c r="W123" i="13"/>
  <c r="K123" i="13"/>
  <c r="W122" i="13"/>
  <c r="K122" i="13"/>
  <c r="W121" i="13"/>
  <c r="K121" i="13"/>
  <c r="W120" i="13"/>
  <c r="K120" i="13"/>
  <c r="W119" i="13"/>
  <c r="K119" i="13"/>
  <c r="W118" i="13"/>
  <c r="K118" i="13"/>
  <c r="W117" i="13"/>
  <c r="K117" i="13"/>
  <c r="W116" i="13"/>
  <c r="K116" i="13"/>
  <c r="W115" i="13"/>
  <c r="K115" i="13"/>
  <c r="W114" i="13"/>
  <c r="K114" i="13"/>
  <c r="W113" i="13"/>
  <c r="K113" i="13"/>
  <c r="W112" i="13"/>
  <c r="K112" i="13"/>
  <c r="W111" i="13"/>
  <c r="K111" i="13"/>
  <c r="W107" i="13"/>
  <c r="K107" i="13"/>
  <c r="W106" i="13"/>
  <c r="K106" i="13"/>
  <c r="W105" i="13"/>
  <c r="K105" i="13"/>
  <c r="W104" i="13"/>
  <c r="K104" i="13"/>
  <c r="W103" i="13"/>
  <c r="K103" i="13"/>
  <c r="W102" i="13"/>
  <c r="K102" i="13"/>
  <c r="W101" i="13"/>
  <c r="K101" i="13"/>
  <c r="W100" i="13"/>
  <c r="K100" i="13"/>
  <c r="W99" i="13"/>
  <c r="K99" i="13"/>
  <c r="W98" i="13"/>
  <c r="K98" i="13"/>
  <c r="W97" i="13"/>
  <c r="K97" i="13"/>
  <c r="W96" i="13"/>
  <c r="K96" i="13"/>
  <c r="W95" i="13"/>
  <c r="K95" i="13"/>
  <c r="W94" i="13"/>
  <c r="K94" i="13"/>
  <c r="W90" i="13"/>
  <c r="K90" i="13"/>
  <c r="W89" i="13"/>
  <c r="K89" i="13"/>
  <c r="W88" i="13"/>
  <c r="K88" i="13"/>
  <c r="W87" i="13"/>
  <c r="K87" i="13"/>
  <c r="W86" i="13"/>
  <c r="K86" i="13"/>
  <c r="W85" i="13"/>
  <c r="K85" i="13"/>
  <c r="W84" i="13"/>
  <c r="K84" i="13"/>
  <c r="W83" i="13"/>
  <c r="K83" i="13"/>
  <c r="W82" i="13"/>
  <c r="K82" i="13"/>
  <c r="W81" i="13"/>
  <c r="K81" i="13"/>
  <c r="W80" i="13"/>
  <c r="K80" i="13"/>
  <c r="W79" i="13"/>
  <c r="K79" i="13"/>
  <c r="W78" i="13"/>
  <c r="K78" i="13"/>
  <c r="W77" i="13"/>
  <c r="K77" i="13"/>
  <c r="W73" i="13"/>
  <c r="K73" i="13"/>
  <c r="W72" i="13"/>
  <c r="K72" i="13"/>
  <c r="W71" i="13"/>
  <c r="K71" i="13"/>
  <c r="W70" i="13"/>
  <c r="K70" i="13"/>
  <c r="W69" i="13"/>
  <c r="K69" i="13"/>
  <c r="W68" i="13"/>
  <c r="K68" i="13"/>
  <c r="W67" i="13"/>
  <c r="K67" i="13"/>
  <c r="W66" i="13"/>
  <c r="K66" i="13"/>
  <c r="W65" i="13"/>
  <c r="K65" i="13"/>
  <c r="W64" i="13"/>
  <c r="K64" i="13"/>
  <c r="W63" i="13"/>
  <c r="K63" i="13"/>
  <c r="W62" i="13"/>
  <c r="AO8" i="13" s="1"/>
  <c r="K62" i="13"/>
  <c r="W61" i="13"/>
  <c r="K61" i="13"/>
  <c r="W60" i="13"/>
  <c r="K60" i="13"/>
  <c r="W57" i="13"/>
  <c r="K57" i="13"/>
  <c r="W56" i="13"/>
  <c r="K56" i="13"/>
  <c r="W55" i="13"/>
  <c r="K55" i="13"/>
  <c r="W54" i="13"/>
  <c r="K54" i="13"/>
  <c r="X53" i="13"/>
  <c r="W53" i="13"/>
  <c r="K53" i="13"/>
  <c r="X52" i="13"/>
  <c r="W52" i="13"/>
  <c r="K52" i="13"/>
  <c r="W51" i="13"/>
  <c r="K51" i="13"/>
  <c r="W50" i="13"/>
  <c r="K50" i="13"/>
  <c r="W49" i="13"/>
  <c r="K49" i="13"/>
  <c r="AX48" i="13"/>
  <c r="AW48" i="13"/>
  <c r="AU48" i="13"/>
  <c r="AT48" i="13"/>
  <c r="AS48" i="13"/>
  <c r="AR48" i="13"/>
  <c r="AQ48" i="13"/>
  <c r="W48" i="13"/>
  <c r="K48" i="13"/>
  <c r="AX47" i="13"/>
  <c r="AW47" i="13"/>
  <c r="AU47" i="13"/>
  <c r="AT47" i="13"/>
  <c r="AS47" i="13"/>
  <c r="AR47" i="13"/>
  <c r="AQ47" i="13"/>
  <c r="W47" i="13"/>
  <c r="K47" i="13"/>
  <c r="AX46" i="13"/>
  <c r="AW46" i="13"/>
  <c r="AU46" i="13"/>
  <c r="AT46" i="13"/>
  <c r="AS46" i="13"/>
  <c r="AR46" i="13"/>
  <c r="AQ46" i="13"/>
  <c r="W46" i="13"/>
  <c r="K46" i="13"/>
  <c r="AX45" i="13"/>
  <c r="AW45" i="13"/>
  <c r="AU45" i="13"/>
  <c r="AT45" i="13"/>
  <c r="AS45" i="13"/>
  <c r="AR45" i="13"/>
  <c r="AQ45" i="13"/>
  <c r="W45" i="13"/>
  <c r="K45" i="13"/>
  <c r="AX44" i="13"/>
  <c r="AW44" i="13"/>
  <c r="AU44" i="13"/>
  <c r="AT44" i="13"/>
  <c r="AS44" i="13"/>
  <c r="AR44" i="13"/>
  <c r="AQ44" i="13"/>
  <c r="W44" i="13"/>
  <c r="K44" i="13"/>
  <c r="AX43" i="13"/>
  <c r="AW43" i="13"/>
  <c r="AU43" i="13"/>
  <c r="AT43" i="13"/>
  <c r="AS43" i="13"/>
  <c r="AR43" i="13"/>
  <c r="AQ43" i="13"/>
  <c r="W43" i="13"/>
  <c r="AS20" i="13" s="1"/>
  <c r="K43" i="13"/>
  <c r="AX42" i="13"/>
  <c r="AW42" i="13"/>
  <c r="AU42" i="13"/>
  <c r="AT42" i="13"/>
  <c r="AS42" i="13"/>
  <c r="AR42" i="13"/>
  <c r="AQ42" i="13"/>
  <c r="AX41" i="13"/>
  <c r="AW41" i="13"/>
  <c r="AU41" i="13"/>
  <c r="AT41" i="13"/>
  <c r="AS41" i="13"/>
  <c r="AR41" i="13"/>
  <c r="AQ41" i="13"/>
  <c r="AX40" i="13"/>
  <c r="AW40" i="13"/>
  <c r="AU40" i="13"/>
  <c r="AT40" i="13"/>
  <c r="AS40" i="13"/>
  <c r="AR40" i="13"/>
  <c r="AQ40" i="13"/>
  <c r="AX39" i="13"/>
  <c r="AW39" i="13"/>
  <c r="AU39" i="13"/>
  <c r="AT39" i="13"/>
  <c r="AS39" i="13"/>
  <c r="AR39" i="13"/>
  <c r="AQ39" i="13"/>
  <c r="W39" i="13"/>
  <c r="K39" i="13"/>
  <c r="AX38" i="13"/>
  <c r="AW38" i="13"/>
  <c r="AU38" i="13"/>
  <c r="AT38" i="13"/>
  <c r="AS38" i="13"/>
  <c r="AR38" i="13"/>
  <c r="AQ38" i="13"/>
  <c r="W38" i="13"/>
  <c r="K38" i="13"/>
  <c r="AX37" i="13"/>
  <c r="AW37" i="13"/>
  <c r="AU37" i="13"/>
  <c r="AT37" i="13"/>
  <c r="AS37" i="13"/>
  <c r="AR37" i="13"/>
  <c r="AQ37" i="13"/>
  <c r="W37" i="13"/>
  <c r="K37" i="13"/>
  <c r="AX36" i="13"/>
  <c r="AW36" i="13"/>
  <c r="AU36" i="13"/>
  <c r="AT36" i="13"/>
  <c r="AS36" i="13"/>
  <c r="AR36" i="13"/>
  <c r="AQ36" i="13"/>
  <c r="W36" i="13"/>
  <c r="K36" i="13"/>
  <c r="AX35" i="13"/>
  <c r="AW35" i="13"/>
  <c r="AV35" i="13"/>
  <c r="AU35" i="13"/>
  <c r="AT35" i="13"/>
  <c r="AR35" i="13"/>
  <c r="AQ35" i="13"/>
  <c r="W35" i="13"/>
  <c r="K35" i="13"/>
  <c r="W34" i="13"/>
  <c r="K34" i="13"/>
  <c r="AX33" i="13"/>
  <c r="AW33" i="13"/>
  <c r="AU33" i="13"/>
  <c r="AT33" i="13"/>
  <c r="AS33" i="13"/>
  <c r="AR33" i="13"/>
  <c r="AQ33" i="13"/>
  <c r="W33" i="13"/>
  <c r="K33" i="13"/>
  <c r="AX32" i="13"/>
  <c r="AW32" i="13"/>
  <c r="AU32" i="13"/>
  <c r="AT32" i="13"/>
  <c r="AS32" i="13"/>
  <c r="AR32" i="13"/>
  <c r="AQ32" i="13"/>
  <c r="W32" i="13"/>
  <c r="K32" i="13"/>
  <c r="AX31" i="13"/>
  <c r="AW31" i="13"/>
  <c r="AU31" i="13"/>
  <c r="AT31" i="13"/>
  <c r="AS31" i="13"/>
  <c r="AR31" i="13"/>
  <c r="AQ31" i="13"/>
  <c r="W31" i="13"/>
  <c r="K31" i="13"/>
  <c r="AX30" i="13"/>
  <c r="AW30" i="13"/>
  <c r="AU30" i="13"/>
  <c r="AT30" i="13"/>
  <c r="AS30" i="13"/>
  <c r="AR30" i="13"/>
  <c r="AQ30" i="13"/>
  <c r="W30" i="13"/>
  <c r="K30" i="13"/>
  <c r="AX29" i="13"/>
  <c r="AW29" i="13"/>
  <c r="AU29" i="13"/>
  <c r="AT29" i="13"/>
  <c r="AS29" i="13"/>
  <c r="AR29" i="13"/>
  <c r="AQ29" i="13"/>
  <c r="W29" i="13"/>
  <c r="K29" i="13"/>
  <c r="AX28" i="13"/>
  <c r="AW28" i="13"/>
  <c r="AU28" i="13"/>
  <c r="AT28" i="13"/>
  <c r="AS28" i="13"/>
  <c r="AR28" i="13"/>
  <c r="AQ28" i="13"/>
  <c r="W28" i="13"/>
  <c r="AO9" i="13" s="1"/>
  <c r="K28" i="13"/>
  <c r="AX27" i="13"/>
  <c r="AW27" i="13"/>
  <c r="AU27" i="13"/>
  <c r="AT27" i="13"/>
  <c r="AS27" i="13"/>
  <c r="AR27" i="13"/>
  <c r="AQ27" i="13"/>
  <c r="W27" i="13"/>
  <c r="AN9" i="13" s="1"/>
  <c r="K27" i="13"/>
  <c r="AX26" i="13"/>
  <c r="AW26" i="13"/>
  <c r="AU26" i="13"/>
  <c r="AT26" i="13"/>
  <c r="AS26" i="13"/>
  <c r="AR26" i="13"/>
  <c r="AQ26" i="13"/>
  <c r="W26" i="13"/>
  <c r="AS5" i="13" s="1"/>
  <c r="K26" i="13"/>
  <c r="AX25" i="13"/>
  <c r="AW25" i="13"/>
  <c r="AU25" i="13"/>
  <c r="AT25" i="13"/>
  <c r="AS25" i="13"/>
  <c r="AR25" i="13"/>
  <c r="AQ25" i="13"/>
  <c r="AX24" i="13"/>
  <c r="AW24" i="13"/>
  <c r="AU24" i="13"/>
  <c r="AT24" i="13"/>
  <c r="AS24" i="13"/>
  <c r="AR24" i="13"/>
  <c r="AQ24" i="13"/>
  <c r="AX23" i="13"/>
  <c r="AW23" i="13"/>
  <c r="AU23" i="13"/>
  <c r="AT23" i="13"/>
  <c r="AS23" i="13"/>
  <c r="AR23" i="13"/>
  <c r="AQ23" i="13"/>
  <c r="AX22" i="13"/>
  <c r="AO13" i="13" s="1"/>
  <c r="AW22" i="13"/>
  <c r="AN13" i="13" s="1"/>
  <c r="AU22" i="13"/>
  <c r="AT22" i="13"/>
  <c r="AS22" i="13"/>
  <c r="AR22" i="13"/>
  <c r="AQ22" i="13"/>
  <c r="W22" i="13"/>
  <c r="K22" i="13"/>
  <c r="AX21" i="13"/>
  <c r="AW21" i="13"/>
  <c r="AU21" i="13"/>
  <c r="AT21" i="13"/>
  <c r="AS21" i="13"/>
  <c r="AR21" i="13"/>
  <c r="AQ21" i="13"/>
  <c r="AM20" i="13"/>
  <c r="AL20" i="13" s="1"/>
  <c r="W21" i="13"/>
  <c r="K21" i="13"/>
  <c r="AX20" i="13"/>
  <c r="AW20" i="13"/>
  <c r="AV20" i="13"/>
  <c r="AU20" i="13"/>
  <c r="AT20" i="13"/>
  <c r="AR20" i="13"/>
  <c r="AQ20" i="13"/>
  <c r="W20" i="13"/>
  <c r="K20" i="13"/>
  <c r="W19" i="13"/>
  <c r="K19" i="13"/>
  <c r="AX18" i="13"/>
  <c r="AW18" i="13"/>
  <c r="AV18" i="13"/>
  <c r="AU18" i="13"/>
  <c r="AT18" i="13"/>
  <c r="AS18" i="13"/>
  <c r="AR18" i="13"/>
  <c r="AQ18" i="13"/>
  <c r="W18" i="13"/>
  <c r="K18" i="13"/>
  <c r="AX17" i="13"/>
  <c r="AW17" i="13"/>
  <c r="AV17" i="13"/>
  <c r="AU17" i="13"/>
  <c r="AT17" i="13"/>
  <c r="AS17" i="13"/>
  <c r="AR17" i="13"/>
  <c r="AQ17" i="13"/>
  <c r="W17" i="13"/>
  <c r="K17" i="13"/>
  <c r="AX16" i="13"/>
  <c r="AW16" i="13"/>
  <c r="AV16" i="13"/>
  <c r="AU16" i="13"/>
  <c r="AT16" i="13"/>
  <c r="AS16" i="13"/>
  <c r="AR16" i="13"/>
  <c r="AQ16" i="13"/>
  <c r="W16" i="13"/>
  <c r="K16" i="13"/>
  <c r="AX15" i="13"/>
  <c r="AW15" i="13"/>
  <c r="AV15" i="13"/>
  <c r="AU15" i="13"/>
  <c r="AT15" i="13"/>
  <c r="AS15" i="13"/>
  <c r="AR15" i="13"/>
  <c r="AQ15" i="13"/>
  <c r="W15" i="13"/>
  <c r="K15" i="13"/>
  <c r="AX14" i="13"/>
  <c r="AW14" i="13"/>
  <c r="AV14" i="13"/>
  <c r="AU14" i="13"/>
  <c r="AT14" i="13"/>
  <c r="AS14" i="13"/>
  <c r="AR14" i="13"/>
  <c r="AQ14" i="13"/>
  <c r="W14" i="13"/>
  <c r="K14" i="13"/>
  <c r="AX13" i="13"/>
  <c r="AW13" i="13"/>
  <c r="AV13" i="13"/>
  <c r="AU13" i="13"/>
  <c r="AT13" i="13"/>
  <c r="AS13" i="13"/>
  <c r="AR13" i="13"/>
  <c r="AQ13" i="13"/>
  <c r="W13" i="13"/>
  <c r="K13" i="13"/>
  <c r="AX12" i="13"/>
  <c r="AW12" i="13"/>
  <c r="AV12" i="13"/>
  <c r="AU12" i="13"/>
  <c r="AT12" i="13"/>
  <c r="AS12" i="13"/>
  <c r="AR12" i="13"/>
  <c r="AQ12" i="13"/>
  <c r="W12" i="13"/>
  <c r="K12" i="13"/>
  <c r="AX11" i="13"/>
  <c r="AW11" i="13"/>
  <c r="AV11" i="13"/>
  <c r="AU11" i="13"/>
  <c r="AT11" i="13"/>
  <c r="AS11" i="13"/>
  <c r="AR11" i="13"/>
  <c r="AQ11" i="13"/>
  <c r="W11" i="13"/>
  <c r="K11" i="13"/>
  <c r="AX10" i="13"/>
  <c r="AW10" i="13"/>
  <c r="AV10" i="13"/>
  <c r="AU10" i="13"/>
  <c r="AT10" i="13"/>
  <c r="AS10" i="13"/>
  <c r="AR10" i="13"/>
  <c r="AQ10" i="13"/>
  <c r="W10" i="13"/>
  <c r="K10" i="13"/>
  <c r="AX9" i="13"/>
  <c r="AW9" i="13"/>
  <c r="AV9" i="13"/>
  <c r="AU9" i="13"/>
  <c r="AT9" i="13"/>
  <c r="AS9" i="13"/>
  <c r="AR9" i="13"/>
  <c r="AQ9" i="13"/>
  <c r="W9" i="13"/>
  <c r="AS35" i="13" s="1"/>
  <c r="K9" i="13"/>
  <c r="AX8" i="13"/>
  <c r="AW8" i="13"/>
  <c r="AV8" i="13"/>
  <c r="AU8" i="13"/>
  <c r="AT8" i="13"/>
  <c r="AS8" i="13"/>
  <c r="AR8" i="13"/>
  <c r="AQ8" i="13"/>
  <c r="AX7" i="13"/>
  <c r="AW7" i="13"/>
  <c r="AV7" i="13"/>
  <c r="AU7" i="13"/>
  <c r="AT7" i="13"/>
  <c r="AS7" i="13"/>
  <c r="AR7" i="13"/>
  <c r="AQ7" i="13"/>
  <c r="AX6" i="13"/>
  <c r="AW6" i="13"/>
  <c r="AV6" i="13"/>
  <c r="AU6" i="13"/>
  <c r="AT6" i="13"/>
  <c r="AS6" i="13"/>
  <c r="AR6" i="13"/>
  <c r="AQ6" i="13"/>
  <c r="AX5" i="13"/>
  <c r="AW5" i="13"/>
  <c r="AV5" i="13"/>
  <c r="AU5" i="13"/>
  <c r="AT5" i="13"/>
  <c r="AQ5" i="13"/>
  <c r="AO5" i="13"/>
  <c r="AO20" i="13" s="1"/>
  <c r="W430" i="12"/>
  <c r="K430" i="12"/>
  <c r="W429" i="12"/>
  <c r="K429" i="12"/>
  <c r="W428" i="12"/>
  <c r="K428" i="12"/>
  <c r="W427" i="12"/>
  <c r="K427" i="12"/>
  <c r="W426" i="12"/>
  <c r="K426" i="12"/>
  <c r="W425" i="12"/>
  <c r="K425" i="12"/>
  <c r="W424" i="12"/>
  <c r="K424" i="12"/>
  <c r="W423" i="12"/>
  <c r="K423" i="12"/>
  <c r="W422" i="12"/>
  <c r="K422" i="12"/>
  <c r="W421" i="12"/>
  <c r="K421" i="12"/>
  <c r="W420" i="12"/>
  <c r="K420" i="12"/>
  <c r="W419" i="12"/>
  <c r="K419" i="12"/>
  <c r="W418" i="12"/>
  <c r="K418" i="12"/>
  <c r="W417" i="12"/>
  <c r="K417" i="12"/>
  <c r="W413" i="12"/>
  <c r="K413" i="12"/>
  <c r="W412" i="12"/>
  <c r="K412" i="12"/>
  <c r="W411" i="12"/>
  <c r="K411" i="12"/>
  <c r="W410" i="12"/>
  <c r="K410" i="12"/>
  <c r="W409" i="12"/>
  <c r="K409" i="12"/>
  <c r="W408" i="12"/>
  <c r="K408" i="12"/>
  <c r="W407" i="12"/>
  <c r="K407" i="12"/>
  <c r="W406" i="12"/>
  <c r="K406" i="12"/>
  <c r="W405" i="12"/>
  <c r="K405" i="12"/>
  <c r="W404" i="12"/>
  <c r="K404" i="12"/>
  <c r="W403" i="12"/>
  <c r="K403" i="12"/>
  <c r="W402" i="12"/>
  <c r="K402" i="12"/>
  <c r="W401" i="12"/>
  <c r="K401" i="12"/>
  <c r="W400" i="12"/>
  <c r="K400" i="12"/>
  <c r="W379" i="12"/>
  <c r="W378" i="12"/>
  <c r="W377" i="12"/>
  <c r="W376" i="12"/>
  <c r="W375" i="12"/>
  <c r="W374" i="12"/>
  <c r="W373" i="12"/>
  <c r="W372" i="12"/>
  <c r="W371" i="12"/>
  <c r="W370" i="12"/>
  <c r="W369" i="12"/>
  <c r="W368" i="12"/>
  <c r="W367" i="12"/>
  <c r="W366" i="12"/>
  <c r="W362" i="12"/>
  <c r="W361" i="12"/>
  <c r="W360" i="12"/>
  <c r="W359" i="12"/>
  <c r="W358" i="12"/>
  <c r="W357" i="12"/>
  <c r="W356" i="12"/>
  <c r="W355" i="12"/>
  <c r="W354" i="12"/>
  <c r="W353" i="12"/>
  <c r="W352" i="12"/>
  <c r="W351" i="12"/>
  <c r="W350" i="12"/>
  <c r="W349" i="12"/>
  <c r="W345" i="12"/>
  <c r="W344" i="12"/>
  <c r="W343" i="12"/>
  <c r="W342" i="12"/>
  <c r="W341" i="12"/>
  <c r="W340" i="12"/>
  <c r="W339" i="12"/>
  <c r="W338" i="12"/>
  <c r="W337" i="12"/>
  <c r="W336" i="12"/>
  <c r="W335" i="12"/>
  <c r="W334" i="12"/>
  <c r="W333" i="12"/>
  <c r="W332" i="12"/>
  <c r="W311" i="12"/>
  <c r="K311" i="12"/>
  <c r="W310" i="12"/>
  <c r="K310" i="12"/>
  <c r="W309" i="12"/>
  <c r="K309" i="12"/>
  <c r="W308" i="12"/>
  <c r="K308" i="12"/>
  <c r="W307" i="12"/>
  <c r="K307" i="12"/>
  <c r="W306" i="12"/>
  <c r="K306" i="12"/>
  <c r="W305" i="12"/>
  <c r="K305" i="12"/>
  <c r="W304" i="12"/>
  <c r="K304" i="12"/>
  <c r="W303" i="12"/>
  <c r="K303" i="12"/>
  <c r="W302" i="12"/>
  <c r="K302" i="12"/>
  <c r="W301" i="12"/>
  <c r="K301" i="12"/>
  <c r="W300" i="12"/>
  <c r="K300" i="12"/>
  <c r="W299" i="12"/>
  <c r="K299" i="12"/>
  <c r="W298" i="12"/>
  <c r="K298" i="12"/>
  <c r="W294" i="12"/>
  <c r="K294" i="12"/>
  <c r="W293" i="12"/>
  <c r="K293" i="12"/>
  <c r="W292" i="12"/>
  <c r="K292" i="12"/>
  <c r="W291" i="12"/>
  <c r="K291" i="12"/>
  <c r="W290" i="12"/>
  <c r="K290" i="12"/>
  <c r="W289" i="12"/>
  <c r="K289" i="12"/>
  <c r="W288" i="12"/>
  <c r="K288" i="12"/>
  <c r="W287" i="12"/>
  <c r="K287" i="12"/>
  <c r="W286" i="12"/>
  <c r="K286" i="12"/>
  <c r="W285" i="12"/>
  <c r="K285" i="12"/>
  <c r="W284" i="12"/>
  <c r="K284" i="12"/>
  <c r="W283" i="12"/>
  <c r="K283" i="12"/>
  <c r="W282" i="12"/>
  <c r="K282" i="12"/>
  <c r="W281" i="12"/>
  <c r="K281" i="12"/>
  <c r="W277" i="12"/>
  <c r="K277" i="12"/>
  <c r="W276" i="12"/>
  <c r="K276" i="12"/>
  <c r="W275" i="12"/>
  <c r="K275" i="12"/>
  <c r="W274" i="12"/>
  <c r="K274" i="12"/>
  <c r="W273" i="12"/>
  <c r="K273" i="12"/>
  <c r="W272" i="12"/>
  <c r="K272" i="12"/>
  <c r="W271" i="12"/>
  <c r="K271" i="12"/>
  <c r="W270" i="12"/>
  <c r="K270" i="12"/>
  <c r="W269" i="12"/>
  <c r="K269" i="12"/>
  <c r="W268" i="12"/>
  <c r="K268" i="12"/>
  <c r="W267" i="12"/>
  <c r="K267" i="12"/>
  <c r="W266" i="12"/>
  <c r="K266" i="12"/>
  <c r="W265" i="12"/>
  <c r="K265" i="12"/>
  <c r="W264" i="12"/>
  <c r="K264" i="12"/>
  <c r="W260" i="12"/>
  <c r="K260" i="12"/>
  <c r="W259" i="12"/>
  <c r="K259" i="12"/>
  <c r="W258" i="12"/>
  <c r="K258" i="12"/>
  <c r="W257" i="12"/>
  <c r="K257" i="12"/>
  <c r="W256" i="12"/>
  <c r="K256" i="12"/>
  <c r="W255" i="12"/>
  <c r="K255" i="12"/>
  <c r="W254" i="12"/>
  <c r="K254" i="12"/>
  <c r="W253" i="12"/>
  <c r="K253" i="12"/>
  <c r="W252" i="12"/>
  <c r="K252" i="12"/>
  <c r="W251" i="12"/>
  <c r="K251" i="12"/>
  <c r="W250" i="12"/>
  <c r="K250" i="12"/>
  <c r="W249" i="12"/>
  <c r="K249" i="12"/>
  <c r="W248" i="12"/>
  <c r="K248" i="12"/>
  <c r="W247" i="12"/>
  <c r="K247" i="12"/>
  <c r="W243" i="12"/>
  <c r="K243" i="12"/>
  <c r="W242" i="12"/>
  <c r="K242" i="12"/>
  <c r="W241" i="12"/>
  <c r="K241" i="12"/>
  <c r="W240" i="12"/>
  <c r="K240" i="12"/>
  <c r="W239" i="12"/>
  <c r="K239" i="12"/>
  <c r="W238" i="12"/>
  <c r="K238" i="12"/>
  <c r="W237" i="12"/>
  <c r="K237" i="12"/>
  <c r="W236" i="12"/>
  <c r="K236" i="12"/>
  <c r="W235" i="12"/>
  <c r="K235" i="12"/>
  <c r="W234" i="12"/>
  <c r="K234" i="12"/>
  <c r="W233" i="12"/>
  <c r="K233" i="12"/>
  <c r="W232" i="12"/>
  <c r="K232" i="12"/>
  <c r="W231" i="12"/>
  <c r="K231" i="12"/>
  <c r="W230" i="12"/>
  <c r="K230" i="12"/>
  <c r="W226" i="12"/>
  <c r="K226" i="12"/>
  <c r="W225" i="12"/>
  <c r="K225" i="12"/>
  <c r="W224" i="12"/>
  <c r="K224" i="12"/>
  <c r="W223" i="12"/>
  <c r="K223" i="12"/>
  <c r="W222" i="12"/>
  <c r="K222" i="12"/>
  <c r="W221" i="12"/>
  <c r="K221" i="12"/>
  <c r="W220" i="12"/>
  <c r="K220" i="12"/>
  <c r="W219" i="12"/>
  <c r="K219" i="12"/>
  <c r="W218" i="12"/>
  <c r="K218" i="12"/>
  <c r="W217" i="12"/>
  <c r="K217" i="12"/>
  <c r="W216" i="12"/>
  <c r="K216" i="12"/>
  <c r="W215" i="12"/>
  <c r="K215" i="12"/>
  <c r="W214" i="12"/>
  <c r="K214" i="12"/>
  <c r="W213" i="12"/>
  <c r="K213" i="12"/>
  <c r="W209" i="12"/>
  <c r="K209" i="12"/>
  <c r="W208" i="12"/>
  <c r="K208" i="12"/>
  <c r="W207" i="12"/>
  <c r="K207" i="12"/>
  <c r="W206" i="12"/>
  <c r="K206" i="12"/>
  <c r="W205" i="12"/>
  <c r="K205" i="12"/>
  <c r="W204" i="12"/>
  <c r="K204" i="12"/>
  <c r="W203" i="12"/>
  <c r="K203" i="12"/>
  <c r="W202" i="12"/>
  <c r="K202" i="12"/>
  <c r="W201" i="12"/>
  <c r="K201" i="12"/>
  <c r="W200" i="12"/>
  <c r="K200" i="12"/>
  <c r="W199" i="12"/>
  <c r="K199" i="12"/>
  <c r="W198" i="12"/>
  <c r="K198" i="12"/>
  <c r="W197" i="12"/>
  <c r="K197" i="12"/>
  <c r="W196" i="12"/>
  <c r="K196" i="12"/>
  <c r="W192" i="12"/>
  <c r="K192" i="12"/>
  <c r="W191" i="12"/>
  <c r="K191" i="12"/>
  <c r="W190" i="12"/>
  <c r="K190" i="12"/>
  <c r="W189" i="12"/>
  <c r="K189" i="12"/>
  <c r="W188" i="12"/>
  <c r="K188" i="12"/>
  <c r="W187" i="12"/>
  <c r="K187" i="12"/>
  <c r="W186" i="12"/>
  <c r="K186" i="12"/>
  <c r="W185" i="12"/>
  <c r="K185" i="12"/>
  <c r="W184" i="12"/>
  <c r="K184" i="12"/>
  <c r="W183" i="12"/>
  <c r="K183" i="12"/>
  <c r="W182" i="12"/>
  <c r="K182" i="12"/>
  <c r="W181" i="12"/>
  <c r="K181" i="12"/>
  <c r="W180" i="12"/>
  <c r="K180" i="12"/>
  <c r="W179" i="12"/>
  <c r="K179" i="12"/>
  <c r="W175" i="12"/>
  <c r="K175" i="12"/>
  <c r="W174" i="12"/>
  <c r="K174" i="12"/>
  <c r="W173" i="12"/>
  <c r="K173" i="12"/>
  <c r="W172" i="12"/>
  <c r="K172" i="12"/>
  <c r="W171" i="12"/>
  <c r="K171" i="12"/>
  <c r="W170" i="12"/>
  <c r="K170" i="12"/>
  <c r="W169" i="12"/>
  <c r="K169" i="12"/>
  <c r="W168" i="12"/>
  <c r="K168" i="12"/>
  <c r="W167" i="12"/>
  <c r="K167" i="12"/>
  <c r="W166" i="12"/>
  <c r="K166" i="12"/>
  <c r="W165" i="12"/>
  <c r="K165" i="12"/>
  <c r="W164" i="12"/>
  <c r="K164" i="12"/>
  <c r="W163" i="12"/>
  <c r="K163" i="12"/>
  <c r="W162" i="12"/>
  <c r="K162" i="12"/>
  <c r="W158" i="12"/>
  <c r="K158" i="12"/>
  <c r="W157" i="12"/>
  <c r="K157" i="12"/>
  <c r="W156" i="12"/>
  <c r="K156" i="12"/>
  <c r="W155" i="12"/>
  <c r="K155" i="12"/>
  <c r="W154" i="12"/>
  <c r="K154" i="12"/>
  <c r="W153" i="12"/>
  <c r="K153" i="12"/>
  <c r="W152" i="12"/>
  <c r="K152" i="12"/>
  <c r="W151" i="12"/>
  <c r="K151" i="12"/>
  <c r="W150" i="12"/>
  <c r="K150" i="12"/>
  <c r="W149" i="12"/>
  <c r="K149" i="12"/>
  <c r="W148" i="12"/>
  <c r="K148" i="12"/>
  <c r="W147" i="12"/>
  <c r="K147" i="12"/>
  <c r="W146" i="12"/>
  <c r="K146" i="12"/>
  <c r="W145" i="12"/>
  <c r="K145" i="12"/>
  <c r="W141" i="12"/>
  <c r="K141" i="12"/>
  <c r="W140" i="12"/>
  <c r="K140" i="12"/>
  <c r="W139" i="12"/>
  <c r="K139" i="12"/>
  <c r="W138" i="12"/>
  <c r="K138" i="12"/>
  <c r="W137" i="12"/>
  <c r="K137" i="12"/>
  <c r="W136" i="12"/>
  <c r="K136" i="12"/>
  <c r="W135" i="12"/>
  <c r="K135" i="12"/>
  <c r="W134" i="12"/>
  <c r="K134" i="12"/>
  <c r="W133" i="12"/>
  <c r="K133" i="12"/>
  <c r="W132" i="12"/>
  <c r="K132" i="12"/>
  <c r="W131" i="12"/>
  <c r="K131" i="12"/>
  <c r="W130" i="12"/>
  <c r="K130" i="12"/>
  <c r="W129" i="12"/>
  <c r="K129" i="12"/>
  <c r="W128" i="12"/>
  <c r="K128" i="12"/>
  <c r="W124" i="12"/>
  <c r="K124" i="12"/>
  <c r="W123" i="12"/>
  <c r="K123" i="12"/>
  <c r="W122" i="12"/>
  <c r="K122" i="12"/>
  <c r="W121" i="12"/>
  <c r="K121" i="12"/>
  <c r="W120" i="12"/>
  <c r="K120" i="12"/>
  <c r="W119" i="12"/>
  <c r="K119" i="12"/>
  <c r="W118" i="12"/>
  <c r="K118" i="12"/>
  <c r="W117" i="12"/>
  <c r="K117" i="12"/>
  <c r="W116" i="12"/>
  <c r="K116" i="12"/>
  <c r="W115" i="12"/>
  <c r="K115" i="12"/>
  <c r="W114" i="12"/>
  <c r="K114" i="12"/>
  <c r="W113" i="12"/>
  <c r="K113" i="12"/>
  <c r="W112" i="12"/>
  <c r="K112" i="12"/>
  <c r="W111" i="12"/>
  <c r="K111" i="12"/>
  <c r="W107" i="12"/>
  <c r="K107" i="12"/>
  <c r="W106" i="12"/>
  <c r="K106" i="12"/>
  <c r="W105" i="12"/>
  <c r="K105" i="12"/>
  <c r="W104" i="12"/>
  <c r="K104" i="12"/>
  <c r="W103" i="12"/>
  <c r="K103" i="12"/>
  <c r="W102" i="12"/>
  <c r="K102" i="12"/>
  <c r="W101" i="12"/>
  <c r="K101" i="12"/>
  <c r="W100" i="12"/>
  <c r="K100" i="12"/>
  <c r="W99" i="12"/>
  <c r="K99" i="12"/>
  <c r="W98" i="12"/>
  <c r="K98" i="12"/>
  <c r="W97" i="12"/>
  <c r="K97" i="12"/>
  <c r="W96" i="12"/>
  <c r="K96" i="12"/>
  <c r="W95" i="12"/>
  <c r="K95" i="12"/>
  <c r="W94" i="12"/>
  <c r="K94" i="12"/>
  <c r="W90" i="12"/>
  <c r="K90" i="12"/>
  <c r="W89" i="12"/>
  <c r="K89" i="12"/>
  <c r="W88" i="12"/>
  <c r="K88" i="12"/>
  <c r="W87" i="12"/>
  <c r="K87" i="12"/>
  <c r="W86" i="12"/>
  <c r="K86" i="12"/>
  <c r="W85" i="12"/>
  <c r="K85" i="12"/>
  <c r="W84" i="12"/>
  <c r="K84" i="12"/>
  <c r="W83" i="12"/>
  <c r="K83" i="12"/>
  <c r="W82" i="12"/>
  <c r="K82" i="12"/>
  <c r="W81" i="12"/>
  <c r="K81" i="12"/>
  <c r="W80" i="12"/>
  <c r="K80" i="12"/>
  <c r="W79" i="12"/>
  <c r="K79" i="12"/>
  <c r="W78" i="12"/>
  <c r="K78" i="12"/>
  <c r="W77" i="12"/>
  <c r="K77" i="12"/>
  <c r="W73" i="12"/>
  <c r="K73" i="12"/>
  <c r="W72" i="12"/>
  <c r="K72" i="12"/>
  <c r="W71" i="12"/>
  <c r="K71" i="12"/>
  <c r="W70" i="12"/>
  <c r="K70" i="12"/>
  <c r="W69" i="12"/>
  <c r="K69" i="12"/>
  <c r="W68" i="12"/>
  <c r="K68" i="12"/>
  <c r="W67" i="12"/>
  <c r="K67" i="12"/>
  <c r="W66" i="12"/>
  <c r="K66" i="12"/>
  <c r="W65" i="12"/>
  <c r="K65" i="12"/>
  <c r="W64" i="12"/>
  <c r="K64" i="12"/>
  <c r="W63" i="12"/>
  <c r="AO8" i="12" s="1"/>
  <c r="K63" i="12"/>
  <c r="W62" i="12"/>
  <c r="AN8" i="12" s="1"/>
  <c r="K62" i="12"/>
  <c r="W61" i="12"/>
  <c r="K61" i="12"/>
  <c r="W60" i="12"/>
  <c r="K60" i="12"/>
  <c r="W57" i="12"/>
  <c r="K57" i="12"/>
  <c r="W56" i="12"/>
  <c r="K56" i="12"/>
  <c r="W55" i="12"/>
  <c r="K55" i="12"/>
  <c r="W54" i="12"/>
  <c r="K54" i="12"/>
  <c r="X53" i="12"/>
  <c r="W53" i="12"/>
  <c r="K53" i="12"/>
  <c r="X52" i="12"/>
  <c r="W52" i="12"/>
  <c r="K52" i="12"/>
  <c r="W51" i="12"/>
  <c r="K51" i="12"/>
  <c r="W50" i="12"/>
  <c r="K50" i="12"/>
  <c r="W49" i="12"/>
  <c r="K49" i="12"/>
  <c r="AX48" i="12"/>
  <c r="AW48" i="12"/>
  <c r="AU48" i="12"/>
  <c r="AT48" i="12"/>
  <c r="AS48" i="12"/>
  <c r="AR48" i="12"/>
  <c r="AQ48" i="12"/>
  <c r="W48" i="12"/>
  <c r="K48" i="12"/>
  <c r="AX47" i="12"/>
  <c r="AW47" i="12"/>
  <c r="AU47" i="12"/>
  <c r="AT47" i="12"/>
  <c r="AS47" i="12"/>
  <c r="AR47" i="12"/>
  <c r="AQ47" i="12"/>
  <c r="W47" i="12"/>
  <c r="K47" i="12"/>
  <c r="AX46" i="12"/>
  <c r="AW46" i="12"/>
  <c r="AU46" i="12"/>
  <c r="AT46" i="12"/>
  <c r="AS46" i="12"/>
  <c r="AR46" i="12"/>
  <c r="AQ46" i="12"/>
  <c r="W46" i="12"/>
  <c r="K46" i="12"/>
  <c r="AX45" i="12"/>
  <c r="AW45" i="12"/>
  <c r="AU45" i="12"/>
  <c r="AT45" i="12"/>
  <c r="AS45" i="12"/>
  <c r="AR45" i="12"/>
  <c r="AQ45" i="12"/>
  <c r="W45" i="12"/>
  <c r="K45" i="12"/>
  <c r="AX44" i="12"/>
  <c r="AW44" i="12"/>
  <c r="AU44" i="12"/>
  <c r="AT44" i="12"/>
  <c r="AS44" i="12"/>
  <c r="AR44" i="12"/>
  <c r="AQ44" i="12"/>
  <c r="W44" i="12"/>
  <c r="K44" i="12"/>
  <c r="AX43" i="12"/>
  <c r="AW43" i="12"/>
  <c r="AU43" i="12"/>
  <c r="AT43" i="12"/>
  <c r="AS43" i="12"/>
  <c r="AR43" i="12"/>
  <c r="AQ43" i="12"/>
  <c r="W43" i="12"/>
  <c r="AS20" i="12" s="1"/>
  <c r="K43" i="12"/>
  <c r="AX42" i="12"/>
  <c r="AW42" i="12"/>
  <c r="AU42" i="12"/>
  <c r="AT42" i="12"/>
  <c r="AS42" i="12"/>
  <c r="AR42" i="12"/>
  <c r="AQ42" i="12"/>
  <c r="AX41" i="12"/>
  <c r="AW41" i="12"/>
  <c r="AU41" i="12"/>
  <c r="AT41" i="12"/>
  <c r="AS41" i="12"/>
  <c r="AR41" i="12"/>
  <c r="AQ41" i="12"/>
  <c r="AX40" i="12"/>
  <c r="AW40" i="12"/>
  <c r="AU40" i="12"/>
  <c r="AT40" i="12"/>
  <c r="AS40" i="12"/>
  <c r="AR40" i="12"/>
  <c r="AQ40" i="12"/>
  <c r="AX39" i="12"/>
  <c r="AW39" i="12"/>
  <c r="AU39" i="12"/>
  <c r="AT39" i="12"/>
  <c r="AS39" i="12"/>
  <c r="AR39" i="12"/>
  <c r="AQ39" i="12"/>
  <c r="W39" i="12"/>
  <c r="K39" i="12"/>
  <c r="AX38" i="12"/>
  <c r="AW38" i="12"/>
  <c r="AU38" i="12"/>
  <c r="AT38" i="12"/>
  <c r="AS38" i="12"/>
  <c r="AR38" i="12"/>
  <c r="AQ38" i="12"/>
  <c r="W38" i="12"/>
  <c r="K38" i="12"/>
  <c r="AX37" i="12"/>
  <c r="AW37" i="12"/>
  <c r="AU37" i="12"/>
  <c r="AT37" i="12"/>
  <c r="AS37" i="12"/>
  <c r="AR37" i="12"/>
  <c r="AQ37" i="12"/>
  <c r="W37" i="12"/>
  <c r="K37" i="12"/>
  <c r="AX36" i="12"/>
  <c r="AW36" i="12"/>
  <c r="AU36" i="12"/>
  <c r="AT36" i="12"/>
  <c r="AS36" i="12"/>
  <c r="AR36" i="12"/>
  <c r="AQ36" i="12"/>
  <c r="W36" i="12"/>
  <c r="K36" i="12"/>
  <c r="AX35" i="12"/>
  <c r="AW35" i="12"/>
  <c r="AV35" i="12"/>
  <c r="AU35" i="12"/>
  <c r="AT35" i="12"/>
  <c r="AR35" i="12"/>
  <c r="AQ35" i="12"/>
  <c r="W35" i="12"/>
  <c r="K35" i="12"/>
  <c r="W34" i="12"/>
  <c r="K34" i="12"/>
  <c r="AX33" i="12"/>
  <c r="AW33" i="12"/>
  <c r="AU33" i="12"/>
  <c r="AT33" i="12"/>
  <c r="AS33" i="12"/>
  <c r="AR33" i="12"/>
  <c r="AQ33" i="12"/>
  <c r="W33" i="12"/>
  <c r="K33" i="12"/>
  <c r="AX32" i="12"/>
  <c r="AW32" i="12"/>
  <c r="AU32" i="12"/>
  <c r="AT32" i="12"/>
  <c r="AS32" i="12"/>
  <c r="AR32" i="12"/>
  <c r="AQ32" i="12"/>
  <c r="W32" i="12"/>
  <c r="K32" i="12"/>
  <c r="AX31" i="12"/>
  <c r="AW31" i="12"/>
  <c r="AU31" i="12"/>
  <c r="AT31" i="12"/>
  <c r="AS31" i="12"/>
  <c r="AR31" i="12"/>
  <c r="AQ31" i="12"/>
  <c r="W31" i="12"/>
  <c r="K31" i="12"/>
  <c r="AX30" i="12"/>
  <c r="AW30" i="12"/>
  <c r="AU30" i="12"/>
  <c r="AT30" i="12"/>
  <c r="AS30" i="12"/>
  <c r="AR30" i="12"/>
  <c r="AQ30" i="12"/>
  <c r="W30" i="12"/>
  <c r="K30" i="12"/>
  <c r="AX29" i="12"/>
  <c r="AW29" i="12"/>
  <c r="AU29" i="12"/>
  <c r="AT29" i="12"/>
  <c r="AS29" i="12"/>
  <c r="AR29" i="12"/>
  <c r="AQ29" i="12"/>
  <c r="W29" i="12"/>
  <c r="AO9" i="12" s="1"/>
  <c r="K29" i="12"/>
  <c r="AX28" i="12"/>
  <c r="AW28" i="12"/>
  <c r="AU28" i="12"/>
  <c r="AT28" i="12"/>
  <c r="AS28" i="12"/>
  <c r="AR28" i="12"/>
  <c r="AQ28" i="12"/>
  <c r="W28" i="12"/>
  <c r="AN9" i="12" s="1"/>
  <c r="K28" i="12"/>
  <c r="AX27" i="12"/>
  <c r="AW27" i="12"/>
  <c r="AU27" i="12"/>
  <c r="AT27" i="12"/>
  <c r="AS27" i="12"/>
  <c r="AR27" i="12"/>
  <c r="AQ27" i="12"/>
  <c r="W27" i="12"/>
  <c r="K27" i="12"/>
  <c r="AX26" i="12"/>
  <c r="AW26" i="12"/>
  <c r="AU26" i="12"/>
  <c r="AT26" i="12"/>
  <c r="AS26" i="12"/>
  <c r="AR26" i="12"/>
  <c r="AQ26" i="12"/>
  <c r="W26" i="12"/>
  <c r="AS5" i="12" s="1"/>
  <c r="K26" i="12"/>
  <c r="AX25" i="12"/>
  <c r="AW25" i="12"/>
  <c r="AU25" i="12"/>
  <c r="AT25" i="12"/>
  <c r="AS25" i="12"/>
  <c r="AR25" i="12"/>
  <c r="AQ25" i="12"/>
  <c r="AX24" i="12"/>
  <c r="AW24" i="12"/>
  <c r="AU24" i="12"/>
  <c r="AT24" i="12"/>
  <c r="AS24" i="12"/>
  <c r="AR24" i="12"/>
  <c r="AQ24" i="12"/>
  <c r="AX23" i="12"/>
  <c r="AW23" i="12"/>
  <c r="AU23" i="12"/>
  <c r="AT23" i="12"/>
  <c r="AS23" i="12"/>
  <c r="AR23" i="12"/>
  <c r="AQ23" i="12"/>
  <c r="AX22" i="12"/>
  <c r="AW22" i="12"/>
  <c r="AU22" i="12"/>
  <c r="AT22" i="12"/>
  <c r="AS22" i="12"/>
  <c r="AR22" i="12"/>
  <c r="AQ22" i="12"/>
  <c r="W22" i="12"/>
  <c r="K22" i="12"/>
  <c r="AX21" i="12"/>
  <c r="AW21" i="12"/>
  <c r="AU21" i="12"/>
  <c r="AT21" i="12"/>
  <c r="AS21" i="12"/>
  <c r="AR21" i="12"/>
  <c r="AQ21" i="12"/>
  <c r="AM20" i="12"/>
  <c r="AL20" i="12" s="1"/>
  <c r="W21" i="12"/>
  <c r="K21" i="12"/>
  <c r="AX20" i="12"/>
  <c r="AW20" i="12"/>
  <c r="AV20" i="12"/>
  <c r="AU20" i="12"/>
  <c r="AT20" i="12"/>
  <c r="AR20" i="12"/>
  <c r="AQ20" i="12"/>
  <c r="W20" i="12"/>
  <c r="K20" i="12"/>
  <c r="W19" i="12"/>
  <c r="K19" i="12"/>
  <c r="AX18" i="12"/>
  <c r="AW18" i="12"/>
  <c r="AV18" i="12"/>
  <c r="AU18" i="12"/>
  <c r="AT18" i="12"/>
  <c r="AS18" i="12"/>
  <c r="AR18" i="12"/>
  <c r="AQ18" i="12"/>
  <c r="W18" i="12"/>
  <c r="K18" i="12"/>
  <c r="AX17" i="12"/>
  <c r="AW17" i="12"/>
  <c r="AV17" i="12"/>
  <c r="AU17" i="12"/>
  <c r="AT17" i="12"/>
  <c r="AS17" i="12"/>
  <c r="AR17" i="12"/>
  <c r="AQ17" i="12"/>
  <c r="W17" i="12"/>
  <c r="K17" i="12"/>
  <c r="AX16" i="12"/>
  <c r="AW16" i="12"/>
  <c r="AV16" i="12"/>
  <c r="AU16" i="12"/>
  <c r="AT16" i="12"/>
  <c r="AS16" i="12"/>
  <c r="AR16" i="12"/>
  <c r="AQ16" i="12"/>
  <c r="W16" i="12"/>
  <c r="K16" i="12"/>
  <c r="AX15" i="12"/>
  <c r="AW15" i="12"/>
  <c r="AV15" i="12"/>
  <c r="AU15" i="12"/>
  <c r="AT15" i="12"/>
  <c r="AS15" i="12"/>
  <c r="AR15" i="12"/>
  <c r="AQ15" i="12"/>
  <c r="W15" i="12"/>
  <c r="K15" i="12"/>
  <c r="AX14" i="12"/>
  <c r="AW14" i="12"/>
  <c r="AV14" i="12"/>
  <c r="AU14" i="12"/>
  <c r="AT14" i="12"/>
  <c r="AS14" i="12"/>
  <c r="AR14" i="12"/>
  <c r="AQ14" i="12"/>
  <c r="W14" i="12"/>
  <c r="K14" i="12"/>
  <c r="AX13" i="12"/>
  <c r="AW13" i="12"/>
  <c r="AV13" i="12"/>
  <c r="AU13" i="12"/>
  <c r="AT13" i="12"/>
  <c r="AS13" i="12"/>
  <c r="AR13" i="12"/>
  <c r="AQ13" i="12"/>
  <c r="W13" i="12"/>
  <c r="K13" i="12"/>
  <c r="AX12" i="12"/>
  <c r="AW12" i="12"/>
  <c r="AV12" i="12"/>
  <c r="AU12" i="12"/>
  <c r="AT12" i="12"/>
  <c r="AS12" i="12"/>
  <c r="AR12" i="12"/>
  <c r="AQ12" i="12"/>
  <c r="W12" i="12"/>
  <c r="K12" i="12"/>
  <c r="AX11" i="12"/>
  <c r="AW11" i="12"/>
  <c r="AV11" i="12"/>
  <c r="AU11" i="12"/>
  <c r="AT11" i="12"/>
  <c r="AS11" i="12"/>
  <c r="AR11" i="12"/>
  <c r="AQ11" i="12"/>
  <c r="W11" i="12"/>
  <c r="K11" i="12"/>
  <c r="AX10" i="12"/>
  <c r="AW10" i="12"/>
  <c r="AV10" i="12"/>
  <c r="AU10" i="12"/>
  <c r="AT10" i="12"/>
  <c r="AS10" i="12"/>
  <c r="AR10" i="12"/>
  <c r="AQ10" i="12"/>
  <c r="W10" i="12"/>
  <c r="K10" i="12"/>
  <c r="AX9" i="12"/>
  <c r="AW9" i="12"/>
  <c r="AV9" i="12"/>
  <c r="AU9" i="12"/>
  <c r="AT9" i="12"/>
  <c r="AS9" i="12"/>
  <c r="AR9" i="12"/>
  <c r="AQ9" i="12"/>
  <c r="W9" i="12"/>
  <c r="AS35" i="12" s="1"/>
  <c r="K9" i="12"/>
  <c r="AX8" i="12"/>
  <c r="AW8" i="12"/>
  <c r="AV8" i="12"/>
  <c r="AU8" i="12"/>
  <c r="AT8" i="12"/>
  <c r="AS8" i="12"/>
  <c r="AR8" i="12"/>
  <c r="AQ8" i="12"/>
  <c r="AX7" i="12"/>
  <c r="AW7" i="12"/>
  <c r="AV7" i="12"/>
  <c r="AU7" i="12"/>
  <c r="AT7" i="12"/>
  <c r="AS7" i="12"/>
  <c r="AR7" i="12"/>
  <c r="AQ7" i="12"/>
  <c r="AX6" i="12"/>
  <c r="AW6" i="12"/>
  <c r="AV6" i="12"/>
  <c r="AU6" i="12"/>
  <c r="AT6" i="12"/>
  <c r="AS6" i="12"/>
  <c r="AR6" i="12"/>
  <c r="AQ6" i="12"/>
  <c r="AX5" i="12"/>
  <c r="AW5" i="12"/>
  <c r="AV5" i="12"/>
  <c r="AU5" i="12"/>
  <c r="AT5" i="12"/>
  <c r="AR5" i="12"/>
  <c r="AQ5" i="12"/>
  <c r="AO5" i="12"/>
  <c r="AO20" i="12" s="1"/>
  <c r="AI5" i="12"/>
  <c r="AO16" i="12" s="1"/>
  <c r="AH5" i="12"/>
  <c r="AO17" i="12" s="1"/>
  <c r="AI4" i="12"/>
  <c r="AN16" i="12" s="1"/>
  <c r="AH4" i="12"/>
  <c r="AN17" i="12" s="1"/>
  <c r="AI3" i="12"/>
  <c r="AH3" i="12"/>
  <c r="AI16" i="12" s="1"/>
  <c r="AI17" i="12" s="1"/>
  <c r="AI2" i="12"/>
  <c r="AH2" i="12"/>
  <c r="AN19" i="14" l="1"/>
  <c r="AO18" i="14"/>
  <c r="AO19" i="14" s="1"/>
  <c r="AO14" i="13"/>
  <c r="AO15" i="13" s="1"/>
  <c r="AN14" i="13"/>
  <c r="AP15" i="12"/>
  <c r="AO7" i="12"/>
  <c r="AN7" i="12"/>
  <c r="AP13" i="12"/>
  <c r="AN13" i="12" s="1"/>
  <c r="AN18" i="13"/>
  <c r="AO18" i="13"/>
  <c r="AO18" i="12"/>
  <c r="AN18" i="12"/>
  <c r="AN15" i="14"/>
  <c r="AN16" i="14" s="1"/>
  <c r="AN15" i="13"/>
  <c r="AN14" i="12" l="1"/>
  <c r="AN15" i="12" s="1"/>
  <c r="AO13" i="12"/>
  <c r="AO14" i="12"/>
  <c r="AO15" i="12" s="1"/>
  <c r="AN20" i="1"/>
  <c r="AM20" i="1" s="1"/>
  <c r="AL20" i="1" s="1"/>
  <c r="AO5" i="1"/>
  <c r="AO20" i="1" s="1"/>
  <c r="X53" i="1" l="1"/>
  <c r="X52" i="1"/>
  <c r="AS7" i="1"/>
  <c r="AS8" i="1"/>
  <c r="AS9" i="1"/>
  <c r="AS10" i="1"/>
  <c r="AS11" i="1"/>
  <c r="AS12" i="1"/>
  <c r="AS13" i="1"/>
  <c r="AS14" i="1"/>
  <c r="AS15" i="1"/>
  <c r="AS16" i="1"/>
  <c r="AS17" i="1"/>
  <c r="AS18" i="1"/>
  <c r="AS6" i="1"/>
  <c r="AS22" i="1"/>
  <c r="AS23" i="1"/>
  <c r="AS24" i="1"/>
  <c r="AS25" i="1"/>
  <c r="AS26" i="1"/>
  <c r="AS27" i="1"/>
  <c r="AS28" i="1"/>
  <c r="AS29" i="1"/>
  <c r="AS30" i="1"/>
  <c r="AS31" i="1"/>
  <c r="AS32" i="1"/>
  <c r="AS33" i="1"/>
  <c r="AS21" i="1"/>
  <c r="AS39" i="1"/>
  <c r="AS40" i="1"/>
  <c r="AS41" i="1"/>
  <c r="AS42" i="1"/>
  <c r="AS43" i="1"/>
  <c r="AS44" i="1"/>
  <c r="AS45" i="1"/>
  <c r="AS46" i="1"/>
  <c r="AS47" i="1"/>
  <c r="AS48" i="1"/>
  <c r="AS38" i="1"/>
  <c r="AS37" i="1"/>
  <c r="AS36" i="1"/>
  <c r="AQ22" i="1" l="1"/>
  <c r="AQ23" i="1"/>
  <c r="AR23" i="1"/>
  <c r="AQ24" i="1"/>
  <c r="AR24" i="1"/>
  <c r="AQ25" i="1"/>
  <c r="AR25" i="1"/>
  <c r="AQ26" i="1"/>
  <c r="AR26" i="1"/>
  <c r="AQ27" i="1"/>
  <c r="AR27" i="1"/>
  <c r="AQ28" i="1"/>
  <c r="AR28" i="1"/>
  <c r="AQ29" i="1"/>
  <c r="AR29" i="1"/>
  <c r="AQ30" i="1"/>
  <c r="AR30" i="1"/>
  <c r="AQ31" i="1"/>
  <c r="AR31" i="1"/>
  <c r="AQ32" i="1"/>
  <c r="AR32" i="1"/>
  <c r="AQ33" i="1"/>
  <c r="AR33" i="1"/>
  <c r="AN18" i="1"/>
  <c r="AO18" i="1"/>
  <c r="AI2" i="1"/>
  <c r="K430" i="1"/>
  <c r="K429" i="1"/>
  <c r="K428" i="1"/>
  <c r="K427" i="1"/>
  <c r="K426" i="1"/>
  <c r="K425" i="1"/>
  <c r="K424" i="1"/>
  <c r="K423" i="1"/>
  <c r="K422" i="1"/>
  <c r="K421" i="1"/>
  <c r="K420" i="1"/>
  <c r="K419" i="1"/>
  <c r="K418" i="1"/>
  <c r="K417" i="1"/>
  <c r="K413" i="1"/>
  <c r="K412" i="1"/>
  <c r="K411" i="1"/>
  <c r="K410" i="1"/>
  <c r="K409" i="1"/>
  <c r="K408" i="1"/>
  <c r="K407" i="1"/>
  <c r="K406" i="1"/>
  <c r="K405" i="1"/>
  <c r="K404" i="1"/>
  <c r="K403" i="1"/>
  <c r="K402" i="1"/>
  <c r="K401" i="1"/>
  <c r="K400" i="1"/>
  <c r="W413" i="1"/>
  <c r="W412" i="1"/>
  <c r="W411" i="1"/>
  <c r="W410" i="1"/>
  <c r="W409" i="1"/>
  <c r="W408" i="1"/>
  <c r="W407" i="1"/>
  <c r="W406" i="1"/>
  <c r="W405" i="1"/>
  <c r="W404" i="1"/>
  <c r="W403" i="1"/>
  <c r="W402" i="1"/>
  <c r="W401" i="1"/>
  <c r="W400" i="1"/>
  <c r="W430" i="1"/>
  <c r="W429" i="1"/>
  <c r="W428" i="1"/>
  <c r="W427" i="1"/>
  <c r="W426" i="1"/>
  <c r="W425" i="1"/>
  <c r="W424" i="1"/>
  <c r="W423" i="1"/>
  <c r="W422" i="1"/>
  <c r="W421" i="1"/>
  <c r="W420" i="1"/>
  <c r="W419" i="1"/>
  <c r="W418" i="1"/>
  <c r="W417" i="1"/>
  <c r="W379" i="1"/>
  <c r="W378" i="1"/>
  <c r="W377" i="1"/>
  <c r="W376" i="1"/>
  <c r="W375" i="1"/>
  <c r="W374" i="1"/>
  <c r="W373" i="1"/>
  <c r="W372" i="1"/>
  <c r="W371" i="1"/>
  <c r="W370" i="1"/>
  <c r="W369" i="1"/>
  <c r="W368" i="1"/>
  <c r="W367" i="1"/>
  <c r="W366" i="1"/>
  <c r="W362" i="1"/>
  <c r="W361" i="1"/>
  <c r="W360" i="1"/>
  <c r="W359" i="1"/>
  <c r="W358" i="1"/>
  <c r="W357" i="1"/>
  <c r="W356" i="1"/>
  <c r="W355" i="1"/>
  <c r="W354" i="1"/>
  <c r="W353" i="1"/>
  <c r="W352" i="1"/>
  <c r="W351" i="1"/>
  <c r="W350" i="1"/>
  <c r="W349" i="1"/>
  <c r="W345" i="1"/>
  <c r="W344" i="1"/>
  <c r="W343" i="1"/>
  <c r="W342" i="1"/>
  <c r="W341" i="1"/>
  <c r="W340" i="1"/>
  <c r="W339" i="1"/>
  <c r="W338" i="1"/>
  <c r="W337" i="1"/>
  <c r="W336" i="1"/>
  <c r="W335" i="1"/>
  <c r="W334" i="1"/>
  <c r="W333" i="1"/>
  <c r="W332" i="1"/>
  <c r="W311" i="1"/>
  <c r="W310" i="1"/>
  <c r="W309" i="1"/>
  <c r="W308" i="1"/>
  <c r="W307" i="1"/>
  <c r="W306" i="1"/>
  <c r="W305" i="1"/>
  <c r="W304" i="1"/>
  <c r="W303" i="1"/>
  <c r="W302" i="1"/>
  <c r="W301" i="1"/>
  <c r="W300" i="1"/>
  <c r="W299" i="1"/>
  <c r="W298" i="1"/>
  <c r="W294" i="1"/>
  <c r="W293" i="1"/>
  <c r="W292" i="1"/>
  <c r="W291" i="1"/>
  <c r="W290" i="1"/>
  <c r="W289" i="1"/>
  <c r="W288" i="1"/>
  <c r="W287" i="1"/>
  <c r="W286" i="1"/>
  <c r="W285" i="1"/>
  <c r="W284" i="1"/>
  <c r="W283" i="1"/>
  <c r="W282" i="1"/>
  <c r="W281" i="1"/>
  <c r="W277" i="1"/>
  <c r="W276" i="1"/>
  <c r="W275" i="1"/>
  <c r="W274" i="1"/>
  <c r="W273" i="1"/>
  <c r="W272" i="1"/>
  <c r="W271" i="1"/>
  <c r="W270" i="1"/>
  <c r="W269" i="1"/>
  <c r="W268" i="1"/>
  <c r="W267" i="1"/>
  <c r="W266" i="1"/>
  <c r="W265" i="1"/>
  <c r="W264" i="1"/>
  <c r="W209" i="1"/>
  <c r="W208" i="1"/>
  <c r="W207" i="1"/>
  <c r="W206" i="1"/>
  <c r="W205" i="1"/>
  <c r="W204" i="1"/>
  <c r="W203" i="1"/>
  <c r="W202" i="1"/>
  <c r="W201" i="1"/>
  <c r="W200" i="1"/>
  <c r="W199" i="1"/>
  <c r="W198" i="1"/>
  <c r="W197" i="1"/>
  <c r="W196" i="1"/>
  <c r="W141" i="1"/>
  <c r="W140" i="1"/>
  <c r="W139" i="1"/>
  <c r="W138" i="1"/>
  <c r="W137" i="1"/>
  <c r="W136" i="1"/>
  <c r="W135" i="1"/>
  <c r="W134" i="1"/>
  <c r="W133" i="1"/>
  <c r="W132" i="1"/>
  <c r="W131" i="1"/>
  <c r="W130" i="1"/>
  <c r="W129" i="1"/>
  <c r="W128" i="1"/>
  <c r="W73" i="1"/>
  <c r="W72" i="1"/>
  <c r="W71" i="1"/>
  <c r="W70" i="1"/>
  <c r="W69" i="1"/>
  <c r="W68" i="1"/>
  <c r="W67" i="1"/>
  <c r="W66" i="1"/>
  <c r="W65" i="1"/>
  <c r="W64" i="1"/>
  <c r="W63" i="1"/>
  <c r="AO8" i="1" s="1"/>
  <c r="W62" i="1"/>
  <c r="AN8" i="1" s="1"/>
  <c r="W61" i="1"/>
  <c r="W60" i="1"/>
  <c r="K311" i="1"/>
  <c r="K310" i="1"/>
  <c r="K309" i="1"/>
  <c r="K308" i="1"/>
  <c r="K307" i="1"/>
  <c r="K306" i="1"/>
  <c r="K305" i="1"/>
  <c r="K304" i="1"/>
  <c r="K303" i="1"/>
  <c r="K302" i="1"/>
  <c r="K301" i="1"/>
  <c r="K300" i="1"/>
  <c r="K299" i="1"/>
  <c r="K298" i="1"/>
  <c r="K294" i="1"/>
  <c r="K293" i="1"/>
  <c r="K292" i="1"/>
  <c r="K291" i="1"/>
  <c r="K290" i="1"/>
  <c r="K289" i="1"/>
  <c r="K288" i="1"/>
  <c r="K287" i="1"/>
  <c r="K286" i="1"/>
  <c r="K285" i="1"/>
  <c r="K284" i="1"/>
  <c r="K283" i="1"/>
  <c r="K282" i="1"/>
  <c r="K281" i="1"/>
  <c r="K277" i="1"/>
  <c r="K276" i="1"/>
  <c r="K275" i="1"/>
  <c r="K274" i="1"/>
  <c r="K273" i="1"/>
  <c r="K272" i="1"/>
  <c r="K271" i="1"/>
  <c r="K270" i="1"/>
  <c r="K269" i="1"/>
  <c r="K268" i="1"/>
  <c r="K267" i="1"/>
  <c r="K266" i="1"/>
  <c r="K265" i="1"/>
  <c r="K264" i="1"/>
  <c r="K209" i="1"/>
  <c r="K208" i="1"/>
  <c r="K207" i="1"/>
  <c r="K206" i="1"/>
  <c r="K205" i="1"/>
  <c r="K204" i="1"/>
  <c r="K203" i="1"/>
  <c r="K202" i="1"/>
  <c r="K201" i="1"/>
  <c r="K200" i="1"/>
  <c r="K199" i="1"/>
  <c r="K198" i="1"/>
  <c r="K197" i="1"/>
  <c r="K196" i="1"/>
  <c r="K141" i="1"/>
  <c r="K140" i="1"/>
  <c r="K139" i="1"/>
  <c r="K138" i="1"/>
  <c r="K137" i="1"/>
  <c r="K136" i="1"/>
  <c r="K135" i="1"/>
  <c r="K134" i="1"/>
  <c r="K133" i="1"/>
  <c r="K132" i="1"/>
  <c r="K131" i="1"/>
  <c r="K130" i="1"/>
  <c r="K129" i="1"/>
  <c r="K128" i="1"/>
  <c r="K73" i="1"/>
  <c r="K72" i="1"/>
  <c r="K71" i="1"/>
  <c r="K70" i="1"/>
  <c r="K69" i="1"/>
  <c r="K68" i="1"/>
  <c r="K67" i="1"/>
  <c r="K66" i="1"/>
  <c r="K65" i="1"/>
  <c r="K64" i="1"/>
  <c r="K63" i="1"/>
  <c r="K62" i="1"/>
  <c r="K61" i="1"/>
  <c r="K60" i="1"/>
  <c r="W9" i="1"/>
  <c r="AS35" i="1" s="1"/>
  <c r="W10" i="1"/>
  <c r="W11" i="1"/>
  <c r="W13" i="1"/>
  <c r="W14" i="1"/>
  <c r="W15" i="1"/>
  <c r="W16" i="1"/>
  <c r="W17" i="1"/>
  <c r="W18" i="1"/>
  <c r="W19" i="1"/>
  <c r="W20" i="1"/>
  <c r="W21" i="1"/>
  <c r="W22" i="1"/>
  <c r="W26" i="1"/>
  <c r="AS5" i="1" s="1"/>
  <c r="W27" i="1"/>
  <c r="W28" i="1"/>
  <c r="AN9" i="1" s="1"/>
  <c r="W29" i="1"/>
  <c r="AO9" i="1" s="1"/>
  <c r="W30" i="1"/>
  <c r="W31" i="1"/>
  <c r="W32" i="1"/>
  <c r="W33" i="1"/>
  <c r="W34" i="1"/>
  <c r="W35" i="1"/>
  <c r="W36" i="1"/>
  <c r="W37" i="1"/>
  <c r="W38" i="1"/>
  <c r="W39" i="1"/>
  <c r="W43" i="1"/>
  <c r="AS20" i="1" s="1"/>
  <c r="W44" i="1"/>
  <c r="W45" i="1"/>
  <c r="W46" i="1"/>
  <c r="W47" i="1"/>
  <c r="W48" i="1"/>
  <c r="W49" i="1"/>
  <c r="W50" i="1"/>
  <c r="W51" i="1"/>
  <c r="W52" i="1"/>
  <c r="W53" i="1"/>
  <c r="W54" i="1"/>
  <c r="W55" i="1"/>
  <c r="W56" i="1"/>
  <c r="W57" i="1"/>
  <c r="W77" i="1"/>
  <c r="W78" i="1"/>
  <c r="W79" i="1"/>
  <c r="W80" i="1"/>
  <c r="W81" i="1"/>
  <c r="W82" i="1"/>
  <c r="W83" i="1"/>
  <c r="W84" i="1"/>
  <c r="W85" i="1"/>
  <c r="W86" i="1"/>
  <c r="W87" i="1"/>
  <c r="W88" i="1"/>
  <c r="W89" i="1"/>
  <c r="W90" i="1"/>
  <c r="W94" i="1"/>
  <c r="W95" i="1"/>
  <c r="W96" i="1"/>
  <c r="W97" i="1"/>
  <c r="W98" i="1"/>
  <c r="W99" i="1"/>
  <c r="W100" i="1"/>
  <c r="W101" i="1"/>
  <c r="W102" i="1"/>
  <c r="W103" i="1"/>
  <c r="W104" i="1"/>
  <c r="W105" i="1"/>
  <c r="W106" i="1"/>
  <c r="W107" i="1"/>
  <c r="W111" i="1"/>
  <c r="W112" i="1"/>
  <c r="W113" i="1"/>
  <c r="W114" i="1"/>
  <c r="W115" i="1"/>
  <c r="W116" i="1"/>
  <c r="W117" i="1"/>
  <c r="W118" i="1"/>
  <c r="W119" i="1"/>
  <c r="W120" i="1"/>
  <c r="W121" i="1"/>
  <c r="W122" i="1"/>
  <c r="W123" i="1"/>
  <c r="W124" i="1"/>
  <c r="W145" i="1"/>
  <c r="W146" i="1"/>
  <c r="W147" i="1"/>
  <c r="W148" i="1"/>
  <c r="W149" i="1"/>
  <c r="W150" i="1"/>
  <c r="W151" i="1"/>
  <c r="W152" i="1"/>
  <c r="W153" i="1"/>
  <c r="W154" i="1"/>
  <c r="W155" i="1"/>
  <c r="W156" i="1"/>
  <c r="W157" i="1"/>
  <c r="W158" i="1"/>
  <c r="W162" i="1"/>
  <c r="W163" i="1"/>
  <c r="W164" i="1"/>
  <c r="W165" i="1"/>
  <c r="W166" i="1"/>
  <c r="W167" i="1"/>
  <c r="W168" i="1"/>
  <c r="W169" i="1"/>
  <c r="W170" i="1"/>
  <c r="W171" i="1"/>
  <c r="W172" i="1"/>
  <c r="W173" i="1"/>
  <c r="W174" i="1"/>
  <c r="W175" i="1"/>
  <c r="W179" i="1"/>
  <c r="W180" i="1"/>
  <c r="W181" i="1"/>
  <c r="W182" i="1"/>
  <c r="W183" i="1"/>
  <c r="W184" i="1"/>
  <c r="W185" i="1"/>
  <c r="W186" i="1"/>
  <c r="W187" i="1"/>
  <c r="W188" i="1"/>
  <c r="W189" i="1"/>
  <c r="W190" i="1"/>
  <c r="W191" i="1"/>
  <c r="W192" i="1"/>
  <c r="W213" i="1"/>
  <c r="W214" i="1"/>
  <c r="W215" i="1"/>
  <c r="W216" i="1"/>
  <c r="W217" i="1"/>
  <c r="W218" i="1"/>
  <c r="W219" i="1"/>
  <c r="W220" i="1"/>
  <c r="W221" i="1"/>
  <c r="W222" i="1"/>
  <c r="W223" i="1"/>
  <c r="W224" i="1"/>
  <c r="W225" i="1"/>
  <c r="W226" i="1"/>
  <c r="W230" i="1"/>
  <c r="W231" i="1"/>
  <c r="W232" i="1"/>
  <c r="W233" i="1"/>
  <c r="W234" i="1"/>
  <c r="W235" i="1"/>
  <c r="W236" i="1"/>
  <c r="W237" i="1"/>
  <c r="W238" i="1"/>
  <c r="W239" i="1"/>
  <c r="W240" i="1"/>
  <c r="W241" i="1"/>
  <c r="W242" i="1"/>
  <c r="W243" i="1"/>
  <c r="W247" i="1"/>
  <c r="W248" i="1"/>
  <c r="W249" i="1"/>
  <c r="W250" i="1"/>
  <c r="W251" i="1"/>
  <c r="W252" i="1"/>
  <c r="W253" i="1"/>
  <c r="W254" i="1"/>
  <c r="W255" i="1"/>
  <c r="W256" i="1"/>
  <c r="W257" i="1"/>
  <c r="W258" i="1"/>
  <c r="W259" i="1"/>
  <c r="W260" i="1"/>
  <c r="AR5" i="1"/>
  <c r="AQ5" i="1"/>
  <c r="AT5" i="1"/>
  <c r="AU5" i="1"/>
  <c r="AV5" i="1"/>
  <c r="AW5" i="1"/>
  <c r="AX5" i="1"/>
  <c r="AQ6" i="1"/>
  <c r="AR6" i="1"/>
  <c r="AT6" i="1"/>
  <c r="AU6" i="1"/>
  <c r="AV6" i="1"/>
  <c r="AW6" i="1"/>
  <c r="AX6" i="1"/>
  <c r="AQ7" i="1"/>
  <c r="AR7" i="1"/>
  <c r="AT7" i="1"/>
  <c r="AU7" i="1"/>
  <c r="AV7" i="1"/>
  <c r="AW7" i="1"/>
  <c r="AX7" i="1"/>
  <c r="AQ8" i="1"/>
  <c r="AR8" i="1"/>
  <c r="AT8" i="1"/>
  <c r="AU8" i="1"/>
  <c r="AV8" i="1"/>
  <c r="AW8" i="1"/>
  <c r="AX8" i="1"/>
  <c r="AQ9" i="1"/>
  <c r="AR9" i="1"/>
  <c r="AT9" i="1"/>
  <c r="AU9" i="1"/>
  <c r="AV9" i="1"/>
  <c r="AW9" i="1"/>
  <c r="AX9" i="1"/>
  <c r="K9" i="1"/>
  <c r="AQ10" i="1"/>
  <c r="AR10" i="1"/>
  <c r="AT10" i="1"/>
  <c r="AU10" i="1"/>
  <c r="AV10" i="1"/>
  <c r="AW10" i="1"/>
  <c r="AX10" i="1"/>
  <c r="AQ11" i="1"/>
  <c r="AR11" i="1"/>
  <c r="AT11" i="1"/>
  <c r="AU11" i="1"/>
  <c r="AV11" i="1"/>
  <c r="AW11" i="1"/>
  <c r="AX11" i="1"/>
  <c r="K11" i="1"/>
  <c r="AQ12" i="1"/>
  <c r="AR12" i="1"/>
  <c r="AT12" i="1"/>
  <c r="AU12" i="1"/>
  <c r="AV12" i="1"/>
  <c r="AW12" i="1"/>
  <c r="AX12" i="1"/>
  <c r="K12" i="1"/>
  <c r="AQ13" i="1"/>
  <c r="AR13" i="1"/>
  <c r="AT13" i="1"/>
  <c r="AU13" i="1"/>
  <c r="AV13" i="1"/>
  <c r="AW13" i="1"/>
  <c r="AX13" i="1"/>
  <c r="K13" i="1"/>
  <c r="AQ14" i="1"/>
  <c r="AR14" i="1"/>
  <c r="AT14" i="1"/>
  <c r="AU14" i="1"/>
  <c r="AV14" i="1"/>
  <c r="AW14" i="1"/>
  <c r="AX14" i="1"/>
  <c r="K14" i="1"/>
  <c r="AQ15" i="1"/>
  <c r="AR15" i="1"/>
  <c r="AT15" i="1"/>
  <c r="AU15" i="1"/>
  <c r="AV15" i="1"/>
  <c r="AW15" i="1"/>
  <c r="AX15" i="1"/>
  <c r="K15" i="1"/>
  <c r="AQ16" i="1"/>
  <c r="AR16" i="1"/>
  <c r="AT16" i="1"/>
  <c r="AU16" i="1"/>
  <c r="AV16" i="1"/>
  <c r="AW16" i="1"/>
  <c r="AX16" i="1"/>
  <c r="K16" i="1"/>
  <c r="AQ17" i="1"/>
  <c r="AR17" i="1"/>
  <c r="AT17" i="1"/>
  <c r="AU17" i="1"/>
  <c r="AV17" i="1"/>
  <c r="AW17" i="1"/>
  <c r="AX17" i="1"/>
  <c r="K17" i="1"/>
  <c r="AQ18" i="1"/>
  <c r="AR18" i="1"/>
  <c r="AT18" i="1"/>
  <c r="AU18" i="1"/>
  <c r="AV18" i="1"/>
  <c r="AW18" i="1"/>
  <c r="AX18" i="1"/>
  <c r="K18" i="1"/>
  <c r="K19" i="1"/>
  <c r="AQ20" i="1"/>
  <c r="AR20" i="1"/>
  <c r="AT20" i="1"/>
  <c r="AU20" i="1"/>
  <c r="AV20" i="1"/>
  <c r="AW20" i="1"/>
  <c r="AX20" i="1"/>
  <c r="K20" i="1"/>
  <c r="AQ21" i="1"/>
  <c r="AR21" i="1"/>
  <c r="AT21" i="1"/>
  <c r="AU21" i="1"/>
  <c r="AW21" i="1"/>
  <c r="AX21" i="1"/>
  <c r="K21" i="1"/>
  <c r="AT22" i="1"/>
  <c r="AU22" i="1"/>
  <c r="AW22" i="1"/>
  <c r="AX22" i="1"/>
  <c r="K22" i="1"/>
  <c r="AT23" i="1"/>
  <c r="AU23" i="1"/>
  <c r="AX23" i="1"/>
  <c r="AT24" i="1"/>
  <c r="AU24" i="1"/>
  <c r="AW24" i="1"/>
  <c r="AX24" i="1"/>
  <c r="AT25" i="1"/>
  <c r="AU25" i="1"/>
  <c r="AW25" i="1"/>
  <c r="AX25" i="1"/>
  <c r="AT26" i="1"/>
  <c r="AU26" i="1"/>
  <c r="AW26" i="1"/>
  <c r="AX26" i="1"/>
  <c r="K26" i="1"/>
  <c r="AT27" i="1"/>
  <c r="AU27" i="1"/>
  <c r="AW27" i="1"/>
  <c r="AX27" i="1"/>
  <c r="K27" i="1"/>
  <c r="AT28" i="1"/>
  <c r="AU28" i="1"/>
  <c r="AW28" i="1"/>
  <c r="AX28" i="1"/>
  <c r="K28" i="1"/>
  <c r="AT29" i="1"/>
  <c r="AU29" i="1"/>
  <c r="AW29" i="1"/>
  <c r="AX29" i="1"/>
  <c r="K29" i="1"/>
  <c r="AT30" i="1"/>
  <c r="AU30" i="1"/>
  <c r="AW30" i="1"/>
  <c r="AX30" i="1"/>
  <c r="K30" i="1"/>
  <c r="AT31" i="1"/>
  <c r="AU31" i="1"/>
  <c r="AW31" i="1"/>
  <c r="AX31" i="1"/>
  <c r="K31" i="1"/>
  <c r="AT32" i="1"/>
  <c r="AU32" i="1"/>
  <c r="AW32" i="1"/>
  <c r="AX32" i="1"/>
  <c r="K32" i="1"/>
  <c r="AT33" i="1"/>
  <c r="AU33" i="1"/>
  <c r="AW33" i="1"/>
  <c r="AX33" i="1"/>
  <c r="K33" i="1"/>
  <c r="K34" i="1"/>
  <c r="AQ35" i="1"/>
  <c r="AR35" i="1"/>
  <c r="AT35" i="1"/>
  <c r="AU35" i="1"/>
  <c r="AV35" i="1"/>
  <c r="AW35" i="1"/>
  <c r="AX35" i="1"/>
  <c r="K35" i="1"/>
  <c r="AQ36" i="1"/>
  <c r="AR36" i="1"/>
  <c r="AT36" i="1"/>
  <c r="AU36" i="1"/>
  <c r="AW36" i="1"/>
  <c r="AX36" i="1"/>
  <c r="K36" i="1"/>
  <c r="AQ37" i="1"/>
  <c r="AR37" i="1"/>
  <c r="AT37" i="1"/>
  <c r="AU37" i="1"/>
  <c r="AW37" i="1"/>
  <c r="AX37" i="1"/>
  <c r="K37" i="1"/>
  <c r="AQ38" i="1"/>
  <c r="AR38" i="1"/>
  <c r="AT38" i="1"/>
  <c r="AU38" i="1"/>
  <c r="AW38" i="1"/>
  <c r="AX38" i="1"/>
  <c r="K38" i="1"/>
  <c r="AQ39" i="1"/>
  <c r="AR39" i="1"/>
  <c r="AT39" i="1"/>
  <c r="AU39" i="1"/>
  <c r="AW39" i="1"/>
  <c r="AX39" i="1"/>
  <c r="K39" i="1"/>
  <c r="AQ40" i="1"/>
  <c r="AR40" i="1"/>
  <c r="AT40" i="1"/>
  <c r="AU40" i="1"/>
  <c r="AW40" i="1"/>
  <c r="AX40" i="1"/>
  <c r="AQ41" i="1"/>
  <c r="AR41" i="1"/>
  <c r="AT41" i="1"/>
  <c r="AU41" i="1"/>
  <c r="AW41" i="1"/>
  <c r="AX41" i="1"/>
  <c r="AQ42" i="1"/>
  <c r="AR42" i="1"/>
  <c r="AT42" i="1"/>
  <c r="AU42" i="1"/>
  <c r="AW42" i="1"/>
  <c r="AX42" i="1"/>
  <c r="AQ43" i="1"/>
  <c r="AR43" i="1"/>
  <c r="AT43" i="1"/>
  <c r="AU43" i="1"/>
  <c r="AW43" i="1"/>
  <c r="AX43" i="1"/>
  <c r="K43" i="1"/>
  <c r="AQ44" i="1"/>
  <c r="AR44" i="1"/>
  <c r="AT44" i="1"/>
  <c r="AU44" i="1"/>
  <c r="AW44" i="1"/>
  <c r="AX44" i="1"/>
  <c r="K44" i="1"/>
  <c r="AQ45" i="1"/>
  <c r="AR45" i="1"/>
  <c r="AT45" i="1"/>
  <c r="AU45" i="1"/>
  <c r="AW45" i="1"/>
  <c r="AX45" i="1"/>
  <c r="K45" i="1"/>
  <c r="AQ46" i="1"/>
  <c r="AR46" i="1"/>
  <c r="AT46" i="1"/>
  <c r="AU46" i="1"/>
  <c r="AW46" i="1"/>
  <c r="AX46" i="1"/>
  <c r="K46" i="1"/>
  <c r="AQ47" i="1"/>
  <c r="AR47" i="1"/>
  <c r="AT47" i="1"/>
  <c r="AU47" i="1"/>
  <c r="AW47" i="1"/>
  <c r="AX47" i="1"/>
  <c r="K47" i="1"/>
  <c r="AQ48" i="1"/>
  <c r="AR48" i="1"/>
  <c r="AT48" i="1"/>
  <c r="AU48" i="1"/>
  <c r="AW48" i="1"/>
  <c r="AX48" i="1"/>
  <c r="K48" i="1"/>
  <c r="K49" i="1"/>
  <c r="K50" i="1"/>
  <c r="K51" i="1"/>
  <c r="K52" i="1"/>
  <c r="K53" i="1"/>
  <c r="K54" i="1"/>
  <c r="K55" i="1"/>
  <c r="K56" i="1"/>
  <c r="K57" i="1"/>
  <c r="K77" i="1"/>
  <c r="K78" i="1"/>
  <c r="K79" i="1"/>
  <c r="K80" i="1"/>
  <c r="K81" i="1"/>
  <c r="K82" i="1"/>
  <c r="K83" i="1"/>
  <c r="K84" i="1"/>
  <c r="K85" i="1"/>
  <c r="K86" i="1"/>
  <c r="K87" i="1"/>
  <c r="K88" i="1"/>
  <c r="K89" i="1"/>
  <c r="K90" i="1"/>
  <c r="K94" i="1"/>
  <c r="K95" i="1"/>
  <c r="K96" i="1"/>
  <c r="K97" i="1"/>
  <c r="K98" i="1"/>
  <c r="K99" i="1"/>
  <c r="K100" i="1"/>
  <c r="K101" i="1"/>
  <c r="K102" i="1"/>
  <c r="K103" i="1"/>
  <c r="K104" i="1"/>
  <c r="K105" i="1"/>
  <c r="K106" i="1"/>
  <c r="K107" i="1"/>
  <c r="K111" i="1"/>
  <c r="K112" i="1"/>
  <c r="K113" i="1"/>
  <c r="K114" i="1"/>
  <c r="K115" i="1"/>
  <c r="K116" i="1"/>
  <c r="K117" i="1"/>
  <c r="K118" i="1"/>
  <c r="K119" i="1"/>
  <c r="K120" i="1"/>
  <c r="K121" i="1"/>
  <c r="K122" i="1"/>
  <c r="K123" i="1"/>
  <c r="K124" i="1"/>
  <c r="K145" i="1"/>
  <c r="K146" i="1"/>
  <c r="K147" i="1"/>
  <c r="K148" i="1"/>
  <c r="K149" i="1"/>
  <c r="K150" i="1"/>
  <c r="K151" i="1"/>
  <c r="K152" i="1"/>
  <c r="K153" i="1"/>
  <c r="K154" i="1"/>
  <c r="K155" i="1"/>
  <c r="K156" i="1"/>
  <c r="K157" i="1"/>
  <c r="K158" i="1"/>
  <c r="K162" i="1"/>
  <c r="K163" i="1"/>
  <c r="K164" i="1"/>
  <c r="K165" i="1"/>
  <c r="K166" i="1"/>
  <c r="K167" i="1"/>
  <c r="K168" i="1"/>
  <c r="K169" i="1"/>
  <c r="K170" i="1"/>
  <c r="K171" i="1"/>
  <c r="K172" i="1"/>
  <c r="K173" i="1"/>
  <c r="K174" i="1"/>
  <c r="K175" i="1"/>
  <c r="K179" i="1"/>
  <c r="K180" i="1"/>
  <c r="K181" i="1"/>
  <c r="K182" i="1"/>
  <c r="K183" i="1"/>
  <c r="K184" i="1"/>
  <c r="K185" i="1"/>
  <c r="K186" i="1"/>
  <c r="K187" i="1"/>
  <c r="K188" i="1"/>
  <c r="K189" i="1"/>
  <c r="K190" i="1"/>
  <c r="K191" i="1"/>
  <c r="K192" i="1"/>
  <c r="K213" i="1"/>
  <c r="K214" i="1"/>
  <c r="K215" i="1"/>
  <c r="K216" i="1"/>
  <c r="K217" i="1"/>
  <c r="K218" i="1"/>
  <c r="K219" i="1"/>
  <c r="K220" i="1"/>
  <c r="K221" i="1"/>
  <c r="K222" i="1"/>
  <c r="K223" i="1"/>
  <c r="K224" i="1"/>
  <c r="K225" i="1"/>
  <c r="K226" i="1"/>
  <c r="K230" i="1"/>
  <c r="K231" i="1"/>
  <c r="K232" i="1"/>
  <c r="K233" i="1"/>
  <c r="K234" i="1"/>
  <c r="K235" i="1"/>
  <c r="K236" i="1"/>
  <c r="K237" i="1"/>
  <c r="K238" i="1"/>
  <c r="K239" i="1"/>
  <c r="K240" i="1"/>
  <c r="K241" i="1"/>
  <c r="K242" i="1"/>
  <c r="K243" i="1"/>
  <c r="K247" i="1"/>
  <c r="K248" i="1"/>
  <c r="K249" i="1"/>
  <c r="K250" i="1"/>
  <c r="K251" i="1"/>
  <c r="K252" i="1"/>
  <c r="K253" i="1"/>
  <c r="K254" i="1"/>
  <c r="K255" i="1"/>
  <c r="K256" i="1"/>
  <c r="K257" i="1"/>
  <c r="K258" i="1"/>
  <c r="K259" i="1"/>
  <c r="K260" i="1"/>
  <c r="AN7" i="1" l="1"/>
  <c r="AP13" i="1"/>
  <c r="AN14" i="1" l="1"/>
  <c r="AN15" i="1" s="1"/>
  <c r="AN13" i="1"/>
  <c r="AO7" i="1"/>
  <c r="AP15" i="1"/>
  <c r="AO14" i="1" l="1"/>
  <c r="AO15" i="1" s="1"/>
  <c r="AO13" i="1"/>
</calcChain>
</file>

<file path=xl/comments1.xml><?xml version="1.0" encoding="utf-8"?>
<comments xmlns="http://schemas.openxmlformats.org/spreadsheetml/2006/main">
  <authors>
    <author>hanselmand</author>
    <author>Dana Hanselman</author>
  </authors>
  <commentList>
    <comment ref="AO23" authorId="0" shapeId="0">
      <text>
        <r>
          <rPr>
            <b/>
            <sz val="10"/>
            <color indexed="81"/>
            <rFont val="Tahoma"/>
            <family val="2"/>
          </rPr>
          <t>hanselmand:</t>
        </r>
        <r>
          <rPr>
            <sz val="10"/>
            <color indexed="81"/>
            <rFont val="Tahoma"/>
            <family val="2"/>
          </rPr>
          <t xml:space="preserve">
2011 catch based on 2009 catch/ABC*2011ABC</t>
        </r>
      </text>
    </comment>
    <comment ref="AS36" authorId="1" shapeId="0">
      <text>
        <r>
          <rPr>
            <b/>
            <sz val="8"/>
            <color indexed="81"/>
            <rFont val="Tahoma"/>
            <family val="2"/>
          </rPr>
          <t>Dana Hanselman:</t>
        </r>
        <r>
          <rPr>
            <sz val="8"/>
            <color indexed="81"/>
            <rFont val="Tahoma"/>
            <family val="2"/>
          </rPr>
          <t xml:space="preserve">
Estimated catches by way of 0.9*2008/09 ABC
</t>
        </r>
      </text>
    </comment>
  </commentList>
</comments>
</file>

<file path=xl/comments2.xml><?xml version="1.0" encoding="utf-8"?>
<comments xmlns="http://schemas.openxmlformats.org/spreadsheetml/2006/main">
  <authors>
    <author>hanselmand</author>
    <author>Dana Hanselman</author>
  </authors>
  <commentList>
    <comment ref="AO23" authorId="0" shapeId="0">
      <text>
        <r>
          <rPr>
            <b/>
            <sz val="10"/>
            <color indexed="81"/>
            <rFont val="Tahoma"/>
            <family val="2"/>
          </rPr>
          <t>hanselmand:</t>
        </r>
        <r>
          <rPr>
            <sz val="10"/>
            <color indexed="81"/>
            <rFont val="Tahoma"/>
            <family val="2"/>
          </rPr>
          <t xml:space="preserve">
2011 catch based on 2009 catch/ABC*2011ABC</t>
        </r>
      </text>
    </comment>
    <comment ref="AS36" authorId="1" shapeId="0">
      <text>
        <r>
          <rPr>
            <b/>
            <sz val="8"/>
            <color indexed="81"/>
            <rFont val="Tahoma"/>
            <family val="2"/>
          </rPr>
          <t>Dana Hanselman:</t>
        </r>
        <r>
          <rPr>
            <sz val="8"/>
            <color indexed="81"/>
            <rFont val="Tahoma"/>
            <family val="2"/>
          </rPr>
          <t xml:space="preserve">
Estimated catches by way of 0.9*2008/09 ABC
</t>
        </r>
      </text>
    </comment>
  </commentList>
</comments>
</file>

<file path=xl/comments3.xml><?xml version="1.0" encoding="utf-8"?>
<comments xmlns="http://schemas.openxmlformats.org/spreadsheetml/2006/main">
  <authors>
    <author>hanselmand</author>
    <author>Dana Hanselman</author>
  </authors>
  <commentList>
    <comment ref="AO23" authorId="0" shapeId="0">
      <text>
        <r>
          <rPr>
            <b/>
            <sz val="10"/>
            <color indexed="81"/>
            <rFont val="Tahoma"/>
            <family val="2"/>
          </rPr>
          <t>hanselmand:</t>
        </r>
        <r>
          <rPr>
            <sz val="10"/>
            <color indexed="81"/>
            <rFont val="Tahoma"/>
            <family val="2"/>
          </rPr>
          <t xml:space="preserve">
2011 catch based on 2009 catch/ABC*2011ABC</t>
        </r>
      </text>
    </comment>
    <comment ref="AS36" authorId="1" shapeId="0">
      <text>
        <r>
          <rPr>
            <b/>
            <sz val="8"/>
            <color indexed="81"/>
            <rFont val="Tahoma"/>
            <family val="2"/>
          </rPr>
          <t>Dana Hanselman:</t>
        </r>
        <r>
          <rPr>
            <sz val="8"/>
            <color indexed="81"/>
            <rFont val="Tahoma"/>
            <family val="2"/>
          </rPr>
          <t xml:space="preserve">
Estimated catches by way of 0.9*2008/09 ABC
</t>
        </r>
      </text>
    </comment>
  </commentList>
</comments>
</file>

<file path=xl/comments4.xml><?xml version="1.0" encoding="utf-8"?>
<comments xmlns="http://schemas.openxmlformats.org/spreadsheetml/2006/main">
  <authors>
    <author>hanselmand</author>
    <author>Dana Hanselman</author>
  </authors>
  <commentList>
    <comment ref="AO24" authorId="0" shapeId="0">
      <text>
        <r>
          <rPr>
            <b/>
            <sz val="10"/>
            <color indexed="81"/>
            <rFont val="Tahoma"/>
            <family val="2"/>
          </rPr>
          <t>hanselmand:</t>
        </r>
        <r>
          <rPr>
            <sz val="10"/>
            <color indexed="81"/>
            <rFont val="Tahoma"/>
            <family val="2"/>
          </rPr>
          <t xml:space="preserve">
2011 catch based on 2009 catch/ABC*2011ABC</t>
        </r>
      </text>
    </comment>
    <comment ref="AS36" authorId="1" shapeId="0">
      <text>
        <r>
          <rPr>
            <b/>
            <sz val="8"/>
            <color indexed="81"/>
            <rFont val="Tahoma"/>
            <family val="2"/>
          </rPr>
          <t>Dana Hanselman:</t>
        </r>
        <r>
          <rPr>
            <sz val="8"/>
            <color indexed="81"/>
            <rFont val="Tahoma"/>
            <family val="2"/>
          </rPr>
          <t xml:space="preserve">
Estimated catches by way of 0.9*2008/09 ABC
</t>
        </r>
      </text>
    </comment>
  </commentList>
</comments>
</file>

<file path=xl/sharedStrings.xml><?xml version="1.0" encoding="utf-8"?>
<sst xmlns="http://schemas.openxmlformats.org/spreadsheetml/2006/main" count="3409" uniqueCount="110">
  <si>
    <t>SB0</t>
  </si>
  <si>
    <t>SB40</t>
  </si>
  <si>
    <t>SB35</t>
  </si>
  <si>
    <t>MeanRec</t>
  </si>
  <si>
    <t>HarMeanRec</t>
  </si>
  <si>
    <t>Bnow</t>
  </si>
  <si>
    <t>Year</t>
  </si>
  <si>
    <t>Maximum permissible F</t>
  </si>
  <si>
    <t>Half maximum F</t>
  </si>
  <si>
    <t>5-year average F</t>
  </si>
  <si>
    <t xml:space="preserve">No fishing </t>
  </si>
  <si>
    <t>Overfished</t>
  </si>
  <si>
    <t>Approaching overfished</t>
  </si>
  <si>
    <t>Spawning biomass (mt)</t>
  </si>
  <si>
    <t>CV</t>
  </si>
  <si>
    <t>Recruit</t>
  </si>
  <si>
    <t>Alternative</t>
  </si>
  <si>
    <t>Stock:</t>
  </si>
  <si>
    <t>Catch</t>
  </si>
  <si>
    <t>C0</t>
  </si>
  <si>
    <t>Cabc</t>
  </si>
  <si>
    <t>Cofl</t>
  </si>
  <si>
    <t>LowCI_Catch</t>
  </si>
  <si>
    <t>Median_Catch</t>
  </si>
  <si>
    <t>Mean_Catch</t>
  </si>
  <si>
    <t>UpperCI_Catch</t>
  </si>
  <si>
    <t>Stdev_Catch</t>
  </si>
  <si>
    <t>Fishing mortality</t>
  </si>
  <si>
    <t>-</t>
  </si>
  <si>
    <t>Spawning_Biomass</t>
  </si>
  <si>
    <t>SSB100</t>
  </si>
  <si>
    <t>SSBabc</t>
  </si>
  <si>
    <t>SSBofl</t>
  </si>
  <si>
    <t>LowCI_SSB</t>
  </si>
  <si>
    <t>Median_SSB</t>
  </si>
  <si>
    <t>Mean_SSB</t>
  </si>
  <si>
    <t>UpperCI_SSB</t>
  </si>
  <si>
    <t>Stdev_SSB</t>
  </si>
  <si>
    <t>Yield (mt)</t>
  </si>
  <si>
    <t>F0</t>
  </si>
  <si>
    <t>Fabc</t>
  </si>
  <si>
    <t>Fofl</t>
  </si>
  <si>
    <t>LowCI_F</t>
  </si>
  <si>
    <t>Median_F</t>
  </si>
  <si>
    <t>Mean_F</t>
  </si>
  <si>
    <t>UpperCI_F</t>
  </si>
  <si>
    <t>Stdev_F</t>
  </si>
  <si>
    <t>B100</t>
  </si>
  <si>
    <t>Babc</t>
  </si>
  <si>
    <t>Bofl</t>
  </si>
  <si>
    <t>LowCI_Biom</t>
  </si>
  <si>
    <t>Median_Biom</t>
  </si>
  <si>
    <t>Mean_Biom</t>
  </si>
  <si>
    <t>UpperCI_Biom</t>
  </si>
  <si>
    <t>Stdev_Biom</t>
  </si>
  <si>
    <t>Author's F (Estimated catches)</t>
  </si>
  <si>
    <t>ABC</t>
  </si>
  <si>
    <t>OFL</t>
  </si>
  <si>
    <t>SSB</t>
  </si>
  <si>
    <t>Quantity/Status</t>
  </si>
  <si>
    <r>
      <t>M</t>
    </r>
    <r>
      <rPr>
        <sz val="11"/>
        <rFont val="Times New Roman"/>
        <family val="1"/>
      </rPr>
      <t xml:space="preserve"> (natural mortality)</t>
    </r>
  </si>
  <si>
    <r>
      <t>F</t>
    </r>
    <r>
      <rPr>
        <i/>
        <vertAlign val="subscript"/>
        <sz val="11"/>
        <rFont val="Times New Roman"/>
        <family val="1"/>
      </rPr>
      <t>OFL</t>
    </r>
  </si>
  <si>
    <t>No</t>
  </si>
  <si>
    <t>Alt</t>
  </si>
  <si>
    <t>Stock</t>
  </si>
  <si>
    <t>F</t>
  </si>
  <si>
    <t>Total_Biom</t>
  </si>
  <si>
    <t>Bigsum.dat for author's F</t>
  </si>
  <si>
    <t>Max ABC Scenario</t>
  </si>
  <si>
    <t>Author's F Scenario (estimated catches)</t>
  </si>
  <si>
    <t>Required table for regualtory scenarios</t>
  </si>
  <si>
    <t>Summary table for executive summary</t>
  </si>
  <si>
    <t>Female spawning biomass (t)</t>
  </si>
  <si>
    <r>
      <t>B</t>
    </r>
    <r>
      <rPr>
        <i/>
        <vertAlign val="subscript"/>
        <sz val="11"/>
        <rFont val="Times New Roman"/>
        <family val="1"/>
      </rPr>
      <t>100%</t>
    </r>
    <r>
      <rPr>
        <sz val="11"/>
        <rFont val="Times New Roman"/>
        <family val="1"/>
      </rPr>
      <t xml:space="preserve"> </t>
    </r>
  </si>
  <si>
    <r>
      <t>B</t>
    </r>
    <r>
      <rPr>
        <i/>
        <vertAlign val="subscript"/>
        <sz val="11"/>
        <rFont val="Times New Roman"/>
        <family val="1"/>
      </rPr>
      <t>40%</t>
    </r>
    <r>
      <rPr>
        <sz val="11"/>
        <rFont val="Times New Roman"/>
        <family val="1"/>
      </rPr>
      <t xml:space="preserve"> </t>
    </r>
  </si>
  <si>
    <r>
      <t>B</t>
    </r>
    <r>
      <rPr>
        <i/>
        <vertAlign val="subscript"/>
        <sz val="11"/>
        <rFont val="Times New Roman"/>
        <family val="1"/>
      </rPr>
      <t>35%</t>
    </r>
    <r>
      <rPr>
        <sz val="11"/>
        <rFont val="Times New Roman"/>
        <family val="1"/>
      </rPr>
      <t xml:space="preserve"> </t>
    </r>
  </si>
  <si>
    <t>Projected</t>
  </si>
  <si>
    <t>As estimated or</t>
  </si>
  <si>
    <r>
      <t>specified</t>
    </r>
    <r>
      <rPr>
        <i/>
        <sz val="11"/>
        <rFont val="Times New Roman"/>
        <family val="1"/>
      </rPr>
      <t xml:space="preserve"> last</t>
    </r>
    <r>
      <rPr>
        <sz val="11"/>
        <rFont val="Times New Roman"/>
        <family val="1"/>
      </rPr>
      <t xml:space="preserve"> year for:</t>
    </r>
  </si>
  <si>
    <r>
      <t xml:space="preserve">As determined </t>
    </r>
    <r>
      <rPr>
        <i/>
        <sz val="11"/>
        <rFont val="Times New Roman"/>
        <family val="1"/>
      </rPr>
      <t>this</t>
    </r>
    <r>
      <rPr>
        <sz val="11"/>
        <rFont val="Times New Roman"/>
        <family val="1"/>
      </rPr>
      <t xml:space="preserve"> year for:</t>
    </r>
  </si>
  <si>
    <t>n/a</t>
  </si>
  <si>
    <r>
      <t xml:space="preserve">As determined </t>
    </r>
    <r>
      <rPr>
        <i/>
        <sz val="11"/>
        <rFont val="Times New Roman"/>
        <family val="1"/>
      </rPr>
      <t>last</t>
    </r>
    <r>
      <rPr>
        <sz val="11"/>
        <rFont val="Times New Roman"/>
        <family val="1"/>
      </rPr>
      <t xml:space="preserve"> year for:</t>
    </r>
  </si>
  <si>
    <r>
      <t xml:space="preserve">recommended </t>
    </r>
    <r>
      <rPr>
        <i/>
        <sz val="11"/>
        <rFont val="Times New Roman"/>
        <family val="1"/>
      </rPr>
      <t>this</t>
    </r>
    <r>
      <rPr>
        <sz val="11"/>
        <rFont val="Times New Roman"/>
        <family val="1"/>
      </rPr>
      <t xml:space="preserve"> year for:</t>
    </r>
  </si>
  <si>
    <t>Tier</t>
  </si>
  <si>
    <t>Projected total (age 2+) biomass (t)</t>
  </si>
  <si>
    <r>
      <t>maxF</t>
    </r>
    <r>
      <rPr>
        <i/>
        <vertAlign val="subscript"/>
        <sz val="11"/>
        <rFont val="Times New Roman"/>
        <family val="1"/>
      </rPr>
      <t>ABC</t>
    </r>
    <r>
      <rPr>
        <sz val="11"/>
        <rFont val="Times New Roman"/>
        <family val="1"/>
      </rPr>
      <t xml:space="preserve"> </t>
    </r>
  </si>
  <si>
    <r>
      <t>F</t>
    </r>
    <r>
      <rPr>
        <i/>
        <vertAlign val="subscript"/>
        <sz val="11"/>
        <rFont val="Times New Roman"/>
        <family val="1"/>
      </rPr>
      <t>ABC</t>
    </r>
  </si>
  <si>
    <t>OFL (t)</t>
  </si>
  <si>
    <t>max ABC (t)</t>
  </si>
  <si>
    <t>ABC (t)</t>
  </si>
  <si>
    <t>Status</t>
  </si>
  <si>
    <t>Overfishing</t>
  </si>
  <si>
    <t>3a</t>
  </si>
  <si>
    <t>Projected female spawning biomass (t)</t>
  </si>
  <si>
    <t>Year 1</t>
  </si>
  <si>
    <t>Year 2</t>
  </si>
  <si>
    <t>Control Rule</t>
  </si>
  <si>
    <t>Model_1_goa_nr_2020.dat</t>
  </si>
  <si>
    <t>Fishing_mortalityModel_1_goa_nr_2020.dat</t>
  </si>
  <si>
    <t>Total_BiomassModel_1_goa_nr_2020.dat</t>
  </si>
  <si>
    <t>Model_1_goa_dr_2020.dat</t>
  </si>
  <si>
    <t>Fishing_mortalityModel_1_goa_dr_2020.dat</t>
  </si>
  <si>
    <t>Total_BiomassModel_1_goa_dr_2020.dat</t>
  </si>
  <si>
    <t>% Diff</t>
  </si>
  <si>
    <t>Fishing_mortalityModel_1_goa_pop_2021.dat</t>
  </si>
  <si>
    <t>Total_BiomassModel_1_goa_pop_2021.dat</t>
  </si>
  <si>
    <t>Model_1_goa_pop_2021.dat</t>
  </si>
  <si>
    <t>Fishing_mortalityModel_1_goa_re_2021.dat</t>
  </si>
  <si>
    <t>Total_BiomassModel_1_goa_re_2021.dat</t>
  </si>
  <si>
    <t>Model_1_goa_re_2021.dat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</si>
</sst>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_(* #,##0_);_(* \(#,##0\);_(* &quot;-&quot;??_);_(@_)"/>
    <numFmt numFmtId="166" formatCode="_(* #,##0.000_);_(* \(#,##0.000\);_(* &quot;-&quot;??_);_(@_)"/>
    <numFmt numFmtId="167" formatCode="0.0"/>
    <numFmt numFmtId="168" formatCode="0.0%"/>
  </numFmts>
  <fonts count="19" x14ac:knownFonts="1">
    <font>
      <sz val="10"/>
      <name val="Arial"/>
    </font>
    <font>
      <sz val="11"/>
      <color theme="1"/>
      <name val="Calibri"/>
      <family val="2"/>
      <scheme val="minor"/>
    </font>
    <font>
      <sz val="10"/>
      <name val="Arial"/>
      <family val="2"/>
    </font>
    <font>
      <sz val="8"/>
      <name val="Arial"/>
      <family val="2"/>
    </font>
    <font>
      <sz val="9"/>
      <name val="Times New Roman"/>
      <family val="1"/>
    </font>
    <font>
      <b/>
      <sz val="9"/>
      <name val="Times New Roman"/>
      <family val="1"/>
    </font>
    <font>
      <sz val="8"/>
      <color indexed="81"/>
      <name val="Tahoma"/>
      <family val="2"/>
    </font>
    <font>
      <b/>
      <sz val="8"/>
      <color indexed="81"/>
      <name val="Tahoma"/>
      <family val="2"/>
    </font>
    <font>
      <sz val="10"/>
      <name val="Arial"/>
      <family val="2"/>
    </font>
    <font>
      <sz val="11"/>
      <name val="Times New Roman"/>
      <family val="1"/>
    </font>
    <font>
      <b/>
      <sz val="11"/>
      <name val="Times New Roman"/>
      <family val="1"/>
    </font>
    <font>
      <i/>
      <sz val="11"/>
      <name val="Times New Roman"/>
      <family val="1"/>
    </font>
    <font>
      <i/>
      <vertAlign val="subscript"/>
      <sz val="11"/>
      <name val="Times New Roman"/>
      <family val="1"/>
    </font>
    <font>
      <b/>
      <sz val="10"/>
      <name val="Arial"/>
      <family val="2"/>
    </font>
    <font>
      <sz val="10"/>
      <color indexed="81"/>
      <name val="Tahoma"/>
      <family val="2"/>
    </font>
    <font>
      <b/>
      <sz val="10"/>
      <color indexed="81"/>
      <name val="Tahoma"/>
      <family val="2"/>
    </font>
    <font>
      <sz val="10"/>
      <name val="Arial"/>
      <family val="2"/>
    </font>
    <font>
      <sz val="11"/>
      <name val="Calibri"/>
      <family val="2"/>
    </font>
    <font>
      <sz val="11"/>
      <color rgb="FF000000"/>
      <name val="Times New Roman"/>
      <family val="1"/>
    </font>
  </fonts>
  <fills count="5">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rgb="FFD8D8D8"/>
        <bgColor indexed="64"/>
      </patternFill>
    </fill>
  </fills>
  <borders count="17">
    <border>
      <left/>
      <right/>
      <top/>
      <bottom/>
      <diagonal/>
    </border>
    <border>
      <left/>
      <right/>
      <top style="medium">
        <color indexed="8"/>
      </top>
      <bottom style="medium">
        <color indexed="8"/>
      </bottom>
      <diagonal/>
    </border>
    <border>
      <left/>
      <right/>
      <top/>
      <bottom style="medium">
        <color indexed="64"/>
      </bottom>
      <diagonal/>
    </border>
    <border>
      <left/>
      <right/>
      <top style="medium">
        <color indexed="8"/>
      </top>
      <bottom/>
      <diagonal/>
    </border>
    <border>
      <left style="medium">
        <color indexed="64"/>
      </left>
      <right/>
      <top style="medium">
        <color rgb="FF000000"/>
      </top>
      <bottom/>
      <diagonal/>
    </border>
    <border>
      <left/>
      <right/>
      <top style="medium">
        <color rgb="FF000000"/>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rgb="FF000000"/>
      </right>
      <top style="medium">
        <color rgb="FF000000"/>
      </top>
      <bottom/>
      <diagonal/>
    </border>
    <border>
      <left/>
      <right style="medium">
        <color rgb="FF000000"/>
      </right>
      <top/>
      <bottom/>
      <diagonal/>
    </border>
  </borders>
  <cellStyleXfs count="5">
    <xf numFmtId="0" fontId="0"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6" fillId="0" borderId="0" applyFont="0" applyFill="0" applyBorder="0" applyAlignment="0" applyProtection="0"/>
  </cellStyleXfs>
  <cellXfs count="67">
    <xf numFmtId="0" fontId="0" fillId="0" borderId="0" xfId="0"/>
    <xf numFmtId="11" fontId="0" fillId="0" borderId="0" xfId="0" applyNumberFormat="1"/>
    <xf numFmtId="0" fontId="4" fillId="2" borderId="1" xfId="0" applyFont="1" applyFill="1" applyBorder="1" applyAlignment="1">
      <alignment horizontal="right" wrapText="1"/>
    </xf>
    <xf numFmtId="0" fontId="4" fillId="2" borderId="0" xfId="0" applyFont="1" applyFill="1" applyAlignment="1">
      <alignment horizontal="right" wrapText="1"/>
    </xf>
    <xf numFmtId="3" fontId="4" fillId="2" borderId="0" xfId="0" applyNumberFormat="1" applyFont="1" applyFill="1" applyAlignment="1">
      <alignment horizontal="right" wrapText="1"/>
    </xf>
    <xf numFmtId="164" fontId="4" fillId="2" borderId="0" xfId="0" applyNumberFormat="1" applyFont="1" applyFill="1" applyAlignment="1">
      <alignment horizontal="right" wrapText="1"/>
    </xf>
    <xf numFmtId="0" fontId="4" fillId="2" borderId="0" xfId="0" applyFont="1" applyFill="1" applyBorder="1" applyAlignment="1">
      <alignment horizontal="right" wrapText="1"/>
    </xf>
    <xf numFmtId="3" fontId="5" fillId="2" borderId="0" xfId="0" applyNumberFormat="1" applyFont="1" applyFill="1" applyAlignment="1">
      <alignment horizontal="right" wrapText="1"/>
    </xf>
    <xf numFmtId="0" fontId="8" fillId="3" borderId="0" xfId="0" applyFont="1" applyFill="1"/>
    <xf numFmtId="0" fontId="0" fillId="3" borderId="0" xfId="0" applyFill="1"/>
    <xf numFmtId="165" fontId="2" fillId="3" borderId="0" xfId="1" applyNumberFormat="1" applyFill="1"/>
    <xf numFmtId="166" fontId="2" fillId="3" borderId="0" xfId="1" applyNumberFormat="1" applyFill="1"/>
    <xf numFmtId="0" fontId="10" fillId="0" borderId="6" xfId="0" applyFont="1" applyBorder="1" applyAlignment="1">
      <alignment wrapText="1"/>
    </xf>
    <xf numFmtId="0" fontId="9" fillId="0" borderId="8" xfId="0" applyFont="1" applyBorder="1" applyAlignment="1">
      <alignment horizontal="center" wrapText="1"/>
    </xf>
    <xf numFmtId="0" fontId="11" fillId="0" borderId="9" xfId="0" applyFont="1" applyBorder="1" applyAlignment="1">
      <alignment wrapText="1"/>
    </xf>
    <xf numFmtId="0" fontId="9" fillId="0" borderId="0" xfId="0" applyFont="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wrapText="1"/>
    </xf>
    <xf numFmtId="0" fontId="9" fillId="0" borderId="2" xfId="0" applyFont="1" applyBorder="1" applyAlignment="1">
      <alignment horizontal="center" wrapText="1"/>
    </xf>
    <xf numFmtId="0" fontId="9" fillId="0" borderId="12" xfId="0" applyFont="1" applyBorder="1" applyAlignment="1">
      <alignment horizontal="center" wrapText="1"/>
    </xf>
    <xf numFmtId="0" fontId="9" fillId="0" borderId="9" xfId="0" applyFont="1" applyBorder="1" applyAlignment="1">
      <alignment wrapText="1"/>
    </xf>
    <xf numFmtId="3" fontId="9" fillId="0" borderId="0" xfId="0" applyNumberFormat="1" applyFont="1" applyAlignment="1">
      <alignment horizontal="center" wrapText="1"/>
    </xf>
    <xf numFmtId="3" fontId="9" fillId="0" borderId="10" xfId="0" applyNumberFormat="1" applyFont="1" applyBorder="1" applyAlignment="1">
      <alignment horizontal="center" wrapText="1"/>
    </xf>
    <xf numFmtId="3" fontId="9" fillId="0" borderId="2" xfId="0" applyNumberFormat="1" applyFont="1" applyBorder="1" applyAlignment="1">
      <alignment horizontal="center" wrapText="1"/>
    </xf>
    <xf numFmtId="3" fontId="9" fillId="0" borderId="12" xfId="0" applyNumberFormat="1" applyFont="1" applyBorder="1" applyAlignment="1">
      <alignment horizontal="center" wrapText="1"/>
    </xf>
    <xf numFmtId="164" fontId="9" fillId="0" borderId="0" xfId="0" applyNumberFormat="1" applyFont="1" applyAlignment="1">
      <alignment horizontal="center" wrapText="1"/>
    </xf>
    <xf numFmtId="164" fontId="9" fillId="0" borderId="10" xfId="0" applyNumberFormat="1" applyFont="1" applyBorder="1" applyAlignment="1">
      <alignment horizontal="center" wrapText="1"/>
    </xf>
    <xf numFmtId="0" fontId="13" fillId="0" borderId="0" xfId="0" applyFont="1"/>
    <xf numFmtId="3" fontId="0" fillId="0" borderId="0" xfId="0" applyNumberFormat="1"/>
    <xf numFmtId="167" fontId="0" fillId="0" borderId="0" xfId="0" applyNumberFormat="1"/>
    <xf numFmtId="9" fontId="0" fillId="0" borderId="0" xfId="4" applyFont="1"/>
    <xf numFmtId="0" fontId="9" fillId="4" borderId="7" xfId="0" applyFont="1" applyFill="1" applyBorder="1" applyAlignment="1">
      <alignment horizontal="center" wrapText="1"/>
    </xf>
    <xf numFmtId="0" fontId="9" fillId="4" borderId="0" xfId="0" applyFont="1" applyFill="1" applyAlignment="1">
      <alignment horizontal="center" wrapText="1"/>
    </xf>
    <xf numFmtId="0" fontId="9" fillId="4" borderId="2" xfId="0" applyFont="1" applyFill="1" applyBorder="1" applyAlignment="1">
      <alignment horizontal="center" vertical="top" wrapText="1"/>
    </xf>
    <xf numFmtId="0" fontId="9" fillId="4" borderId="2" xfId="0" applyFont="1" applyFill="1" applyBorder="1" applyAlignment="1">
      <alignment horizontal="center" wrapText="1"/>
    </xf>
    <xf numFmtId="0" fontId="17" fillId="0" borderId="0" xfId="0" applyFont="1" applyAlignment="1">
      <alignment wrapText="1"/>
    </xf>
    <xf numFmtId="0" fontId="17" fillId="0" borderId="10" xfId="0" applyFont="1" applyBorder="1" applyAlignment="1">
      <alignment wrapText="1"/>
    </xf>
    <xf numFmtId="0" fontId="10" fillId="0" borderId="9" xfId="0" applyFont="1" applyBorder="1" applyAlignment="1">
      <alignment horizontal="justify" wrapText="1"/>
    </xf>
    <xf numFmtId="0" fontId="17" fillId="0" borderId="11" xfId="0" applyFont="1" applyBorder="1" applyAlignment="1">
      <alignment vertical="top" wrapText="1"/>
    </xf>
    <xf numFmtId="0" fontId="9" fillId="0" borderId="2" xfId="0" applyFont="1" applyBorder="1" applyAlignment="1">
      <alignment horizontal="center" vertical="top" wrapText="1"/>
    </xf>
    <xf numFmtId="0" fontId="9" fillId="0" borderId="12" xfId="0" applyFont="1" applyBorder="1" applyAlignment="1">
      <alignment horizontal="center" vertical="top" wrapText="1"/>
    </xf>
    <xf numFmtId="0" fontId="18" fillId="0" borderId="9" xfId="0" applyFont="1" applyBorder="1" applyAlignment="1">
      <alignment wrapText="1"/>
    </xf>
    <xf numFmtId="0" fontId="18" fillId="0" borderId="11" xfId="0" applyFont="1" applyBorder="1" applyAlignment="1">
      <alignment wrapText="1"/>
    </xf>
    <xf numFmtId="164" fontId="18" fillId="0" borderId="0" xfId="0" applyNumberFormat="1" applyFont="1" applyAlignment="1">
      <alignment horizontal="center" wrapText="1"/>
    </xf>
    <xf numFmtId="0" fontId="9" fillId="0" borderId="7" xfId="0" applyFont="1" applyBorder="1" applyAlignment="1">
      <alignment wrapText="1"/>
    </xf>
    <xf numFmtId="0" fontId="0" fillId="0" borderId="0" xfId="0" applyBorder="1"/>
    <xf numFmtId="43" fontId="13" fillId="0" borderId="0" xfId="0" applyNumberFormat="1" applyFont="1"/>
    <xf numFmtId="165" fontId="13" fillId="0" borderId="0" xfId="0" applyNumberFormat="1" applyFont="1"/>
    <xf numFmtId="0" fontId="13" fillId="0" borderId="0" xfId="0" applyFont="1" applyBorder="1"/>
    <xf numFmtId="164" fontId="18" fillId="3" borderId="0" xfId="0" applyNumberFormat="1" applyFont="1" applyFill="1" applyAlignment="1">
      <alignment horizontal="center" wrapText="1"/>
    </xf>
    <xf numFmtId="164" fontId="9" fillId="3" borderId="10" xfId="0" applyNumberFormat="1" applyFont="1" applyFill="1" applyBorder="1" applyAlignment="1">
      <alignment horizontal="center" wrapText="1"/>
    </xf>
    <xf numFmtId="164" fontId="9" fillId="3" borderId="0" xfId="0" applyNumberFormat="1" applyFont="1" applyFill="1" applyAlignment="1">
      <alignment horizontal="center" wrapText="1"/>
    </xf>
    <xf numFmtId="43" fontId="0" fillId="0" borderId="0" xfId="0" applyNumberFormat="1"/>
    <xf numFmtId="168" fontId="0" fillId="0" borderId="0" xfId="4" applyNumberFormat="1" applyFont="1"/>
    <xf numFmtId="0" fontId="4" fillId="2" borderId="0" xfId="0" applyFont="1" applyFill="1" applyAlignment="1">
      <alignment horizontal="center" wrapText="1"/>
    </xf>
    <xf numFmtId="0" fontId="9" fillId="4" borderId="14" xfId="0" applyFont="1" applyFill="1" applyBorder="1" applyAlignment="1">
      <alignment horizontal="center" vertical="top" wrapText="1"/>
    </xf>
    <xf numFmtId="0" fontId="9" fillId="0" borderId="14" xfId="0" applyFont="1" applyBorder="1" applyAlignment="1">
      <alignment horizontal="center" wrapText="1"/>
    </xf>
    <xf numFmtId="0" fontId="9" fillId="0" borderId="13" xfId="0" applyFont="1" applyBorder="1" applyAlignment="1">
      <alignment horizontal="center" wrapText="1"/>
    </xf>
    <xf numFmtId="0" fontId="10" fillId="0" borderId="4" xfId="0" applyFont="1" applyBorder="1" applyAlignment="1">
      <alignment wrapText="1"/>
    </xf>
    <xf numFmtId="0" fontId="10" fillId="0" borderId="9" xfId="0" applyFont="1" applyBorder="1" applyAlignment="1">
      <alignment wrapText="1"/>
    </xf>
    <xf numFmtId="0" fontId="9" fillId="4"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0" borderId="15" xfId="0" applyFont="1" applyBorder="1" applyAlignment="1">
      <alignment horizontal="center" vertical="top" wrapText="1"/>
    </xf>
    <xf numFmtId="0" fontId="9" fillId="4" borderId="0" xfId="0" applyFont="1" applyFill="1" applyAlignment="1">
      <alignment horizontal="center" vertical="top" wrapText="1"/>
    </xf>
    <xf numFmtId="0" fontId="9" fillId="0" borderId="0" xfId="0" applyFont="1" applyAlignment="1">
      <alignment horizontal="center" vertical="top" wrapText="1"/>
    </xf>
    <xf numFmtId="0" fontId="9" fillId="0" borderId="16" xfId="0" applyFont="1" applyBorder="1" applyAlignment="1">
      <alignment horizontal="center" vertical="top" wrapText="1"/>
    </xf>
    <xf numFmtId="0" fontId="4" fillId="2" borderId="3" xfId="0" applyFont="1" applyFill="1" applyBorder="1" applyAlignment="1">
      <alignment horizontal="center" wrapText="1"/>
    </xf>
  </cellXfs>
  <cellStyles count="5">
    <cellStyle name="Comma" xfId="1" builtinId="3"/>
    <cellStyle name="Comma 2" xfId="3"/>
    <cellStyle name="Normal" xfId="0" builtinId="0"/>
    <cellStyle name="Normal 2" xfId="2"/>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35</xdr:col>
      <xdr:colOff>647700</xdr:colOff>
      <xdr:row>25</xdr:row>
      <xdr:rowOff>152400</xdr:rowOff>
    </xdr:from>
    <xdr:to>
      <xdr:col>40</xdr:col>
      <xdr:colOff>57150</xdr:colOff>
      <xdr:row>39</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2174200" y="5295900"/>
          <a:ext cx="495300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647700</xdr:colOff>
      <xdr:row>25</xdr:row>
      <xdr:rowOff>152400</xdr:rowOff>
    </xdr:from>
    <xdr:to>
      <xdr:col>40</xdr:col>
      <xdr:colOff>57150</xdr:colOff>
      <xdr:row>39</xdr:row>
      <xdr:rowOff>47625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2174200" y="5295900"/>
          <a:ext cx="495300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35</xdr:col>
      <xdr:colOff>647700</xdr:colOff>
      <xdr:row>25</xdr:row>
      <xdr:rowOff>152400</xdr:rowOff>
    </xdr:from>
    <xdr:to>
      <xdr:col>40</xdr:col>
      <xdr:colOff>57150</xdr:colOff>
      <xdr:row>39</xdr:row>
      <xdr:rowOff>47625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174200" y="4467225"/>
          <a:ext cx="4772025" cy="216217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35</xdr:col>
      <xdr:colOff>647700</xdr:colOff>
      <xdr:row>25</xdr:row>
      <xdr:rowOff>152400</xdr:rowOff>
    </xdr:from>
    <xdr:to>
      <xdr:col>40</xdr:col>
      <xdr:colOff>57150</xdr:colOff>
      <xdr:row>39</xdr:row>
      <xdr:rowOff>47625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174200" y="5295900"/>
          <a:ext cx="495300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F537"/>
  <sheetViews>
    <sheetView tabSelected="1" topLeftCell="Y1" workbookViewId="0">
      <selection activeCell="AJ23" sqref="AJ23"/>
    </sheetView>
  </sheetViews>
  <sheetFormatPr defaultRowHeight="12.75" x14ac:dyDescent="0.2"/>
  <cols>
    <col min="11" max="11" width="10.28515625" style="9" bestFit="1" customWidth="1"/>
    <col min="12" max="12" width="10.7109375" customWidth="1"/>
    <col min="14" max="14" width="10" bestFit="1" customWidth="1"/>
    <col min="15" max="15" width="10" customWidth="1"/>
    <col min="23" max="23" width="9.140625" style="9"/>
    <col min="36" max="36" width="10.42578125" customWidth="1"/>
    <col min="37" max="37" width="42.5703125" customWidth="1"/>
    <col min="39" max="39" width="11.140625" bestFit="1" customWidth="1"/>
    <col min="40" max="41" width="10.85546875" bestFit="1" customWidth="1"/>
  </cols>
  <sheetData>
    <row r="1" spans="1:58" ht="15" customHeight="1" x14ac:dyDescent="0.2">
      <c r="K1" s="8" t="s">
        <v>68</v>
      </c>
      <c r="W1" s="8" t="s">
        <v>69</v>
      </c>
      <c r="X1" s="8" t="s">
        <v>67</v>
      </c>
      <c r="Y1" t="s">
        <v>63</v>
      </c>
      <c r="Z1" t="s">
        <v>64</v>
      </c>
      <c r="AA1" t="s">
        <v>6</v>
      </c>
      <c r="AB1" t="s">
        <v>56</v>
      </c>
      <c r="AC1" t="s">
        <v>57</v>
      </c>
      <c r="AD1" t="s">
        <v>18</v>
      </c>
      <c r="AE1" t="s">
        <v>58</v>
      </c>
      <c r="AF1" t="s">
        <v>65</v>
      </c>
      <c r="AG1" t="s">
        <v>66</v>
      </c>
      <c r="AH1" s="8" t="s">
        <v>56</v>
      </c>
      <c r="AI1" s="8" t="s">
        <v>57</v>
      </c>
      <c r="AK1" s="27" t="s">
        <v>71</v>
      </c>
      <c r="AL1" s="27"/>
      <c r="AM1" s="27"/>
      <c r="AN1" s="27"/>
      <c r="AO1" s="27"/>
      <c r="AP1" s="27"/>
      <c r="AQ1" s="27" t="s">
        <v>70</v>
      </c>
      <c r="AR1" s="27"/>
      <c r="AS1" s="27"/>
    </row>
    <row r="2" spans="1:58" ht="15" customHeight="1" thickBot="1" x14ac:dyDescent="0.25">
      <c r="A2" t="s">
        <v>0</v>
      </c>
      <c r="B2" t="s">
        <v>1</v>
      </c>
      <c r="C2" t="s">
        <v>2</v>
      </c>
      <c r="D2" t="s">
        <v>3</v>
      </c>
      <c r="E2" t="s">
        <v>4</v>
      </c>
      <c r="F2" t="s">
        <v>5</v>
      </c>
      <c r="M2" t="s">
        <v>0</v>
      </c>
      <c r="N2" t="s">
        <v>1</v>
      </c>
      <c r="O2" t="s">
        <v>2</v>
      </c>
      <c r="P2" t="s">
        <v>3</v>
      </c>
      <c r="Q2" t="s">
        <v>4</v>
      </c>
      <c r="R2" t="s">
        <v>5</v>
      </c>
      <c r="Y2">
        <v>1</v>
      </c>
      <c r="Z2" t="s">
        <v>106</v>
      </c>
      <c r="AA2">
        <v>2021</v>
      </c>
      <c r="AB2">
        <v>39.155099999999997</v>
      </c>
      <c r="AC2">
        <v>46.633800000000001</v>
      </c>
      <c r="AD2">
        <v>28.186800000000002</v>
      </c>
      <c r="AE2">
        <v>222.30099999999999</v>
      </c>
      <c r="AF2">
        <v>7.1452000000000002E-2</v>
      </c>
      <c r="AG2">
        <v>661.76599999999996</v>
      </c>
      <c r="AH2" s="9">
        <f t="shared" ref="AH2:AI5" si="0">AB2*1000</f>
        <v>39155.1</v>
      </c>
      <c r="AI2" s="9">
        <f t="shared" si="0"/>
        <v>46633.8</v>
      </c>
    </row>
    <row r="3" spans="1:58" ht="15" customHeight="1" thickBot="1" x14ac:dyDescent="0.25">
      <c r="A3">
        <v>331.91699999999997</v>
      </c>
      <c r="B3">
        <v>132.767</v>
      </c>
      <c r="C3">
        <v>116.17100000000001</v>
      </c>
      <c r="D3">
        <v>0.113526</v>
      </c>
      <c r="E3">
        <v>8.8539599999999996E-2</v>
      </c>
      <c r="F3">
        <v>232.232</v>
      </c>
      <c r="L3" s="27"/>
      <c r="M3">
        <v>331.91699999999997</v>
      </c>
      <c r="N3">
        <v>132.767</v>
      </c>
      <c r="O3">
        <v>116.17100000000001</v>
      </c>
      <c r="P3">
        <v>0.113526</v>
      </c>
      <c r="Q3">
        <v>8.8539599999999996E-2</v>
      </c>
      <c r="R3">
        <v>232.232</v>
      </c>
      <c r="Y3">
        <v>1</v>
      </c>
      <c r="Z3" t="s">
        <v>106</v>
      </c>
      <c r="AA3">
        <v>2022</v>
      </c>
      <c r="AB3">
        <v>38.268470200000003</v>
      </c>
      <c r="AC3">
        <v>45.579877400000001</v>
      </c>
      <c r="AD3">
        <v>32.458300000000001</v>
      </c>
      <c r="AE3">
        <v>216.63517200000001</v>
      </c>
      <c r="AF3">
        <v>8.4616172399999995E-2</v>
      </c>
      <c r="AG3">
        <v>650.83199999999999</v>
      </c>
      <c r="AH3" s="9">
        <f t="shared" si="0"/>
        <v>38268.470200000003</v>
      </c>
      <c r="AI3" s="9">
        <f>AC3*1000</f>
        <v>45579.877399999998</v>
      </c>
      <c r="AK3" s="58"/>
      <c r="AL3" s="60" t="s">
        <v>77</v>
      </c>
      <c r="AM3" s="60"/>
      <c r="AN3" s="61" t="s">
        <v>77</v>
      </c>
      <c r="AO3" s="62"/>
      <c r="AQ3" s="2" t="s">
        <v>6</v>
      </c>
      <c r="AR3" s="2" t="s">
        <v>7</v>
      </c>
      <c r="AS3" s="2" t="s">
        <v>55</v>
      </c>
      <c r="AT3" s="2" t="s">
        <v>8</v>
      </c>
      <c r="AU3" s="2" t="s">
        <v>9</v>
      </c>
      <c r="AV3" s="2" t="s">
        <v>10</v>
      </c>
      <c r="AW3" s="2" t="s">
        <v>11</v>
      </c>
      <c r="AX3" s="2" t="s">
        <v>12</v>
      </c>
    </row>
    <row r="4" spans="1:58" ht="30" customHeight="1" x14ac:dyDescent="0.2">
      <c r="A4" t="s">
        <v>14</v>
      </c>
      <c r="B4" t="s">
        <v>15</v>
      </c>
      <c r="M4" t="s">
        <v>14</v>
      </c>
      <c r="N4" t="s">
        <v>15</v>
      </c>
      <c r="Y4">
        <v>1</v>
      </c>
      <c r="Z4" t="s">
        <v>106</v>
      </c>
      <c r="AA4">
        <v>2023</v>
      </c>
      <c r="AB4">
        <v>37.104112999999998</v>
      </c>
      <c r="AC4">
        <v>44.1960446</v>
      </c>
      <c r="AD4">
        <v>31.104900000000001</v>
      </c>
      <c r="AE4">
        <v>210.25733</v>
      </c>
      <c r="AF4">
        <v>8.3605179799999998E-2</v>
      </c>
      <c r="AG4">
        <v>634.90730599999995</v>
      </c>
      <c r="AH4" s="9">
        <f t="shared" si="0"/>
        <v>37104.112999999998</v>
      </c>
      <c r="AI4" s="9">
        <f t="shared" si="0"/>
        <v>44196.044600000001</v>
      </c>
      <c r="AK4" s="59"/>
      <c r="AL4" s="63" t="s">
        <v>78</v>
      </c>
      <c r="AM4" s="63"/>
      <c r="AN4" s="64" t="s">
        <v>82</v>
      </c>
      <c r="AO4" s="65"/>
      <c r="AQ4" s="66" t="s">
        <v>13</v>
      </c>
      <c r="AR4" s="66"/>
      <c r="AS4" s="66"/>
      <c r="AT4" s="66"/>
      <c r="AU4" s="66"/>
      <c r="AV4" s="66"/>
      <c r="AW4" s="66"/>
      <c r="AX4" s="66"/>
    </row>
    <row r="5" spans="1:58" ht="15" customHeight="1" thickBot="1" x14ac:dyDescent="0.3">
      <c r="A5">
        <v>0.53123600000000004</v>
      </c>
      <c r="M5">
        <v>0.53123600000000004</v>
      </c>
      <c r="Y5">
        <v>1</v>
      </c>
      <c r="Z5" t="s">
        <v>106</v>
      </c>
      <c r="AA5">
        <v>2024</v>
      </c>
      <c r="AB5">
        <v>36.098318399999997</v>
      </c>
      <c r="AC5">
        <v>43.0006494</v>
      </c>
      <c r="AD5">
        <v>36.098318399999997</v>
      </c>
      <c r="AE5">
        <v>204.19395</v>
      </c>
      <c r="AF5">
        <v>0.10036299999999999</v>
      </c>
      <c r="AG5">
        <v>619.92463799999996</v>
      </c>
      <c r="AH5" s="9">
        <f t="shared" si="0"/>
        <v>36098.318399999996</v>
      </c>
      <c r="AI5" s="9">
        <f t="shared" si="0"/>
        <v>43000.649400000002</v>
      </c>
      <c r="AK5" s="12" t="s">
        <v>59</v>
      </c>
      <c r="AL5" s="31">
        <f>AM5-1</f>
        <v>2021</v>
      </c>
      <c r="AM5" s="31">
        <f>AN5</f>
        <v>2022</v>
      </c>
      <c r="AN5" s="44">
        <v>2022</v>
      </c>
      <c r="AO5" s="13">
        <f>AN5+1</f>
        <v>2023</v>
      </c>
      <c r="AQ5" s="3">
        <f t="shared" ref="AQ5:AQ18" si="1">A9</f>
        <v>2021</v>
      </c>
      <c r="AR5" s="4">
        <f>G26*1000</f>
        <v>222301</v>
      </c>
      <c r="AS5" s="4">
        <f>POP!W26</f>
        <v>222301</v>
      </c>
      <c r="AT5" s="4">
        <f t="shared" ref="AT5:AT18" si="2">F162*1000</f>
        <v>222301</v>
      </c>
      <c r="AU5" s="4">
        <f t="shared" ref="AU5:AU18" si="3">G230*1000</f>
        <v>222301</v>
      </c>
      <c r="AV5" s="4">
        <f t="shared" ref="AV5:AV18" si="4">G298*1000</f>
        <v>222301</v>
      </c>
      <c r="AW5" s="4">
        <f t="shared" ref="AW5:AW18" si="5">G366*1000</f>
        <v>222301</v>
      </c>
      <c r="AX5" s="4">
        <f t="shared" ref="AX5:AX18" si="6">G434*1000</f>
        <v>222301</v>
      </c>
      <c r="AZ5" s="29"/>
      <c r="BA5" s="29"/>
      <c r="BB5" s="29"/>
      <c r="BC5" s="29"/>
      <c r="BD5" s="29"/>
      <c r="BE5" s="29"/>
      <c r="BF5" s="29"/>
    </row>
    <row r="6" spans="1:58" ht="15" customHeight="1" x14ac:dyDescent="0.25">
      <c r="A6" t="s">
        <v>16</v>
      </c>
      <c r="B6">
        <v>1</v>
      </c>
      <c r="C6" t="s">
        <v>16</v>
      </c>
      <c r="D6" t="s">
        <v>17</v>
      </c>
      <c r="E6" t="s">
        <v>106</v>
      </c>
      <c r="M6" t="s">
        <v>16</v>
      </c>
      <c r="N6">
        <v>1</v>
      </c>
      <c r="O6" t="s">
        <v>16</v>
      </c>
      <c r="P6" t="s">
        <v>17</v>
      </c>
      <c r="Q6" t="s">
        <v>106</v>
      </c>
      <c r="Y6">
        <v>1</v>
      </c>
      <c r="Z6" t="s">
        <v>106</v>
      </c>
      <c r="AA6">
        <v>2025</v>
      </c>
      <c r="AB6">
        <v>34.755799600000003</v>
      </c>
      <c r="AC6">
        <v>41.403438800000004</v>
      </c>
      <c r="AD6">
        <v>34.755799600000003</v>
      </c>
      <c r="AE6">
        <v>197.66063600000001</v>
      </c>
      <c r="AF6">
        <v>0.10036299999999999</v>
      </c>
      <c r="AG6">
        <v>600.00275399999998</v>
      </c>
      <c r="AK6" s="14" t="s">
        <v>60</v>
      </c>
      <c r="AL6" s="15"/>
      <c r="AM6" s="16"/>
      <c r="AN6" s="15"/>
      <c r="AO6" s="16"/>
      <c r="AQ6" s="3">
        <f t="shared" si="1"/>
        <v>2022</v>
      </c>
      <c r="AR6" s="4">
        <f t="shared" ref="AR6:AR18" si="7">G27*1000</f>
        <v>215755</v>
      </c>
      <c r="AS6" s="4">
        <f>AE3*1000</f>
        <v>216635.17200000002</v>
      </c>
      <c r="AT6" s="4">
        <f t="shared" si="2"/>
        <v>218571</v>
      </c>
      <c r="AU6" s="4">
        <f t="shared" si="3"/>
        <v>217878</v>
      </c>
      <c r="AV6" s="4">
        <f t="shared" si="4"/>
        <v>221430</v>
      </c>
      <c r="AW6" s="4">
        <f t="shared" si="5"/>
        <v>214638</v>
      </c>
      <c r="AX6" s="4">
        <f t="shared" si="6"/>
        <v>215755</v>
      </c>
      <c r="AZ6" s="29"/>
      <c r="BA6" s="29"/>
      <c r="BB6" s="29"/>
      <c r="BC6" s="29"/>
      <c r="BD6" s="29"/>
      <c r="BE6" s="29"/>
      <c r="BF6" s="29"/>
    </row>
    <row r="7" spans="1:58" ht="15" customHeight="1" x14ac:dyDescent="0.25">
      <c r="A7" t="s">
        <v>18</v>
      </c>
      <c r="B7" t="s">
        <v>106</v>
      </c>
      <c r="M7" t="s">
        <v>18</v>
      </c>
      <c r="N7" t="s">
        <v>106</v>
      </c>
      <c r="Y7">
        <v>1</v>
      </c>
      <c r="Z7" t="s">
        <v>106</v>
      </c>
      <c r="AA7">
        <v>2026</v>
      </c>
      <c r="AB7">
        <v>33.509948600000001</v>
      </c>
      <c r="AC7">
        <v>39.9202224</v>
      </c>
      <c r="AD7">
        <v>33.509948600000001</v>
      </c>
      <c r="AE7">
        <v>191.950256</v>
      </c>
      <c r="AF7">
        <v>0.10036299999999999</v>
      </c>
      <c r="AG7">
        <v>581.761348</v>
      </c>
      <c r="AK7" s="20" t="s">
        <v>83</v>
      </c>
      <c r="AL7" s="15" t="s">
        <v>92</v>
      </c>
      <c r="AM7" s="16" t="s">
        <v>92</v>
      </c>
      <c r="AN7" s="15" t="s">
        <v>92</v>
      </c>
      <c r="AO7" s="16" t="s">
        <v>92</v>
      </c>
      <c r="AQ7" s="3">
        <f t="shared" si="1"/>
        <v>2023</v>
      </c>
      <c r="AR7" s="4">
        <f t="shared" si="7"/>
        <v>206915</v>
      </c>
      <c r="AS7" s="4">
        <f t="shared" ref="AS7:AS18" si="8">AE4*1000</f>
        <v>210257.33</v>
      </c>
      <c r="AT7" s="4">
        <f t="shared" si="2"/>
        <v>217587</v>
      </c>
      <c r="AU7" s="4">
        <f t="shared" si="3"/>
        <v>214921</v>
      </c>
      <c r="AV7" s="4">
        <f t="shared" si="4"/>
        <v>228876</v>
      </c>
      <c r="AW7" s="4">
        <f t="shared" si="5"/>
        <v>202801</v>
      </c>
      <c r="AX7" s="4">
        <f t="shared" si="6"/>
        <v>206915</v>
      </c>
      <c r="AZ7" s="29"/>
      <c r="BA7" s="29"/>
      <c r="BB7" s="29"/>
      <c r="BC7" s="29"/>
      <c r="BD7" s="29"/>
      <c r="BE7" s="29"/>
      <c r="BF7" s="29"/>
    </row>
    <row r="8" spans="1:58" ht="15" customHeight="1" x14ac:dyDescent="0.25">
      <c r="A8" t="s">
        <v>6</v>
      </c>
      <c r="B8" t="s">
        <v>19</v>
      </c>
      <c r="C8" t="s">
        <v>20</v>
      </c>
      <c r="D8" t="s">
        <v>21</v>
      </c>
      <c r="E8" t="s">
        <v>22</v>
      </c>
      <c r="F8" t="s">
        <v>23</v>
      </c>
      <c r="G8" t="s">
        <v>24</v>
      </c>
      <c r="H8" t="s">
        <v>25</v>
      </c>
      <c r="I8" t="s">
        <v>26</v>
      </c>
      <c r="M8" t="s">
        <v>6</v>
      </c>
      <c r="N8" t="s">
        <v>19</v>
      </c>
      <c r="O8" t="s">
        <v>20</v>
      </c>
      <c r="P8" t="s">
        <v>21</v>
      </c>
      <c r="Q8" t="s">
        <v>22</v>
      </c>
      <c r="R8" t="s">
        <v>23</v>
      </c>
      <c r="S8" t="s">
        <v>24</v>
      </c>
      <c r="T8" t="s">
        <v>25</v>
      </c>
      <c r="U8" t="s">
        <v>26</v>
      </c>
      <c r="Y8">
        <v>1</v>
      </c>
      <c r="Z8" t="s">
        <v>106</v>
      </c>
      <c r="AA8">
        <v>2027</v>
      </c>
      <c r="AB8">
        <v>32.346660800000002</v>
      </c>
      <c r="AC8">
        <v>38.534619999999997</v>
      </c>
      <c r="AD8">
        <v>32.346660800000002</v>
      </c>
      <c r="AE8">
        <v>186.29632000000001</v>
      </c>
      <c r="AF8">
        <v>0.10036299999999999</v>
      </c>
      <c r="AG8">
        <v>565.34668399999998</v>
      </c>
      <c r="AK8" s="20" t="s">
        <v>84</v>
      </c>
      <c r="AL8" s="21"/>
      <c r="AM8" s="22"/>
      <c r="AN8" s="21">
        <f>W61</f>
        <v>650832</v>
      </c>
      <c r="AO8" s="22">
        <f>W62</f>
        <v>634907</v>
      </c>
      <c r="AQ8" s="3">
        <f t="shared" si="1"/>
        <v>2024</v>
      </c>
      <c r="AR8" s="4">
        <f t="shared" si="7"/>
        <v>199460</v>
      </c>
      <c r="AS8" s="4">
        <f t="shared" si="8"/>
        <v>204193.95</v>
      </c>
      <c r="AT8" s="4">
        <f t="shared" si="2"/>
        <v>217212</v>
      </c>
      <c r="AU8" s="4">
        <f t="shared" si="3"/>
        <v>212718</v>
      </c>
      <c r="AV8" s="4">
        <f t="shared" si="4"/>
        <v>236774</v>
      </c>
      <c r="AW8" s="4">
        <f t="shared" si="5"/>
        <v>192802</v>
      </c>
      <c r="AX8" s="4">
        <f t="shared" si="6"/>
        <v>198450</v>
      </c>
      <c r="AZ8" s="29"/>
      <c r="BA8" s="29"/>
      <c r="BB8" s="29"/>
      <c r="BC8" s="29"/>
      <c r="BD8" s="29"/>
      <c r="BE8" s="29"/>
      <c r="BF8" s="29"/>
    </row>
    <row r="9" spans="1:58" ht="15" customHeight="1" x14ac:dyDescent="0.25">
      <c r="A9">
        <v>2021</v>
      </c>
      <c r="B9">
        <v>0</v>
      </c>
      <c r="C9">
        <v>24.716699999999999</v>
      </c>
      <c r="D9">
        <v>26.454999999999998</v>
      </c>
      <c r="E9">
        <v>28.186800000000002</v>
      </c>
      <c r="F9">
        <v>28.186800000000002</v>
      </c>
      <c r="G9">
        <v>28.186800000000002</v>
      </c>
      <c r="H9">
        <v>28.186800000000002</v>
      </c>
      <c r="I9" s="1">
        <v>2.0961E-13</v>
      </c>
      <c r="K9" s="10">
        <f t="shared" ref="K9:K22" si="9">G9*1000</f>
        <v>28186.800000000003</v>
      </c>
      <c r="M9">
        <v>2021</v>
      </c>
      <c r="N9">
        <v>0</v>
      </c>
      <c r="O9">
        <v>24.716699999999999</v>
      </c>
      <c r="P9">
        <v>26.454999999999998</v>
      </c>
      <c r="Q9">
        <v>28.186800000000002</v>
      </c>
      <c r="R9">
        <v>28.186800000000002</v>
      </c>
      <c r="S9">
        <v>28.186800000000002</v>
      </c>
      <c r="T9">
        <v>28.186800000000002</v>
      </c>
      <c r="U9" s="1">
        <v>2.0961E-13</v>
      </c>
      <c r="W9" s="10">
        <f t="shared" ref="W9:W22" si="10">S9*1000</f>
        <v>28186.800000000003</v>
      </c>
      <c r="Y9">
        <v>1</v>
      </c>
      <c r="Z9" t="s">
        <v>106</v>
      </c>
      <c r="AA9">
        <v>2028</v>
      </c>
      <c r="AB9">
        <v>31.281172999999999</v>
      </c>
      <c r="AC9">
        <v>37.265314199999999</v>
      </c>
      <c r="AD9">
        <v>31.281172999999999</v>
      </c>
      <c r="AE9">
        <v>180.31358599999999</v>
      </c>
      <c r="AF9">
        <v>0.10036299999999999</v>
      </c>
      <c r="AG9">
        <v>550.86494200000004</v>
      </c>
      <c r="AK9" s="20" t="s">
        <v>93</v>
      </c>
      <c r="AL9" s="21"/>
      <c r="AM9" s="22"/>
      <c r="AN9" s="21">
        <f>W27</f>
        <v>216635</v>
      </c>
      <c r="AO9" s="22">
        <f>W28</f>
        <v>210257</v>
      </c>
      <c r="AQ9" s="3">
        <f t="shared" si="1"/>
        <v>2025</v>
      </c>
      <c r="AR9" s="4">
        <f t="shared" si="7"/>
        <v>193351</v>
      </c>
      <c r="AS9" s="4">
        <f t="shared" si="8"/>
        <v>197660.636</v>
      </c>
      <c r="AT9" s="4">
        <f t="shared" si="2"/>
        <v>217461</v>
      </c>
      <c r="AU9" s="4">
        <f t="shared" si="3"/>
        <v>211291</v>
      </c>
      <c r="AV9" s="4">
        <f t="shared" si="4"/>
        <v>245119</v>
      </c>
      <c r="AW9" s="4">
        <f t="shared" si="5"/>
        <v>184537</v>
      </c>
      <c r="AX9" s="4">
        <f t="shared" si="6"/>
        <v>189598</v>
      </c>
      <c r="AZ9" s="29"/>
      <c r="BA9" s="29"/>
      <c r="BB9" s="29"/>
      <c r="BC9" s="29"/>
      <c r="BD9" s="29"/>
      <c r="BE9" s="29"/>
      <c r="BF9" s="29"/>
    </row>
    <row r="10" spans="1:58" ht="15" customHeight="1" x14ac:dyDescent="0.3">
      <c r="A10">
        <v>2022</v>
      </c>
      <c r="B10">
        <v>0</v>
      </c>
      <c r="C10">
        <v>24.716699999999999</v>
      </c>
      <c r="D10">
        <v>26.454999999999998</v>
      </c>
      <c r="E10">
        <v>38.2682</v>
      </c>
      <c r="F10">
        <v>38.2684</v>
      </c>
      <c r="G10">
        <v>38.268500000000003</v>
      </c>
      <c r="H10">
        <v>38.268900000000002</v>
      </c>
      <c r="I10" s="1">
        <v>2.3689499999999999E-4</v>
      </c>
      <c r="K10" s="10">
        <f t="shared" si="9"/>
        <v>38268.5</v>
      </c>
      <c r="L10" s="47"/>
      <c r="M10">
        <v>2022</v>
      </c>
      <c r="N10">
        <v>0</v>
      </c>
      <c r="O10">
        <v>24.716699999999999</v>
      </c>
      <c r="P10">
        <v>26.454999999999998</v>
      </c>
      <c r="Q10">
        <v>32.458300000000001</v>
      </c>
      <c r="R10">
        <v>32.458300000000001</v>
      </c>
      <c r="S10">
        <v>32.458300000000001</v>
      </c>
      <c r="T10">
        <v>32.458300000000001</v>
      </c>
      <c r="U10" s="1">
        <v>7.8529600000000004E-10</v>
      </c>
      <c r="W10" s="10">
        <f t="shared" si="10"/>
        <v>32458.300000000003</v>
      </c>
      <c r="Y10">
        <v>1</v>
      </c>
      <c r="Z10" t="s">
        <v>106</v>
      </c>
      <c r="AA10">
        <v>2029</v>
      </c>
      <c r="AB10">
        <v>30.303844999999999</v>
      </c>
      <c r="AC10">
        <v>36.101273599999999</v>
      </c>
      <c r="AD10">
        <v>30.303844999999999</v>
      </c>
      <c r="AE10">
        <v>174.30207200000001</v>
      </c>
      <c r="AF10">
        <v>0.10036299999999999</v>
      </c>
      <c r="AG10">
        <v>538.28087800000003</v>
      </c>
      <c r="AK10" s="14" t="s">
        <v>73</v>
      </c>
      <c r="AL10" s="21"/>
      <c r="AM10" s="22"/>
      <c r="AN10" s="21">
        <f>M3*1000</f>
        <v>331917</v>
      </c>
      <c r="AO10" s="22">
        <f>AN10</f>
        <v>331917</v>
      </c>
      <c r="AQ10" s="3">
        <f t="shared" si="1"/>
        <v>2026</v>
      </c>
      <c r="AR10" s="4">
        <f t="shared" si="7"/>
        <v>188060</v>
      </c>
      <c r="AS10" s="4">
        <f t="shared" si="8"/>
        <v>191950.25599999999</v>
      </c>
      <c r="AT10" s="4">
        <f t="shared" si="2"/>
        <v>217870</v>
      </c>
      <c r="AU10" s="4">
        <f t="shared" si="3"/>
        <v>210177</v>
      </c>
      <c r="AV10" s="4">
        <f t="shared" si="4"/>
        <v>253452</v>
      </c>
      <c r="AW10" s="4">
        <f t="shared" si="5"/>
        <v>177416</v>
      </c>
      <c r="AX10" s="4">
        <f t="shared" si="6"/>
        <v>181915</v>
      </c>
      <c r="AZ10" s="29"/>
      <c r="BA10" s="29"/>
      <c r="BB10" s="29"/>
      <c r="BC10" s="29"/>
      <c r="BD10" s="29"/>
      <c r="BE10" s="29"/>
      <c r="BF10" s="29"/>
    </row>
    <row r="11" spans="1:58" ht="15" customHeight="1" x14ac:dyDescent="0.3">
      <c r="A11">
        <v>2023</v>
      </c>
      <c r="B11">
        <v>0</v>
      </c>
      <c r="C11">
        <v>24.716699999999999</v>
      </c>
      <c r="D11">
        <v>26.454999999999998</v>
      </c>
      <c r="E11">
        <v>36.666699999999999</v>
      </c>
      <c r="F11">
        <v>36.671599999999998</v>
      </c>
      <c r="G11">
        <v>36.672899999999998</v>
      </c>
      <c r="H11">
        <v>36.683700000000002</v>
      </c>
      <c r="I11" s="1">
        <v>5.6760100000000004E-3</v>
      </c>
      <c r="K11" s="10">
        <f t="shared" si="9"/>
        <v>36672.9</v>
      </c>
      <c r="L11" s="47"/>
      <c r="M11">
        <v>2023</v>
      </c>
      <c r="N11">
        <v>0</v>
      </c>
      <c r="O11">
        <v>24.716699999999999</v>
      </c>
      <c r="P11">
        <v>26.454999999999998</v>
      </c>
      <c r="Q11">
        <v>31.104900000000001</v>
      </c>
      <c r="R11">
        <v>31.104900000000001</v>
      </c>
      <c r="S11">
        <v>31.104900000000001</v>
      </c>
      <c r="T11">
        <v>31.104900000000001</v>
      </c>
      <c r="U11" s="1">
        <v>1.70935E-8</v>
      </c>
      <c r="W11" s="10">
        <f t="shared" si="10"/>
        <v>31104.9</v>
      </c>
      <c r="Y11">
        <v>1</v>
      </c>
      <c r="Z11" t="s">
        <v>106</v>
      </c>
      <c r="AA11">
        <v>2030</v>
      </c>
      <c r="AB11">
        <v>29.438869199999999</v>
      </c>
      <c r="AC11">
        <v>35.071418199999997</v>
      </c>
      <c r="AD11">
        <v>29.438869199999999</v>
      </c>
      <c r="AE11">
        <v>168.72515000000001</v>
      </c>
      <c r="AF11">
        <v>0.10036299999999999</v>
      </c>
      <c r="AG11">
        <v>527.37082199999998</v>
      </c>
      <c r="AK11" s="14" t="s">
        <v>74</v>
      </c>
      <c r="AL11" s="21"/>
      <c r="AM11" s="22"/>
      <c r="AN11" s="21">
        <f>N3*1000</f>
        <v>132767</v>
      </c>
      <c r="AO11" s="22">
        <f>AN11</f>
        <v>132767</v>
      </c>
      <c r="AQ11" s="3">
        <f t="shared" si="1"/>
        <v>2027</v>
      </c>
      <c r="AR11" s="4">
        <f t="shared" si="7"/>
        <v>182814</v>
      </c>
      <c r="AS11" s="4">
        <f t="shared" si="8"/>
        <v>186296.32000000001</v>
      </c>
      <c r="AT11" s="4">
        <f t="shared" si="2"/>
        <v>217673</v>
      </c>
      <c r="AU11" s="4">
        <f t="shared" si="3"/>
        <v>208632</v>
      </c>
      <c r="AV11" s="4">
        <f t="shared" si="4"/>
        <v>260964</v>
      </c>
      <c r="AW11" s="4">
        <f t="shared" si="5"/>
        <v>170632</v>
      </c>
      <c r="AX11" s="4">
        <f t="shared" si="6"/>
        <v>174598</v>
      </c>
      <c r="AZ11" s="29"/>
      <c r="BA11" s="29"/>
      <c r="BB11" s="29"/>
      <c r="BC11" s="29"/>
      <c r="BD11" s="29"/>
      <c r="BE11" s="29"/>
      <c r="BF11" s="29"/>
    </row>
    <row r="12" spans="1:58" ht="15" customHeight="1" x14ac:dyDescent="0.3">
      <c r="A12">
        <v>2024</v>
      </c>
      <c r="B12">
        <v>0</v>
      </c>
      <c r="C12">
        <v>24.716699999999999</v>
      </c>
      <c r="D12">
        <v>26.454999999999998</v>
      </c>
      <c r="E12">
        <v>35.230200000000004</v>
      </c>
      <c r="F12">
        <v>35.262500000000003</v>
      </c>
      <c r="G12">
        <v>35.269199999999998</v>
      </c>
      <c r="H12">
        <v>35.3339</v>
      </c>
      <c r="I12">
        <v>3.3918900000000002E-2</v>
      </c>
      <c r="K12" s="10">
        <f t="shared" si="9"/>
        <v>35269.199999999997</v>
      </c>
      <c r="L12" s="47"/>
      <c r="M12">
        <v>2024</v>
      </c>
      <c r="N12">
        <v>0</v>
      </c>
      <c r="O12">
        <v>24.716699999999999</v>
      </c>
      <c r="P12">
        <v>26.454999999999998</v>
      </c>
      <c r="Q12">
        <v>36.058900000000001</v>
      </c>
      <c r="R12">
        <v>36.0916</v>
      </c>
      <c r="S12">
        <v>36.098300000000002</v>
      </c>
      <c r="T12">
        <v>36.163699999999999</v>
      </c>
      <c r="U12" s="1">
        <v>3.4285099999999999E-2</v>
      </c>
      <c r="W12" s="10">
        <f t="shared" si="10"/>
        <v>36098.300000000003</v>
      </c>
      <c r="Y12">
        <v>1</v>
      </c>
      <c r="Z12" t="s">
        <v>106</v>
      </c>
      <c r="AA12">
        <v>2031</v>
      </c>
      <c r="AB12">
        <v>28.679431999999998</v>
      </c>
      <c r="AC12">
        <v>34.167580399999999</v>
      </c>
      <c r="AD12">
        <v>28.679431999999998</v>
      </c>
      <c r="AE12">
        <v>163.871476</v>
      </c>
      <c r="AF12">
        <v>0.10036299999999999</v>
      </c>
      <c r="AG12">
        <v>517.99302</v>
      </c>
      <c r="AK12" s="14" t="s">
        <v>75</v>
      </c>
      <c r="AL12" s="21"/>
      <c r="AM12" s="22"/>
      <c r="AN12" s="21">
        <f>O3*1000</f>
        <v>116171</v>
      </c>
      <c r="AO12" s="22">
        <f>AN12</f>
        <v>116171</v>
      </c>
      <c r="AQ12" s="3">
        <f t="shared" si="1"/>
        <v>2028</v>
      </c>
      <c r="AR12" s="4">
        <f t="shared" si="7"/>
        <v>177223</v>
      </c>
      <c r="AS12" s="4">
        <f t="shared" si="8"/>
        <v>180313.58599999998</v>
      </c>
      <c r="AT12" s="4">
        <f t="shared" si="2"/>
        <v>216378</v>
      </c>
      <c r="AU12" s="4">
        <f t="shared" si="3"/>
        <v>206241</v>
      </c>
      <c r="AV12" s="4">
        <f t="shared" si="4"/>
        <v>267097</v>
      </c>
      <c r="AW12" s="4">
        <f t="shared" si="5"/>
        <v>163788</v>
      </c>
      <c r="AX12" s="4">
        <f t="shared" si="6"/>
        <v>167255</v>
      </c>
      <c r="AZ12" s="29"/>
      <c r="BA12" s="29"/>
      <c r="BB12" s="29"/>
      <c r="BC12" s="29"/>
      <c r="BD12" s="29"/>
      <c r="BE12" s="29"/>
      <c r="BF12" s="29"/>
    </row>
    <row r="13" spans="1:58" ht="15" customHeight="1" x14ac:dyDescent="0.3">
      <c r="A13">
        <v>2025</v>
      </c>
      <c r="B13">
        <v>0</v>
      </c>
      <c r="C13">
        <v>24.716699999999999</v>
      </c>
      <c r="D13">
        <v>26.454999999999998</v>
      </c>
      <c r="E13">
        <v>33.8825</v>
      </c>
      <c r="F13">
        <v>33.994300000000003</v>
      </c>
      <c r="G13">
        <v>34.014400000000002</v>
      </c>
      <c r="H13">
        <v>34.228900000000003</v>
      </c>
      <c r="I13">
        <v>0.111163</v>
      </c>
      <c r="K13" s="10">
        <f t="shared" si="9"/>
        <v>34014.400000000001</v>
      </c>
      <c r="M13">
        <v>2025</v>
      </c>
      <c r="N13">
        <v>0</v>
      </c>
      <c r="O13">
        <v>24.716699999999999</v>
      </c>
      <c r="P13">
        <v>26.454999999999998</v>
      </c>
      <c r="Q13">
        <v>34.6235</v>
      </c>
      <c r="R13">
        <v>34.735700000000001</v>
      </c>
      <c r="S13">
        <v>34.755800000000001</v>
      </c>
      <c r="T13">
        <v>34.9709</v>
      </c>
      <c r="U13">
        <v>0.111498</v>
      </c>
      <c r="W13" s="10">
        <f t="shared" si="10"/>
        <v>34755.800000000003</v>
      </c>
      <c r="Y13">
        <v>1</v>
      </c>
      <c r="Z13" t="s">
        <v>106</v>
      </c>
      <c r="AA13">
        <v>2032</v>
      </c>
      <c r="AB13">
        <v>28.0379656</v>
      </c>
      <c r="AC13">
        <v>33.40437</v>
      </c>
      <c r="AD13">
        <v>28.0379656</v>
      </c>
      <c r="AE13">
        <v>159.75055</v>
      </c>
      <c r="AF13">
        <v>0.10036299999999999</v>
      </c>
      <c r="AG13">
        <v>509.95766800000001</v>
      </c>
      <c r="AK13" s="14" t="s">
        <v>61</v>
      </c>
      <c r="AL13" s="43"/>
      <c r="AM13" s="26"/>
      <c r="AN13" s="43">
        <f>AW22</f>
        <v>0.12045400000000001</v>
      </c>
      <c r="AO13" s="26">
        <f>AX22</f>
        <v>0.12045400000000001</v>
      </c>
      <c r="AQ13" s="3">
        <f t="shared" si="1"/>
        <v>2029</v>
      </c>
      <c r="AR13" s="4">
        <f t="shared" si="7"/>
        <v>171579</v>
      </c>
      <c r="AS13" s="4">
        <f t="shared" si="8"/>
        <v>174302.07200000001</v>
      </c>
      <c r="AT13" s="4">
        <f t="shared" si="2"/>
        <v>214254</v>
      </c>
      <c r="AU13" s="4">
        <f t="shared" si="3"/>
        <v>203288</v>
      </c>
      <c r="AV13" s="4">
        <f t="shared" si="4"/>
        <v>272024</v>
      </c>
      <c r="AW13" s="4">
        <f t="shared" si="5"/>
        <v>157163</v>
      </c>
      <c r="AX13" s="4">
        <f t="shared" si="6"/>
        <v>160172</v>
      </c>
      <c r="AZ13" s="29"/>
      <c r="BA13" s="29"/>
      <c r="BB13" s="29"/>
      <c r="BC13" s="29"/>
      <c r="BD13" s="29"/>
      <c r="BE13" s="29"/>
      <c r="BF13" s="29"/>
    </row>
    <row r="14" spans="1:58" ht="15" customHeight="1" x14ac:dyDescent="0.3">
      <c r="A14">
        <v>2026</v>
      </c>
      <c r="B14">
        <v>0</v>
      </c>
      <c r="C14">
        <v>24.716699999999999</v>
      </c>
      <c r="D14">
        <v>26.454999999999998</v>
      </c>
      <c r="E14">
        <v>32.5458</v>
      </c>
      <c r="F14">
        <v>32.813299999999998</v>
      </c>
      <c r="G14">
        <v>32.854900000000001</v>
      </c>
      <c r="H14">
        <v>33.349299999999999</v>
      </c>
      <c r="I14">
        <v>0.259461</v>
      </c>
      <c r="K14" s="10">
        <f t="shared" si="9"/>
        <v>32854.9</v>
      </c>
      <c r="M14">
        <v>2026</v>
      </c>
      <c r="N14">
        <v>0</v>
      </c>
      <c r="O14">
        <v>24.716699999999999</v>
      </c>
      <c r="P14">
        <v>26.454999999999998</v>
      </c>
      <c r="Q14">
        <v>33.200600000000001</v>
      </c>
      <c r="R14">
        <v>33.468400000000003</v>
      </c>
      <c r="S14">
        <v>33.51</v>
      </c>
      <c r="T14">
        <v>34.005000000000003</v>
      </c>
      <c r="U14">
        <v>0.25977099999999997</v>
      </c>
      <c r="W14" s="10">
        <f t="shared" si="10"/>
        <v>33510</v>
      </c>
      <c r="Y14">
        <v>1</v>
      </c>
      <c r="Z14" t="s">
        <v>106</v>
      </c>
      <c r="AA14">
        <v>2033</v>
      </c>
      <c r="AB14">
        <v>27.496155999999999</v>
      </c>
      <c r="AC14">
        <v>32.7590492</v>
      </c>
      <c r="AD14">
        <v>27.496155999999999</v>
      </c>
      <c r="AE14">
        <v>156.29121000000001</v>
      </c>
      <c r="AF14">
        <v>0.1003609952</v>
      </c>
      <c r="AG14">
        <v>503.12212199999999</v>
      </c>
      <c r="AK14" s="14" t="s">
        <v>85</v>
      </c>
      <c r="AL14" s="25"/>
      <c r="AM14" s="26"/>
      <c r="AN14" s="25">
        <f>AR22</f>
        <v>0.10036299999999999</v>
      </c>
      <c r="AO14" s="26">
        <f>AR22</f>
        <v>0.10036299999999999</v>
      </c>
      <c r="AQ14" s="3">
        <f t="shared" si="1"/>
        <v>2030</v>
      </c>
      <c r="AR14" s="4">
        <f t="shared" si="7"/>
        <v>166339</v>
      </c>
      <c r="AS14" s="4">
        <f t="shared" si="8"/>
        <v>168725.15000000002</v>
      </c>
      <c r="AT14" s="4">
        <f t="shared" si="2"/>
        <v>211737</v>
      </c>
      <c r="AU14" s="4">
        <f t="shared" si="3"/>
        <v>200265</v>
      </c>
      <c r="AV14" s="4">
        <f t="shared" si="4"/>
        <v>276190</v>
      </c>
      <c r="AW14" s="4">
        <f t="shared" si="5"/>
        <v>151182</v>
      </c>
      <c r="AX14" s="4">
        <f t="shared" si="6"/>
        <v>153780</v>
      </c>
      <c r="AZ14" s="29"/>
      <c r="BA14" s="29"/>
      <c r="BB14" s="29"/>
      <c r="BC14" s="29"/>
      <c r="BD14" s="29"/>
      <c r="BE14" s="29"/>
      <c r="BF14" s="29"/>
    </row>
    <row r="15" spans="1:58" ht="15" customHeight="1" x14ac:dyDescent="0.3">
      <c r="A15">
        <v>2027</v>
      </c>
      <c r="B15">
        <v>0</v>
      </c>
      <c r="C15">
        <v>24.716699999999999</v>
      </c>
      <c r="D15">
        <v>26.454999999999998</v>
      </c>
      <c r="E15">
        <v>31.165800000000001</v>
      </c>
      <c r="F15">
        <v>31.6996</v>
      </c>
      <c r="G15">
        <v>31.7745</v>
      </c>
      <c r="H15">
        <v>32.674199999999999</v>
      </c>
      <c r="I15">
        <v>0.486232</v>
      </c>
      <c r="K15" s="10">
        <f t="shared" si="9"/>
        <v>31774.5</v>
      </c>
      <c r="M15">
        <v>2027</v>
      </c>
      <c r="N15">
        <v>0</v>
      </c>
      <c r="O15">
        <v>24.716699999999999</v>
      </c>
      <c r="P15">
        <v>26.454999999999998</v>
      </c>
      <c r="Q15">
        <v>31.7378</v>
      </c>
      <c r="R15">
        <v>32.271900000000002</v>
      </c>
      <c r="S15">
        <v>32.346699999999998</v>
      </c>
      <c r="T15">
        <v>33.247100000000003</v>
      </c>
      <c r="U15">
        <v>0.48652499999999999</v>
      </c>
      <c r="W15" s="10">
        <f t="shared" si="10"/>
        <v>32346.699999999997</v>
      </c>
      <c r="Y15">
        <v>1</v>
      </c>
      <c r="Z15" t="s">
        <v>106</v>
      </c>
      <c r="AA15">
        <v>2034</v>
      </c>
      <c r="AB15">
        <v>27.041282800000001</v>
      </c>
      <c r="AC15">
        <v>32.214799999999997</v>
      </c>
      <c r="AD15">
        <v>27.041282800000001</v>
      </c>
      <c r="AE15">
        <v>153.38879800000001</v>
      </c>
      <c r="AF15">
        <v>0.100304801</v>
      </c>
      <c r="AG15">
        <v>497.18979400000001</v>
      </c>
      <c r="AK15" s="14" t="s">
        <v>86</v>
      </c>
      <c r="AL15" s="25"/>
      <c r="AM15" s="26"/>
      <c r="AN15" s="25">
        <f>AN14</f>
        <v>0.10036299999999999</v>
      </c>
      <c r="AO15" s="26">
        <f>AO14</f>
        <v>0.10036299999999999</v>
      </c>
      <c r="AQ15" s="3">
        <f t="shared" si="1"/>
        <v>2031</v>
      </c>
      <c r="AR15" s="4">
        <f t="shared" si="7"/>
        <v>161788</v>
      </c>
      <c r="AS15" s="4">
        <f t="shared" si="8"/>
        <v>163871.476</v>
      </c>
      <c r="AT15" s="4">
        <f t="shared" si="2"/>
        <v>209975</v>
      </c>
      <c r="AU15" s="4">
        <f t="shared" si="3"/>
        <v>197532</v>
      </c>
      <c r="AV15" s="4">
        <f t="shared" si="4"/>
        <v>280001</v>
      </c>
      <c r="AW15" s="4">
        <f t="shared" si="5"/>
        <v>146079</v>
      </c>
      <c r="AX15" s="4">
        <f t="shared" si="6"/>
        <v>148315</v>
      </c>
      <c r="AZ15" s="29"/>
      <c r="BA15" s="29"/>
      <c r="BB15" s="29"/>
      <c r="BC15" s="29"/>
      <c r="BD15" s="29"/>
      <c r="BE15" s="29"/>
      <c r="BF15" s="29"/>
    </row>
    <row r="16" spans="1:58" ht="15" customHeight="1" x14ac:dyDescent="0.25">
      <c r="A16">
        <v>2028</v>
      </c>
      <c r="B16">
        <v>0</v>
      </c>
      <c r="C16">
        <v>24.716699999999999</v>
      </c>
      <c r="D16">
        <v>26.454999999999998</v>
      </c>
      <c r="E16">
        <v>29.8184</v>
      </c>
      <c r="F16">
        <v>30.648800000000001</v>
      </c>
      <c r="G16">
        <v>30.7865</v>
      </c>
      <c r="H16">
        <v>32.249000000000002</v>
      </c>
      <c r="I16">
        <v>0.78144800000000003</v>
      </c>
      <c r="K16" s="10">
        <f t="shared" si="9"/>
        <v>30786.5</v>
      </c>
      <c r="M16">
        <v>2028</v>
      </c>
      <c r="N16">
        <v>0</v>
      </c>
      <c r="O16">
        <v>24.716699999999999</v>
      </c>
      <c r="P16">
        <v>26.454999999999998</v>
      </c>
      <c r="Q16">
        <v>30.3127</v>
      </c>
      <c r="R16">
        <v>31.143599999999999</v>
      </c>
      <c r="S16">
        <v>31.281199999999998</v>
      </c>
      <c r="T16">
        <v>32.744500000000002</v>
      </c>
      <c r="U16">
        <v>0.78172699999999995</v>
      </c>
      <c r="W16" s="10">
        <f t="shared" si="10"/>
        <v>31281.199999999997</v>
      </c>
      <c r="Y16">
        <v>2</v>
      </c>
      <c r="Z16" t="s">
        <v>106</v>
      </c>
      <c r="AA16">
        <v>2021</v>
      </c>
      <c r="AB16">
        <v>39.155099999999997</v>
      </c>
      <c r="AC16">
        <v>46.633800000000001</v>
      </c>
      <c r="AD16">
        <v>28.186800000000002</v>
      </c>
      <c r="AE16">
        <v>222.30099999999999</v>
      </c>
      <c r="AF16">
        <v>7.1452000000000002E-2</v>
      </c>
      <c r="AG16">
        <v>661.76599999999996</v>
      </c>
      <c r="AK16" s="20" t="s">
        <v>87</v>
      </c>
      <c r="AL16" s="21"/>
      <c r="AM16" s="22"/>
      <c r="AN16" s="21">
        <f>AI3</f>
        <v>45579.877399999998</v>
      </c>
      <c r="AO16" s="22">
        <f>AI4</f>
        <v>44196.044600000001</v>
      </c>
      <c r="AQ16" s="3">
        <f t="shared" si="1"/>
        <v>2032</v>
      </c>
      <c r="AR16" s="4">
        <f t="shared" si="7"/>
        <v>157934</v>
      </c>
      <c r="AS16" s="4">
        <f t="shared" si="8"/>
        <v>159750.55000000002</v>
      </c>
      <c r="AT16" s="4">
        <f t="shared" si="2"/>
        <v>208379</v>
      </c>
      <c r="AU16" s="4">
        <f t="shared" si="3"/>
        <v>195168</v>
      </c>
      <c r="AV16" s="4">
        <f t="shared" si="4"/>
        <v>283587</v>
      </c>
      <c r="AW16" s="4">
        <f t="shared" si="5"/>
        <v>141838</v>
      </c>
      <c r="AX16" s="4">
        <f t="shared" si="6"/>
        <v>143750</v>
      </c>
      <c r="AZ16" s="29"/>
      <c r="BA16" s="29"/>
      <c r="BB16" s="29"/>
      <c r="BC16" s="29"/>
      <c r="BD16" s="29"/>
      <c r="BE16" s="29"/>
      <c r="BF16" s="29"/>
    </row>
    <row r="17" spans="1:58" ht="15" customHeight="1" x14ac:dyDescent="0.25">
      <c r="A17">
        <v>2029</v>
      </c>
      <c r="B17">
        <v>0</v>
      </c>
      <c r="C17">
        <v>24.716699999999999</v>
      </c>
      <c r="D17">
        <v>26.454999999999998</v>
      </c>
      <c r="E17">
        <v>28.442699999999999</v>
      </c>
      <c r="F17">
        <v>29.673300000000001</v>
      </c>
      <c r="G17">
        <v>29.880500000000001</v>
      </c>
      <c r="H17">
        <v>31.965499999999999</v>
      </c>
      <c r="I17">
        <v>1.12141</v>
      </c>
      <c r="K17" s="10">
        <f t="shared" si="9"/>
        <v>29880.5</v>
      </c>
      <c r="M17">
        <v>2029</v>
      </c>
      <c r="N17">
        <v>0</v>
      </c>
      <c r="O17">
        <v>24.716699999999999</v>
      </c>
      <c r="P17">
        <v>26.454999999999998</v>
      </c>
      <c r="Q17">
        <v>28.8657</v>
      </c>
      <c r="R17">
        <v>30.096499999999999</v>
      </c>
      <c r="S17">
        <v>30.303799999999999</v>
      </c>
      <c r="T17">
        <v>32.389600000000002</v>
      </c>
      <c r="U17">
        <v>1.1216699999999999</v>
      </c>
      <c r="W17" s="10">
        <f t="shared" si="10"/>
        <v>30303.8</v>
      </c>
      <c r="Y17">
        <v>2</v>
      </c>
      <c r="Z17" t="s">
        <v>106</v>
      </c>
      <c r="AA17">
        <v>2022</v>
      </c>
      <c r="AB17">
        <v>38.268470200000003</v>
      </c>
      <c r="AC17">
        <v>45.579877400000001</v>
      </c>
      <c r="AD17">
        <v>32.458300000000001</v>
      </c>
      <c r="AE17">
        <v>216.63517200000001</v>
      </c>
      <c r="AF17">
        <v>8.4616172399999995E-2</v>
      </c>
      <c r="AG17">
        <v>650.83199999999999</v>
      </c>
      <c r="AK17" s="20" t="s">
        <v>88</v>
      </c>
      <c r="AL17" s="21"/>
      <c r="AM17" s="22"/>
      <c r="AN17" s="21">
        <f>AH3</f>
        <v>38268.470200000003</v>
      </c>
      <c r="AO17" s="22">
        <f>AH4</f>
        <v>37104.112999999998</v>
      </c>
      <c r="AQ17" s="3">
        <f t="shared" si="1"/>
        <v>2033</v>
      </c>
      <c r="AR17" s="4">
        <f t="shared" si="7"/>
        <v>154707</v>
      </c>
      <c r="AS17" s="4">
        <f t="shared" si="8"/>
        <v>156291.21000000002</v>
      </c>
      <c r="AT17" s="4">
        <f t="shared" si="2"/>
        <v>206626</v>
      </c>
      <c r="AU17" s="4">
        <f t="shared" si="3"/>
        <v>193173</v>
      </c>
      <c r="AV17" s="4">
        <f t="shared" si="4"/>
        <v>287014</v>
      </c>
      <c r="AW17" s="4">
        <f t="shared" si="5"/>
        <v>138400</v>
      </c>
      <c r="AX17" s="4">
        <f t="shared" si="6"/>
        <v>140014</v>
      </c>
      <c r="AZ17" s="29"/>
      <c r="BA17" s="29"/>
      <c r="BB17" s="29"/>
      <c r="BC17" s="29"/>
      <c r="BD17" s="29"/>
      <c r="BE17" s="29"/>
      <c r="BF17" s="29"/>
    </row>
    <row r="18" spans="1:58" ht="15" customHeight="1" thickBot="1" x14ac:dyDescent="0.3">
      <c r="A18">
        <v>2030</v>
      </c>
      <c r="B18">
        <v>0</v>
      </c>
      <c r="C18">
        <v>24.716699999999999</v>
      </c>
      <c r="D18">
        <v>26.454999999999998</v>
      </c>
      <c r="E18">
        <v>27.111499999999999</v>
      </c>
      <c r="F18">
        <v>28.880099999999999</v>
      </c>
      <c r="G18">
        <v>29.0794</v>
      </c>
      <c r="H18">
        <v>31.764600000000002</v>
      </c>
      <c r="I18">
        <v>1.47533</v>
      </c>
      <c r="K18" s="10">
        <f t="shared" si="9"/>
        <v>29079.4</v>
      </c>
      <c r="M18">
        <v>2030</v>
      </c>
      <c r="N18">
        <v>0</v>
      </c>
      <c r="O18">
        <v>24.716699999999999</v>
      </c>
      <c r="P18">
        <v>26.454999999999998</v>
      </c>
      <c r="Q18">
        <v>27.470700000000001</v>
      </c>
      <c r="R18">
        <v>29.239599999999999</v>
      </c>
      <c r="S18">
        <v>29.4389</v>
      </c>
      <c r="T18">
        <v>32.1248</v>
      </c>
      <c r="U18">
        <v>1.4755799999999999</v>
      </c>
      <c r="W18" s="10">
        <f t="shared" si="10"/>
        <v>29438.9</v>
      </c>
      <c r="Y18">
        <v>2</v>
      </c>
      <c r="Z18" t="s">
        <v>106</v>
      </c>
      <c r="AA18">
        <v>2023</v>
      </c>
      <c r="AB18">
        <v>37.104112999999998</v>
      </c>
      <c r="AC18">
        <v>44.1960446</v>
      </c>
      <c r="AD18">
        <v>31.104900000000001</v>
      </c>
      <c r="AE18">
        <v>210.25733</v>
      </c>
      <c r="AF18">
        <v>8.3605179799999998E-2</v>
      </c>
      <c r="AG18">
        <v>634.90730599999995</v>
      </c>
      <c r="AK18" s="17" t="s">
        <v>89</v>
      </c>
      <c r="AL18" s="23"/>
      <c r="AM18" s="24"/>
      <c r="AN18" s="23">
        <f>AN17</f>
        <v>38268.470200000003</v>
      </c>
      <c r="AO18" s="24">
        <f>AO17</f>
        <v>37104.112999999998</v>
      </c>
      <c r="AQ18" s="3">
        <f t="shared" si="1"/>
        <v>2034</v>
      </c>
      <c r="AR18" s="4">
        <f t="shared" si="7"/>
        <v>152008</v>
      </c>
      <c r="AS18" s="4">
        <f t="shared" si="8"/>
        <v>153388.79800000001</v>
      </c>
      <c r="AT18" s="4">
        <f t="shared" si="2"/>
        <v>205043</v>
      </c>
      <c r="AU18" s="4">
        <f t="shared" si="3"/>
        <v>191490</v>
      </c>
      <c r="AV18" s="4">
        <f t="shared" si="4"/>
        <v>290270</v>
      </c>
      <c r="AW18" s="4">
        <f t="shared" si="5"/>
        <v>135667</v>
      </c>
      <c r="AX18" s="4">
        <f t="shared" si="6"/>
        <v>137013</v>
      </c>
      <c r="AZ18" s="29"/>
      <c r="BA18" s="29"/>
      <c r="BB18" s="29"/>
      <c r="BC18" s="29"/>
      <c r="BD18" s="29"/>
      <c r="BE18" s="29"/>
      <c r="BF18" s="29"/>
    </row>
    <row r="19" spans="1:58" ht="15" customHeight="1" x14ac:dyDescent="0.25">
      <c r="A19">
        <v>2031</v>
      </c>
      <c r="B19">
        <v>0</v>
      </c>
      <c r="C19">
        <v>24.716699999999999</v>
      </c>
      <c r="D19">
        <v>26.454999999999998</v>
      </c>
      <c r="E19">
        <v>25.91</v>
      </c>
      <c r="F19">
        <v>28.185300000000002</v>
      </c>
      <c r="G19">
        <v>28.3766</v>
      </c>
      <c r="H19">
        <v>31.686199999999999</v>
      </c>
      <c r="I19">
        <v>1.81335</v>
      </c>
      <c r="K19" s="10">
        <f t="shared" si="9"/>
        <v>28376.6</v>
      </c>
      <c r="M19">
        <v>2031</v>
      </c>
      <c r="N19">
        <v>0</v>
      </c>
      <c r="O19">
        <v>24.716699999999999</v>
      </c>
      <c r="P19">
        <v>26.454999999999998</v>
      </c>
      <c r="Q19">
        <v>26.212499999999999</v>
      </c>
      <c r="R19">
        <v>28.488399999999999</v>
      </c>
      <c r="S19">
        <v>28.679400000000001</v>
      </c>
      <c r="T19">
        <v>31.989000000000001</v>
      </c>
      <c r="U19">
        <v>1.8135699999999999</v>
      </c>
      <c r="W19" s="10">
        <f t="shared" si="10"/>
        <v>28679.4</v>
      </c>
      <c r="Y19">
        <v>2</v>
      </c>
      <c r="Z19" t="s">
        <v>106</v>
      </c>
      <c r="AA19">
        <v>2024</v>
      </c>
      <c r="AB19">
        <v>36.098318399999997</v>
      </c>
      <c r="AC19">
        <v>43.0006494</v>
      </c>
      <c r="AD19">
        <v>36.098318399999997</v>
      </c>
      <c r="AE19">
        <v>204.19395</v>
      </c>
      <c r="AF19">
        <v>0.10036299999999999</v>
      </c>
      <c r="AG19">
        <v>619.92463799999996</v>
      </c>
      <c r="AK19" s="37" t="s">
        <v>90</v>
      </c>
      <c r="AL19" s="55" t="s">
        <v>81</v>
      </c>
      <c r="AM19" s="55"/>
      <c r="AN19" s="56" t="s">
        <v>79</v>
      </c>
      <c r="AO19" s="57"/>
      <c r="AQ19" s="54" t="s">
        <v>27</v>
      </c>
      <c r="AR19" s="54"/>
      <c r="AS19" s="54"/>
      <c r="AT19" s="54"/>
      <c r="AU19" s="54"/>
      <c r="AV19" s="54"/>
      <c r="AW19" s="54"/>
      <c r="AX19" s="54"/>
    </row>
    <row r="20" spans="1:58" ht="30" customHeight="1" thickBot="1" x14ac:dyDescent="0.25">
      <c r="A20">
        <v>2032</v>
      </c>
      <c r="B20">
        <v>0</v>
      </c>
      <c r="C20">
        <v>24.716699999999999</v>
      </c>
      <c r="D20">
        <v>26.454999999999998</v>
      </c>
      <c r="E20">
        <v>24.832599999999999</v>
      </c>
      <c r="F20">
        <v>27.535499999999999</v>
      </c>
      <c r="G20">
        <v>27.784199999999998</v>
      </c>
      <c r="H20">
        <v>31.686800000000002</v>
      </c>
      <c r="I20">
        <v>2.1139399999999999</v>
      </c>
      <c r="K20" s="10">
        <f t="shared" si="9"/>
        <v>27784.199999999997</v>
      </c>
      <c r="M20">
        <v>2032</v>
      </c>
      <c r="N20">
        <v>0</v>
      </c>
      <c r="O20">
        <v>24.716699999999999</v>
      </c>
      <c r="P20">
        <v>26.454999999999998</v>
      </c>
      <c r="Q20">
        <v>25.086200000000002</v>
      </c>
      <c r="R20">
        <v>27.789400000000001</v>
      </c>
      <c r="S20">
        <v>28.038</v>
      </c>
      <c r="T20">
        <v>31.941299999999998</v>
      </c>
      <c r="U20">
        <v>2.1141299999999998</v>
      </c>
      <c r="W20" s="10">
        <f t="shared" si="10"/>
        <v>28038</v>
      </c>
      <c r="Y20">
        <v>2</v>
      </c>
      <c r="Z20" t="s">
        <v>106</v>
      </c>
      <c r="AA20">
        <v>2025</v>
      </c>
      <c r="AB20">
        <v>34.755799600000003</v>
      </c>
      <c r="AC20">
        <v>41.403438800000004</v>
      </c>
      <c r="AD20">
        <v>34.755799600000003</v>
      </c>
      <c r="AE20">
        <v>197.66063600000001</v>
      </c>
      <c r="AF20">
        <v>0.10036299999999999</v>
      </c>
      <c r="AG20">
        <v>600.00275399999998</v>
      </c>
      <c r="AK20" s="38"/>
      <c r="AL20" s="33">
        <f>AM20-1</f>
        <v>2019</v>
      </c>
      <c r="AM20" s="33">
        <f>Last_year</f>
        <v>2020</v>
      </c>
      <c r="AN20" s="39">
        <f>AN5-2</f>
        <v>2020</v>
      </c>
      <c r="AO20" s="40">
        <f>AO5-2</f>
        <v>2021</v>
      </c>
      <c r="AQ20" s="3">
        <f t="shared" ref="AQ20:AQ33" si="11">A9</f>
        <v>2021</v>
      </c>
      <c r="AR20" s="5">
        <f t="shared" ref="AR20:AR33" si="12">G43</f>
        <v>7.1452000000000002E-2</v>
      </c>
      <c r="AS20" s="5">
        <f>POP!W43</f>
        <v>7.1452000000000002E-2</v>
      </c>
      <c r="AT20" s="5">
        <f t="shared" ref="AT20:AT33" si="13">F179</f>
        <v>7.1452000000000002E-2</v>
      </c>
      <c r="AU20" s="5">
        <f t="shared" ref="AU20:AU33" si="14">G247</f>
        <v>7.1452000000000002E-2</v>
      </c>
      <c r="AV20" s="5">
        <f>G315</f>
        <v>7.1452000000000002E-2</v>
      </c>
      <c r="AW20" s="5">
        <f t="shared" ref="AW20:AW33" si="15">G383</f>
        <v>7.1452000000000002E-2</v>
      </c>
      <c r="AX20" s="5">
        <f t="shared" ref="AX20:AX33" si="16">G383</f>
        <v>7.1452000000000002E-2</v>
      </c>
    </row>
    <row r="21" spans="1:58" ht="15" customHeight="1" x14ac:dyDescent="0.25">
      <c r="A21">
        <v>2033</v>
      </c>
      <c r="B21">
        <v>0</v>
      </c>
      <c r="C21">
        <v>24.716699999999999</v>
      </c>
      <c r="D21">
        <v>26.454999999999998</v>
      </c>
      <c r="E21">
        <v>23.919799999999999</v>
      </c>
      <c r="F21">
        <v>26.972999999999999</v>
      </c>
      <c r="G21">
        <v>27.282699999999998</v>
      </c>
      <c r="H21">
        <v>31.4621</v>
      </c>
      <c r="I21">
        <v>2.3730099999999998</v>
      </c>
      <c r="K21" s="10">
        <f t="shared" si="9"/>
        <v>27282.699999999997</v>
      </c>
      <c r="M21">
        <v>2033</v>
      </c>
      <c r="N21">
        <v>0</v>
      </c>
      <c r="O21">
        <v>24.716699999999999</v>
      </c>
      <c r="P21">
        <v>26.454999999999998</v>
      </c>
      <c r="Q21">
        <v>24.1312</v>
      </c>
      <c r="R21">
        <v>27.184999999999999</v>
      </c>
      <c r="S21">
        <v>27.496200000000002</v>
      </c>
      <c r="T21">
        <v>31.673400000000001</v>
      </c>
      <c r="U21">
        <v>2.3691900000000001</v>
      </c>
      <c r="W21" s="10">
        <f t="shared" si="10"/>
        <v>27496.2</v>
      </c>
      <c r="Y21">
        <v>2</v>
      </c>
      <c r="Z21" t="s">
        <v>106</v>
      </c>
      <c r="AA21">
        <v>2026</v>
      </c>
      <c r="AB21">
        <v>33.509948600000001</v>
      </c>
      <c r="AC21">
        <v>39.9202224</v>
      </c>
      <c r="AD21">
        <v>33.509948600000001</v>
      </c>
      <c r="AE21">
        <v>191.950256</v>
      </c>
      <c r="AF21">
        <v>0.10036299999999999</v>
      </c>
      <c r="AG21">
        <v>581.761348</v>
      </c>
      <c r="AK21" s="41" t="s">
        <v>91</v>
      </c>
      <c r="AL21" s="32" t="s">
        <v>62</v>
      </c>
      <c r="AM21" s="32" t="s">
        <v>80</v>
      </c>
      <c r="AN21" s="15" t="s">
        <v>62</v>
      </c>
      <c r="AO21" s="16" t="s">
        <v>80</v>
      </c>
      <c r="AQ21" s="3">
        <f t="shared" si="11"/>
        <v>2022</v>
      </c>
      <c r="AR21" s="5">
        <f t="shared" si="12"/>
        <v>0.10036299999999999</v>
      </c>
      <c r="AS21" s="5">
        <f>S44</f>
        <v>8.4616200000000003E-2</v>
      </c>
      <c r="AT21" s="5">
        <f t="shared" si="13"/>
        <v>5.0181700000000003E-2</v>
      </c>
      <c r="AU21" s="5">
        <f t="shared" si="14"/>
        <v>6.2486899999999998E-2</v>
      </c>
      <c r="AV21" s="5" t="s">
        <v>28</v>
      </c>
      <c r="AW21" s="5">
        <f t="shared" si="15"/>
        <v>0.12045400000000001</v>
      </c>
      <c r="AX21" s="5">
        <f t="shared" si="16"/>
        <v>0.12045400000000001</v>
      </c>
    </row>
    <row r="22" spans="1:58" ht="15" customHeight="1" x14ac:dyDescent="0.25">
      <c r="A22">
        <v>2034</v>
      </c>
      <c r="B22">
        <v>0</v>
      </c>
      <c r="C22">
        <v>24.716699999999999</v>
      </c>
      <c r="D22">
        <v>26.454999999999998</v>
      </c>
      <c r="E22">
        <v>23.089500000000001</v>
      </c>
      <c r="F22">
        <v>26.511299999999999</v>
      </c>
      <c r="G22">
        <v>26.857600000000001</v>
      </c>
      <c r="H22">
        <v>31.224900000000002</v>
      </c>
      <c r="I22">
        <v>2.6187900000000002</v>
      </c>
      <c r="K22" s="10">
        <f t="shared" si="9"/>
        <v>26857.600000000002</v>
      </c>
      <c r="M22">
        <v>2034</v>
      </c>
      <c r="N22">
        <v>0</v>
      </c>
      <c r="O22">
        <v>24.716699999999999</v>
      </c>
      <c r="P22">
        <v>26.454999999999998</v>
      </c>
      <c r="Q22">
        <v>23.265599999999999</v>
      </c>
      <c r="R22">
        <v>26.6873</v>
      </c>
      <c r="S22">
        <v>27.0413</v>
      </c>
      <c r="T22">
        <v>31.401</v>
      </c>
      <c r="U22">
        <v>2.6046299999999998</v>
      </c>
      <c r="W22" s="10">
        <f t="shared" si="10"/>
        <v>27041.3</v>
      </c>
      <c r="Y22">
        <v>2</v>
      </c>
      <c r="Z22" t="s">
        <v>106</v>
      </c>
      <c r="AA22">
        <v>2027</v>
      </c>
      <c r="AB22">
        <v>32.346660800000002</v>
      </c>
      <c r="AC22">
        <v>38.534619999999997</v>
      </c>
      <c r="AD22">
        <v>32.346660800000002</v>
      </c>
      <c r="AE22">
        <v>186.29632000000001</v>
      </c>
      <c r="AF22">
        <v>0.10036299999999999</v>
      </c>
      <c r="AG22">
        <v>565.34668399999998</v>
      </c>
      <c r="AK22" s="41" t="s">
        <v>11</v>
      </c>
      <c r="AL22" s="32" t="s">
        <v>80</v>
      </c>
      <c r="AM22" s="32" t="s">
        <v>62</v>
      </c>
      <c r="AN22" s="15" t="s">
        <v>80</v>
      </c>
      <c r="AO22" s="16" t="s">
        <v>62</v>
      </c>
      <c r="AQ22" s="3">
        <f t="shared" si="11"/>
        <v>2023</v>
      </c>
      <c r="AR22" s="5">
        <f t="shared" si="12"/>
        <v>0.10036299999999999</v>
      </c>
      <c r="AS22" s="5">
        <f t="shared" ref="AS22:AS33" si="17">S45</f>
        <v>8.3605200000000005E-2</v>
      </c>
      <c r="AT22" s="5">
        <f t="shared" si="13"/>
        <v>5.0181700000000003E-2</v>
      </c>
      <c r="AU22" s="5">
        <f t="shared" si="14"/>
        <v>6.2486899999999998E-2</v>
      </c>
      <c r="AV22" s="5" t="s">
        <v>28</v>
      </c>
      <c r="AW22" s="5">
        <f t="shared" si="15"/>
        <v>0.12045400000000001</v>
      </c>
      <c r="AX22" s="5">
        <f t="shared" si="16"/>
        <v>0.12045400000000001</v>
      </c>
    </row>
    <row r="23" spans="1:58" ht="15" customHeight="1" thickBot="1" x14ac:dyDescent="0.3">
      <c r="Y23">
        <v>2</v>
      </c>
      <c r="Z23" t="s">
        <v>106</v>
      </c>
      <c r="AA23">
        <v>2028</v>
      </c>
      <c r="AB23">
        <v>31.281172999999999</v>
      </c>
      <c r="AC23">
        <v>37.265314199999999</v>
      </c>
      <c r="AD23">
        <v>31.281172999999999</v>
      </c>
      <c r="AE23">
        <v>180.31358599999999</v>
      </c>
      <c r="AF23">
        <v>0.10036299999999999</v>
      </c>
      <c r="AG23">
        <v>550.86494200000004</v>
      </c>
      <c r="AK23" s="42" t="s">
        <v>12</v>
      </c>
      <c r="AL23" s="34" t="s">
        <v>80</v>
      </c>
      <c r="AM23" s="34" t="s">
        <v>62</v>
      </c>
      <c r="AN23" s="18" t="s">
        <v>80</v>
      </c>
      <c r="AO23" s="19" t="s">
        <v>62</v>
      </c>
      <c r="AQ23" s="3">
        <f t="shared" si="11"/>
        <v>2024</v>
      </c>
      <c r="AR23" s="5">
        <f t="shared" si="12"/>
        <v>0.10036299999999999</v>
      </c>
      <c r="AS23" s="5">
        <f t="shared" si="17"/>
        <v>0.10036299999999999</v>
      </c>
      <c r="AT23" s="5">
        <f t="shared" si="13"/>
        <v>5.0181700000000003E-2</v>
      </c>
      <c r="AU23" s="5">
        <f t="shared" si="14"/>
        <v>6.2486899999999998E-2</v>
      </c>
      <c r="AV23" s="3" t="s">
        <v>28</v>
      </c>
      <c r="AW23" s="5">
        <f t="shared" si="15"/>
        <v>0.12045400000000001</v>
      </c>
      <c r="AX23" s="5">
        <f t="shared" si="16"/>
        <v>0.12045400000000001</v>
      </c>
    </row>
    <row r="24" spans="1:58" ht="15" customHeight="1" x14ac:dyDescent="0.2">
      <c r="A24" t="s">
        <v>29</v>
      </c>
      <c r="B24" t="s">
        <v>106</v>
      </c>
      <c r="M24" t="s">
        <v>29</v>
      </c>
      <c r="N24" t="s">
        <v>106</v>
      </c>
      <c r="Y24">
        <v>2</v>
      </c>
      <c r="Z24" t="s">
        <v>106</v>
      </c>
      <c r="AA24">
        <v>2029</v>
      </c>
      <c r="AB24">
        <v>30.303844999999999</v>
      </c>
      <c r="AC24">
        <v>36.101273599999999</v>
      </c>
      <c r="AD24">
        <v>30.303844999999999</v>
      </c>
      <c r="AE24">
        <v>174.30207200000001</v>
      </c>
      <c r="AF24">
        <v>0.10036299999999999</v>
      </c>
      <c r="AG24">
        <v>538.28087800000003</v>
      </c>
      <c r="AO24" s="28"/>
      <c r="AP24" s="28"/>
      <c r="AQ24" s="3">
        <f t="shared" si="11"/>
        <v>2025</v>
      </c>
      <c r="AR24" s="5">
        <f t="shared" si="12"/>
        <v>0.10036299999999999</v>
      </c>
      <c r="AS24" s="5">
        <f t="shared" si="17"/>
        <v>0.10036299999999999</v>
      </c>
      <c r="AT24" s="5">
        <f t="shared" si="13"/>
        <v>5.0181700000000003E-2</v>
      </c>
      <c r="AU24" s="5">
        <f t="shared" si="14"/>
        <v>6.2486899999999998E-2</v>
      </c>
      <c r="AV24" s="3" t="s">
        <v>28</v>
      </c>
      <c r="AW24" s="5">
        <f t="shared" si="15"/>
        <v>0.12045400000000001</v>
      </c>
      <c r="AX24" s="5">
        <f t="shared" si="16"/>
        <v>0.12045400000000001</v>
      </c>
    </row>
    <row r="25" spans="1:58" ht="15" customHeight="1" x14ac:dyDescent="0.2">
      <c r="A25" t="s">
        <v>6</v>
      </c>
      <c r="B25" t="s">
        <v>30</v>
      </c>
      <c r="C25" t="s">
        <v>31</v>
      </c>
      <c r="D25" t="s">
        <v>32</v>
      </c>
      <c r="E25" t="s">
        <v>33</v>
      </c>
      <c r="F25" t="s">
        <v>34</v>
      </c>
      <c r="G25" t="s">
        <v>35</v>
      </c>
      <c r="H25" t="s">
        <v>36</v>
      </c>
      <c r="I25" t="s">
        <v>37</v>
      </c>
      <c r="M25" t="s">
        <v>6</v>
      </c>
      <c r="N25" t="s">
        <v>30</v>
      </c>
      <c r="O25" t="s">
        <v>31</v>
      </c>
      <c r="P25" t="s">
        <v>32</v>
      </c>
      <c r="Q25" t="s">
        <v>33</v>
      </c>
      <c r="R25" t="s">
        <v>34</v>
      </c>
      <c r="S25" t="s">
        <v>35</v>
      </c>
      <c r="T25" t="s">
        <v>36</v>
      </c>
      <c r="U25" t="s">
        <v>37</v>
      </c>
      <c r="Y25">
        <v>2</v>
      </c>
      <c r="Z25" t="s">
        <v>106</v>
      </c>
      <c r="AA25">
        <v>2030</v>
      </c>
      <c r="AB25">
        <v>29.438869199999999</v>
      </c>
      <c r="AC25">
        <v>35.071418199999997</v>
      </c>
      <c r="AD25">
        <v>29.438869199999999</v>
      </c>
      <c r="AE25">
        <v>168.72515000000001</v>
      </c>
      <c r="AF25">
        <v>0.10036299999999999</v>
      </c>
      <c r="AG25">
        <v>527.37082199999998</v>
      </c>
      <c r="AP25" s="28"/>
      <c r="AQ25" s="3">
        <f t="shared" si="11"/>
        <v>2026</v>
      </c>
      <c r="AR25" s="5">
        <f t="shared" si="12"/>
        <v>0.10036299999999999</v>
      </c>
      <c r="AS25" s="5">
        <f t="shared" si="17"/>
        <v>0.10036299999999999</v>
      </c>
      <c r="AT25" s="5">
        <f t="shared" si="13"/>
        <v>5.0181700000000003E-2</v>
      </c>
      <c r="AU25" s="5">
        <f t="shared" si="14"/>
        <v>6.2486899999999998E-2</v>
      </c>
      <c r="AV25" s="3" t="s">
        <v>28</v>
      </c>
      <c r="AW25" s="5">
        <f t="shared" si="15"/>
        <v>0.12045400000000001</v>
      </c>
      <c r="AX25" s="5">
        <f t="shared" si="16"/>
        <v>0.12045400000000001</v>
      </c>
    </row>
    <row r="26" spans="1:58" ht="15" customHeight="1" x14ac:dyDescent="0.2">
      <c r="A26">
        <v>2021</v>
      </c>
      <c r="B26">
        <v>331.91699999999997</v>
      </c>
      <c r="C26">
        <v>132.767</v>
      </c>
      <c r="D26">
        <v>116.17100000000001</v>
      </c>
      <c r="E26">
        <v>222.30099999999999</v>
      </c>
      <c r="F26">
        <v>222.30099999999999</v>
      </c>
      <c r="G26">
        <v>222.30099999999999</v>
      </c>
      <c r="H26">
        <v>222.30099999999999</v>
      </c>
      <c r="I26" s="1">
        <v>1.13687E-12</v>
      </c>
      <c r="K26" s="10">
        <f t="shared" ref="K26:K39" si="18">G26*1000</f>
        <v>222301</v>
      </c>
      <c r="M26">
        <v>2021</v>
      </c>
      <c r="N26">
        <v>331.91699999999997</v>
      </c>
      <c r="O26">
        <v>132.767</v>
      </c>
      <c r="P26">
        <v>116.17100000000001</v>
      </c>
      <c r="Q26">
        <v>222.30099999999999</v>
      </c>
      <c r="R26">
        <v>222.30099999999999</v>
      </c>
      <c r="S26">
        <v>222.30099999999999</v>
      </c>
      <c r="T26">
        <v>222.30099999999999</v>
      </c>
      <c r="U26" s="1">
        <v>1.13687E-12</v>
      </c>
      <c r="W26" s="10">
        <f t="shared" ref="W26:W39" si="19">S26*1000</f>
        <v>222301</v>
      </c>
      <c r="Y26">
        <v>2</v>
      </c>
      <c r="Z26" t="s">
        <v>106</v>
      </c>
      <c r="AA26">
        <v>2031</v>
      </c>
      <c r="AB26">
        <v>28.679431999999998</v>
      </c>
      <c r="AC26">
        <v>34.167580399999999</v>
      </c>
      <c r="AD26">
        <v>28.679431999999998</v>
      </c>
      <c r="AE26">
        <v>163.871476</v>
      </c>
      <c r="AF26">
        <v>0.10036299999999999</v>
      </c>
      <c r="AG26">
        <v>517.99302</v>
      </c>
      <c r="AP26" s="28"/>
      <c r="AQ26" s="3">
        <f t="shared" si="11"/>
        <v>2027</v>
      </c>
      <c r="AR26" s="5">
        <f t="shared" si="12"/>
        <v>0.10036299999999999</v>
      </c>
      <c r="AS26" s="5">
        <f t="shared" si="17"/>
        <v>0.10036299999999999</v>
      </c>
      <c r="AT26" s="5">
        <f t="shared" si="13"/>
        <v>5.0181700000000003E-2</v>
      </c>
      <c r="AU26" s="5">
        <f t="shared" si="14"/>
        <v>6.2486899999999998E-2</v>
      </c>
      <c r="AV26" s="3" t="s">
        <v>28</v>
      </c>
      <c r="AW26" s="5">
        <f t="shared" si="15"/>
        <v>0.12045400000000001</v>
      </c>
      <c r="AX26" s="5">
        <f t="shared" si="16"/>
        <v>0.12045400000000001</v>
      </c>
    </row>
    <row r="27" spans="1:58" ht="15" customHeight="1" x14ac:dyDescent="0.2">
      <c r="A27">
        <v>2022</v>
      </c>
      <c r="B27">
        <v>331.91699999999997</v>
      </c>
      <c r="C27">
        <v>132.767</v>
      </c>
      <c r="D27">
        <v>116.17100000000001</v>
      </c>
      <c r="E27">
        <v>215.745</v>
      </c>
      <c r="F27">
        <v>215.75299999999999</v>
      </c>
      <c r="G27">
        <v>215.755</v>
      </c>
      <c r="H27">
        <v>215.773</v>
      </c>
      <c r="I27" s="1">
        <v>9.4588999999999993E-3</v>
      </c>
      <c r="K27" s="10">
        <f t="shared" si="18"/>
        <v>215755</v>
      </c>
      <c r="M27">
        <v>2022</v>
      </c>
      <c r="N27">
        <v>331.91699999999997</v>
      </c>
      <c r="O27">
        <v>132.767</v>
      </c>
      <c r="P27">
        <v>116.17100000000001</v>
      </c>
      <c r="Q27">
        <v>216.625</v>
      </c>
      <c r="R27">
        <v>216.63300000000001</v>
      </c>
      <c r="S27">
        <v>216.63499999999999</v>
      </c>
      <c r="T27">
        <v>216.65299999999999</v>
      </c>
      <c r="U27" s="1">
        <v>9.4890800000000004E-3</v>
      </c>
      <c r="W27" s="10">
        <f t="shared" si="19"/>
        <v>216635</v>
      </c>
      <c r="Y27">
        <v>2</v>
      </c>
      <c r="Z27" t="s">
        <v>106</v>
      </c>
      <c r="AA27">
        <v>2032</v>
      </c>
      <c r="AB27">
        <v>28.0379656</v>
      </c>
      <c r="AC27">
        <v>33.40437</v>
      </c>
      <c r="AD27">
        <v>28.0379656</v>
      </c>
      <c r="AE27">
        <v>159.75055</v>
      </c>
      <c r="AF27">
        <v>0.10036299999999999</v>
      </c>
      <c r="AG27">
        <v>509.95766800000001</v>
      </c>
      <c r="AP27" s="28"/>
      <c r="AQ27" s="3">
        <f t="shared" si="11"/>
        <v>2028</v>
      </c>
      <c r="AR27" s="5">
        <f t="shared" si="12"/>
        <v>0.10036299999999999</v>
      </c>
      <c r="AS27" s="5">
        <f t="shared" si="17"/>
        <v>0.10036299999999999</v>
      </c>
      <c r="AT27" s="5">
        <f t="shared" si="13"/>
        <v>5.0181700000000003E-2</v>
      </c>
      <c r="AU27" s="5">
        <f t="shared" si="14"/>
        <v>6.2486899999999998E-2</v>
      </c>
      <c r="AV27" s="3" t="s">
        <v>28</v>
      </c>
      <c r="AW27" s="5">
        <f t="shared" si="15"/>
        <v>0.12045400000000001</v>
      </c>
      <c r="AX27" s="5">
        <f t="shared" si="16"/>
        <v>0.12045400000000001</v>
      </c>
    </row>
    <row r="28" spans="1:58" ht="15" customHeight="1" x14ac:dyDescent="0.2">
      <c r="A28">
        <v>2023</v>
      </c>
      <c r="B28">
        <v>331.91699999999997</v>
      </c>
      <c r="C28">
        <v>132.767</v>
      </c>
      <c r="D28">
        <v>116.17100000000001</v>
      </c>
      <c r="E28">
        <v>206.869</v>
      </c>
      <c r="F28">
        <v>206.90799999999999</v>
      </c>
      <c r="G28">
        <v>206.91499999999999</v>
      </c>
      <c r="H28">
        <v>206.98599999999999</v>
      </c>
      <c r="I28" s="1">
        <v>3.8292800000000002E-2</v>
      </c>
      <c r="K28" s="10">
        <f t="shared" si="18"/>
        <v>206915</v>
      </c>
      <c r="M28">
        <v>2023</v>
      </c>
      <c r="N28">
        <v>331.91699999999997</v>
      </c>
      <c r="O28">
        <v>132.767</v>
      </c>
      <c r="P28">
        <v>116.17100000000001</v>
      </c>
      <c r="Q28">
        <v>210.21100000000001</v>
      </c>
      <c r="R28">
        <v>210.251</v>
      </c>
      <c r="S28">
        <v>210.25700000000001</v>
      </c>
      <c r="T28">
        <v>210.33</v>
      </c>
      <c r="U28" s="1">
        <v>3.9073700000000003E-2</v>
      </c>
      <c r="W28" s="10">
        <f t="shared" si="19"/>
        <v>210257</v>
      </c>
      <c r="Y28">
        <v>2</v>
      </c>
      <c r="Z28" t="s">
        <v>106</v>
      </c>
      <c r="AA28">
        <v>2033</v>
      </c>
      <c r="AB28">
        <v>27.496155999999999</v>
      </c>
      <c r="AC28">
        <v>32.7590492</v>
      </c>
      <c r="AD28">
        <v>27.496155999999999</v>
      </c>
      <c r="AE28">
        <v>156.29121000000001</v>
      </c>
      <c r="AF28">
        <v>0.1003609952</v>
      </c>
      <c r="AG28">
        <v>503.12212199999999</v>
      </c>
      <c r="AP28" s="28"/>
      <c r="AQ28" s="3">
        <f t="shared" si="11"/>
        <v>2029</v>
      </c>
      <c r="AR28" s="5">
        <f t="shared" si="12"/>
        <v>0.10036299999999999</v>
      </c>
      <c r="AS28" s="5">
        <f t="shared" si="17"/>
        <v>0.10036299999999999</v>
      </c>
      <c r="AT28" s="5">
        <f t="shared" si="13"/>
        <v>5.0181700000000003E-2</v>
      </c>
      <c r="AU28" s="5">
        <f t="shared" si="14"/>
        <v>6.2486899999999998E-2</v>
      </c>
      <c r="AV28" s="3" t="s">
        <v>28</v>
      </c>
      <c r="AW28" s="5">
        <f t="shared" si="15"/>
        <v>0.12045400000000001</v>
      </c>
      <c r="AX28" s="5">
        <f t="shared" si="16"/>
        <v>0.12045400000000001</v>
      </c>
    </row>
    <row r="29" spans="1:58" ht="15" customHeight="1" x14ac:dyDescent="0.2">
      <c r="A29">
        <v>2024</v>
      </c>
      <c r="B29">
        <v>331.91699999999997</v>
      </c>
      <c r="C29">
        <v>132.767</v>
      </c>
      <c r="D29">
        <v>116.17100000000001</v>
      </c>
      <c r="E29">
        <v>199.32</v>
      </c>
      <c r="F29">
        <v>199.43899999999999</v>
      </c>
      <c r="G29">
        <v>199.46</v>
      </c>
      <c r="H29">
        <v>199.68899999999999</v>
      </c>
      <c r="I29" s="1">
        <v>0.11808200000000001</v>
      </c>
      <c r="K29" s="10">
        <f t="shared" si="18"/>
        <v>199460</v>
      </c>
      <c r="M29">
        <v>2024</v>
      </c>
      <c r="N29">
        <v>331.91699999999997</v>
      </c>
      <c r="O29">
        <v>132.767</v>
      </c>
      <c r="P29">
        <v>116.17100000000001</v>
      </c>
      <c r="Q29">
        <v>204.05199999999999</v>
      </c>
      <c r="R29">
        <v>204.172</v>
      </c>
      <c r="S29">
        <v>204.19399999999999</v>
      </c>
      <c r="T29">
        <v>204.42599999999999</v>
      </c>
      <c r="U29" s="1">
        <v>0.120088</v>
      </c>
      <c r="W29" s="10">
        <f t="shared" si="19"/>
        <v>204194</v>
      </c>
      <c r="Y29">
        <v>2</v>
      </c>
      <c r="Z29" t="s">
        <v>106</v>
      </c>
      <c r="AA29">
        <v>2034</v>
      </c>
      <c r="AB29">
        <v>27.041282800000001</v>
      </c>
      <c r="AC29">
        <v>32.214799999999997</v>
      </c>
      <c r="AD29">
        <v>27.041282800000001</v>
      </c>
      <c r="AE29">
        <v>153.38879800000001</v>
      </c>
      <c r="AF29">
        <v>0.100304801</v>
      </c>
      <c r="AG29">
        <v>497.18979400000001</v>
      </c>
      <c r="AQ29" s="3">
        <f t="shared" si="11"/>
        <v>2030</v>
      </c>
      <c r="AR29" s="5">
        <f t="shared" si="12"/>
        <v>0.10036299999999999</v>
      </c>
      <c r="AS29" s="5">
        <f t="shared" si="17"/>
        <v>0.10036299999999999</v>
      </c>
      <c r="AT29" s="5">
        <f t="shared" si="13"/>
        <v>5.0181700000000003E-2</v>
      </c>
      <c r="AU29" s="5">
        <f t="shared" si="14"/>
        <v>6.2486899999999998E-2</v>
      </c>
      <c r="AV29" s="3" t="s">
        <v>28</v>
      </c>
      <c r="AW29" s="5">
        <f t="shared" si="15"/>
        <v>0.12045400000000001</v>
      </c>
      <c r="AX29" s="5">
        <f t="shared" si="16"/>
        <v>0.12045400000000001</v>
      </c>
    </row>
    <row r="30" spans="1:58" ht="15" customHeight="1" x14ac:dyDescent="0.2">
      <c r="A30">
        <v>2025</v>
      </c>
      <c r="B30">
        <v>331.91699999999997</v>
      </c>
      <c r="C30">
        <v>132.767</v>
      </c>
      <c r="D30">
        <v>116.17100000000001</v>
      </c>
      <c r="E30">
        <v>192.98699999999999</v>
      </c>
      <c r="F30">
        <v>193.297</v>
      </c>
      <c r="G30">
        <v>193.351</v>
      </c>
      <c r="H30">
        <v>193.941</v>
      </c>
      <c r="I30" s="1">
        <v>0.30793100000000001</v>
      </c>
      <c r="K30" s="10">
        <f t="shared" si="18"/>
        <v>193351</v>
      </c>
      <c r="M30">
        <v>2025</v>
      </c>
      <c r="N30">
        <v>331.91699999999997</v>
      </c>
      <c r="O30">
        <v>132.767</v>
      </c>
      <c r="P30">
        <v>116.17100000000001</v>
      </c>
      <c r="Q30">
        <v>197.29400000000001</v>
      </c>
      <c r="R30">
        <v>197.60599999999999</v>
      </c>
      <c r="S30">
        <v>197.661</v>
      </c>
      <c r="T30">
        <v>198.25399999999999</v>
      </c>
      <c r="U30" s="1">
        <v>0.30976300000000001</v>
      </c>
      <c r="W30" s="10">
        <f t="shared" si="19"/>
        <v>197661</v>
      </c>
      <c r="Y30">
        <v>3</v>
      </c>
      <c r="Z30" t="s">
        <v>106</v>
      </c>
      <c r="AA30">
        <v>2021</v>
      </c>
      <c r="AB30">
        <v>19.9589</v>
      </c>
      <c r="AC30">
        <v>46.633800000000001</v>
      </c>
      <c r="AD30">
        <v>28.186800000000002</v>
      </c>
      <c r="AE30">
        <v>222.30099999999999</v>
      </c>
      <c r="AF30">
        <v>7.1452000000000002E-2</v>
      </c>
      <c r="AG30">
        <v>661.76599999999996</v>
      </c>
      <c r="AQ30" s="3">
        <f t="shared" si="11"/>
        <v>2031</v>
      </c>
      <c r="AR30" s="5">
        <f t="shared" si="12"/>
        <v>0.10036299999999999</v>
      </c>
      <c r="AS30" s="5">
        <f t="shared" si="17"/>
        <v>0.10036299999999999</v>
      </c>
      <c r="AT30" s="5">
        <f t="shared" si="13"/>
        <v>5.0181700000000003E-2</v>
      </c>
      <c r="AU30" s="5">
        <f t="shared" si="14"/>
        <v>6.2486899999999998E-2</v>
      </c>
      <c r="AV30" s="3" t="s">
        <v>28</v>
      </c>
      <c r="AW30" s="5">
        <f t="shared" si="15"/>
        <v>0.120435</v>
      </c>
      <c r="AX30" s="5">
        <f t="shared" si="16"/>
        <v>0.120435</v>
      </c>
    </row>
    <row r="31" spans="1:58" ht="15" customHeight="1" x14ac:dyDescent="0.2">
      <c r="A31">
        <v>2026</v>
      </c>
      <c r="B31">
        <v>331.91699999999997</v>
      </c>
      <c r="C31">
        <v>132.767</v>
      </c>
      <c r="D31">
        <v>116.17100000000001</v>
      </c>
      <c r="E31">
        <v>187.19800000000001</v>
      </c>
      <c r="F31">
        <v>187.94</v>
      </c>
      <c r="G31">
        <v>188.06</v>
      </c>
      <c r="H31">
        <v>189.41200000000001</v>
      </c>
      <c r="I31" s="1">
        <v>0.70989599999999997</v>
      </c>
      <c r="K31" s="10">
        <f t="shared" si="18"/>
        <v>188060</v>
      </c>
      <c r="M31">
        <v>2026</v>
      </c>
      <c r="N31">
        <v>331.91699999999997</v>
      </c>
      <c r="O31">
        <v>132.767</v>
      </c>
      <c r="P31">
        <v>116.17100000000001</v>
      </c>
      <c r="Q31">
        <v>191.08600000000001</v>
      </c>
      <c r="R31">
        <v>191.83099999999999</v>
      </c>
      <c r="S31">
        <v>191.95</v>
      </c>
      <c r="T31">
        <v>193.30600000000001</v>
      </c>
      <c r="U31" s="1">
        <v>0.71159099999999997</v>
      </c>
      <c r="W31" s="10">
        <f t="shared" si="19"/>
        <v>191950</v>
      </c>
      <c r="Y31">
        <v>3</v>
      </c>
      <c r="Z31" t="s">
        <v>106</v>
      </c>
      <c r="AA31">
        <v>2022</v>
      </c>
      <c r="AB31">
        <v>19.504735400000001</v>
      </c>
      <c r="AC31">
        <v>45.579877400000001</v>
      </c>
      <c r="AD31">
        <v>32.458300000000001</v>
      </c>
      <c r="AE31">
        <v>216.63517200000001</v>
      </c>
      <c r="AF31">
        <v>8.4616172399999995E-2</v>
      </c>
      <c r="AG31" s="28">
        <v>650.83199999999999</v>
      </c>
      <c r="AL31" s="28"/>
      <c r="AM31" s="28"/>
      <c r="AN31" s="28"/>
      <c r="AO31" s="28"/>
      <c r="AQ31" s="3">
        <f t="shared" si="11"/>
        <v>2032</v>
      </c>
      <c r="AR31" s="5">
        <f t="shared" si="12"/>
        <v>0.10036299999999999</v>
      </c>
      <c r="AS31" s="5">
        <f t="shared" si="17"/>
        <v>0.10036299999999999</v>
      </c>
      <c r="AT31" s="5">
        <f t="shared" si="13"/>
        <v>5.0181700000000003E-2</v>
      </c>
      <c r="AU31" s="5">
        <f t="shared" si="14"/>
        <v>6.2486899999999998E-2</v>
      </c>
      <c r="AV31" s="3" t="s">
        <v>28</v>
      </c>
      <c r="AW31" s="5">
        <f t="shared" si="15"/>
        <v>0.11987200000000001</v>
      </c>
      <c r="AX31" s="5">
        <f t="shared" si="16"/>
        <v>0.11987200000000001</v>
      </c>
    </row>
    <row r="32" spans="1:58" ht="15" customHeight="1" x14ac:dyDescent="0.2">
      <c r="A32">
        <v>2027</v>
      </c>
      <c r="B32">
        <v>331.91699999999997</v>
      </c>
      <c r="C32">
        <v>132.767</v>
      </c>
      <c r="D32">
        <v>116.17100000000001</v>
      </c>
      <c r="E32">
        <v>181.02600000000001</v>
      </c>
      <c r="F32">
        <v>182.58</v>
      </c>
      <c r="G32">
        <v>182.81399999999999</v>
      </c>
      <c r="H32">
        <v>185.667</v>
      </c>
      <c r="I32">
        <v>1.4693000000000001</v>
      </c>
      <c r="K32" s="10">
        <f t="shared" si="18"/>
        <v>182814</v>
      </c>
      <c r="M32">
        <v>2027</v>
      </c>
      <c r="N32">
        <v>331.91699999999997</v>
      </c>
      <c r="O32">
        <v>132.767</v>
      </c>
      <c r="P32">
        <v>116.17100000000001</v>
      </c>
      <c r="Q32">
        <v>184.50800000000001</v>
      </c>
      <c r="R32">
        <v>186.06299999999999</v>
      </c>
      <c r="S32">
        <v>186.29599999999999</v>
      </c>
      <c r="T32">
        <v>189.154</v>
      </c>
      <c r="U32">
        <v>1.4709099999999999</v>
      </c>
      <c r="W32" s="10">
        <f t="shared" si="19"/>
        <v>186296</v>
      </c>
      <c r="Y32">
        <v>3</v>
      </c>
      <c r="Z32" t="s">
        <v>106</v>
      </c>
      <c r="AA32">
        <v>2023</v>
      </c>
      <c r="AB32">
        <v>18.908096400000002</v>
      </c>
      <c r="AC32">
        <v>44.1960446</v>
      </c>
      <c r="AD32">
        <v>31.104900000000001</v>
      </c>
      <c r="AE32">
        <v>210.25733</v>
      </c>
      <c r="AF32">
        <v>8.3605179799999998E-2</v>
      </c>
      <c r="AG32">
        <v>634.90730599999995</v>
      </c>
      <c r="AL32" s="28"/>
      <c r="AM32" s="28"/>
      <c r="AN32" s="28"/>
      <c r="AO32" s="28"/>
      <c r="AQ32" s="3">
        <f t="shared" si="11"/>
        <v>2033</v>
      </c>
      <c r="AR32" s="5">
        <f t="shared" si="12"/>
        <v>0.100353</v>
      </c>
      <c r="AS32" s="5">
        <f t="shared" si="17"/>
        <v>0.10036100000000001</v>
      </c>
      <c r="AT32" s="5">
        <f t="shared" si="13"/>
        <v>5.0181700000000003E-2</v>
      </c>
      <c r="AU32" s="5">
        <f t="shared" si="14"/>
        <v>6.2486899999999998E-2</v>
      </c>
      <c r="AV32" s="3" t="s">
        <v>28</v>
      </c>
      <c r="AW32" s="5">
        <f t="shared" si="15"/>
        <v>0.11860999999999999</v>
      </c>
      <c r="AX32" s="5">
        <f t="shared" si="16"/>
        <v>0.11860999999999999</v>
      </c>
    </row>
    <row r="33" spans="1:58" ht="15" customHeight="1" x14ac:dyDescent="0.2">
      <c r="A33">
        <v>2028</v>
      </c>
      <c r="B33">
        <v>331.91699999999997</v>
      </c>
      <c r="C33">
        <v>132.767</v>
      </c>
      <c r="D33">
        <v>116.17100000000001</v>
      </c>
      <c r="E33">
        <v>173.81899999999999</v>
      </c>
      <c r="F33">
        <v>176.78800000000001</v>
      </c>
      <c r="G33">
        <v>177.22300000000001</v>
      </c>
      <c r="H33">
        <v>182.28</v>
      </c>
      <c r="I33">
        <v>2.7251099999999999</v>
      </c>
      <c r="K33" s="10">
        <f t="shared" si="18"/>
        <v>177223</v>
      </c>
      <c r="M33">
        <v>2028</v>
      </c>
      <c r="N33">
        <v>331.91699999999997</v>
      </c>
      <c r="O33">
        <v>132.767</v>
      </c>
      <c r="P33">
        <v>116.17100000000001</v>
      </c>
      <c r="Q33">
        <v>176.90899999999999</v>
      </c>
      <c r="R33">
        <v>179.87799999999999</v>
      </c>
      <c r="S33">
        <v>180.31399999999999</v>
      </c>
      <c r="T33">
        <v>185.37299999999999</v>
      </c>
      <c r="U33">
        <v>2.7266900000000001</v>
      </c>
      <c r="W33" s="10">
        <f t="shared" si="19"/>
        <v>180314</v>
      </c>
      <c r="Y33">
        <v>3</v>
      </c>
      <c r="Z33" t="s">
        <v>106</v>
      </c>
      <c r="AA33">
        <v>2024</v>
      </c>
      <c r="AB33">
        <v>18.392698200000002</v>
      </c>
      <c r="AC33">
        <v>43.0006494</v>
      </c>
      <c r="AD33">
        <v>18.392698200000002</v>
      </c>
      <c r="AE33">
        <v>206.808806</v>
      </c>
      <c r="AF33">
        <v>5.0181700000000003E-2</v>
      </c>
      <c r="AG33">
        <v>619.92463799999996</v>
      </c>
      <c r="AQ33" s="3">
        <f t="shared" si="11"/>
        <v>2034</v>
      </c>
      <c r="AR33" s="5">
        <f t="shared" si="12"/>
        <v>0.100268</v>
      </c>
      <c r="AS33" s="5">
        <f t="shared" si="17"/>
        <v>0.10030500000000001</v>
      </c>
      <c r="AT33" s="5">
        <f t="shared" si="13"/>
        <v>5.0181700000000003E-2</v>
      </c>
      <c r="AU33" s="5">
        <f t="shared" si="14"/>
        <v>6.2486899999999998E-2</v>
      </c>
      <c r="AV33" s="3" t="s">
        <v>28</v>
      </c>
      <c r="AW33" s="5">
        <f t="shared" si="15"/>
        <v>0.11730400000000001</v>
      </c>
      <c r="AX33" s="5">
        <f t="shared" si="16"/>
        <v>0.11730400000000001</v>
      </c>
    </row>
    <row r="34" spans="1:58" ht="15" customHeight="1" x14ac:dyDescent="0.2">
      <c r="A34">
        <v>2029</v>
      </c>
      <c r="B34">
        <v>331.91699999999997</v>
      </c>
      <c r="C34">
        <v>132.767</v>
      </c>
      <c r="D34">
        <v>116.17100000000001</v>
      </c>
      <c r="E34">
        <v>165.91200000000001</v>
      </c>
      <c r="F34">
        <v>170.792</v>
      </c>
      <c r="G34">
        <v>171.57900000000001</v>
      </c>
      <c r="H34">
        <v>180.22800000000001</v>
      </c>
      <c r="I34">
        <v>4.4923299999999999</v>
      </c>
      <c r="K34" s="10">
        <f t="shared" si="18"/>
        <v>171579</v>
      </c>
      <c r="M34">
        <v>2029</v>
      </c>
      <c r="N34">
        <v>331.91699999999997</v>
      </c>
      <c r="O34">
        <v>132.767</v>
      </c>
      <c r="P34">
        <v>116.17100000000001</v>
      </c>
      <c r="Q34">
        <v>168.63300000000001</v>
      </c>
      <c r="R34">
        <v>173.51599999999999</v>
      </c>
      <c r="S34">
        <v>174.30199999999999</v>
      </c>
      <c r="T34">
        <v>182.95599999999999</v>
      </c>
      <c r="U34">
        <v>4.4939099999999996</v>
      </c>
      <c r="W34" s="10">
        <f t="shared" si="19"/>
        <v>174302</v>
      </c>
      <c r="Y34">
        <v>3</v>
      </c>
      <c r="Z34" t="s">
        <v>106</v>
      </c>
      <c r="AA34">
        <v>2025</v>
      </c>
      <c r="AB34">
        <v>18.3690724</v>
      </c>
      <c r="AC34">
        <v>42.948669000000002</v>
      </c>
      <c r="AD34">
        <v>18.3690724</v>
      </c>
      <c r="AE34">
        <v>207.640108</v>
      </c>
      <c r="AF34">
        <v>5.0181700000000003E-2</v>
      </c>
      <c r="AG34">
        <v>617.80192199999999</v>
      </c>
      <c r="AQ34" s="54" t="s">
        <v>38</v>
      </c>
      <c r="AR34" s="54"/>
      <c r="AS34" s="54"/>
      <c r="AT34" s="54"/>
      <c r="AU34" s="54"/>
      <c r="AV34" s="54"/>
      <c r="AW34" s="54"/>
      <c r="AX34" s="54"/>
    </row>
    <row r="35" spans="1:58" ht="15" customHeight="1" x14ac:dyDescent="0.2">
      <c r="A35">
        <v>2030</v>
      </c>
      <c r="B35">
        <v>331.91699999999997</v>
      </c>
      <c r="C35">
        <v>132.767</v>
      </c>
      <c r="D35">
        <v>116.17100000000001</v>
      </c>
      <c r="E35">
        <v>157.91200000000001</v>
      </c>
      <c r="F35">
        <v>165.143</v>
      </c>
      <c r="G35">
        <v>166.339</v>
      </c>
      <c r="H35">
        <v>178.471</v>
      </c>
      <c r="I35">
        <v>6.5683199999999999</v>
      </c>
      <c r="K35" s="10">
        <f t="shared" si="18"/>
        <v>166339</v>
      </c>
      <c r="M35">
        <v>2030</v>
      </c>
      <c r="N35">
        <v>331.91699999999997</v>
      </c>
      <c r="O35">
        <v>132.767</v>
      </c>
      <c r="P35">
        <v>116.17100000000001</v>
      </c>
      <c r="Q35">
        <v>160.297</v>
      </c>
      <c r="R35">
        <v>167.53</v>
      </c>
      <c r="S35">
        <v>168.72499999999999</v>
      </c>
      <c r="T35">
        <v>180.86099999999999</v>
      </c>
      <c r="U35">
        <v>6.5698600000000003</v>
      </c>
      <c r="W35" s="10">
        <f t="shared" si="19"/>
        <v>168725</v>
      </c>
      <c r="Y35">
        <v>3</v>
      </c>
      <c r="Z35" t="s">
        <v>106</v>
      </c>
      <c r="AA35">
        <v>2026</v>
      </c>
      <c r="AB35">
        <v>18.329411799999999</v>
      </c>
      <c r="AC35">
        <v>42.855556800000002</v>
      </c>
      <c r="AD35">
        <v>18.329411799999999</v>
      </c>
      <c r="AE35">
        <v>208.71835400000001</v>
      </c>
      <c r="AF35">
        <v>5.0181700000000003E-2</v>
      </c>
      <c r="AG35">
        <v>615.37462800000003</v>
      </c>
      <c r="AQ35" s="3">
        <f t="shared" ref="AQ35:AQ48" si="20">A26</f>
        <v>2021</v>
      </c>
      <c r="AR35" s="4">
        <f t="shared" ref="AR35:AR48" si="21">G9*1000</f>
        <v>28186.800000000003</v>
      </c>
      <c r="AS35" s="4">
        <f>POP!W9</f>
        <v>28186.800000000003</v>
      </c>
      <c r="AT35" s="4">
        <f t="shared" ref="AT35:AT48" si="22">G145*1000</f>
        <v>28186.800000000003</v>
      </c>
      <c r="AU35" s="4">
        <f t="shared" ref="AU35:AU48" si="23">G213*1000</f>
        <v>28186.800000000003</v>
      </c>
      <c r="AV35" s="4">
        <f>G281*1000</f>
        <v>28186.800000000003</v>
      </c>
      <c r="AW35" s="4">
        <f t="shared" ref="AW35:AW48" si="24">G349*1000</f>
        <v>28186.800000000003</v>
      </c>
      <c r="AX35" s="4">
        <f t="shared" ref="AX35:AX48" si="25">G417*1000</f>
        <v>28186.800000000003</v>
      </c>
      <c r="AZ35" s="29"/>
      <c r="BA35" s="29"/>
      <c r="BB35" s="29"/>
      <c r="BC35" s="29"/>
      <c r="BD35" s="29"/>
      <c r="BE35" s="29"/>
      <c r="BF35" s="29"/>
    </row>
    <row r="36" spans="1:58" ht="15" customHeight="1" x14ac:dyDescent="0.2">
      <c r="A36">
        <v>2031</v>
      </c>
      <c r="B36">
        <v>331.91699999999997</v>
      </c>
      <c r="C36">
        <v>132.767</v>
      </c>
      <c r="D36">
        <v>116.17100000000001</v>
      </c>
      <c r="E36">
        <v>150.22</v>
      </c>
      <c r="F36">
        <v>160.60300000000001</v>
      </c>
      <c r="G36">
        <v>161.78800000000001</v>
      </c>
      <c r="H36">
        <v>177.37200000000001</v>
      </c>
      <c r="I36">
        <v>8.6286100000000001</v>
      </c>
      <c r="K36" s="10">
        <f t="shared" si="18"/>
        <v>161788</v>
      </c>
      <c r="M36">
        <v>2031</v>
      </c>
      <c r="N36">
        <v>331.91699999999997</v>
      </c>
      <c r="O36">
        <v>132.767</v>
      </c>
      <c r="P36">
        <v>116.17100000000001</v>
      </c>
      <c r="Q36">
        <v>152.303</v>
      </c>
      <c r="R36">
        <v>162.68799999999999</v>
      </c>
      <c r="S36">
        <v>163.87100000000001</v>
      </c>
      <c r="T36">
        <v>179.46</v>
      </c>
      <c r="U36">
        <v>8.6300299999999996</v>
      </c>
      <c r="W36" s="10">
        <f t="shared" si="19"/>
        <v>163871</v>
      </c>
      <c r="Y36">
        <v>3</v>
      </c>
      <c r="Z36" t="s">
        <v>106</v>
      </c>
      <c r="AA36">
        <v>2027</v>
      </c>
      <c r="AB36">
        <v>18.267823199999999</v>
      </c>
      <c r="AC36">
        <v>42.7087778</v>
      </c>
      <c r="AD36">
        <v>18.267823199999999</v>
      </c>
      <c r="AE36">
        <v>209.28133399999999</v>
      </c>
      <c r="AF36">
        <v>5.0181700000000003E-2</v>
      </c>
      <c r="AG36">
        <v>612.88898600000005</v>
      </c>
      <c r="AQ36" s="3">
        <f t="shared" si="20"/>
        <v>2022</v>
      </c>
      <c r="AR36" s="4">
        <f t="shared" si="21"/>
        <v>38268.5</v>
      </c>
      <c r="AS36" s="7">
        <f>AB3*1000</f>
        <v>38268.470200000003</v>
      </c>
      <c r="AT36" s="4">
        <f t="shared" si="22"/>
        <v>19504.7</v>
      </c>
      <c r="AU36" s="4">
        <f t="shared" si="23"/>
        <v>24173.200000000001</v>
      </c>
      <c r="AV36" s="3" t="s">
        <v>28</v>
      </c>
      <c r="AW36" s="4">
        <f t="shared" si="24"/>
        <v>45579.9</v>
      </c>
      <c r="AX36" s="4">
        <f t="shared" si="25"/>
        <v>38268.5</v>
      </c>
      <c r="AZ36" s="29"/>
      <c r="BA36" s="29"/>
      <c r="BB36" s="29"/>
      <c r="BC36" s="29"/>
      <c r="BD36" s="29"/>
      <c r="BE36" s="29"/>
      <c r="BF36" s="29"/>
    </row>
    <row r="37" spans="1:58" ht="15" customHeight="1" x14ac:dyDescent="0.2">
      <c r="A37">
        <v>2032</v>
      </c>
      <c r="B37">
        <v>331.91699999999997</v>
      </c>
      <c r="C37">
        <v>132.767</v>
      </c>
      <c r="D37">
        <v>116.17100000000001</v>
      </c>
      <c r="E37">
        <v>143.68199999999999</v>
      </c>
      <c r="F37">
        <v>156.98699999999999</v>
      </c>
      <c r="G37">
        <v>157.934</v>
      </c>
      <c r="H37">
        <v>176.608</v>
      </c>
      <c r="I37">
        <v>10.4285</v>
      </c>
      <c r="K37" s="10">
        <f t="shared" si="18"/>
        <v>157934</v>
      </c>
      <c r="M37">
        <v>2032</v>
      </c>
      <c r="N37">
        <v>331.91699999999997</v>
      </c>
      <c r="O37">
        <v>132.767</v>
      </c>
      <c r="P37">
        <v>116.17100000000001</v>
      </c>
      <c r="Q37">
        <v>145.49799999999999</v>
      </c>
      <c r="R37">
        <v>158.80199999999999</v>
      </c>
      <c r="S37">
        <v>159.751</v>
      </c>
      <c r="T37">
        <v>178.429</v>
      </c>
      <c r="U37">
        <v>10.4297</v>
      </c>
      <c r="W37" s="10">
        <f t="shared" si="19"/>
        <v>159751</v>
      </c>
      <c r="Y37">
        <v>3</v>
      </c>
      <c r="Z37" t="s">
        <v>106</v>
      </c>
      <c r="AA37">
        <v>2028</v>
      </c>
      <c r="AB37">
        <v>18.193223799999998</v>
      </c>
      <c r="AC37">
        <v>42.530932999999997</v>
      </c>
      <c r="AD37">
        <v>18.193223799999998</v>
      </c>
      <c r="AE37">
        <v>208.881136</v>
      </c>
      <c r="AF37">
        <v>5.0181700000000003E-2</v>
      </c>
      <c r="AG37">
        <v>610.56115199999999</v>
      </c>
      <c r="AQ37" s="3">
        <f t="shared" si="20"/>
        <v>2023</v>
      </c>
      <c r="AR37" s="4">
        <f t="shared" si="21"/>
        <v>36672.9</v>
      </c>
      <c r="AS37" s="7">
        <f>AB4*1000</f>
        <v>37104.112999999998</v>
      </c>
      <c r="AT37" s="4">
        <f t="shared" si="22"/>
        <v>19399.599999999999</v>
      </c>
      <c r="AU37" s="4">
        <f t="shared" si="23"/>
        <v>23824.100000000002</v>
      </c>
      <c r="AV37" s="3" t="s">
        <v>28</v>
      </c>
      <c r="AW37" s="4">
        <f t="shared" si="24"/>
        <v>43037.700000000004</v>
      </c>
      <c r="AX37" s="4">
        <f t="shared" si="25"/>
        <v>36672.9</v>
      </c>
      <c r="AZ37" s="29"/>
      <c r="BA37" s="29"/>
      <c r="BB37" s="29"/>
      <c r="BC37" s="29"/>
      <c r="BD37" s="29"/>
      <c r="BE37" s="29"/>
      <c r="BF37" s="29"/>
    </row>
    <row r="38" spans="1:58" ht="15" customHeight="1" x14ac:dyDescent="0.2">
      <c r="A38">
        <v>2033</v>
      </c>
      <c r="B38">
        <v>331.91699999999997</v>
      </c>
      <c r="C38">
        <v>132.767</v>
      </c>
      <c r="D38">
        <v>116.17100000000001</v>
      </c>
      <c r="E38">
        <v>138.05799999999999</v>
      </c>
      <c r="F38">
        <v>153.114</v>
      </c>
      <c r="G38">
        <v>154.70699999999999</v>
      </c>
      <c r="H38">
        <v>175.703</v>
      </c>
      <c r="I38">
        <v>11.8725</v>
      </c>
      <c r="K38" s="10">
        <f t="shared" si="18"/>
        <v>154707</v>
      </c>
      <c r="M38">
        <v>2033</v>
      </c>
      <c r="N38">
        <v>331.91699999999997</v>
      </c>
      <c r="O38">
        <v>132.767</v>
      </c>
      <c r="P38">
        <v>116.17100000000001</v>
      </c>
      <c r="Q38">
        <v>139.64099999999999</v>
      </c>
      <c r="R38">
        <v>154.70099999999999</v>
      </c>
      <c r="S38">
        <v>156.291</v>
      </c>
      <c r="T38">
        <v>177.28899999999999</v>
      </c>
      <c r="U38">
        <v>11.874000000000001</v>
      </c>
      <c r="W38" s="10">
        <f t="shared" si="19"/>
        <v>156291</v>
      </c>
      <c r="Y38">
        <v>3</v>
      </c>
      <c r="Z38" t="s">
        <v>106</v>
      </c>
      <c r="AA38">
        <v>2029</v>
      </c>
      <c r="AB38">
        <v>18.100310799999999</v>
      </c>
      <c r="AC38">
        <v>42.311293999999997</v>
      </c>
      <c r="AD38">
        <v>18.100310799999999</v>
      </c>
      <c r="AE38">
        <v>207.767684</v>
      </c>
      <c r="AF38">
        <v>5.0181700000000003E-2</v>
      </c>
      <c r="AG38">
        <v>608.504546</v>
      </c>
      <c r="AQ38" s="3">
        <f t="shared" si="20"/>
        <v>2024</v>
      </c>
      <c r="AR38" s="4">
        <f t="shared" si="21"/>
        <v>35269.199999999997</v>
      </c>
      <c r="AS38" s="4">
        <f>AB5*1000</f>
        <v>36098.318399999996</v>
      </c>
      <c r="AT38" s="4">
        <f t="shared" si="22"/>
        <v>19312.3</v>
      </c>
      <c r="AU38" s="4">
        <f t="shared" si="23"/>
        <v>23515.4</v>
      </c>
      <c r="AV38" s="3" t="s">
        <v>28</v>
      </c>
      <c r="AW38" s="4">
        <f t="shared" si="24"/>
        <v>40830.6</v>
      </c>
      <c r="AX38" s="4">
        <f t="shared" si="25"/>
        <v>42013.8</v>
      </c>
      <c r="AZ38" s="29"/>
      <c r="BA38" s="29"/>
      <c r="BB38" s="29"/>
      <c r="BC38" s="29"/>
      <c r="BD38" s="29"/>
      <c r="BE38" s="29"/>
      <c r="BF38" s="29"/>
    </row>
    <row r="39" spans="1:58" ht="15" customHeight="1" x14ac:dyDescent="0.2">
      <c r="A39">
        <v>2034</v>
      </c>
      <c r="B39">
        <v>331.91699999999997</v>
      </c>
      <c r="C39">
        <v>132.767</v>
      </c>
      <c r="D39">
        <v>116.17100000000001</v>
      </c>
      <c r="E39">
        <v>133.14500000000001</v>
      </c>
      <c r="F39">
        <v>149.917</v>
      </c>
      <c r="G39">
        <v>152.00800000000001</v>
      </c>
      <c r="H39">
        <v>174.67599999999999</v>
      </c>
      <c r="I39">
        <v>12.9739</v>
      </c>
      <c r="K39" s="10">
        <f t="shared" si="18"/>
        <v>152008</v>
      </c>
      <c r="M39">
        <v>2034</v>
      </c>
      <c r="N39">
        <v>331.91699999999997</v>
      </c>
      <c r="O39">
        <v>132.767</v>
      </c>
      <c r="P39">
        <v>116.17100000000001</v>
      </c>
      <c r="Q39">
        <v>134.52799999999999</v>
      </c>
      <c r="R39">
        <v>151.30000000000001</v>
      </c>
      <c r="S39">
        <v>153.38900000000001</v>
      </c>
      <c r="T39">
        <v>176.06100000000001</v>
      </c>
      <c r="U39">
        <v>12.978300000000001</v>
      </c>
      <c r="W39" s="10">
        <f t="shared" si="19"/>
        <v>153389</v>
      </c>
      <c r="Y39">
        <v>3</v>
      </c>
      <c r="Z39" t="s">
        <v>106</v>
      </c>
      <c r="AA39">
        <v>2030</v>
      </c>
      <c r="AB39">
        <v>18.0039166</v>
      </c>
      <c r="AC39">
        <v>42.085194600000001</v>
      </c>
      <c r="AD39">
        <v>18.0039166</v>
      </c>
      <c r="AE39">
        <v>206.413094</v>
      </c>
      <c r="AF39">
        <v>5.0181700000000003E-2</v>
      </c>
      <c r="AG39" s="28">
        <v>606.64358400000003</v>
      </c>
      <c r="AQ39" s="3">
        <f t="shared" si="20"/>
        <v>2025</v>
      </c>
      <c r="AR39" s="4">
        <f t="shared" si="21"/>
        <v>34014.400000000001</v>
      </c>
      <c r="AS39" s="4">
        <f t="shared" ref="AS39:AS48" si="26">AB6*1000</f>
        <v>34755.799600000006</v>
      </c>
      <c r="AT39" s="4">
        <f t="shared" si="22"/>
        <v>19225.7</v>
      </c>
      <c r="AU39" s="4">
        <f t="shared" si="23"/>
        <v>23226</v>
      </c>
      <c r="AV39" s="3" t="s">
        <v>28</v>
      </c>
      <c r="AW39" s="4">
        <f t="shared" si="24"/>
        <v>38893.700000000004</v>
      </c>
      <c r="AX39" s="4">
        <f t="shared" si="25"/>
        <v>39934.699999999997</v>
      </c>
      <c r="AZ39" s="29"/>
      <c r="BA39" s="29"/>
      <c r="BB39" s="29"/>
      <c r="BC39" s="29"/>
      <c r="BD39" s="29"/>
      <c r="BE39" s="29"/>
      <c r="BF39" s="29"/>
    </row>
    <row r="40" spans="1:58" ht="15" customHeight="1" x14ac:dyDescent="0.2">
      <c r="Y40">
        <v>3</v>
      </c>
      <c r="Z40" t="s">
        <v>106</v>
      </c>
      <c r="AA40">
        <v>2031</v>
      </c>
      <c r="AB40">
        <v>17.902793200000001</v>
      </c>
      <c r="AC40">
        <v>41.8498558</v>
      </c>
      <c r="AD40">
        <v>17.902793200000001</v>
      </c>
      <c r="AE40">
        <v>205.17727400000001</v>
      </c>
      <c r="AF40">
        <v>5.0181700000000003E-2</v>
      </c>
      <c r="AG40">
        <v>605.01613999999995</v>
      </c>
      <c r="AQ40" s="3">
        <f t="shared" si="20"/>
        <v>2026</v>
      </c>
      <c r="AR40" s="4">
        <f t="shared" si="21"/>
        <v>32854.9</v>
      </c>
      <c r="AS40" s="4">
        <f t="shared" si="26"/>
        <v>33509.948600000003</v>
      </c>
      <c r="AT40" s="4">
        <f t="shared" si="22"/>
        <v>19117.5</v>
      </c>
      <c r="AU40" s="4">
        <f t="shared" si="23"/>
        <v>22928</v>
      </c>
      <c r="AV40" s="3" t="s">
        <v>28</v>
      </c>
      <c r="AW40" s="4">
        <f t="shared" si="24"/>
        <v>37150.6</v>
      </c>
      <c r="AX40" s="4">
        <f t="shared" si="25"/>
        <v>38055.700000000004</v>
      </c>
      <c r="AZ40" s="29"/>
      <c r="BA40" s="29"/>
      <c r="BB40" s="29"/>
      <c r="BC40" s="29"/>
      <c r="BD40" s="29"/>
      <c r="BE40" s="29"/>
      <c r="BF40" s="29"/>
    </row>
    <row r="41" spans="1:58" ht="15" customHeight="1" x14ac:dyDescent="0.2">
      <c r="A41" t="s">
        <v>104</v>
      </c>
      <c r="M41" t="s">
        <v>104</v>
      </c>
      <c r="Y41">
        <v>3</v>
      </c>
      <c r="Z41" t="s">
        <v>106</v>
      </c>
      <c r="AA41">
        <v>2032</v>
      </c>
      <c r="AB41">
        <v>17.810042599999999</v>
      </c>
      <c r="AC41">
        <v>41.635344000000003</v>
      </c>
      <c r="AD41">
        <v>17.810042599999999</v>
      </c>
      <c r="AE41">
        <v>204.14917399999999</v>
      </c>
      <c r="AF41">
        <v>5.0181700000000003E-2</v>
      </c>
      <c r="AG41">
        <v>603.59462399999995</v>
      </c>
      <c r="AQ41" s="3">
        <f t="shared" si="20"/>
        <v>2027</v>
      </c>
      <c r="AR41" s="4">
        <f t="shared" si="21"/>
        <v>31774.5</v>
      </c>
      <c r="AS41" s="4">
        <f t="shared" si="26"/>
        <v>32346.660800000001</v>
      </c>
      <c r="AT41" s="4">
        <f t="shared" si="22"/>
        <v>18984.3</v>
      </c>
      <c r="AU41" s="4">
        <f t="shared" si="23"/>
        <v>22616.7</v>
      </c>
      <c r="AV41" s="3" t="s">
        <v>28</v>
      </c>
      <c r="AW41" s="4">
        <f t="shared" si="24"/>
        <v>35571.199999999997</v>
      </c>
      <c r="AX41" s="4">
        <f t="shared" si="25"/>
        <v>36349.4</v>
      </c>
      <c r="AZ41" s="29"/>
      <c r="BA41" s="29"/>
      <c r="BB41" s="29"/>
      <c r="BC41" s="29"/>
      <c r="BD41" s="29"/>
      <c r="BE41" s="29"/>
      <c r="BF41" s="29"/>
    </row>
    <row r="42" spans="1:58" ht="15" customHeight="1" x14ac:dyDescent="0.2">
      <c r="A42" t="s">
        <v>6</v>
      </c>
      <c r="B42" t="s">
        <v>39</v>
      </c>
      <c r="C42" t="s">
        <v>40</v>
      </c>
      <c r="D42" t="s">
        <v>41</v>
      </c>
      <c r="E42" t="s">
        <v>42</v>
      </c>
      <c r="F42" t="s">
        <v>43</v>
      </c>
      <c r="G42" t="s">
        <v>44</v>
      </c>
      <c r="H42" t="s">
        <v>45</v>
      </c>
      <c r="I42" t="s">
        <v>46</v>
      </c>
      <c r="M42" t="s">
        <v>6</v>
      </c>
      <c r="N42" t="s">
        <v>39</v>
      </c>
      <c r="O42" t="s">
        <v>40</v>
      </c>
      <c r="P42" t="s">
        <v>41</v>
      </c>
      <c r="Q42" t="s">
        <v>42</v>
      </c>
      <c r="R42" t="s">
        <v>43</v>
      </c>
      <c r="S42" t="s">
        <v>44</v>
      </c>
      <c r="T42" t="s">
        <v>45</v>
      </c>
      <c r="U42" t="s">
        <v>46</v>
      </c>
      <c r="Y42">
        <v>3</v>
      </c>
      <c r="Z42" t="s">
        <v>106</v>
      </c>
      <c r="AA42">
        <v>2033</v>
      </c>
      <c r="AB42">
        <v>17.721580199999998</v>
      </c>
      <c r="AC42">
        <v>41.431544799999998</v>
      </c>
      <c r="AD42">
        <v>17.721580199999998</v>
      </c>
      <c r="AE42">
        <v>203.34055000000001</v>
      </c>
      <c r="AF42">
        <v>5.0181700000000003E-2</v>
      </c>
      <c r="AG42">
        <v>602.41318000000001</v>
      </c>
      <c r="AP42" s="30"/>
      <c r="AQ42" s="3">
        <f t="shared" si="20"/>
        <v>2028</v>
      </c>
      <c r="AR42" s="4">
        <f t="shared" si="21"/>
        <v>30786.5</v>
      </c>
      <c r="AS42" s="4">
        <f t="shared" si="26"/>
        <v>31281.172999999999</v>
      </c>
      <c r="AT42" s="4">
        <f t="shared" si="22"/>
        <v>18837.599999999999</v>
      </c>
      <c r="AU42" s="4">
        <f t="shared" si="23"/>
        <v>22306.100000000002</v>
      </c>
      <c r="AV42" s="3" t="s">
        <v>28</v>
      </c>
      <c r="AW42" s="4">
        <f t="shared" si="24"/>
        <v>34162</v>
      </c>
      <c r="AX42" s="4">
        <f t="shared" si="25"/>
        <v>34824.399999999994</v>
      </c>
      <c r="AZ42" s="29"/>
      <c r="BA42" s="29"/>
      <c r="BB42" s="29"/>
      <c r="BC42" s="29"/>
      <c r="BD42" s="29"/>
      <c r="BE42" s="29"/>
      <c r="BF42" s="29"/>
    </row>
    <row r="43" spans="1:58" ht="15" customHeight="1" x14ac:dyDescent="0.2">
      <c r="A43">
        <v>2021</v>
      </c>
      <c r="B43">
        <v>0</v>
      </c>
      <c r="C43">
        <v>0.10036299999999999</v>
      </c>
      <c r="D43">
        <v>0.12045400000000001</v>
      </c>
      <c r="E43">
        <v>7.1452000000000002E-2</v>
      </c>
      <c r="F43">
        <v>7.1452000000000002E-2</v>
      </c>
      <c r="G43">
        <v>7.1452000000000002E-2</v>
      </c>
      <c r="H43">
        <v>7.1452000000000002E-2</v>
      </c>
      <c r="I43" s="1">
        <v>5.96745E-16</v>
      </c>
      <c r="K43" s="11">
        <f t="shared" ref="K43:K57" si="27">G43</f>
        <v>7.1452000000000002E-2</v>
      </c>
      <c r="M43">
        <v>2021</v>
      </c>
      <c r="N43">
        <v>0</v>
      </c>
      <c r="O43">
        <v>0.10036299999999999</v>
      </c>
      <c r="P43">
        <v>0.12045400000000001</v>
      </c>
      <c r="Q43">
        <v>7.1452000000000002E-2</v>
      </c>
      <c r="R43">
        <v>7.1452000000000002E-2</v>
      </c>
      <c r="S43">
        <v>7.1452000000000002E-2</v>
      </c>
      <c r="T43">
        <v>7.1452000000000002E-2</v>
      </c>
      <c r="U43" s="1">
        <v>5.96745E-16</v>
      </c>
      <c r="W43" s="11">
        <f t="shared" ref="W43:W57" si="28">S43</f>
        <v>7.1452000000000002E-2</v>
      </c>
      <c r="Y43">
        <v>3</v>
      </c>
      <c r="Z43" t="s">
        <v>106</v>
      </c>
      <c r="AA43">
        <v>2034</v>
      </c>
      <c r="AB43">
        <v>17.645373200000002</v>
      </c>
      <c r="AC43">
        <v>41.256362000000003</v>
      </c>
      <c r="AD43">
        <v>17.645373200000002</v>
      </c>
      <c r="AE43">
        <v>202.71008599999999</v>
      </c>
      <c r="AF43">
        <v>5.0181700000000003E-2</v>
      </c>
      <c r="AG43" s="28">
        <v>601.317634</v>
      </c>
      <c r="AQ43" s="3">
        <f t="shared" si="20"/>
        <v>2029</v>
      </c>
      <c r="AR43" s="4">
        <f t="shared" si="21"/>
        <v>29880.5</v>
      </c>
      <c r="AS43" s="4">
        <f t="shared" si="26"/>
        <v>30303.844999999998</v>
      </c>
      <c r="AT43" s="4">
        <f t="shared" si="22"/>
        <v>18673.8</v>
      </c>
      <c r="AU43" s="4">
        <f t="shared" si="23"/>
        <v>21991.9</v>
      </c>
      <c r="AV43" s="3" t="s">
        <v>28</v>
      </c>
      <c r="AW43" s="4">
        <f t="shared" si="24"/>
        <v>32904.699999999997</v>
      </c>
      <c r="AX43" s="4">
        <f t="shared" si="25"/>
        <v>33462.899999999994</v>
      </c>
      <c r="AZ43" s="29"/>
      <c r="BA43" s="29"/>
      <c r="BB43" s="29"/>
      <c r="BC43" s="29"/>
      <c r="BD43" s="29"/>
      <c r="BE43" s="29"/>
      <c r="BF43" s="29"/>
    </row>
    <row r="44" spans="1:58" ht="15" customHeight="1" x14ac:dyDescent="0.2">
      <c r="A44">
        <v>2022</v>
      </c>
      <c r="B44">
        <v>0</v>
      </c>
      <c r="C44">
        <v>0.10036299999999999</v>
      </c>
      <c r="D44">
        <v>0.12045400000000001</v>
      </c>
      <c r="E44">
        <v>0.10036299999999999</v>
      </c>
      <c r="F44">
        <v>0.10036299999999999</v>
      </c>
      <c r="G44">
        <v>0.10036299999999999</v>
      </c>
      <c r="H44">
        <v>0.10036299999999999</v>
      </c>
      <c r="I44" s="1">
        <v>7.4940100000000003E-16</v>
      </c>
      <c r="K44" s="11">
        <f t="shared" si="27"/>
        <v>0.10036299999999999</v>
      </c>
      <c r="M44">
        <v>2022</v>
      </c>
      <c r="N44">
        <v>0</v>
      </c>
      <c r="O44">
        <v>0.10036299999999999</v>
      </c>
      <c r="P44">
        <v>0.12045400000000001</v>
      </c>
      <c r="Q44">
        <v>8.4615099999999999E-2</v>
      </c>
      <c r="R44">
        <v>8.4616300000000005E-2</v>
      </c>
      <c r="S44">
        <v>8.4616200000000003E-2</v>
      </c>
      <c r="T44">
        <v>8.4616800000000006E-2</v>
      </c>
      <c r="U44" s="1">
        <v>5.3803499999999999E-7</v>
      </c>
      <c r="W44" s="11">
        <f t="shared" si="28"/>
        <v>8.4616200000000003E-2</v>
      </c>
      <c r="Y44">
        <v>4</v>
      </c>
      <c r="Z44" t="s">
        <v>106</v>
      </c>
      <c r="AA44">
        <v>2021</v>
      </c>
      <c r="AB44">
        <v>24.735399999999998</v>
      </c>
      <c r="AC44">
        <v>46.633800000000001</v>
      </c>
      <c r="AD44">
        <v>28.186800000000002</v>
      </c>
      <c r="AE44" s="28">
        <v>222.30099999999999</v>
      </c>
      <c r="AF44" s="28">
        <v>7.1452000000000002E-2</v>
      </c>
      <c r="AG44">
        <v>661.76599999999996</v>
      </c>
      <c r="AQ44" s="3">
        <f t="shared" si="20"/>
        <v>2030</v>
      </c>
      <c r="AR44" s="4">
        <f t="shared" si="21"/>
        <v>29079.4</v>
      </c>
      <c r="AS44" s="4">
        <f t="shared" si="26"/>
        <v>29438.869200000001</v>
      </c>
      <c r="AT44" s="4">
        <f t="shared" si="22"/>
        <v>18510</v>
      </c>
      <c r="AU44" s="4">
        <f t="shared" si="23"/>
        <v>21694.199999999997</v>
      </c>
      <c r="AV44" s="3" t="s">
        <v>28</v>
      </c>
      <c r="AW44" s="4">
        <f t="shared" si="24"/>
        <v>31818.5</v>
      </c>
      <c r="AX44" s="4">
        <f t="shared" si="25"/>
        <v>32285.200000000004</v>
      </c>
      <c r="AZ44" s="29"/>
      <c r="BA44" s="29"/>
      <c r="BB44" s="29"/>
      <c r="BC44" s="29"/>
      <c r="BD44" s="29"/>
      <c r="BE44" s="29"/>
      <c r="BF44" s="29"/>
    </row>
    <row r="45" spans="1:58" ht="15" customHeight="1" x14ac:dyDescent="0.2">
      <c r="A45">
        <v>2023</v>
      </c>
      <c r="B45">
        <v>0</v>
      </c>
      <c r="C45">
        <v>0.10036299999999999</v>
      </c>
      <c r="D45">
        <v>0.12045400000000001</v>
      </c>
      <c r="E45">
        <v>0.10036299999999999</v>
      </c>
      <c r="F45">
        <v>0.10036299999999999</v>
      </c>
      <c r="G45">
        <v>0.10036299999999999</v>
      </c>
      <c r="H45">
        <v>0.10036299999999999</v>
      </c>
      <c r="I45" s="1">
        <v>7.4940100000000003E-16</v>
      </c>
      <c r="K45" s="11">
        <f t="shared" si="27"/>
        <v>0.10036299999999999</v>
      </c>
      <c r="M45">
        <v>2023</v>
      </c>
      <c r="N45">
        <v>0</v>
      </c>
      <c r="O45">
        <v>0.10036299999999999</v>
      </c>
      <c r="P45">
        <v>0.12045400000000001</v>
      </c>
      <c r="Q45">
        <v>8.3579500000000001E-2</v>
      </c>
      <c r="R45">
        <v>8.3608100000000005E-2</v>
      </c>
      <c r="S45">
        <v>8.3605200000000005E-2</v>
      </c>
      <c r="T45">
        <v>8.3619600000000002E-2</v>
      </c>
      <c r="U45" s="1">
        <v>1.3155900000000001E-5</v>
      </c>
      <c r="W45" s="11">
        <f t="shared" si="28"/>
        <v>8.3605200000000005E-2</v>
      </c>
      <c r="Y45">
        <v>4</v>
      </c>
      <c r="Z45" t="s">
        <v>106</v>
      </c>
      <c r="AA45">
        <v>2022</v>
      </c>
      <c r="AB45">
        <v>24.173236599999999</v>
      </c>
      <c r="AC45">
        <v>45.579877400000001</v>
      </c>
      <c r="AD45">
        <v>32.458300000000001</v>
      </c>
      <c r="AE45">
        <v>216.63517200000001</v>
      </c>
      <c r="AF45">
        <v>8.4616172399999995E-2</v>
      </c>
      <c r="AG45">
        <v>650.83199999999999</v>
      </c>
      <c r="AQ45" s="3">
        <f t="shared" si="20"/>
        <v>2031</v>
      </c>
      <c r="AR45" s="4">
        <f t="shared" si="21"/>
        <v>28376.6</v>
      </c>
      <c r="AS45" s="4">
        <f t="shared" si="26"/>
        <v>28679.431999999997</v>
      </c>
      <c r="AT45" s="4">
        <f t="shared" si="22"/>
        <v>18345.600000000002</v>
      </c>
      <c r="AU45" s="4">
        <f t="shared" si="23"/>
        <v>21412.199999999997</v>
      </c>
      <c r="AV45" s="3" t="s">
        <v>28</v>
      </c>
      <c r="AW45" s="4">
        <f t="shared" si="24"/>
        <v>30885.3</v>
      </c>
      <c r="AX45" s="4">
        <f t="shared" si="25"/>
        <v>31276.3</v>
      </c>
      <c r="AZ45" s="29"/>
      <c r="BA45" s="29"/>
      <c r="BB45" s="29"/>
      <c r="BC45" s="29"/>
      <c r="BD45" s="29"/>
      <c r="BE45" s="29"/>
      <c r="BF45" s="29"/>
    </row>
    <row r="46" spans="1:58" ht="15" customHeight="1" x14ac:dyDescent="0.2">
      <c r="A46">
        <v>2024</v>
      </c>
      <c r="B46">
        <v>0</v>
      </c>
      <c r="C46">
        <v>0.10036299999999999</v>
      </c>
      <c r="D46">
        <v>0.12045400000000001</v>
      </c>
      <c r="E46">
        <v>0.10036299999999999</v>
      </c>
      <c r="F46">
        <v>0.10036299999999999</v>
      </c>
      <c r="G46">
        <v>0.10036299999999999</v>
      </c>
      <c r="H46">
        <v>0.10036299999999999</v>
      </c>
      <c r="I46" s="1">
        <v>7.4940100000000003E-16</v>
      </c>
      <c r="K46" s="11">
        <f t="shared" si="27"/>
        <v>0.10036299999999999</v>
      </c>
      <c r="M46">
        <v>2024</v>
      </c>
      <c r="N46">
        <v>0</v>
      </c>
      <c r="O46">
        <v>0.10036299999999999</v>
      </c>
      <c r="P46">
        <v>0.12045400000000001</v>
      </c>
      <c r="Q46">
        <v>0.10036299999999999</v>
      </c>
      <c r="R46">
        <v>0.10036299999999999</v>
      </c>
      <c r="S46">
        <v>0.10036299999999999</v>
      </c>
      <c r="T46">
        <v>0.10036299999999999</v>
      </c>
      <c r="U46" s="1">
        <v>7.4940100000000003E-16</v>
      </c>
      <c r="W46" s="11">
        <f t="shared" si="28"/>
        <v>0.10036299999999999</v>
      </c>
      <c r="Y46">
        <v>4</v>
      </c>
      <c r="Z46" t="s">
        <v>106</v>
      </c>
      <c r="AA46">
        <v>2023</v>
      </c>
      <c r="AB46">
        <v>23.434756199999999</v>
      </c>
      <c r="AC46">
        <v>44.1960446</v>
      </c>
      <c r="AD46">
        <v>31.104900000000001</v>
      </c>
      <c r="AE46">
        <v>210.25733</v>
      </c>
      <c r="AF46">
        <v>8.3605179799999998E-2</v>
      </c>
      <c r="AG46">
        <v>634.90730599999995</v>
      </c>
      <c r="AQ46" s="3">
        <f t="shared" si="20"/>
        <v>2032</v>
      </c>
      <c r="AR46" s="4">
        <f t="shared" si="21"/>
        <v>27784.199999999997</v>
      </c>
      <c r="AS46" s="4">
        <f t="shared" si="26"/>
        <v>28037.9656</v>
      </c>
      <c r="AT46" s="4">
        <f t="shared" si="22"/>
        <v>18195</v>
      </c>
      <c r="AU46" s="4">
        <f t="shared" si="23"/>
        <v>21161.8</v>
      </c>
      <c r="AV46" s="3" t="s">
        <v>28</v>
      </c>
      <c r="AW46" s="4">
        <f t="shared" si="24"/>
        <v>30000</v>
      </c>
      <c r="AX46" s="4">
        <f t="shared" si="25"/>
        <v>30376.7</v>
      </c>
      <c r="AZ46" s="29"/>
      <c r="BA46" s="29"/>
      <c r="BB46" s="29"/>
      <c r="BC46" s="29"/>
      <c r="BD46" s="29"/>
      <c r="BE46" s="29"/>
      <c r="BF46" s="29"/>
    </row>
    <row r="47" spans="1:58" ht="15" customHeight="1" x14ac:dyDescent="0.2">
      <c r="A47">
        <v>2025</v>
      </c>
      <c r="B47">
        <v>0</v>
      </c>
      <c r="C47">
        <v>0.10036299999999999</v>
      </c>
      <c r="D47">
        <v>0.12045400000000001</v>
      </c>
      <c r="E47">
        <v>0.10036299999999999</v>
      </c>
      <c r="F47">
        <v>0.10036299999999999</v>
      </c>
      <c r="G47">
        <v>0.10036299999999999</v>
      </c>
      <c r="H47">
        <v>0.10036299999999999</v>
      </c>
      <c r="I47" s="1">
        <v>7.4940100000000003E-16</v>
      </c>
      <c r="K47" s="11">
        <f t="shared" si="27"/>
        <v>0.10036299999999999</v>
      </c>
      <c r="M47">
        <v>2025</v>
      </c>
      <c r="N47">
        <v>0</v>
      </c>
      <c r="O47">
        <v>0.10036299999999999</v>
      </c>
      <c r="P47">
        <v>0.12045400000000001</v>
      </c>
      <c r="Q47">
        <v>0.10036299999999999</v>
      </c>
      <c r="R47">
        <v>0.10036299999999999</v>
      </c>
      <c r="S47">
        <v>0.10036299999999999</v>
      </c>
      <c r="T47">
        <v>0.10036299999999999</v>
      </c>
      <c r="U47" s="1">
        <v>7.4940100000000003E-16</v>
      </c>
      <c r="W47" s="11">
        <f t="shared" si="28"/>
        <v>0.10036299999999999</v>
      </c>
      <c r="Y47">
        <v>4</v>
      </c>
      <c r="Z47" t="s">
        <v>106</v>
      </c>
      <c r="AA47">
        <v>2024</v>
      </c>
      <c r="AB47">
        <v>22.7968422</v>
      </c>
      <c r="AC47">
        <v>43.0006494</v>
      </c>
      <c r="AD47">
        <v>22.7968422</v>
      </c>
      <c r="AE47">
        <v>206.16428199999999</v>
      </c>
      <c r="AF47">
        <v>6.2486899999999998E-2</v>
      </c>
      <c r="AG47">
        <v>619.92463799999996</v>
      </c>
      <c r="AQ47" s="3">
        <f t="shared" si="20"/>
        <v>2033</v>
      </c>
      <c r="AR47" s="4">
        <f t="shared" si="21"/>
        <v>27282.699999999997</v>
      </c>
      <c r="AS47" s="4">
        <f t="shared" si="26"/>
        <v>27496.155999999999</v>
      </c>
      <c r="AT47" s="4">
        <f t="shared" si="22"/>
        <v>18054.099999999999</v>
      </c>
      <c r="AU47" s="4">
        <f t="shared" si="23"/>
        <v>20936.800000000003</v>
      </c>
      <c r="AV47" s="3" t="s">
        <v>28</v>
      </c>
      <c r="AW47" s="4">
        <f t="shared" si="24"/>
        <v>29118</v>
      </c>
      <c r="AX47" s="4">
        <f t="shared" si="25"/>
        <v>29476.600000000002</v>
      </c>
      <c r="AZ47" s="29"/>
      <c r="BA47" s="29"/>
      <c r="BB47" s="29"/>
      <c r="BC47" s="29"/>
      <c r="BD47" s="29"/>
      <c r="BE47" s="29"/>
      <c r="BF47" s="29"/>
    </row>
    <row r="48" spans="1:58" ht="15" customHeight="1" x14ac:dyDescent="0.2">
      <c r="A48">
        <v>2026</v>
      </c>
      <c r="B48">
        <v>0</v>
      </c>
      <c r="C48">
        <v>0.10036299999999999</v>
      </c>
      <c r="D48">
        <v>0.12045400000000001</v>
      </c>
      <c r="E48">
        <v>0.10036299999999999</v>
      </c>
      <c r="F48">
        <v>0.10036299999999999</v>
      </c>
      <c r="G48">
        <v>0.10036299999999999</v>
      </c>
      <c r="H48">
        <v>0.10036299999999999</v>
      </c>
      <c r="I48" s="1">
        <v>7.4940100000000003E-16</v>
      </c>
      <c r="K48" s="11">
        <f t="shared" si="27"/>
        <v>0.10036299999999999</v>
      </c>
      <c r="M48">
        <v>2026</v>
      </c>
      <c r="N48">
        <v>0</v>
      </c>
      <c r="O48">
        <v>0.10036299999999999</v>
      </c>
      <c r="P48">
        <v>0.12045400000000001</v>
      </c>
      <c r="Q48">
        <v>0.10036299999999999</v>
      </c>
      <c r="R48">
        <v>0.10036299999999999</v>
      </c>
      <c r="S48">
        <v>0.10036299999999999</v>
      </c>
      <c r="T48">
        <v>0.10036299999999999</v>
      </c>
      <c r="U48" s="1">
        <v>7.4940100000000003E-16</v>
      </c>
      <c r="W48" s="11">
        <f t="shared" si="28"/>
        <v>0.10036299999999999</v>
      </c>
      <c r="Y48">
        <v>4</v>
      </c>
      <c r="Z48" t="s">
        <v>106</v>
      </c>
      <c r="AA48">
        <v>2025</v>
      </c>
      <c r="AB48">
        <v>22.563437400000002</v>
      </c>
      <c r="AC48">
        <v>42.563859399999998</v>
      </c>
      <c r="AD48">
        <v>22.563437400000002</v>
      </c>
      <c r="AE48">
        <v>205.14283399999999</v>
      </c>
      <c r="AF48">
        <v>6.2486899999999998E-2</v>
      </c>
      <c r="AG48">
        <v>613.37432000000001</v>
      </c>
      <c r="AQ48" s="3">
        <f t="shared" si="20"/>
        <v>2034</v>
      </c>
      <c r="AR48" s="4">
        <f t="shared" si="21"/>
        <v>26857.600000000002</v>
      </c>
      <c r="AS48" s="4">
        <f t="shared" si="26"/>
        <v>27041.282800000001</v>
      </c>
      <c r="AT48" s="4">
        <f t="shared" si="22"/>
        <v>17931.5</v>
      </c>
      <c r="AU48" s="4">
        <f t="shared" si="23"/>
        <v>20745</v>
      </c>
      <c r="AV48" s="6" t="s">
        <v>28</v>
      </c>
      <c r="AW48" s="4">
        <f t="shared" si="24"/>
        <v>28379.899999999998</v>
      </c>
      <c r="AX48" s="4">
        <f t="shared" si="25"/>
        <v>28692.699999999997</v>
      </c>
      <c r="AZ48" s="29"/>
      <c r="BA48" s="29"/>
      <c r="BB48" s="29"/>
      <c r="BC48" s="29"/>
      <c r="BD48" s="29"/>
      <c r="BE48" s="29"/>
      <c r="BF48" s="29"/>
    </row>
    <row r="49" spans="1:42" ht="15" customHeight="1" x14ac:dyDescent="0.2">
      <c r="A49">
        <v>2027</v>
      </c>
      <c r="B49">
        <v>0</v>
      </c>
      <c r="C49">
        <v>0.10036299999999999</v>
      </c>
      <c r="D49">
        <v>0.12045400000000001</v>
      </c>
      <c r="E49">
        <v>0.10036299999999999</v>
      </c>
      <c r="F49">
        <v>0.10036299999999999</v>
      </c>
      <c r="G49">
        <v>0.10036299999999999</v>
      </c>
      <c r="H49">
        <v>0.10036299999999999</v>
      </c>
      <c r="I49" s="1">
        <v>7.4940100000000003E-16</v>
      </c>
      <c r="K49" s="11">
        <f t="shared" si="27"/>
        <v>0.10036299999999999</v>
      </c>
      <c r="M49">
        <v>2027</v>
      </c>
      <c r="N49">
        <v>0</v>
      </c>
      <c r="O49">
        <v>0.10036299999999999</v>
      </c>
      <c r="P49">
        <v>0.12045400000000001</v>
      </c>
      <c r="Q49">
        <v>0.10036299999999999</v>
      </c>
      <c r="R49">
        <v>0.10036299999999999</v>
      </c>
      <c r="S49">
        <v>0.10036299999999999</v>
      </c>
      <c r="T49">
        <v>0.10036299999999999</v>
      </c>
      <c r="U49" s="1">
        <v>7.4940100000000003E-16</v>
      </c>
      <c r="W49" s="11">
        <f t="shared" si="28"/>
        <v>0.10036299999999999</v>
      </c>
      <c r="Y49">
        <v>4</v>
      </c>
      <c r="Z49" t="s">
        <v>106</v>
      </c>
      <c r="AA49">
        <v>2026</v>
      </c>
      <c r="AB49">
        <v>22.324553600000002</v>
      </c>
      <c r="AC49">
        <v>42.113677199999998</v>
      </c>
      <c r="AD49">
        <v>22.324553600000002</v>
      </c>
      <c r="AE49">
        <v>204.46129999999999</v>
      </c>
      <c r="AF49">
        <v>6.2486899999999998E-2</v>
      </c>
      <c r="AG49">
        <v>606.89639599999998</v>
      </c>
    </row>
    <row r="50" spans="1:42" ht="15" customHeight="1" x14ac:dyDescent="0.2">
      <c r="A50">
        <v>2028</v>
      </c>
      <c r="B50">
        <v>0</v>
      </c>
      <c r="C50">
        <v>0.10036299999999999</v>
      </c>
      <c r="D50">
        <v>0.12045400000000001</v>
      </c>
      <c r="E50">
        <v>0.10036299999999999</v>
      </c>
      <c r="F50">
        <v>0.10036299999999999</v>
      </c>
      <c r="G50">
        <v>0.10036299999999999</v>
      </c>
      <c r="H50">
        <v>0.10036299999999999</v>
      </c>
      <c r="I50" s="1">
        <v>7.4940100000000003E-16</v>
      </c>
      <c r="K50" s="11">
        <f t="shared" si="27"/>
        <v>0.10036299999999999</v>
      </c>
      <c r="M50">
        <v>2028</v>
      </c>
      <c r="N50">
        <v>0</v>
      </c>
      <c r="O50">
        <v>0.10036299999999999</v>
      </c>
      <c r="P50">
        <v>0.12045400000000001</v>
      </c>
      <c r="Q50">
        <v>0.10036299999999999</v>
      </c>
      <c r="R50">
        <v>0.10036299999999999</v>
      </c>
      <c r="S50">
        <v>0.10036299999999999</v>
      </c>
      <c r="T50">
        <v>0.10036299999999999</v>
      </c>
      <c r="U50" s="1">
        <v>7.4940100000000003E-16</v>
      </c>
      <c r="W50" s="11">
        <f t="shared" si="28"/>
        <v>0.10036299999999999</v>
      </c>
      <c r="Y50">
        <v>4</v>
      </c>
      <c r="Z50" t="s">
        <v>106</v>
      </c>
      <c r="AA50">
        <v>2027</v>
      </c>
      <c r="AB50">
        <v>22.073633999999998</v>
      </c>
      <c r="AC50">
        <v>41.638801200000003</v>
      </c>
      <c r="AD50">
        <v>22.073633999999998</v>
      </c>
      <c r="AE50">
        <v>203.36492200000001</v>
      </c>
      <c r="AF50">
        <v>6.2486899999999998E-2</v>
      </c>
      <c r="AG50">
        <v>600.73526400000003</v>
      </c>
    </row>
    <row r="51" spans="1:42" ht="15" customHeight="1" x14ac:dyDescent="0.2">
      <c r="A51">
        <v>2029</v>
      </c>
      <c r="B51">
        <v>0</v>
      </c>
      <c r="C51">
        <v>0.10036299999999999</v>
      </c>
      <c r="D51">
        <v>0.12045400000000001</v>
      </c>
      <c r="E51">
        <v>0.10036299999999999</v>
      </c>
      <c r="F51">
        <v>0.10036299999999999</v>
      </c>
      <c r="G51">
        <v>0.10036299999999999</v>
      </c>
      <c r="H51">
        <v>0.10036299999999999</v>
      </c>
      <c r="I51" s="1">
        <v>7.4940100000000003E-16</v>
      </c>
      <c r="K51" s="11">
        <f t="shared" si="27"/>
        <v>0.10036299999999999</v>
      </c>
      <c r="M51">
        <v>2029</v>
      </c>
      <c r="N51">
        <v>0</v>
      </c>
      <c r="O51">
        <v>0.10036299999999999</v>
      </c>
      <c r="P51">
        <v>0.12045400000000001</v>
      </c>
      <c r="Q51">
        <v>0.10036299999999999</v>
      </c>
      <c r="R51">
        <v>0.10036299999999999</v>
      </c>
      <c r="S51">
        <v>0.10036299999999999</v>
      </c>
      <c r="T51">
        <v>0.10036299999999999</v>
      </c>
      <c r="U51" s="1">
        <v>7.4940100000000003E-16</v>
      </c>
      <c r="W51" s="11">
        <f t="shared" si="28"/>
        <v>0.10036299999999999</v>
      </c>
      <c r="Y51">
        <v>4</v>
      </c>
      <c r="Z51" t="s">
        <v>106</v>
      </c>
      <c r="AA51">
        <v>2028</v>
      </c>
      <c r="AB51">
        <v>21.822453200000002</v>
      </c>
      <c r="AC51">
        <v>41.162897800000003</v>
      </c>
      <c r="AD51">
        <v>21.822453200000002</v>
      </c>
      <c r="AE51">
        <v>201.42961199999999</v>
      </c>
      <c r="AF51">
        <v>6.2486899999999998E-2</v>
      </c>
      <c r="AG51">
        <v>595.10106199999996</v>
      </c>
    </row>
    <row r="52" spans="1:42" ht="15" customHeight="1" x14ac:dyDescent="0.2">
      <c r="A52">
        <v>2030</v>
      </c>
      <c r="B52">
        <v>0</v>
      </c>
      <c r="C52">
        <v>0.10036299999999999</v>
      </c>
      <c r="D52">
        <v>0.12045400000000001</v>
      </c>
      <c r="E52">
        <v>0.10036299999999999</v>
      </c>
      <c r="F52">
        <v>0.10036299999999999</v>
      </c>
      <c r="G52">
        <v>0.10036299999999999</v>
      </c>
      <c r="H52">
        <v>0.10036299999999999</v>
      </c>
      <c r="I52" s="1">
        <v>7.4940100000000003E-16</v>
      </c>
      <c r="K52" s="11">
        <f t="shared" si="27"/>
        <v>0.10036299999999999</v>
      </c>
      <c r="M52">
        <v>2030</v>
      </c>
      <c r="N52">
        <v>0</v>
      </c>
      <c r="O52">
        <v>0.10036299999999999</v>
      </c>
      <c r="P52">
        <v>0.12045400000000001</v>
      </c>
      <c r="Q52">
        <v>0.10036299999999999</v>
      </c>
      <c r="R52">
        <v>0.10036299999999999</v>
      </c>
      <c r="S52">
        <v>0.10036299999999999</v>
      </c>
      <c r="T52">
        <v>0.10036299999999999</v>
      </c>
      <c r="U52" s="1">
        <v>7.4940100000000003E-16</v>
      </c>
      <c r="W52" s="11">
        <f t="shared" si="28"/>
        <v>0.10036299999999999</v>
      </c>
      <c r="X52">
        <f>97271/106526</f>
        <v>0.91311980173854268</v>
      </c>
      <c r="Y52">
        <v>4</v>
      </c>
      <c r="Z52" t="s">
        <v>106</v>
      </c>
      <c r="AA52">
        <v>2029</v>
      </c>
      <c r="AB52">
        <v>21.565581999999999</v>
      </c>
      <c r="AC52">
        <v>40.677095199999997</v>
      </c>
      <c r="AD52">
        <v>21.565581999999999</v>
      </c>
      <c r="AE52">
        <v>198.92649599999999</v>
      </c>
      <c r="AF52">
        <v>6.2486899999999998E-2</v>
      </c>
      <c r="AG52">
        <v>590.08955800000001</v>
      </c>
      <c r="AM52" s="48"/>
      <c r="AN52" s="48"/>
      <c r="AO52" s="45"/>
    </row>
    <row r="53" spans="1:42" ht="15" customHeight="1" x14ac:dyDescent="0.2">
      <c r="A53">
        <v>2031</v>
      </c>
      <c r="B53">
        <v>0</v>
      </c>
      <c r="C53">
        <v>0.10036299999999999</v>
      </c>
      <c r="D53">
        <v>0.12045400000000001</v>
      </c>
      <c r="E53">
        <v>0.10036299999999999</v>
      </c>
      <c r="F53">
        <v>0.10036299999999999</v>
      </c>
      <c r="G53">
        <v>0.10036299999999999</v>
      </c>
      <c r="H53">
        <v>0.10036299999999999</v>
      </c>
      <c r="I53" s="1">
        <v>7.4940100000000003E-16</v>
      </c>
      <c r="K53" s="11">
        <f t="shared" si="27"/>
        <v>0.10036299999999999</v>
      </c>
      <c r="M53">
        <v>2031</v>
      </c>
      <c r="N53">
        <v>0</v>
      </c>
      <c r="O53">
        <v>0.10036299999999999</v>
      </c>
      <c r="P53">
        <v>0.12045400000000001</v>
      </c>
      <c r="Q53">
        <v>0.10036299999999999</v>
      </c>
      <c r="R53">
        <v>0.10036299999999999</v>
      </c>
      <c r="S53">
        <v>0.10036299999999999</v>
      </c>
      <c r="T53">
        <v>0.10036299999999999</v>
      </c>
      <c r="U53" s="1">
        <v>7.4940100000000003E-16</v>
      </c>
      <c r="W53" s="11">
        <f t="shared" si="28"/>
        <v>0.10036299999999999</v>
      </c>
      <c r="X53">
        <f>(17240-16250)/17240</f>
        <v>5.7424593967517402E-2</v>
      </c>
      <c r="Y53">
        <v>4</v>
      </c>
      <c r="Z53" t="s">
        <v>106</v>
      </c>
      <c r="AA53">
        <v>2030</v>
      </c>
      <c r="AB53">
        <v>21.3216334</v>
      </c>
      <c r="AC53">
        <v>40.216948000000002</v>
      </c>
      <c r="AD53">
        <v>21.3216334</v>
      </c>
      <c r="AE53">
        <v>196.33414400000001</v>
      </c>
      <c r="AF53">
        <v>6.2486899999999998E-2</v>
      </c>
      <c r="AG53">
        <v>585.60607600000003</v>
      </c>
      <c r="AM53" s="48"/>
      <c r="AN53" s="45"/>
      <c r="AO53" s="45"/>
      <c r="AP53" s="48"/>
    </row>
    <row r="54" spans="1:42" ht="15" customHeight="1" x14ac:dyDescent="0.2">
      <c r="A54">
        <v>2032</v>
      </c>
      <c r="B54">
        <v>0</v>
      </c>
      <c r="C54">
        <v>0.10036299999999999</v>
      </c>
      <c r="D54">
        <v>0.12045400000000001</v>
      </c>
      <c r="E54">
        <v>0.10036299999999999</v>
      </c>
      <c r="F54">
        <v>0.10036299999999999</v>
      </c>
      <c r="G54">
        <v>0.10036299999999999</v>
      </c>
      <c r="H54">
        <v>0.10036299999999999</v>
      </c>
      <c r="I54" s="1">
        <v>7.4940100000000003E-16</v>
      </c>
      <c r="K54" s="11">
        <f t="shared" si="27"/>
        <v>0.10036299999999999</v>
      </c>
      <c r="M54">
        <v>2032</v>
      </c>
      <c r="N54">
        <v>0</v>
      </c>
      <c r="O54">
        <v>0.10036299999999999</v>
      </c>
      <c r="P54">
        <v>0.12045400000000001</v>
      </c>
      <c r="Q54">
        <v>0.10036299999999999</v>
      </c>
      <c r="R54">
        <v>0.10036299999999999</v>
      </c>
      <c r="S54">
        <v>0.10036299999999999</v>
      </c>
      <c r="T54">
        <v>0.10036299999999999</v>
      </c>
      <c r="U54" s="1">
        <v>7.4940100000000003E-16</v>
      </c>
      <c r="W54" s="11">
        <f t="shared" si="28"/>
        <v>0.10036299999999999</v>
      </c>
      <c r="Y54">
        <v>4</v>
      </c>
      <c r="Z54" t="s">
        <v>106</v>
      </c>
      <c r="AA54">
        <v>2031</v>
      </c>
      <c r="AB54">
        <v>21.089326400000001</v>
      </c>
      <c r="AC54">
        <v>39.7800954</v>
      </c>
      <c r="AD54">
        <v>21.089326400000001</v>
      </c>
      <c r="AE54">
        <v>194.00243399999999</v>
      </c>
      <c r="AF54">
        <v>6.2486899999999998E-2</v>
      </c>
      <c r="AG54">
        <v>581.65891399999998</v>
      </c>
      <c r="AM54" s="45"/>
      <c r="AN54" s="45"/>
      <c r="AO54" s="45"/>
      <c r="AP54" s="45"/>
    </row>
    <row r="55" spans="1:42" ht="15" customHeight="1" x14ac:dyDescent="0.2">
      <c r="A55">
        <v>2033</v>
      </c>
      <c r="B55">
        <v>0</v>
      </c>
      <c r="C55">
        <v>0.10036299999999999</v>
      </c>
      <c r="D55">
        <v>0.12045400000000001</v>
      </c>
      <c r="E55">
        <v>0.10036299999999999</v>
      </c>
      <c r="F55">
        <v>0.10036299999999999</v>
      </c>
      <c r="G55">
        <v>0.100353</v>
      </c>
      <c r="H55">
        <v>0.10036299999999999</v>
      </c>
      <c r="I55" s="1">
        <v>1.2523100000000001E-4</v>
      </c>
      <c r="K55" s="11">
        <f t="shared" si="27"/>
        <v>0.100353</v>
      </c>
      <c r="M55">
        <v>2033</v>
      </c>
      <c r="N55">
        <v>0</v>
      </c>
      <c r="O55">
        <v>0.10036299999999999</v>
      </c>
      <c r="P55">
        <v>0.12045400000000001</v>
      </c>
      <c r="Q55">
        <v>0.10036299999999999</v>
      </c>
      <c r="R55">
        <v>0.10036299999999999</v>
      </c>
      <c r="S55">
        <v>0.10036100000000001</v>
      </c>
      <c r="T55">
        <v>0.10036299999999999</v>
      </c>
      <c r="U55" s="1">
        <v>3.3766300000000002E-5</v>
      </c>
      <c r="W55" s="11">
        <f t="shared" si="28"/>
        <v>0.10036100000000001</v>
      </c>
      <c r="Y55">
        <v>4</v>
      </c>
      <c r="Z55" t="s">
        <v>106</v>
      </c>
      <c r="AA55">
        <v>2032</v>
      </c>
      <c r="AB55">
        <v>20.883610399999998</v>
      </c>
      <c r="AC55">
        <v>39.394229600000003</v>
      </c>
      <c r="AD55">
        <v>20.883610399999998</v>
      </c>
      <c r="AE55">
        <v>192.00684999999999</v>
      </c>
      <c r="AF55">
        <v>6.2486899999999998E-2</v>
      </c>
      <c r="AG55">
        <v>578.19329200000004</v>
      </c>
      <c r="AP55" s="45"/>
    </row>
    <row r="56" spans="1:42" ht="15" customHeight="1" x14ac:dyDescent="0.2">
      <c r="A56">
        <v>2034</v>
      </c>
      <c r="B56">
        <v>0</v>
      </c>
      <c r="C56">
        <v>0.10036299999999999</v>
      </c>
      <c r="D56">
        <v>0.12045400000000001</v>
      </c>
      <c r="E56">
        <v>0.10036299999999999</v>
      </c>
      <c r="F56">
        <v>0.10036299999999999</v>
      </c>
      <c r="G56">
        <v>0.100268</v>
      </c>
      <c r="H56">
        <v>0.10036299999999999</v>
      </c>
      <c r="I56">
        <v>6.2749599999999996E-4</v>
      </c>
      <c r="K56" s="11">
        <f t="shared" si="27"/>
        <v>0.100268</v>
      </c>
      <c r="M56">
        <v>2034</v>
      </c>
      <c r="N56">
        <v>0</v>
      </c>
      <c r="O56">
        <v>0.10036299999999999</v>
      </c>
      <c r="P56">
        <v>0.12045400000000001</v>
      </c>
      <c r="Q56">
        <v>0.10036299999999999</v>
      </c>
      <c r="R56">
        <v>0.10036299999999999</v>
      </c>
      <c r="S56">
        <v>0.10030500000000001</v>
      </c>
      <c r="T56">
        <v>0.10036299999999999</v>
      </c>
      <c r="U56">
        <v>4.9392800000000003E-4</v>
      </c>
      <c r="W56" s="11">
        <f t="shared" si="28"/>
        <v>0.10030500000000001</v>
      </c>
      <c r="Y56">
        <v>4</v>
      </c>
      <c r="Z56" t="s">
        <v>106</v>
      </c>
      <c r="AA56">
        <v>2033</v>
      </c>
      <c r="AB56">
        <v>20.698559800000002</v>
      </c>
      <c r="AC56">
        <v>39.047709400000002</v>
      </c>
      <c r="AD56">
        <v>20.698559800000002</v>
      </c>
      <c r="AE56">
        <v>190.34319600000001</v>
      </c>
      <c r="AF56">
        <v>6.2486899999999998E-2</v>
      </c>
      <c r="AG56">
        <v>575.20921399999997</v>
      </c>
    </row>
    <row r="57" spans="1:42" ht="15" customHeight="1" x14ac:dyDescent="0.2">
      <c r="K57" s="11">
        <f t="shared" si="27"/>
        <v>0</v>
      </c>
      <c r="W57" s="11">
        <f t="shared" si="28"/>
        <v>0</v>
      </c>
      <c r="Y57">
        <v>4</v>
      </c>
      <c r="Z57" t="s">
        <v>106</v>
      </c>
      <c r="AA57">
        <v>2034</v>
      </c>
      <c r="AB57">
        <v>20.541711800000002</v>
      </c>
      <c r="AC57">
        <v>38.7541704</v>
      </c>
      <c r="AD57">
        <v>20.541711800000002</v>
      </c>
      <c r="AE57">
        <v>188.957402</v>
      </c>
      <c r="AF57">
        <v>6.2486899999999998E-2</v>
      </c>
      <c r="AG57">
        <v>572.52479400000004</v>
      </c>
    </row>
    <row r="58" spans="1:42" ht="15" customHeight="1" x14ac:dyDescent="0.2">
      <c r="A58" t="s">
        <v>105</v>
      </c>
      <c r="M58" t="s">
        <v>105</v>
      </c>
      <c r="Y58">
        <v>5</v>
      </c>
      <c r="Z58" t="s">
        <v>106</v>
      </c>
      <c r="AA58">
        <v>2021</v>
      </c>
      <c r="AB58">
        <v>0</v>
      </c>
      <c r="AC58">
        <v>46.633800000000001</v>
      </c>
      <c r="AD58">
        <v>28.186800000000002</v>
      </c>
      <c r="AE58">
        <v>222.30099999999999</v>
      </c>
      <c r="AF58">
        <v>7.1452000000000002E-2</v>
      </c>
      <c r="AG58">
        <v>661.76599999999996</v>
      </c>
    </row>
    <row r="59" spans="1:42" ht="15" customHeight="1" x14ac:dyDescent="0.2">
      <c r="A59" t="s">
        <v>6</v>
      </c>
      <c r="B59" t="s">
        <v>47</v>
      </c>
      <c r="C59" t="s">
        <v>48</v>
      </c>
      <c r="D59" t="s">
        <v>49</v>
      </c>
      <c r="E59" t="s">
        <v>50</v>
      </c>
      <c r="F59" t="s">
        <v>51</v>
      </c>
      <c r="G59" t="s">
        <v>52</v>
      </c>
      <c r="H59" t="s">
        <v>53</v>
      </c>
      <c r="I59" t="s">
        <v>54</v>
      </c>
      <c r="M59" t="s">
        <v>6</v>
      </c>
      <c r="N59" t="s">
        <v>47</v>
      </c>
      <c r="O59" t="s">
        <v>48</v>
      </c>
      <c r="P59" t="s">
        <v>49</v>
      </c>
      <c r="Q59" t="s">
        <v>50</v>
      </c>
      <c r="R59" t="s">
        <v>51</v>
      </c>
      <c r="S59" t="s">
        <v>52</v>
      </c>
      <c r="T59" t="s">
        <v>53</v>
      </c>
      <c r="U59" t="s">
        <v>54</v>
      </c>
      <c r="Y59">
        <v>5</v>
      </c>
      <c r="Z59" t="s">
        <v>106</v>
      </c>
      <c r="AA59">
        <v>2022</v>
      </c>
      <c r="AB59">
        <v>0</v>
      </c>
      <c r="AC59">
        <v>45.579877400000001</v>
      </c>
      <c r="AD59">
        <v>32.458300000000001</v>
      </c>
      <c r="AE59">
        <v>216.63517200000001</v>
      </c>
      <c r="AF59">
        <v>8.4616172399999995E-2</v>
      </c>
      <c r="AG59">
        <v>650.83199999999999</v>
      </c>
    </row>
    <row r="60" spans="1:42" ht="15" customHeight="1" x14ac:dyDescent="0.2">
      <c r="A60">
        <v>2021</v>
      </c>
      <c r="B60">
        <v>1731.91</v>
      </c>
      <c r="C60">
        <v>452.80200000000002</v>
      </c>
      <c r="D60">
        <v>417.03899999999999</v>
      </c>
      <c r="E60">
        <v>661.76599999999996</v>
      </c>
      <c r="F60">
        <v>661.76599999999996</v>
      </c>
      <c r="G60">
        <v>661.76599999999996</v>
      </c>
      <c r="H60">
        <v>661.76599999999996</v>
      </c>
      <c r="I60" s="1">
        <v>4.88853E-12</v>
      </c>
      <c r="K60" s="10">
        <f t="shared" ref="K60:K73" si="29">G60*1000</f>
        <v>661766</v>
      </c>
      <c r="M60">
        <v>2021</v>
      </c>
      <c r="N60">
        <v>1731.91</v>
      </c>
      <c r="O60">
        <v>452.80200000000002</v>
      </c>
      <c r="P60">
        <v>417.03899999999999</v>
      </c>
      <c r="Q60">
        <v>661.76599999999996</v>
      </c>
      <c r="R60">
        <v>661.76599999999996</v>
      </c>
      <c r="S60">
        <v>661.76599999999996</v>
      </c>
      <c r="T60">
        <v>661.76599999999996</v>
      </c>
      <c r="U60" s="1">
        <v>4.88853E-12</v>
      </c>
      <c r="W60" s="10">
        <f t="shared" ref="W60:W73" si="30">S60*1000</f>
        <v>661766</v>
      </c>
      <c r="Y60">
        <v>5</v>
      </c>
      <c r="Z60" t="s">
        <v>106</v>
      </c>
      <c r="AA60">
        <v>2023</v>
      </c>
      <c r="AB60">
        <v>0</v>
      </c>
      <c r="AC60">
        <v>44.1960446</v>
      </c>
      <c r="AD60">
        <v>31.104900000000001</v>
      </c>
      <c r="AE60">
        <v>210.25733</v>
      </c>
      <c r="AF60">
        <v>8.3605179799999998E-2</v>
      </c>
      <c r="AG60">
        <v>634.90730599999995</v>
      </c>
    </row>
    <row r="61" spans="1:42" ht="15" customHeight="1" x14ac:dyDescent="0.2">
      <c r="A61">
        <v>2022</v>
      </c>
      <c r="B61">
        <v>1731.91</v>
      </c>
      <c r="C61">
        <v>452.80200000000002</v>
      </c>
      <c r="D61">
        <v>417.03899999999999</v>
      </c>
      <c r="E61">
        <v>647.59500000000003</v>
      </c>
      <c r="F61">
        <v>650.07299999999998</v>
      </c>
      <c r="G61">
        <v>650.83199999999999</v>
      </c>
      <c r="H61">
        <v>656.50900000000001</v>
      </c>
      <c r="I61">
        <v>2.9522599999999999</v>
      </c>
      <c r="K61" s="10">
        <f t="shared" si="29"/>
        <v>650832</v>
      </c>
      <c r="M61">
        <v>2022</v>
      </c>
      <c r="N61">
        <v>1731.91</v>
      </c>
      <c r="O61">
        <v>452.80200000000002</v>
      </c>
      <c r="P61">
        <v>417.03899999999999</v>
      </c>
      <c r="Q61">
        <v>647.59500000000003</v>
      </c>
      <c r="R61">
        <v>650.07299999999998</v>
      </c>
      <c r="S61">
        <v>650.83199999999999</v>
      </c>
      <c r="T61">
        <v>656.50900000000001</v>
      </c>
      <c r="U61">
        <v>2.9522599999999999</v>
      </c>
      <c r="W61" s="10">
        <f t="shared" si="30"/>
        <v>650832</v>
      </c>
      <c r="Y61">
        <v>5</v>
      </c>
      <c r="Z61" t="s">
        <v>106</v>
      </c>
      <c r="AA61">
        <v>2024</v>
      </c>
      <c r="AB61">
        <v>0</v>
      </c>
      <c r="AC61">
        <v>43.0006494</v>
      </c>
      <c r="AD61">
        <v>0</v>
      </c>
      <c r="AE61">
        <v>209.459926</v>
      </c>
      <c r="AF61">
        <v>0</v>
      </c>
      <c r="AG61">
        <v>619.92463799999996</v>
      </c>
    </row>
    <row r="62" spans="1:42" ht="15" customHeight="1" x14ac:dyDescent="0.2">
      <c r="A62">
        <v>2023</v>
      </c>
      <c r="B62">
        <v>1731.91</v>
      </c>
      <c r="C62">
        <v>452.80200000000002</v>
      </c>
      <c r="D62">
        <v>417.03899999999999</v>
      </c>
      <c r="E62">
        <v>621.24</v>
      </c>
      <c r="F62">
        <v>628.07100000000003</v>
      </c>
      <c r="G62">
        <v>629.072</v>
      </c>
      <c r="H62">
        <v>641.346</v>
      </c>
      <c r="I62">
        <v>6.4892700000000003</v>
      </c>
      <c r="K62" s="10">
        <f t="shared" si="29"/>
        <v>629072</v>
      </c>
      <c r="M62">
        <v>2023</v>
      </c>
      <c r="N62">
        <v>1731.91</v>
      </c>
      <c r="O62">
        <v>452.80200000000002</v>
      </c>
      <c r="P62">
        <v>417.03899999999999</v>
      </c>
      <c r="Q62">
        <v>627.07500000000005</v>
      </c>
      <c r="R62">
        <v>633.90700000000004</v>
      </c>
      <c r="S62">
        <v>634.90700000000004</v>
      </c>
      <c r="T62">
        <v>647.18200000000002</v>
      </c>
      <c r="U62">
        <v>6.4895199999999997</v>
      </c>
      <c r="W62" s="10">
        <f t="shared" si="30"/>
        <v>634907</v>
      </c>
      <c r="Y62">
        <v>5</v>
      </c>
      <c r="Z62" t="s">
        <v>106</v>
      </c>
      <c r="AA62">
        <v>2025</v>
      </c>
      <c r="AB62">
        <v>0</v>
      </c>
      <c r="AC62">
        <v>44.558820799999999</v>
      </c>
      <c r="AD62">
        <v>0</v>
      </c>
      <c r="AE62">
        <v>218.17487</v>
      </c>
      <c r="AF62">
        <v>0</v>
      </c>
      <c r="AG62">
        <v>636.29362200000003</v>
      </c>
    </row>
    <row r="63" spans="1:42" ht="15" customHeight="1" x14ac:dyDescent="0.2">
      <c r="A63">
        <v>2024</v>
      </c>
      <c r="B63">
        <v>1731.91</v>
      </c>
      <c r="C63">
        <v>452.80200000000002</v>
      </c>
      <c r="D63">
        <v>417.03899999999999</v>
      </c>
      <c r="E63">
        <v>595.02099999999996</v>
      </c>
      <c r="F63">
        <v>606.67100000000005</v>
      </c>
      <c r="G63">
        <v>608.71100000000001</v>
      </c>
      <c r="H63">
        <v>628.69799999999998</v>
      </c>
      <c r="I63">
        <v>11.008100000000001</v>
      </c>
      <c r="K63" s="10">
        <f t="shared" si="29"/>
        <v>608711</v>
      </c>
      <c r="M63">
        <v>2024</v>
      </c>
      <c r="N63">
        <v>1731.91</v>
      </c>
      <c r="O63">
        <v>452.80200000000002</v>
      </c>
      <c r="P63">
        <v>417.03899999999999</v>
      </c>
      <c r="Q63">
        <v>606.226</v>
      </c>
      <c r="R63">
        <v>617.88499999999999</v>
      </c>
      <c r="S63">
        <v>619.92499999999995</v>
      </c>
      <c r="T63">
        <v>639.92600000000004</v>
      </c>
      <c r="U63">
        <v>11.0138</v>
      </c>
      <c r="W63" s="10">
        <f t="shared" si="30"/>
        <v>619925</v>
      </c>
      <c r="Y63">
        <v>5</v>
      </c>
      <c r="Z63" t="s">
        <v>106</v>
      </c>
      <c r="AA63">
        <v>2026</v>
      </c>
      <c r="AB63">
        <v>0</v>
      </c>
      <c r="AC63">
        <v>46.038493600000002</v>
      </c>
      <c r="AD63">
        <v>0</v>
      </c>
      <c r="AE63">
        <v>227.123278</v>
      </c>
      <c r="AF63">
        <v>0</v>
      </c>
      <c r="AG63">
        <v>651.62632599999995</v>
      </c>
    </row>
    <row r="64" spans="1:42" ht="15" customHeight="1" x14ac:dyDescent="0.2">
      <c r="A64">
        <v>2025</v>
      </c>
      <c r="B64">
        <v>1731.91</v>
      </c>
      <c r="C64">
        <v>452.80200000000002</v>
      </c>
      <c r="D64">
        <v>417.03899999999999</v>
      </c>
      <c r="E64">
        <v>569.99199999999996</v>
      </c>
      <c r="F64">
        <v>586.92999999999995</v>
      </c>
      <c r="G64">
        <v>590.06500000000005</v>
      </c>
      <c r="H64">
        <v>620.38</v>
      </c>
      <c r="I64">
        <v>16.226099999999999</v>
      </c>
      <c r="K64" s="10">
        <f t="shared" si="29"/>
        <v>590065</v>
      </c>
      <c r="M64">
        <v>2025</v>
      </c>
      <c r="N64">
        <v>1731.91</v>
      </c>
      <c r="O64">
        <v>452.80200000000002</v>
      </c>
      <c r="P64">
        <v>417.03899999999999</v>
      </c>
      <c r="Q64">
        <v>579.928</v>
      </c>
      <c r="R64">
        <v>596.87300000000005</v>
      </c>
      <c r="S64">
        <v>600.00300000000004</v>
      </c>
      <c r="T64">
        <v>630.32399999999996</v>
      </c>
      <c r="U64">
        <v>16.231300000000001</v>
      </c>
      <c r="W64" s="10">
        <f t="shared" si="30"/>
        <v>600003</v>
      </c>
      <c r="Y64">
        <v>5</v>
      </c>
      <c r="Z64" t="s">
        <v>106</v>
      </c>
      <c r="AA64">
        <v>2027</v>
      </c>
      <c r="AB64">
        <v>0</v>
      </c>
      <c r="AC64">
        <v>47.412339799999998</v>
      </c>
      <c r="AD64">
        <v>0</v>
      </c>
      <c r="AE64">
        <v>235.47850399999999</v>
      </c>
      <c r="AF64">
        <v>0</v>
      </c>
      <c r="AG64">
        <v>666.074342</v>
      </c>
    </row>
    <row r="65" spans="1:33" ht="15" customHeight="1" x14ac:dyDescent="0.2">
      <c r="A65">
        <v>2026</v>
      </c>
      <c r="B65">
        <v>1731.91</v>
      </c>
      <c r="C65">
        <v>452.80200000000002</v>
      </c>
      <c r="D65">
        <v>417.03899999999999</v>
      </c>
      <c r="E65">
        <v>544.89599999999996</v>
      </c>
      <c r="F65">
        <v>570.053</v>
      </c>
      <c r="G65">
        <v>573.00800000000004</v>
      </c>
      <c r="H65">
        <v>612.21</v>
      </c>
      <c r="I65">
        <v>21.688300000000002</v>
      </c>
      <c r="K65" s="10">
        <f t="shared" si="29"/>
        <v>573008</v>
      </c>
      <c r="M65">
        <v>2026</v>
      </c>
      <c r="N65">
        <v>1731.91</v>
      </c>
      <c r="O65">
        <v>452.80200000000002</v>
      </c>
      <c r="P65">
        <v>417.03899999999999</v>
      </c>
      <c r="Q65">
        <v>553.64599999999996</v>
      </c>
      <c r="R65">
        <v>578.80200000000002</v>
      </c>
      <c r="S65">
        <v>581.76099999999997</v>
      </c>
      <c r="T65">
        <v>620.97799999999995</v>
      </c>
      <c r="U65">
        <v>21.693100000000001</v>
      </c>
      <c r="W65" s="10">
        <f t="shared" si="30"/>
        <v>581761</v>
      </c>
      <c r="Y65">
        <v>5</v>
      </c>
      <c r="Z65" t="s">
        <v>106</v>
      </c>
      <c r="AA65">
        <v>2028</v>
      </c>
      <c r="AB65">
        <v>0</v>
      </c>
      <c r="AC65">
        <v>48.688266800000001</v>
      </c>
      <c r="AD65">
        <v>0</v>
      </c>
      <c r="AE65">
        <v>242.65436199999999</v>
      </c>
      <c r="AF65">
        <v>0</v>
      </c>
      <c r="AG65">
        <v>679.77372200000002</v>
      </c>
    </row>
    <row r="66" spans="1:33" ht="15" customHeight="1" x14ac:dyDescent="0.2">
      <c r="A66">
        <v>2027</v>
      </c>
      <c r="B66">
        <v>1731.91</v>
      </c>
      <c r="C66">
        <v>452.80200000000002</v>
      </c>
      <c r="D66">
        <v>417.03899999999999</v>
      </c>
      <c r="E66">
        <v>521.14700000000005</v>
      </c>
      <c r="F66">
        <v>554.87900000000002</v>
      </c>
      <c r="G66">
        <v>557.67399999999998</v>
      </c>
      <c r="H66">
        <v>606.23900000000003</v>
      </c>
      <c r="I66">
        <v>27.022500000000001</v>
      </c>
      <c r="K66" s="10">
        <f t="shared" si="29"/>
        <v>557674</v>
      </c>
      <c r="M66">
        <v>2027</v>
      </c>
      <c r="N66">
        <v>1731.91</v>
      </c>
      <c r="O66">
        <v>452.80200000000002</v>
      </c>
      <c r="P66">
        <v>417.03899999999999</v>
      </c>
      <c r="Q66">
        <v>528.81500000000005</v>
      </c>
      <c r="R66">
        <v>562.54899999999998</v>
      </c>
      <c r="S66">
        <v>565.34699999999998</v>
      </c>
      <c r="T66">
        <v>613.92600000000004</v>
      </c>
      <c r="U66">
        <v>27.026700000000002</v>
      </c>
      <c r="W66" s="10">
        <f t="shared" si="30"/>
        <v>565347</v>
      </c>
      <c r="Y66">
        <v>5</v>
      </c>
      <c r="Z66" t="s">
        <v>106</v>
      </c>
      <c r="AA66">
        <v>2029</v>
      </c>
      <c r="AB66">
        <v>0</v>
      </c>
      <c r="AC66">
        <v>49.836632199999997</v>
      </c>
      <c r="AD66">
        <v>0</v>
      </c>
      <c r="AE66">
        <v>248.76499000000001</v>
      </c>
      <c r="AF66">
        <v>0</v>
      </c>
      <c r="AG66">
        <v>692.80523000000005</v>
      </c>
    </row>
    <row r="67" spans="1:33" ht="15" customHeight="1" x14ac:dyDescent="0.2">
      <c r="A67">
        <v>2028</v>
      </c>
      <c r="B67">
        <v>1731.91</v>
      </c>
      <c r="C67">
        <v>452.80200000000002</v>
      </c>
      <c r="D67">
        <v>417.03899999999999</v>
      </c>
      <c r="E67">
        <v>499.96499999999997</v>
      </c>
      <c r="F67">
        <v>540.85699999999997</v>
      </c>
      <c r="G67">
        <v>544.16700000000003</v>
      </c>
      <c r="H67">
        <v>601.48400000000004</v>
      </c>
      <c r="I67">
        <v>31.8779</v>
      </c>
      <c r="K67" s="10">
        <f t="shared" si="29"/>
        <v>544167</v>
      </c>
      <c r="M67">
        <v>2028</v>
      </c>
      <c r="N67">
        <v>1731.91</v>
      </c>
      <c r="O67">
        <v>452.80200000000002</v>
      </c>
      <c r="P67">
        <v>417.03899999999999</v>
      </c>
      <c r="Q67">
        <v>506.66</v>
      </c>
      <c r="R67">
        <v>547.55499999999995</v>
      </c>
      <c r="S67">
        <v>550.86500000000001</v>
      </c>
      <c r="T67">
        <v>608.18899999999996</v>
      </c>
      <c r="U67">
        <v>31.881599999999999</v>
      </c>
      <c r="W67" s="10">
        <f t="shared" si="30"/>
        <v>550865</v>
      </c>
      <c r="Y67">
        <v>5</v>
      </c>
      <c r="Z67" t="s">
        <v>106</v>
      </c>
      <c r="AA67">
        <v>2030</v>
      </c>
      <c r="AB67">
        <v>0</v>
      </c>
      <c r="AC67">
        <v>50.880039199999999</v>
      </c>
      <c r="AD67">
        <v>0</v>
      </c>
      <c r="AE67">
        <v>254.20044799999999</v>
      </c>
      <c r="AF67">
        <v>0</v>
      </c>
      <c r="AG67">
        <v>705.06451200000004</v>
      </c>
    </row>
    <row r="68" spans="1:33" ht="15" customHeight="1" x14ac:dyDescent="0.2">
      <c r="A68">
        <v>2029</v>
      </c>
      <c r="B68">
        <v>1731.91</v>
      </c>
      <c r="C68">
        <v>452.80200000000002</v>
      </c>
      <c r="D68">
        <v>417.03899999999999</v>
      </c>
      <c r="E68">
        <v>481.767</v>
      </c>
      <c r="F68">
        <v>528.14800000000002</v>
      </c>
      <c r="G68">
        <v>532.44899999999996</v>
      </c>
      <c r="H68">
        <v>597.10299999999995</v>
      </c>
      <c r="I68">
        <v>36.224800000000002</v>
      </c>
      <c r="K68" s="10">
        <f t="shared" si="29"/>
        <v>532449</v>
      </c>
      <c r="M68">
        <v>2029</v>
      </c>
      <c r="N68">
        <v>1731.91</v>
      </c>
      <c r="O68">
        <v>452.80200000000002</v>
      </c>
      <c r="P68">
        <v>417.03899999999999</v>
      </c>
      <c r="Q68">
        <v>487.59300000000002</v>
      </c>
      <c r="R68">
        <v>533.976</v>
      </c>
      <c r="S68">
        <v>538.28099999999995</v>
      </c>
      <c r="T68">
        <v>602.94500000000005</v>
      </c>
      <c r="U68">
        <v>36.228000000000002</v>
      </c>
      <c r="W68" s="10">
        <f t="shared" si="30"/>
        <v>538281</v>
      </c>
      <c r="Y68">
        <v>5</v>
      </c>
      <c r="Z68" t="s">
        <v>106</v>
      </c>
      <c r="AA68">
        <v>2031</v>
      </c>
      <c r="AB68">
        <v>0</v>
      </c>
      <c r="AC68">
        <v>51.801118799999998</v>
      </c>
      <c r="AD68">
        <v>0</v>
      </c>
      <c r="AE68">
        <v>259.30910999999998</v>
      </c>
      <c r="AF68">
        <v>0</v>
      </c>
      <c r="AG68">
        <v>716.60970799999996</v>
      </c>
    </row>
    <row r="69" spans="1:33" ht="15" customHeight="1" x14ac:dyDescent="0.2">
      <c r="A69">
        <v>2030</v>
      </c>
      <c r="B69">
        <v>1731.91</v>
      </c>
      <c r="C69">
        <v>452.80200000000002</v>
      </c>
      <c r="D69">
        <v>417.03899999999999</v>
      </c>
      <c r="E69">
        <v>465.09100000000001</v>
      </c>
      <c r="F69">
        <v>517.00699999999995</v>
      </c>
      <c r="G69">
        <v>522.30100000000004</v>
      </c>
      <c r="H69">
        <v>591.06200000000001</v>
      </c>
      <c r="I69">
        <v>39.8566</v>
      </c>
      <c r="K69" s="10">
        <f t="shared" si="29"/>
        <v>522301.00000000006</v>
      </c>
      <c r="M69">
        <v>2030</v>
      </c>
      <c r="N69">
        <v>1731.91</v>
      </c>
      <c r="O69">
        <v>452.80200000000002</v>
      </c>
      <c r="P69">
        <v>417.03899999999999</v>
      </c>
      <c r="Q69">
        <v>470.15699999999998</v>
      </c>
      <c r="R69">
        <v>522.072</v>
      </c>
      <c r="S69">
        <v>527.37099999999998</v>
      </c>
      <c r="T69">
        <v>596.14599999999996</v>
      </c>
      <c r="U69">
        <v>39.859200000000001</v>
      </c>
      <c r="W69" s="10">
        <f t="shared" si="30"/>
        <v>527371</v>
      </c>
      <c r="Y69">
        <v>5</v>
      </c>
      <c r="Z69" t="s">
        <v>106</v>
      </c>
      <c r="AA69">
        <v>2032</v>
      </c>
      <c r="AB69">
        <v>0</v>
      </c>
      <c r="AC69">
        <v>52.627822999999999</v>
      </c>
      <c r="AD69">
        <v>0</v>
      </c>
      <c r="AE69">
        <v>264.18613800000003</v>
      </c>
      <c r="AF69">
        <v>0</v>
      </c>
      <c r="AG69">
        <v>727.426872</v>
      </c>
    </row>
    <row r="70" spans="1:33" ht="15" customHeight="1" x14ac:dyDescent="0.2">
      <c r="A70">
        <v>2031</v>
      </c>
      <c r="B70">
        <v>1731.91</v>
      </c>
      <c r="C70">
        <v>452.80200000000002</v>
      </c>
      <c r="D70">
        <v>417.03899999999999</v>
      </c>
      <c r="E70">
        <v>449.90600000000001</v>
      </c>
      <c r="F70">
        <v>508.351</v>
      </c>
      <c r="G70">
        <v>513.58900000000006</v>
      </c>
      <c r="H70">
        <v>586.75300000000004</v>
      </c>
      <c r="I70">
        <v>43.070500000000003</v>
      </c>
      <c r="K70" s="10">
        <f t="shared" si="29"/>
        <v>513589.00000000006</v>
      </c>
      <c r="M70">
        <v>2031</v>
      </c>
      <c r="N70">
        <v>1731.91</v>
      </c>
      <c r="O70">
        <v>452.80200000000002</v>
      </c>
      <c r="P70">
        <v>417.03899999999999</v>
      </c>
      <c r="Q70">
        <v>454.30700000000002</v>
      </c>
      <c r="R70">
        <v>512.75</v>
      </c>
      <c r="S70">
        <v>517.99300000000005</v>
      </c>
      <c r="T70">
        <v>591.15599999999995</v>
      </c>
      <c r="U70">
        <v>43.072600000000001</v>
      </c>
      <c r="W70" s="10">
        <f t="shared" si="30"/>
        <v>517993.00000000006</v>
      </c>
      <c r="Y70">
        <v>5</v>
      </c>
      <c r="Z70" t="s">
        <v>106</v>
      </c>
      <c r="AA70">
        <v>2033</v>
      </c>
      <c r="AB70">
        <v>0</v>
      </c>
      <c r="AC70">
        <v>53.3443684</v>
      </c>
      <c r="AD70">
        <v>0</v>
      </c>
      <c r="AE70">
        <v>268.86803200000003</v>
      </c>
      <c r="AF70">
        <v>0</v>
      </c>
      <c r="AG70">
        <v>737.60727399999996</v>
      </c>
    </row>
    <row r="71" spans="1:33" ht="15" customHeight="1" x14ac:dyDescent="0.2">
      <c r="A71">
        <v>2032</v>
      </c>
      <c r="B71">
        <v>1731.91</v>
      </c>
      <c r="C71">
        <v>452.80200000000002</v>
      </c>
      <c r="D71">
        <v>417.03899999999999</v>
      </c>
      <c r="E71">
        <v>439.35599999999999</v>
      </c>
      <c r="F71">
        <v>500.31200000000001</v>
      </c>
      <c r="G71">
        <v>506.13099999999997</v>
      </c>
      <c r="H71">
        <v>581.82500000000005</v>
      </c>
      <c r="I71">
        <v>45.823900000000002</v>
      </c>
      <c r="K71" s="10">
        <f t="shared" si="29"/>
        <v>506131</v>
      </c>
      <c r="M71">
        <v>2032</v>
      </c>
      <c r="N71">
        <v>1731.91</v>
      </c>
      <c r="O71">
        <v>452.80200000000002</v>
      </c>
      <c r="P71">
        <v>417.03899999999999</v>
      </c>
      <c r="Q71">
        <v>443.18099999999998</v>
      </c>
      <c r="R71">
        <v>504.14699999999999</v>
      </c>
      <c r="S71">
        <v>509.95800000000003</v>
      </c>
      <c r="T71">
        <v>585.65700000000004</v>
      </c>
      <c r="U71">
        <v>45.825600000000001</v>
      </c>
      <c r="W71" s="10">
        <f t="shared" si="30"/>
        <v>509958</v>
      </c>
      <c r="Y71">
        <v>5</v>
      </c>
      <c r="Z71" t="s">
        <v>106</v>
      </c>
      <c r="AA71">
        <v>2034</v>
      </c>
      <c r="AB71">
        <v>0</v>
      </c>
      <c r="AC71">
        <v>53.9777044</v>
      </c>
      <c r="AD71">
        <v>0</v>
      </c>
      <c r="AE71">
        <v>273.32933000000003</v>
      </c>
      <c r="AF71">
        <v>0</v>
      </c>
      <c r="AG71">
        <v>747.03410799999995</v>
      </c>
    </row>
    <row r="72" spans="1:33" ht="15" customHeight="1" x14ac:dyDescent="0.2">
      <c r="A72">
        <v>2033</v>
      </c>
      <c r="B72">
        <v>1731.91</v>
      </c>
      <c r="C72">
        <v>452.80200000000002</v>
      </c>
      <c r="D72">
        <v>417.03899999999999</v>
      </c>
      <c r="E72">
        <v>428.17500000000001</v>
      </c>
      <c r="F72">
        <v>494.82400000000001</v>
      </c>
      <c r="G72">
        <v>499.79300000000001</v>
      </c>
      <c r="H72">
        <v>578.19600000000003</v>
      </c>
      <c r="I72">
        <v>48.301400000000001</v>
      </c>
      <c r="K72" s="10">
        <f t="shared" si="29"/>
        <v>499793</v>
      </c>
      <c r="M72">
        <v>2033</v>
      </c>
      <c r="N72">
        <v>1731.91</v>
      </c>
      <c r="O72">
        <v>452.80200000000002</v>
      </c>
      <c r="P72">
        <v>417.03899999999999</v>
      </c>
      <c r="Q72">
        <v>431.50200000000001</v>
      </c>
      <c r="R72">
        <v>498.15</v>
      </c>
      <c r="S72">
        <v>503.12200000000001</v>
      </c>
      <c r="T72">
        <v>581.524</v>
      </c>
      <c r="U72">
        <v>48.302700000000002</v>
      </c>
      <c r="W72" s="10">
        <f t="shared" si="30"/>
        <v>503122</v>
      </c>
      <c r="Y72">
        <v>6</v>
      </c>
      <c r="Z72" t="s">
        <v>106</v>
      </c>
      <c r="AA72">
        <v>2021</v>
      </c>
      <c r="AB72">
        <v>46.633800000000001</v>
      </c>
      <c r="AC72">
        <v>46.633800000000001</v>
      </c>
      <c r="AD72">
        <v>28.186800000000002</v>
      </c>
      <c r="AE72">
        <v>222.30099999999999</v>
      </c>
      <c r="AF72">
        <v>7.1452000000000002E-2</v>
      </c>
      <c r="AG72">
        <v>661.76599999999996</v>
      </c>
    </row>
    <row r="73" spans="1:33" ht="15" customHeight="1" x14ac:dyDescent="0.2">
      <c r="A73">
        <v>2034</v>
      </c>
      <c r="B73">
        <v>1731.91</v>
      </c>
      <c r="C73">
        <v>452.80200000000002</v>
      </c>
      <c r="D73">
        <v>417.03899999999999</v>
      </c>
      <c r="E73">
        <v>422.37</v>
      </c>
      <c r="F73">
        <v>490.31</v>
      </c>
      <c r="G73">
        <v>494.291</v>
      </c>
      <c r="H73">
        <v>572.47699999999998</v>
      </c>
      <c r="I73">
        <v>50.416600000000003</v>
      </c>
      <c r="K73" s="10">
        <f t="shared" si="29"/>
        <v>494291</v>
      </c>
      <c r="M73">
        <v>2034</v>
      </c>
      <c r="N73">
        <v>1731.91</v>
      </c>
      <c r="O73">
        <v>452.80200000000002</v>
      </c>
      <c r="P73">
        <v>417.03899999999999</v>
      </c>
      <c r="Q73">
        <v>425.26900000000001</v>
      </c>
      <c r="R73">
        <v>493.21199999999999</v>
      </c>
      <c r="S73">
        <v>497.19</v>
      </c>
      <c r="T73">
        <v>575.38099999999997</v>
      </c>
      <c r="U73">
        <v>50.421199999999999</v>
      </c>
      <c r="W73" s="10">
        <f t="shared" si="30"/>
        <v>497190</v>
      </c>
      <c r="Y73">
        <v>6</v>
      </c>
      <c r="Z73" t="s">
        <v>106</v>
      </c>
      <c r="AA73">
        <v>2022</v>
      </c>
      <c r="AB73">
        <v>45.579877400000001</v>
      </c>
      <c r="AC73">
        <v>45.579877400000001</v>
      </c>
      <c r="AD73">
        <v>45.579877400000001</v>
      </c>
      <c r="AE73">
        <v>214.637912</v>
      </c>
      <c r="AF73">
        <v>0.12045400000000001</v>
      </c>
      <c r="AG73">
        <v>650.83199999999999</v>
      </c>
    </row>
    <row r="74" spans="1:33" ht="15" customHeight="1" x14ac:dyDescent="0.2">
      <c r="A74" t="s">
        <v>16</v>
      </c>
      <c r="B74">
        <v>2</v>
      </c>
      <c r="C74" t="s">
        <v>16</v>
      </c>
      <c r="D74" t="s">
        <v>17</v>
      </c>
      <c r="E74" t="s">
        <v>106</v>
      </c>
      <c r="M74" t="s">
        <v>16</v>
      </c>
      <c r="N74">
        <v>2</v>
      </c>
      <c r="O74" t="s">
        <v>16</v>
      </c>
      <c r="P74" t="s">
        <v>17</v>
      </c>
      <c r="Q74" t="s">
        <v>106</v>
      </c>
      <c r="Y74">
        <v>6</v>
      </c>
      <c r="Z74" t="s">
        <v>106</v>
      </c>
      <c r="AA74">
        <v>2023</v>
      </c>
      <c r="AB74">
        <v>43.037749400000003</v>
      </c>
      <c r="AC74">
        <v>43.037749400000003</v>
      </c>
      <c r="AD74">
        <v>43.037749400000003</v>
      </c>
      <c r="AE74">
        <v>202.80070000000001</v>
      </c>
      <c r="AF74">
        <v>0.12045400000000001</v>
      </c>
      <c r="AG74">
        <v>621.72879799999998</v>
      </c>
    </row>
    <row r="75" spans="1:33" ht="15" customHeight="1" x14ac:dyDescent="0.2">
      <c r="A75" t="s">
        <v>18</v>
      </c>
      <c r="B75" t="s">
        <v>106</v>
      </c>
      <c r="M75" t="s">
        <v>18</v>
      </c>
      <c r="N75" t="s">
        <v>106</v>
      </c>
      <c r="Y75">
        <v>6</v>
      </c>
      <c r="Z75" t="s">
        <v>106</v>
      </c>
      <c r="AA75">
        <v>2024</v>
      </c>
      <c r="AB75">
        <v>40.830588200000001</v>
      </c>
      <c r="AC75">
        <v>40.830588200000001</v>
      </c>
      <c r="AD75">
        <v>40.830588200000001</v>
      </c>
      <c r="AE75">
        <v>192.80181200000001</v>
      </c>
      <c r="AF75">
        <v>0.12045400000000001</v>
      </c>
      <c r="AG75">
        <v>595.24240599999996</v>
      </c>
    </row>
    <row r="76" spans="1:33" ht="15" customHeight="1" x14ac:dyDescent="0.2">
      <c r="A76" t="s">
        <v>6</v>
      </c>
      <c r="B76" t="s">
        <v>19</v>
      </c>
      <c r="C76" t="s">
        <v>20</v>
      </c>
      <c r="D76" t="s">
        <v>21</v>
      </c>
      <c r="E76" t="s">
        <v>22</v>
      </c>
      <c r="F76" t="s">
        <v>23</v>
      </c>
      <c r="G76" t="s">
        <v>24</v>
      </c>
      <c r="H76" t="s">
        <v>25</v>
      </c>
      <c r="I76" t="s">
        <v>26</v>
      </c>
      <c r="M76" t="s">
        <v>6</v>
      </c>
      <c r="N76" t="s">
        <v>19</v>
      </c>
      <c r="O76" t="s">
        <v>20</v>
      </c>
      <c r="P76" t="s">
        <v>21</v>
      </c>
      <c r="Q76" t="s">
        <v>22</v>
      </c>
      <c r="R76" t="s">
        <v>23</v>
      </c>
      <c r="S76" t="s">
        <v>24</v>
      </c>
      <c r="T76" t="s">
        <v>25</v>
      </c>
      <c r="U76" t="s">
        <v>26</v>
      </c>
      <c r="Y76">
        <v>6</v>
      </c>
      <c r="Z76" t="s">
        <v>106</v>
      </c>
      <c r="AA76">
        <v>2025</v>
      </c>
      <c r="AB76">
        <v>38.893708599999997</v>
      </c>
      <c r="AC76">
        <v>38.893708599999997</v>
      </c>
      <c r="AD76">
        <v>38.893708599999997</v>
      </c>
      <c r="AE76">
        <v>184.537398</v>
      </c>
      <c r="AF76">
        <v>0.12045400000000001</v>
      </c>
      <c r="AG76">
        <v>571.52910199999997</v>
      </c>
    </row>
    <row r="77" spans="1:33" ht="15" customHeight="1" x14ac:dyDescent="0.2">
      <c r="A77">
        <v>2021</v>
      </c>
      <c r="B77">
        <v>0</v>
      </c>
      <c r="C77">
        <v>24.716699999999999</v>
      </c>
      <c r="D77">
        <v>26.454999999999998</v>
      </c>
      <c r="E77">
        <v>28.186800000000002</v>
      </c>
      <c r="F77">
        <v>28.186800000000002</v>
      </c>
      <c r="G77">
        <v>28.186800000000002</v>
      </c>
      <c r="H77">
        <v>28.186800000000002</v>
      </c>
      <c r="I77" s="1">
        <v>2.0961E-13</v>
      </c>
      <c r="K77" s="10">
        <f t="shared" ref="K77:K90" si="31">G77*1000</f>
        <v>28186.800000000003</v>
      </c>
      <c r="M77">
        <v>2021</v>
      </c>
      <c r="N77">
        <v>0</v>
      </c>
      <c r="O77">
        <v>24.716699999999999</v>
      </c>
      <c r="P77">
        <v>26.454999999999998</v>
      </c>
      <c r="Q77">
        <v>28.186800000000002</v>
      </c>
      <c r="R77">
        <v>28.186800000000002</v>
      </c>
      <c r="S77">
        <v>28.186800000000002</v>
      </c>
      <c r="T77">
        <v>28.186800000000002</v>
      </c>
      <c r="U77" s="1">
        <v>2.0961E-13</v>
      </c>
      <c r="W77" s="10">
        <f t="shared" ref="W77:W90" si="32">S77*1000</f>
        <v>28186.800000000003</v>
      </c>
      <c r="Y77">
        <v>6</v>
      </c>
      <c r="Z77" t="s">
        <v>106</v>
      </c>
      <c r="AA77">
        <v>2026</v>
      </c>
      <c r="AB77">
        <v>37.150556399999999</v>
      </c>
      <c r="AC77">
        <v>37.150556399999999</v>
      </c>
      <c r="AD77">
        <v>37.150556399999999</v>
      </c>
      <c r="AE77">
        <v>177.41636199999999</v>
      </c>
      <c r="AF77">
        <v>0.12045400000000001</v>
      </c>
      <c r="AG77">
        <v>550.32247600000005</v>
      </c>
    </row>
    <row r="78" spans="1:33" ht="15" customHeight="1" x14ac:dyDescent="0.2">
      <c r="A78">
        <v>2022</v>
      </c>
      <c r="B78">
        <v>0</v>
      </c>
      <c r="C78">
        <v>24.716699999999999</v>
      </c>
      <c r="D78">
        <v>26.454999999999998</v>
      </c>
      <c r="E78">
        <v>38.2682</v>
      </c>
      <c r="F78">
        <v>38.2684</v>
      </c>
      <c r="G78">
        <v>38.268500000000003</v>
      </c>
      <c r="H78">
        <v>38.268900000000002</v>
      </c>
      <c r="I78" s="1">
        <v>2.3689499999999999E-4</v>
      </c>
      <c r="K78" s="10">
        <f t="shared" si="31"/>
        <v>38268.5</v>
      </c>
      <c r="M78">
        <v>2022</v>
      </c>
      <c r="N78">
        <v>0</v>
      </c>
      <c r="O78">
        <v>24.716699999999999</v>
      </c>
      <c r="P78">
        <v>26.454999999999998</v>
      </c>
      <c r="Q78">
        <v>32.458300000000001</v>
      </c>
      <c r="R78">
        <v>32.458300000000001</v>
      </c>
      <c r="S78">
        <v>32.458300000000001</v>
      </c>
      <c r="T78">
        <v>32.458300000000001</v>
      </c>
      <c r="U78" s="1">
        <v>7.8529600000000004E-10</v>
      </c>
      <c r="W78" s="10">
        <f t="shared" si="32"/>
        <v>32458.300000000003</v>
      </c>
      <c r="Y78">
        <v>6</v>
      </c>
      <c r="Z78" t="s">
        <v>106</v>
      </c>
      <c r="AA78">
        <v>2027</v>
      </c>
      <c r="AB78">
        <v>35.571226000000003</v>
      </c>
      <c r="AC78">
        <v>35.571226000000003</v>
      </c>
      <c r="AD78">
        <v>35.571226000000003</v>
      </c>
      <c r="AE78">
        <v>170.63179</v>
      </c>
      <c r="AF78">
        <v>0.12045400000000001</v>
      </c>
      <c r="AG78">
        <v>531.63361599999996</v>
      </c>
    </row>
    <row r="79" spans="1:33" ht="15" customHeight="1" x14ac:dyDescent="0.2">
      <c r="A79">
        <v>2023</v>
      </c>
      <c r="B79">
        <v>0</v>
      </c>
      <c r="C79">
        <v>24.716699999999999</v>
      </c>
      <c r="D79">
        <v>26.454999999999998</v>
      </c>
      <c r="E79">
        <v>36.666699999999999</v>
      </c>
      <c r="F79">
        <v>36.671599999999998</v>
      </c>
      <c r="G79">
        <v>36.672899999999998</v>
      </c>
      <c r="H79">
        <v>36.683700000000002</v>
      </c>
      <c r="I79" s="1">
        <v>5.6760100000000004E-3</v>
      </c>
      <c r="K79" s="10">
        <f t="shared" si="31"/>
        <v>36672.9</v>
      </c>
      <c r="M79">
        <v>2023</v>
      </c>
      <c r="N79">
        <v>0</v>
      </c>
      <c r="O79">
        <v>24.716699999999999</v>
      </c>
      <c r="P79">
        <v>26.454999999999998</v>
      </c>
      <c r="Q79">
        <v>31.104900000000001</v>
      </c>
      <c r="R79">
        <v>31.104900000000001</v>
      </c>
      <c r="S79">
        <v>31.104900000000001</v>
      </c>
      <c r="T79">
        <v>31.104900000000001</v>
      </c>
      <c r="U79" s="1">
        <v>1.70935E-8</v>
      </c>
      <c r="W79" s="10">
        <f t="shared" si="32"/>
        <v>31104.9</v>
      </c>
      <c r="Y79">
        <v>6</v>
      </c>
      <c r="Z79" t="s">
        <v>106</v>
      </c>
      <c r="AA79">
        <v>2028</v>
      </c>
      <c r="AB79">
        <v>34.1620062</v>
      </c>
      <c r="AC79">
        <v>34.1620062</v>
      </c>
      <c r="AD79">
        <v>34.1620062</v>
      </c>
      <c r="AE79">
        <v>163.78756000000001</v>
      </c>
      <c r="AF79">
        <v>0.12045400000000001</v>
      </c>
      <c r="AG79">
        <v>515.45732999999996</v>
      </c>
    </row>
    <row r="80" spans="1:33" ht="15" customHeight="1" x14ac:dyDescent="0.2">
      <c r="A80">
        <v>2024</v>
      </c>
      <c r="B80">
        <v>0</v>
      </c>
      <c r="C80">
        <v>24.716699999999999</v>
      </c>
      <c r="D80">
        <v>26.454999999999998</v>
      </c>
      <c r="E80">
        <v>35.230200000000004</v>
      </c>
      <c r="F80">
        <v>35.262500000000003</v>
      </c>
      <c r="G80">
        <v>35.269199999999998</v>
      </c>
      <c r="H80">
        <v>35.3339</v>
      </c>
      <c r="I80">
        <v>3.3918900000000002E-2</v>
      </c>
      <c r="K80" s="10">
        <f t="shared" si="31"/>
        <v>35269.199999999997</v>
      </c>
      <c r="M80">
        <v>2024</v>
      </c>
      <c r="N80">
        <v>0</v>
      </c>
      <c r="O80">
        <v>24.716699999999999</v>
      </c>
      <c r="P80">
        <v>26.454999999999998</v>
      </c>
      <c r="Q80">
        <v>36.058900000000001</v>
      </c>
      <c r="R80">
        <v>36.0916</v>
      </c>
      <c r="S80">
        <v>36.098300000000002</v>
      </c>
      <c r="T80">
        <v>36.163699999999999</v>
      </c>
      <c r="U80" s="1">
        <v>3.4285099999999999E-2</v>
      </c>
      <c r="W80" s="10">
        <f t="shared" si="32"/>
        <v>36098.300000000003</v>
      </c>
      <c r="Y80">
        <v>6</v>
      </c>
      <c r="Z80" t="s">
        <v>106</v>
      </c>
      <c r="AA80">
        <v>2029</v>
      </c>
      <c r="AB80">
        <v>32.904666800000001</v>
      </c>
      <c r="AC80">
        <v>32.904666800000001</v>
      </c>
      <c r="AD80">
        <v>32.904666800000001</v>
      </c>
      <c r="AE80">
        <v>157.16271399999999</v>
      </c>
      <c r="AF80">
        <v>0.12045400000000001</v>
      </c>
      <c r="AG80">
        <v>501.64875999999998</v>
      </c>
    </row>
    <row r="81" spans="1:33" ht="15" customHeight="1" x14ac:dyDescent="0.2">
      <c r="A81">
        <v>2025</v>
      </c>
      <c r="B81">
        <v>0</v>
      </c>
      <c r="C81">
        <v>24.716699999999999</v>
      </c>
      <c r="D81">
        <v>26.454999999999998</v>
      </c>
      <c r="E81">
        <v>33.8825</v>
      </c>
      <c r="F81">
        <v>33.994300000000003</v>
      </c>
      <c r="G81">
        <v>34.014400000000002</v>
      </c>
      <c r="H81">
        <v>34.228900000000003</v>
      </c>
      <c r="I81">
        <v>0.111163</v>
      </c>
      <c r="K81" s="10">
        <f t="shared" si="31"/>
        <v>34014.400000000001</v>
      </c>
      <c r="M81">
        <v>2025</v>
      </c>
      <c r="N81">
        <v>0</v>
      </c>
      <c r="O81">
        <v>24.716699999999999</v>
      </c>
      <c r="P81">
        <v>26.454999999999998</v>
      </c>
      <c r="Q81">
        <v>34.6235</v>
      </c>
      <c r="R81">
        <v>34.735700000000001</v>
      </c>
      <c r="S81">
        <v>34.755800000000001</v>
      </c>
      <c r="T81">
        <v>34.9709</v>
      </c>
      <c r="U81">
        <v>0.111498</v>
      </c>
      <c r="W81" s="10">
        <f t="shared" si="32"/>
        <v>34755.800000000003</v>
      </c>
      <c r="Y81">
        <v>6</v>
      </c>
      <c r="Z81" t="s">
        <v>106</v>
      </c>
      <c r="AA81">
        <v>2030</v>
      </c>
      <c r="AB81">
        <v>31.818474200000001</v>
      </c>
      <c r="AC81">
        <v>31.818474200000001</v>
      </c>
      <c r="AD81">
        <v>31.818474200000001</v>
      </c>
      <c r="AE81">
        <v>151.18169599999999</v>
      </c>
      <c r="AF81">
        <v>0.12045400000000001</v>
      </c>
      <c r="AG81">
        <v>489.89460200000002</v>
      </c>
    </row>
    <row r="82" spans="1:33" ht="15" customHeight="1" x14ac:dyDescent="0.2">
      <c r="A82">
        <v>2026</v>
      </c>
      <c r="B82">
        <v>0</v>
      </c>
      <c r="C82">
        <v>24.716699999999999</v>
      </c>
      <c r="D82">
        <v>26.454999999999998</v>
      </c>
      <c r="E82">
        <v>32.5458</v>
      </c>
      <c r="F82">
        <v>32.813299999999998</v>
      </c>
      <c r="G82">
        <v>32.854900000000001</v>
      </c>
      <c r="H82">
        <v>33.349299999999999</v>
      </c>
      <c r="I82">
        <v>0.259461</v>
      </c>
      <c r="K82" s="10">
        <f t="shared" si="31"/>
        <v>32854.9</v>
      </c>
      <c r="M82">
        <v>2026</v>
      </c>
      <c r="N82">
        <v>0</v>
      </c>
      <c r="O82">
        <v>24.716699999999999</v>
      </c>
      <c r="P82">
        <v>26.454999999999998</v>
      </c>
      <c r="Q82">
        <v>33.200600000000001</v>
      </c>
      <c r="R82">
        <v>33.468400000000003</v>
      </c>
      <c r="S82">
        <v>33.51</v>
      </c>
      <c r="T82">
        <v>34.005000000000003</v>
      </c>
      <c r="U82">
        <v>0.25977099999999997</v>
      </c>
      <c r="W82" s="10">
        <f t="shared" si="32"/>
        <v>33510</v>
      </c>
      <c r="Y82">
        <v>6</v>
      </c>
      <c r="Z82" t="s">
        <v>106</v>
      </c>
      <c r="AA82">
        <v>2031</v>
      </c>
      <c r="AB82">
        <v>30.885289</v>
      </c>
      <c r="AC82">
        <v>30.885289</v>
      </c>
      <c r="AD82">
        <v>30.885289</v>
      </c>
      <c r="AE82">
        <v>146.07916800000001</v>
      </c>
      <c r="AF82">
        <v>0.120434788</v>
      </c>
      <c r="AG82">
        <v>479.963078</v>
      </c>
    </row>
    <row r="83" spans="1:33" ht="15" customHeight="1" x14ac:dyDescent="0.2">
      <c r="A83">
        <v>2027</v>
      </c>
      <c r="B83">
        <v>0</v>
      </c>
      <c r="C83">
        <v>24.716699999999999</v>
      </c>
      <c r="D83">
        <v>26.454999999999998</v>
      </c>
      <c r="E83">
        <v>31.165800000000001</v>
      </c>
      <c r="F83">
        <v>31.6996</v>
      </c>
      <c r="G83">
        <v>31.7745</v>
      </c>
      <c r="H83">
        <v>32.674199999999999</v>
      </c>
      <c r="I83">
        <v>0.486232</v>
      </c>
      <c r="K83" s="10">
        <f t="shared" si="31"/>
        <v>31774.5</v>
      </c>
      <c r="M83">
        <v>2027</v>
      </c>
      <c r="N83">
        <v>0</v>
      </c>
      <c r="O83">
        <v>24.716699999999999</v>
      </c>
      <c r="P83">
        <v>26.454999999999998</v>
      </c>
      <c r="Q83">
        <v>31.7378</v>
      </c>
      <c r="R83">
        <v>32.271900000000002</v>
      </c>
      <c r="S83">
        <v>32.346699999999998</v>
      </c>
      <c r="T83">
        <v>33.247100000000003</v>
      </c>
      <c r="U83">
        <v>0.48652499999999999</v>
      </c>
      <c r="W83" s="10">
        <f t="shared" si="32"/>
        <v>32346.699999999997</v>
      </c>
      <c r="Y83">
        <v>6</v>
      </c>
      <c r="Z83" t="s">
        <v>106</v>
      </c>
      <c r="AA83">
        <v>2032</v>
      </c>
      <c r="AB83">
        <v>30.000028799999999</v>
      </c>
      <c r="AC83">
        <v>30.000028799999999</v>
      </c>
      <c r="AD83">
        <v>30.000028799999999</v>
      </c>
      <c r="AE83">
        <v>141.838144</v>
      </c>
      <c r="AF83">
        <v>0.119872436</v>
      </c>
      <c r="AG83">
        <v>471.59934600000003</v>
      </c>
    </row>
    <row r="84" spans="1:33" ht="15" customHeight="1" x14ac:dyDescent="0.2">
      <c r="A84">
        <v>2028</v>
      </c>
      <c r="B84">
        <v>0</v>
      </c>
      <c r="C84">
        <v>24.716699999999999</v>
      </c>
      <c r="D84">
        <v>26.454999999999998</v>
      </c>
      <c r="E84">
        <v>29.8184</v>
      </c>
      <c r="F84">
        <v>30.648800000000001</v>
      </c>
      <c r="G84">
        <v>30.7865</v>
      </c>
      <c r="H84">
        <v>32.249000000000002</v>
      </c>
      <c r="I84">
        <v>0.78144800000000003</v>
      </c>
      <c r="K84" s="10">
        <f t="shared" si="31"/>
        <v>30786.5</v>
      </c>
      <c r="M84">
        <v>2028</v>
      </c>
      <c r="N84">
        <v>0</v>
      </c>
      <c r="O84">
        <v>24.716699999999999</v>
      </c>
      <c r="P84">
        <v>26.454999999999998</v>
      </c>
      <c r="Q84">
        <v>30.3127</v>
      </c>
      <c r="R84">
        <v>31.143599999999999</v>
      </c>
      <c r="S84">
        <v>31.281199999999998</v>
      </c>
      <c r="T84">
        <v>32.744500000000002</v>
      </c>
      <c r="U84">
        <v>0.78172699999999995</v>
      </c>
      <c r="W84" s="10">
        <f t="shared" si="32"/>
        <v>31281.199999999997</v>
      </c>
      <c r="Y84">
        <v>6</v>
      </c>
      <c r="Z84" t="s">
        <v>106</v>
      </c>
      <c r="AA84">
        <v>2033</v>
      </c>
      <c r="AB84">
        <v>29.1179618</v>
      </c>
      <c r="AC84">
        <v>29.1179618</v>
      </c>
      <c r="AD84">
        <v>29.1179618</v>
      </c>
      <c r="AE84">
        <v>138.40019000000001</v>
      </c>
      <c r="AF84">
        <v>0.118609572</v>
      </c>
      <c r="AG84">
        <v>464.70884799999999</v>
      </c>
    </row>
    <row r="85" spans="1:33" ht="15" customHeight="1" x14ac:dyDescent="0.2">
      <c r="A85">
        <v>2029</v>
      </c>
      <c r="B85">
        <v>0</v>
      </c>
      <c r="C85">
        <v>24.716699999999999</v>
      </c>
      <c r="D85">
        <v>26.454999999999998</v>
      </c>
      <c r="E85">
        <v>28.442699999999999</v>
      </c>
      <c r="F85">
        <v>29.673300000000001</v>
      </c>
      <c r="G85">
        <v>29.880500000000001</v>
      </c>
      <c r="H85">
        <v>31.965499999999999</v>
      </c>
      <c r="I85">
        <v>1.12141</v>
      </c>
      <c r="K85" s="10">
        <f t="shared" si="31"/>
        <v>29880.5</v>
      </c>
      <c r="M85">
        <v>2029</v>
      </c>
      <c r="N85">
        <v>0</v>
      </c>
      <c r="O85">
        <v>24.716699999999999</v>
      </c>
      <c r="P85">
        <v>26.454999999999998</v>
      </c>
      <c r="Q85">
        <v>28.8657</v>
      </c>
      <c r="R85">
        <v>30.096499999999999</v>
      </c>
      <c r="S85">
        <v>30.303799999999999</v>
      </c>
      <c r="T85">
        <v>32.389600000000002</v>
      </c>
      <c r="U85">
        <v>1.1216699999999999</v>
      </c>
      <c r="W85" s="10">
        <f t="shared" si="32"/>
        <v>30303.8</v>
      </c>
      <c r="Y85">
        <v>6</v>
      </c>
      <c r="Z85" t="s">
        <v>106</v>
      </c>
      <c r="AA85">
        <v>2034</v>
      </c>
      <c r="AB85">
        <v>28.379948200000001</v>
      </c>
      <c r="AC85">
        <v>28.379948200000001</v>
      </c>
      <c r="AD85">
        <v>28.379948200000001</v>
      </c>
      <c r="AE85">
        <v>135.66668999999999</v>
      </c>
      <c r="AF85">
        <v>0.11730353239999999</v>
      </c>
      <c r="AG85">
        <v>459.07926600000002</v>
      </c>
    </row>
    <row r="86" spans="1:33" ht="15" customHeight="1" x14ac:dyDescent="0.2">
      <c r="A86">
        <v>2030</v>
      </c>
      <c r="B86">
        <v>0</v>
      </c>
      <c r="C86">
        <v>24.716699999999999</v>
      </c>
      <c r="D86">
        <v>26.454999999999998</v>
      </c>
      <c r="E86">
        <v>27.111499999999999</v>
      </c>
      <c r="F86">
        <v>28.880099999999999</v>
      </c>
      <c r="G86">
        <v>29.0794</v>
      </c>
      <c r="H86">
        <v>31.764600000000002</v>
      </c>
      <c r="I86">
        <v>1.47533</v>
      </c>
      <c r="K86" s="10">
        <f t="shared" si="31"/>
        <v>29079.4</v>
      </c>
      <c r="M86">
        <v>2030</v>
      </c>
      <c r="N86">
        <v>0</v>
      </c>
      <c r="O86">
        <v>24.716699999999999</v>
      </c>
      <c r="P86">
        <v>26.454999999999998</v>
      </c>
      <c r="Q86">
        <v>27.470700000000001</v>
      </c>
      <c r="R86">
        <v>29.239599999999999</v>
      </c>
      <c r="S86">
        <v>29.4389</v>
      </c>
      <c r="T86">
        <v>32.1248</v>
      </c>
      <c r="U86">
        <v>1.4755799999999999</v>
      </c>
      <c r="W86" s="10">
        <f t="shared" si="32"/>
        <v>29438.9</v>
      </c>
      <c r="Y86">
        <v>7</v>
      </c>
      <c r="Z86" t="s">
        <v>106</v>
      </c>
      <c r="AA86">
        <v>2021</v>
      </c>
      <c r="AB86">
        <v>46.633800000000001</v>
      </c>
      <c r="AC86">
        <v>46.633800000000001</v>
      </c>
      <c r="AD86">
        <v>28.186800000000002</v>
      </c>
      <c r="AE86">
        <v>222.30099999999999</v>
      </c>
      <c r="AF86">
        <v>7.1452000000000002E-2</v>
      </c>
      <c r="AG86">
        <v>661.76599999999996</v>
      </c>
    </row>
    <row r="87" spans="1:33" ht="15" customHeight="1" x14ac:dyDescent="0.2">
      <c r="A87">
        <v>2031</v>
      </c>
      <c r="B87">
        <v>0</v>
      </c>
      <c r="C87">
        <v>24.716699999999999</v>
      </c>
      <c r="D87">
        <v>26.454999999999998</v>
      </c>
      <c r="E87">
        <v>25.91</v>
      </c>
      <c r="F87">
        <v>28.185300000000002</v>
      </c>
      <c r="G87">
        <v>28.3766</v>
      </c>
      <c r="H87">
        <v>31.686199999999999</v>
      </c>
      <c r="I87">
        <v>1.81335</v>
      </c>
      <c r="K87" s="10">
        <f t="shared" si="31"/>
        <v>28376.6</v>
      </c>
      <c r="M87">
        <v>2031</v>
      </c>
      <c r="N87">
        <v>0</v>
      </c>
      <c r="O87">
        <v>24.716699999999999</v>
      </c>
      <c r="P87">
        <v>26.454999999999998</v>
      </c>
      <c r="Q87">
        <v>26.212499999999999</v>
      </c>
      <c r="R87">
        <v>28.488399999999999</v>
      </c>
      <c r="S87">
        <v>28.679400000000001</v>
      </c>
      <c r="T87">
        <v>31.989000000000001</v>
      </c>
      <c r="U87">
        <v>1.8135699999999999</v>
      </c>
      <c r="W87" s="10">
        <f t="shared" si="32"/>
        <v>28679.4</v>
      </c>
      <c r="Y87">
        <v>7</v>
      </c>
      <c r="Z87" t="s">
        <v>106</v>
      </c>
      <c r="AA87">
        <v>2022</v>
      </c>
      <c r="AB87">
        <v>45.579877400000001</v>
      </c>
      <c r="AC87">
        <v>45.579877400000001</v>
      </c>
      <c r="AD87">
        <v>38.268470200000003</v>
      </c>
      <c r="AE87">
        <v>215.755134</v>
      </c>
      <c r="AF87">
        <v>0.10036299999999999</v>
      </c>
      <c r="AG87">
        <v>650.83199999999999</v>
      </c>
    </row>
    <row r="88" spans="1:33" ht="15" customHeight="1" x14ac:dyDescent="0.2">
      <c r="A88">
        <v>2032</v>
      </c>
      <c r="B88">
        <v>0</v>
      </c>
      <c r="C88">
        <v>24.716699999999999</v>
      </c>
      <c r="D88">
        <v>26.454999999999998</v>
      </c>
      <c r="E88">
        <v>24.832599999999999</v>
      </c>
      <c r="F88">
        <v>27.535499999999999</v>
      </c>
      <c r="G88">
        <v>27.784199999999998</v>
      </c>
      <c r="H88">
        <v>31.686800000000002</v>
      </c>
      <c r="I88">
        <v>2.1139399999999999</v>
      </c>
      <c r="K88" s="10">
        <f t="shared" si="31"/>
        <v>27784.199999999997</v>
      </c>
      <c r="M88">
        <v>2032</v>
      </c>
      <c r="N88">
        <v>0</v>
      </c>
      <c r="O88">
        <v>24.716699999999999</v>
      </c>
      <c r="P88">
        <v>26.454999999999998</v>
      </c>
      <c r="Q88">
        <v>25.086200000000002</v>
      </c>
      <c r="R88">
        <v>27.789400000000001</v>
      </c>
      <c r="S88">
        <v>28.038</v>
      </c>
      <c r="T88">
        <v>31.941299999999998</v>
      </c>
      <c r="U88">
        <v>2.1141299999999998</v>
      </c>
      <c r="W88" s="10">
        <f t="shared" si="32"/>
        <v>28038</v>
      </c>
      <c r="Y88">
        <v>7</v>
      </c>
      <c r="Z88" t="s">
        <v>106</v>
      </c>
      <c r="AA88">
        <v>2023</v>
      </c>
      <c r="AB88">
        <v>43.682847600000002</v>
      </c>
      <c r="AC88">
        <v>43.682847600000002</v>
      </c>
      <c r="AD88">
        <v>36.672942800000001</v>
      </c>
      <c r="AE88">
        <v>206.91467399999999</v>
      </c>
      <c r="AF88">
        <v>0.10036299999999999</v>
      </c>
      <c r="AG88">
        <v>629.07177000000001</v>
      </c>
    </row>
    <row r="89" spans="1:33" ht="15" customHeight="1" x14ac:dyDescent="0.2">
      <c r="A89">
        <v>2033</v>
      </c>
      <c r="B89">
        <v>0</v>
      </c>
      <c r="C89">
        <v>24.716699999999999</v>
      </c>
      <c r="D89">
        <v>26.454999999999998</v>
      </c>
      <c r="E89">
        <v>23.919799999999999</v>
      </c>
      <c r="F89">
        <v>26.972999999999999</v>
      </c>
      <c r="G89">
        <v>27.282699999999998</v>
      </c>
      <c r="H89">
        <v>31.4621</v>
      </c>
      <c r="I89">
        <v>2.3730099999999998</v>
      </c>
      <c r="K89" s="10">
        <f t="shared" si="31"/>
        <v>27282.699999999997</v>
      </c>
      <c r="M89">
        <v>2033</v>
      </c>
      <c r="N89">
        <v>0</v>
      </c>
      <c r="O89">
        <v>24.716699999999999</v>
      </c>
      <c r="P89">
        <v>26.454999999999998</v>
      </c>
      <c r="Q89">
        <v>24.1312</v>
      </c>
      <c r="R89">
        <v>27.184999999999999</v>
      </c>
      <c r="S89">
        <v>27.496200000000002</v>
      </c>
      <c r="T89">
        <v>31.673400000000001</v>
      </c>
      <c r="U89">
        <v>2.3691900000000001</v>
      </c>
      <c r="W89" s="10">
        <f t="shared" si="32"/>
        <v>27496.2</v>
      </c>
      <c r="Y89">
        <v>7</v>
      </c>
      <c r="Z89" t="s">
        <v>106</v>
      </c>
      <c r="AA89">
        <v>2024</v>
      </c>
      <c r="AB89">
        <v>42.013815000000001</v>
      </c>
      <c r="AC89">
        <v>42.013815000000001</v>
      </c>
      <c r="AD89">
        <v>42.013815000000001</v>
      </c>
      <c r="AE89">
        <v>198.449726</v>
      </c>
      <c r="AF89">
        <v>0.12045400000000001</v>
      </c>
      <c r="AG89">
        <v>608.71112200000005</v>
      </c>
    </row>
    <row r="90" spans="1:33" ht="15" customHeight="1" x14ac:dyDescent="0.2">
      <c r="A90">
        <v>2034</v>
      </c>
      <c r="B90">
        <v>0</v>
      </c>
      <c r="C90">
        <v>24.716699999999999</v>
      </c>
      <c r="D90">
        <v>26.454999999999998</v>
      </c>
      <c r="E90">
        <v>23.089500000000001</v>
      </c>
      <c r="F90">
        <v>26.511299999999999</v>
      </c>
      <c r="G90">
        <v>26.857600000000001</v>
      </c>
      <c r="H90">
        <v>31.224900000000002</v>
      </c>
      <c r="I90">
        <v>2.6187900000000002</v>
      </c>
      <c r="K90" s="10">
        <f t="shared" si="31"/>
        <v>26857.600000000002</v>
      </c>
      <c r="M90">
        <v>2034</v>
      </c>
      <c r="N90">
        <v>0</v>
      </c>
      <c r="O90">
        <v>24.716699999999999</v>
      </c>
      <c r="P90">
        <v>26.454999999999998</v>
      </c>
      <c r="Q90">
        <v>23.265599999999999</v>
      </c>
      <c r="R90">
        <v>26.6873</v>
      </c>
      <c r="S90">
        <v>27.0413</v>
      </c>
      <c r="T90">
        <v>31.401</v>
      </c>
      <c r="U90">
        <v>2.6046299999999998</v>
      </c>
      <c r="W90" s="10">
        <f t="shared" si="32"/>
        <v>27041.3</v>
      </c>
      <c r="Y90">
        <v>7</v>
      </c>
      <c r="Z90" t="s">
        <v>106</v>
      </c>
      <c r="AA90">
        <v>2025</v>
      </c>
      <c r="AB90">
        <v>39.934666800000002</v>
      </c>
      <c r="AC90">
        <v>39.934666800000002</v>
      </c>
      <c r="AD90">
        <v>39.934666800000002</v>
      </c>
      <c r="AE90">
        <v>189.59811999999999</v>
      </c>
      <c r="AF90">
        <v>0.12045400000000001</v>
      </c>
      <c r="AG90">
        <v>583.282376</v>
      </c>
    </row>
    <row r="91" spans="1:33" ht="15" customHeight="1" x14ac:dyDescent="0.2">
      <c r="Y91">
        <v>7</v>
      </c>
      <c r="Z91" t="s">
        <v>106</v>
      </c>
      <c r="AA91">
        <v>2026</v>
      </c>
      <c r="AB91">
        <v>38.0557266</v>
      </c>
      <c r="AC91">
        <v>38.0557266</v>
      </c>
      <c r="AD91">
        <v>38.0557266</v>
      </c>
      <c r="AE91">
        <v>181.91509400000001</v>
      </c>
      <c r="AF91">
        <v>0.12045400000000001</v>
      </c>
      <c r="AG91">
        <v>560.51518599999997</v>
      </c>
    </row>
    <row r="92" spans="1:33" ht="15" customHeight="1" x14ac:dyDescent="0.2">
      <c r="A92" t="s">
        <v>29</v>
      </c>
      <c r="B92" t="s">
        <v>106</v>
      </c>
      <c r="M92" t="s">
        <v>29</v>
      </c>
      <c r="N92" t="s">
        <v>106</v>
      </c>
      <c r="Y92">
        <v>7</v>
      </c>
      <c r="Z92" t="s">
        <v>106</v>
      </c>
      <c r="AA92">
        <v>2027</v>
      </c>
      <c r="AB92">
        <v>36.349440600000001</v>
      </c>
      <c r="AC92">
        <v>36.349440600000001</v>
      </c>
      <c r="AD92">
        <v>36.349440600000001</v>
      </c>
      <c r="AE92">
        <v>174.59804399999999</v>
      </c>
      <c r="AF92">
        <v>0.12045400000000001</v>
      </c>
      <c r="AG92">
        <v>540.42902600000002</v>
      </c>
    </row>
    <row r="93" spans="1:33" ht="15" customHeight="1" x14ac:dyDescent="0.2">
      <c r="A93" t="s">
        <v>6</v>
      </c>
      <c r="B93" t="s">
        <v>30</v>
      </c>
      <c r="C93" t="s">
        <v>31</v>
      </c>
      <c r="D93" t="s">
        <v>32</v>
      </c>
      <c r="E93" t="s">
        <v>33</v>
      </c>
      <c r="F93" t="s">
        <v>34</v>
      </c>
      <c r="G93" t="s">
        <v>35</v>
      </c>
      <c r="H93" t="s">
        <v>36</v>
      </c>
      <c r="I93" t="s">
        <v>37</v>
      </c>
      <c r="M93" t="s">
        <v>6</v>
      </c>
      <c r="N93" t="s">
        <v>30</v>
      </c>
      <c r="O93" t="s">
        <v>31</v>
      </c>
      <c r="P93" t="s">
        <v>32</v>
      </c>
      <c r="Q93" t="s">
        <v>33</v>
      </c>
      <c r="R93" t="s">
        <v>34</v>
      </c>
      <c r="S93" t="s">
        <v>35</v>
      </c>
      <c r="T93" t="s">
        <v>36</v>
      </c>
      <c r="U93" t="s">
        <v>37</v>
      </c>
      <c r="Y93">
        <v>7</v>
      </c>
      <c r="Z93" t="s">
        <v>106</v>
      </c>
      <c r="AA93">
        <v>2028</v>
      </c>
      <c r="AB93">
        <v>34.824362000000001</v>
      </c>
      <c r="AC93">
        <v>34.824362000000001</v>
      </c>
      <c r="AD93">
        <v>34.824362000000001</v>
      </c>
      <c r="AE93">
        <v>167.254966</v>
      </c>
      <c r="AF93">
        <v>0.12045400000000001</v>
      </c>
      <c r="AG93">
        <v>523.01747</v>
      </c>
    </row>
    <row r="94" spans="1:33" ht="15" customHeight="1" x14ac:dyDescent="0.2">
      <c r="A94">
        <v>2021</v>
      </c>
      <c r="B94">
        <v>331.91699999999997</v>
      </c>
      <c r="C94">
        <v>132.767</v>
      </c>
      <c r="D94">
        <v>116.17100000000001</v>
      </c>
      <c r="E94">
        <v>222.30099999999999</v>
      </c>
      <c r="F94">
        <v>222.30099999999999</v>
      </c>
      <c r="G94">
        <v>222.30099999999999</v>
      </c>
      <c r="H94">
        <v>222.30099999999999</v>
      </c>
      <c r="I94" s="1">
        <v>1.13687E-12</v>
      </c>
      <c r="K94" s="10">
        <f t="shared" ref="K94:K107" si="33">G94*1000</f>
        <v>222301</v>
      </c>
      <c r="M94">
        <v>2021</v>
      </c>
      <c r="N94">
        <v>331.91699999999997</v>
      </c>
      <c r="O94">
        <v>132.767</v>
      </c>
      <c r="P94">
        <v>116.17100000000001</v>
      </c>
      <c r="Q94">
        <v>222.30099999999999</v>
      </c>
      <c r="R94">
        <v>222.30099999999999</v>
      </c>
      <c r="S94">
        <v>222.30099999999999</v>
      </c>
      <c r="T94">
        <v>222.30099999999999</v>
      </c>
      <c r="U94" s="1">
        <v>1.13687E-12</v>
      </c>
      <c r="W94" s="10">
        <f t="shared" ref="W94:W107" si="34">S94*1000</f>
        <v>222301</v>
      </c>
      <c r="Y94">
        <v>7</v>
      </c>
      <c r="Z94" t="s">
        <v>106</v>
      </c>
      <c r="AA94">
        <v>2029</v>
      </c>
      <c r="AB94">
        <v>33.462857999999997</v>
      </c>
      <c r="AC94">
        <v>33.462857999999997</v>
      </c>
      <c r="AD94">
        <v>33.462857999999997</v>
      </c>
      <c r="AE94">
        <v>160.17223799999999</v>
      </c>
      <c r="AF94">
        <v>0.12045400000000001</v>
      </c>
      <c r="AG94">
        <v>508.13060000000002</v>
      </c>
    </row>
    <row r="95" spans="1:33" ht="15" customHeight="1" x14ac:dyDescent="0.2">
      <c r="A95">
        <v>2022</v>
      </c>
      <c r="B95">
        <v>331.91699999999997</v>
      </c>
      <c r="C95">
        <v>132.767</v>
      </c>
      <c r="D95">
        <v>116.17100000000001</v>
      </c>
      <c r="E95">
        <v>215.745</v>
      </c>
      <c r="F95">
        <v>215.75299999999999</v>
      </c>
      <c r="G95">
        <v>215.755</v>
      </c>
      <c r="H95">
        <v>215.773</v>
      </c>
      <c r="I95" s="1">
        <v>9.4588999999999993E-3</v>
      </c>
      <c r="K95" s="10">
        <f t="shared" si="33"/>
        <v>215755</v>
      </c>
      <c r="M95">
        <v>2022</v>
      </c>
      <c r="N95">
        <v>331.91699999999997</v>
      </c>
      <c r="O95">
        <v>132.767</v>
      </c>
      <c r="P95">
        <v>116.17100000000001</v>
      </c>
      <c r="Q95">
        <v>216.625</v>
      </c>
      <c r="R95">
        <v>216.63300000000001</v>
      </c>
      <c r="S95">
        <v>216.63499999999999</v>
      </c>
      <c r="T95">
        <v>216.65299999999999</v>
      </c>
      <c r="U95" s="1">
        <v>9.4890800000000004E-3</v>
      </c>
      <c r="W95" s="10">
        <f t="shared" si="34"/>
        <v>216635</v>
      </c>
      <c r="Y95">
        <v>7</v>
      </c>
      <c r="Z95" t="s">
        <v>106</v>
      </c>
      <c r="AA95">
        <v>2030</v>
      </c>
      <c r="AB95">
        <v>32.285193399999997</v>
      </c>
      <c r="AC95" s="28">
        <v>32.285193399999997</v>
      </c>
      <c r="AD95" s="28">
        <v>32.285193399999997</v>
      </c>
      <c r="AE95" s="28">
        <v>153.77974800000001</v>
      </c>
      <c r="AF95" s="28">
        <v>0.12045400000000001</v>
      </c>
      <c r="AG95">
        <v>495.443896</v>
      </c>
    </row>
    <row r="96" spans="1:33" ht="15" customHeight="1" x14ac:dyDescent="0.2">
      <c r="A96">
        <v>2023</v>
      </c>
      <c r="B96">
        <v>331.91699999999997</v>
      </c>
      <c r="C96">
        <v>132.767</v>
      </c>
      <c r="D96">
        <v>116.17100000000001</v>
      </c>
      <c r="E96">
        <v>206.869</v>
      </c>
      <c r="F96">
        <v>206.90799999999999</v>
      </c>
      <c r="G96">
        <v>206.91499999999999</v>
      </c>
      <c r="H96">
        <v>206.98599999999999</v>
      </c>
      <c r="I96" s="1">
        <v>3.8292800000000002E-2</v>
      </c>
      <c r="K96" s="10">
        <f t="shared" si="33"/>
        <v>206915</v>
      </c>
      <c r="M96">
        <v>2023</v>
      </c>
      <c r="N96">
        <v>331.91699999999997</v>
      </c>
      <c r="O96">
        <v>132.767</v>
      </c>
      <c r="P96">
        <v>116.17100000000001</v>
      </c>
      <c r="Q96">
        <v>210.21100000000001</v>
      </c>
      <c r="R96">
        <v>210.251</v>
      </c>
      <c r="S96">
        <v>210.25700000000001</v>
      </c>
      <c r="T96">
        <v>210.33</v>
      </c>
      <c r="U96" s="1">
        <v>3.9073700000000003E-2</v>
      </c>
      <c r="W96" s="10">
        <f t="shared" si="34"/>
        <v>210257</v>
      </c>
      <c r="Y96">
        <v>7</v>
      </c>
      <c r="Z96" t="s">
        <v>106</v>
      </c>
      <c r="AA96">
        <v>2031</v>
      </c>
      <c r="AB96">
        <v>31.276321800000002</v>
      </c>
      <c r="AC96">
        <v>31.276321800000002</v>
      </c>
      <c r="AD96">
        <v>31.276321800000002</v>
      </c>
      <c r="AE96">
        <v>148.31470200000001</v>
      </c>
      <c r="AF96">
        <v>0.120451854</v>
      </c>
      <c r="AG96">
        <v>484.71301</v>
      </c>
    </row>
    <row r="97" spans="1:33" ht="15" customHeight="1" x14ac:dyDescent="0.2">
      <c r="A97">
        <v>2024</v>
      </c>
      <c r="B97">
        <v>331.91699999999997</v>
      </c>
      <c r="C97">
        <v>132.767</v>
      </c>
      <c r="D97">
        <v>116.17100000000001</v>
      </c>
      <c r="E97">
        <v>199.32</v>
      </c>
      <c r="F97">
        <v>199.43899999999999</v>
      </c>
      <c r="G97">
        <v>199.46</v>
      </c>
      <c r="H97">
        <v>199.68899999999999</v>
      </c>
      <c r="I97" s="1">
        <v>0.11808200000000001</v>
      </c>
      <c r="K97" s="10">
        <f t="shared" si="33"/>
        <v>199460</v>
      </c>
      <c r="M97">
        <v>2024</v>
      </c>
      <c r="N97">
        <v>331.91699999999997</v>
      </c>
      <c r="O97">
        <v>132.767</v>
      </c>
      <c r="P97">
        <v>116.17100000000001</v>
      </c>
      <c r="Q97">
        <v>204.05199999999999</v>
      </c>
      <c r="R97">
        <v>204.172</v>
      </c>
      <c r="S97">
        <v>204.19399999999999</v>
      </c>
      <c r="T97">
        <v>204.42599999999999</v>
      </c>
      <c r="U97" s="1">
        <v>0.120088</v>
      </c>
      <c r="W97" s="10">
        <f t="shared" si="34"/>
        <v>204194</v>
      </c>
      <c r="Y97">
        <v>7</v>
      </c>
      <c r="Z97" t="s">
        <v>106</v>
      </c>
      <c r="AA97">
        <v>2032</v>
      </c>
      <c r="AB97">
        <v>30.3767362</v>
      </c>
      <c r="AC97">
        <v>30.3767362</v>
      </c>
      <c r="AD97">
        <v>30.3767362</v>
      </c>
      <c r="AE97">
        <v>143.750508</v>
      </c>
      <c r="AF97" s="28">
        <v>0.120142368</v>
      </c>
      <c r="AG97" s="28">
        <v>475.66394400000001</v>
      </c>
    </row>
    <row r="98" spans="1:33" ht="15" customHeight="1" x14ac:dyDescent="0.2">
      <c r="A98">
        <v>2025</v>
      </c>
      <c r="B98">
        <v>331.91699999999997</v>
      </c>
      <c r="C98">
        <v>132.767</v>
      </c>
      <c r="D98">
        <v>116.17100000000001</v>
      </c>
      <c r="E98">
        <v>192.98699999999999</v>
      </c>
      <c r="F98">
        <v>193.297</v>
      </c>
      <c r="G98">
        <v>193.351</v>
      </c>
      <c r="H98">
        <v>193.941</v>
      </c>
      <c r="I98" s="1">
        <v>0.30793100000000001</v>
      </c>
      <c r="K98" s="10">
        <f t="shared" si="33"/>
        <v>193351</v>
      </c>
      <c r="M98">
        <v>2025</v>
      </c>
      <c r="N98">
        <v>331.91699999999997</v>
      </c>
      <c r="O98">
        <v>132.767</v>
      </c>
      <c r="P98">
        <v>116.17100000000001</v>
      </c>
      <c r="Q98">
        <v>197.29400000000001</v>
      </c>
      <c r="R98">
        <v>197.60599999999999</v>
      </c>
      <c r="S98">
        <v>197.661</v>
      </c>
      <c r="T98">
        <v>198.25399999999999</v>
      </c>
      <c r="U98" s="1">
        <v>0.30976300000000001</v>
      </c>
      <c r="W98" s="10">
        <f t="shared" si="34"/>
        <v>197661</v>
      </c>
      <c r="Y98">
        <v>7</v>
      </c>
      <c r="Z98" t="s">
        <v>106</v>
      </c>
      <c r="AA98">
        <v>2033</v>
      </c>
      <c r="AB98">
        <v>29.4765616</v>
      </c>
      <c r="AC98" s="28">
        <v>29.4765616</v>
      </c>
      <c r="AD98" s="28">
        <v>29.4765616</v>
      </c>
      <c r="AE98" s="28">
        <v>140.014354</v>
      </c>
      <c r="AF98" s="28">
        <v>0.119093008</v>
      </c>
      <c r="AG98">
        <v>468.138238</v>
      </c>
    </row>
    <row r="99" spans="1:33" ht="15" customHeight="1" x14ac:dyDescent="0.2">
      <c r="A99">
        <v>2026</v>
      </c>
      <c r="B99">
        <v>331.91699999999997</v>
      </c>
      <c r="C99">
        <v>132.767</v>
      </c>
      <c r="D99">
        <v>116.17100000000001</v>
      </c>
      <c r="E99">
        <v>187.19800000000001</v>
      </c>
      <c r="F99">
        <v>187.94</v>
      </c>
      <c r="G99">
        <v>188.06</v>
      </c>
      <c r="H99">
        <v>189.41200000000001</v>
      </c>
      <c r="I99" s="1">
        <v>0.70989599999999997</v>
      </c>
      <c r="K99" s="10">
        <f t="shared" si="33"/>
        <v>188060</v>
      </c>
      <c r="M99">
        <v>2026</v>
      </c>
      <c r="N99">
        <v>331.91699999999997</v>
      </c>
      <c r="O99">
        <v>132.767</v>
      </c>
      <c r="P99">
        <v>116.17100000000001</v>
      </c>
      <c r="Q99">
        <v>191.08600000000001</v>
      </c>
      <c r="R99">
        <v>191.83099999999999</v>
      </c>
      <c r="S99">
        <v>191.95</v>
      </c>
      <c r="T99">
        <v>193.30600000000001</v>
      </c>
      <c r="U99" s="1">
        <v>0.71159099999999997</v>
      </c>
      <c r="W99" s="10">
        <f t="shared" si="34"/>
        <v>191950</v>
      </c>
      <c r="Y99">
        <v>7</v>
      </c>
      <c r="Z99" t="s">
        <v>106</v>
      </c>
      <c r="AA99">
        <v>2034</v>
      </c>
      <c r="AB99">
        <v>28.692740400000002</v>
      </c>
      <c r="AC99">
        <v>28.692740400000002</v>
      </c>
      <c r="AD99">
        <v>28.692740400000002</v>
      </c>
      <c r="AE99">
        <v>137.01250999999999</v>
      </c>
      <c r="AF99">
        <v>0.117838428</v>
      </c>
      <c r="AG99">
        <v>461.92471</v>
      </c>
    </row>
    <row r="100" spans="1:33" ht="15" customHeight="1" x14ac:dyDescent="0.2">
      <c r="A100">
        <v>2027</v>
      </c>
      <c r="B100">
        <v>331.91699999999997</v>
      </c>
      <c r="C100">
        <v>132.767</v>
      </c>
      <c r="D100">
        <v>116.17100000000001</v>
      </c>
      <c r="E100">
        <v>181.02600000000001</v>
      </c>
      <c r="F100">
        <v>182.58</v>
      </c>
      <c r="G100">
        <v>182.81399999999999</v>
      </c>
      <c r="H100">
        <v>185.667</v>
      </c>
      <c r="I100">
        <v>1.4693000000000001</v>
      </c>
      <c r="K100" s="10">
        <f t="shared" si="33"/>
        <v>182814</v>
      </c>
      <c r="M100">
        <v>2027</v>
      </c>
      <c r="N100">
        <v>331.91699999999997</v>
      </c>
      <c r="O100">
        <v>132.767</v>
      </c>
      <c r="P100">
        <v>116.17100000000001</v>
      </c>
      <c r="Q100">
        <v>184.50800000000001</v>
      </c>
      <c r="R100">
        <v>186.06299999999999</v>
      </c>
      <c r="S100">
        <v>186.29599999999999</v>
      </c>
      <c r="T100">
        <v>189.154</v>
      </c>
      <c r="U100">
        <v>1.4709099999999999</v>
      </c>
      <c r="W100" s="10">
        <f t="shared" si="34"/>
        <v>186296</v>
      </c>
    </row>
    <row r="101" spans="1:33" ht="15" customHeight="1" x14ac:dyDescent="0.2">
      <c r="A101">
        <v>2028</v>
      </c>
      <c r="B101">
        <v>331.91699999999997</v>
      </c>
      <c r="C101">
        <v>132.767</v>
      </c>
      <c r="D101">
        <v>116.17100000000001</v>
      </c>
      <c r="E101">
        <v>173.81899999999999</v>
      </c>
      <c r="F101">
        <v>176.78800000000001</v>
      </c>
      <c r="G101">
        <v>177.22300000000001</v>
      </c>
      <c r="H101">
        <v>182.28</v>
      </c>
      <c r="I101">
        <v>2.7251099999999999</v>
      </c>
      <c r="K101" s="10">
        <f t="shared" si="33"/>
        <v>177223</v>
      </c>
      <c r="M101">
        <v>2028</v>
      </c>
      <c r="N101">
        <v>331.91699999999997</v>
      </c>
      <c r="O101">
        <v>132.767</v>
      </c>
      <c r="P101">
        <v>116.17100000000001</v>
      </c>
      <c r="Q101">
        <v>176.90899999999999</v>
      </c>
      <c r="R101">
        <v>179.87799999999999</v>
      </c>
      <c r="S101">
        <v>180.31399999999999</v>
      </c>
      <c r="T101">
        <v>185.37299999999999</v>
      </c>
      <c r="U101">
        <v>2.7266900000000001</v>
      </c>
      <c r="W101" s="10">
        <f t="shared" si="34"/>
        <v>180314</v>
      </c>
    </row>
    <row r="102" spans="1:33" ht="15" customHeight="1" x14ac:dyDescent="0.2">
      <c r="A102">
        <v>2029</v>
      </c>
      <c r="B102">
        <v>331.91699999999997</v>
      </c>
      <c r="C102">
        <v>132.767</v>
      </c>
      <c r="D102">
        <v>116.17100000000001</v>
      </c>
      <c r="E102">
        <v>165.91200000000001</v>
      </c>
      <c r="F102">
        <v>170.792</v>
      </c>
      <c r="G102">
        <v>171.57900000000001</v>
      </c>
      <c r="H102">
        <v>180.22800000000001</v>
      </c>
      <c r="I102">
        <v>4.4923299999999999</v>
      </c>
      <c r="K102" s="10">
        <f t="shared" si="33"/>
        <v>171579</v>
      </c>
      <c r="M102">
        <v>2029</v>
      </c>
      <c r="N102">
        <v>331.91699999999997</v>
      </c>
      <c r="O102">
        <v>132.767</v>
      </c>
      <c r="P102">
        <v>116.17100000000001</v>
      </c>
      <c r="Q102">
        <v>168.63300000000001</v>
      </c>
      <c r="R102">
        <v>173.51599999999999</v>
      </c>
      <c r="S102">
        <v>174.30199999999999</v>
      </c>
      <c r="T102">
        <v>182.95599999999999</v>
      </c>
      <c r="U102">
        <v>4.4939099999999996</v>
      </c>
      <c r="W102" s="10">
        <f t="shared" si="34"/>
        <v>174302</v>
      </c>
    </row>
    <row r="103" spans="1:33" ht="15" customHeight="1" x14ac:dyDescent="0.2">
      <c r="A103">
        <v>2030</v>
      </c>
      <c r="B103">
        <v>331.91699999999997</v>
      </c>
      <c r="C103">
        <v>132.767</v>
      </c>
      <c r="D103">
        <v>116.17100000000001</v>
      </c>
      <c r="E103">
        <v>157.91200000000001</v>
      </c>
      <c r="F103">
        <v>165.143</v>
      </c>
      <c r="G103">
        <v>166.339</v>
      </c>
      <c r="H103">
        <v>178.471</v>
      </c>
      <c r="I103">
        <v>6.5683199999999999</v>
      </c>
      <c r="K103" s="10">
        <f t="shared" si="33"/>
        <v>166339</v>
      </c>
      <c r="M103">
        <v>2030</v>
      </c>
      <c r="N103">
        <v>331.91699999999997</v>
      </c>
      <c r="O103">
        <v>132.767</v>
      </c>
      <c r="P103">
        <v>116.17100000000001</v>
      </c>
      <c r="Q103">
        <v>160.297</v>
      </c>
      <c r="R103">
        <v>167.53</v>
      </c>
      <c r="S103">
        <v>168.72499999999999</v>
      </c>
      <c r="T103">
        <v>180.86099999999999</v>
      </c>
      <c r="U103">
        <v>6.5698600000000003</v>
      </c>
      <c r="W103" s="10">
        <f t="shared" si="34"/>
        <v>168725</v>
      </c>
    </row>
    <row r="104" spans="1:33" ht="15" customHeight="1" x14ac:dyDescent="0.2">
      <c r="A104">
        <v>2031</v>
      </c>
      <c r="B104">
        <v>331.91699999999997</v>
      </c>
      <c r="C104">
        <v>132.767</v>
      </c>
      <c r="D104">
        <v>116.17100000000001</v>
      </c>
      <c r="E104">
        <v>150.22</v>
      </c>
      <c r="F104">
        <v>160.60300000000001</v>
      </c>
      <c r="G104">
        <v>161.78800000000001</v>
      </c>
      <c r="H104">
        <v>177.37200000000001</v>
      </c>
      <c r="I104">
        <v>8.6286100000000001</v>
      </c>
      <c r="K104" s="10">
        <f t="shared" si="33"/>
        <v>161788</v>
      </c>
      <c r="M104">
        <v>2031</v>
      </c>
      <c r="N104">
        <v>331.91699999999997</v>
      </c>
      <c r="O104">
        <v>132.767</v>
      </c>
      <c r="P104">
        <v>116.17100000000001</v>
      </c>
      <c r="Q104">
        <v>152.303</v>
      </c>
      <c r="R104">
        <v>162.68799999999999</v>
      </c>
      <c r="S104">
        <v>163.87100000000001</v>
      </c>
      <c r="T104">
        <v>179.46</v>
      </c>
      <c r="U104">
        <v>8.6300299999999996</v>
      </c>
      <c r="W104" s="10">
        <f t="shared" si="34"/>
        <v>163871</v>
      </c>
    </row>
    <row r="105" spans="1:33" ht="15" customHeight="1" x14ac:dyDescent="0.2">
      <c r="A105">
        <v>2032</v>
      </c>
      <c r="B105">
        <v>331.91699999999997</v>
      </c>
      <c r="C105">
        <v>132.767</v>
      </c>
      <c r="D105">
        <v>116.17100000000001</v>
      </c>
      <c r="E105">
        <v>143.68199999999999</v>
      </c>
      <c r="F105">
        <v>156.98699999999999</v>
      </c>
      <c r="G105">
        <v>157.934</v>
      </c>
      <c r="H105">
        <v>176.608</v>
      </c>
      <c r="I105">
        <v>10.4285</v>
      </c>
      <c r="K105" s="10">
        <f t="shared" si="33"/>
        <v>157934</v>
      </c>
      <c r="M105">
        <v>2032</v>
      </c>
      <c r="N105">
        <v>331.91699999999997</v>
      </c>
      <c r="O105">
        <v>132.767</v>
      </c>
      <c r="P105">
        <v>116.17100000000001</v>
      </c>
      <c r="Q105">
        <v>145.49799999999999</v>
      </c>
      <c r="R105">
        <v>158.80199999999999</v>
      </c>
      <c r="S105">
        <v>159.751</v>
      </c>
      <c r="T105">
        <v>178.429</v>
      </c>
      <c r="U105">
        <v>10.4297</v>
      </c>
      <c r="W105" s="10">
        <f t="shared" si="34"/>
        <v>159751</v>
      </c>
    </row>
    <row r="106" spans="1:33" ht="15" customHeight="1" x14ac:dyDescent="0.2">
      <c r="A106">
        <v>2033</v>
      </c>
      <c r="B106">
        <v>331.91699999999997</v>
      </c>
      <c r="C106">
        <v>132.767</v>
      </c>
      <c r="D106">
        <v>116.17100000000001</v>
      </c>
      <c r="E106">
        <v>138.05799999999999</v>
      </c>
      <c r="F106">
        <v>153.114</v>
      </c>
      <c r="G106">
        <v>154.70699999999999</v>
      </c>
      <c r="H106">
        <v>175.703</v>
      </c>
      <c r="I106">
        <v>11.8725</v>
      </c>
      <c r="K106" s="10">
        <f t="shared" si="33"/>
        <v>154707</v>
      </c>
      <c r="M106">
        <v>2033</v>
      </c>
      <c r="N106">
        <v>331.91699999999997</v>
      </c>
      <c r="O106">
        <v>132.767</v>
      </c>
      <c r="P106">
        <v>116.17100000000001</v>
      </c>
      <c r="Q106">
        <v>139.64099999999999</v>
      </c>
      <c r="R106">
        <v>154.70099999999999</v>
      </c>
      <c r="S106">
        <v>156.291</v>
      </c>
      <c r="T106">
        <v>177.28899999999999</v>
      </c>
      <c r="U106">
        <v>11.874000000000001</v>
      </c>
      <c r="W106" s="10">
        <f t="shared" si="34"/>
        <v>156291</v>
      </c>
    </row>
    <row r="107" spans="1:33" ht="15" customHeight="1" x14ac:dyDescent="0.2">
      <c r="A107">
        <v>2034</v>
      </c>
      <c r="B107">
        <v>331.91699999999997</v>
      </c>
      <c r="C107">
        <v>132.767</v>
      </c>
      <c r="D107">
        <v>116.17100000000001</v>
      </c>
      <c r="E107">
        <v>133.14500000000001</v>
      </c>
      <c r="F107">
        <v>149.917</v>
      </c>
      <c r="G107">
        <v>152.00800000000001</v>
      </c>
      <c r="H107">
        <v>174.67599999999999</v>
      </c>
      <c r="I107">
        <v>12.9739</v>
      </c>
      <c r="K107" s="10">
        <f t="shared" si="33"/>
        <v>152008</v>
      </c>
      <c r="M107">
        <v>2034</v>
      </c>
      <c r="N107">
        <v>331.91699999999997</v>
      </c>
      <c r="O107">
        <v>132.767</v>
      </c>
      <c r="P107">
        <v>116.17100000000001</v>
      </c>
      <c r="Q107">
        <v>134.52799999999999</v>
      </c>
      <c r="R107">
        <v>151.30000000000001</v>
      </c>
      <c r="S107">
        <v>153.38900000000001</v>
      </c>
      <c r="T107">
        <v>176.06100000000001</v>
      </c>
      <c r="U107">
        <v>12.978300000000001</v>
      </c>
      <c r="W107" s="10">
        <f t="shared" si="34"/>
        <v>153389</v>
      </c>
    </row>
    <row r="108" spans="1:33" ht="15" customHeight="1" x14ac:dyDescent="0.2"/>
    <row r="109" spans="1:33" ht="15" customHeight="1" x14ac:dyDescent="0.2">
      <c r="A109" t="s">
        <v>104</v>
      </c>
      <c r="M109" t="s">
        <v>104</v>
      </c>
    </row>
    <row r="110" spans="1:33" ht="15" customHeight="1" x14ac:dyDescent="0.2">
      <c r="A110" t="s">
        <v>6</v>
      </c>
      <c r="B110" t="s">
        <v>39</v>
      </c>
      <c r="C110" t="s">
        <v>40</v>
      </c>
      <c r="D110" t="s">
        <v>41</v>
      </c>
      <c r="E110" t="s">
        <v>42</v>
      </c>
      <c r="F110" t="s">
        <v>43</v>
      </c>
      <c r="G110" t="s">
        <v>44</v>
      </c>
      <c r="H110" t="s">
        <v>45</v>
      </c>
      <c r="I110" t="s">
        <v>46</v>
      </c>
      <c r="M110" t="s">
        <v>6</v>
      </c>
      <c r="N110" t="s">
        <v>39</v>
      </c>
      <c r="O110" t="s">
        <v>40</v>
      </c>
      <c r="P110" t="s">
        <v>41</v>
      </c>
      <c r="Q110" t="s">
        <v>42</v>
      </c>
      <c r="R110" t="s">
        <v>43</v>
      </c>
      <c r="S110" t="s">
        <v>44</v>
      </c>
      <c r="T110" t="s">
        <v>45</v>
      </c>
      <c r="U110" t="s">
        <v>46</v>
      </c>
    </row>
    <row r="111" spans="1:33" ht="15" customHeight="1" x14ac:dyDescent="0.2">
      <c r="A111">
        <v>2021</v>
      </c>
      <c r="B111">
        <v>0</v>
      </c>
      <c r="C111">
        <v>0.10036299999999999</v>
      </c>
      <c r="D111">
        <v>0.12045400000000001</v>
      </c>
      <c r="E111">
        <v>7.1452000000000002E-2</v>
      </c>
      <c r="F111">
        <v>7.1452000000000002E-2</v>
      </c>
      <c r="G111">
        <v>7.1452000000000002E-2</v>
      </c>
      <c r="H111">
        <v>7.1452000000000002E-2</v>
      </c>
      <c r="I111" s="1">
        <v>5.96745E-16</v>
      </c>
      <c r="K111" s="11">
        <f t="shared" ref="K111:K124" si="35">G111</f>
        <v>7.1452000000000002E-2</v>
      </c>
      <c r="M111">
        <v>2021</v>
      </c>
      <c r="N111">
        <v>0</v>
      </c>
      <c r="O111">
        <v>0.10036299999999999</v>
      </c>
      <c r="P111">
        <v>0.12045400000000001</v>
      </c>
      <c r="Q111">
        <v>7.1452000000000002E-2</v>
      </c>
      <c r="R111">
        <v>7.1452000000000002E-2</v>
      </c>
      <c r="S111">
        <v>7.1452000000000002E-2</v>
      </c>
      <c r="T111">
        <v>7.1452000000000002E-2</v>
      </c>
      <c r="U111" s="1">
        <v>5.96745E-16</v>
      </c>
      <c r="W111" s="11">
        <f t="shared" ref="W111:W124" si="36">S111</f>
        <v>7.1452000000000002E-2</v>
      </c>
    </row>
    <row r="112" spans="1:33" ht="15" customHeight="1" x14ac:dyDescent="0.2">
      <c r="A112">
        <v>2022</v>
      </c>
      <c r="B112">
        <v>0</v>
      </c>
      <c r="C112">
        <v>0.10036299999999999</v>
      </c>
      <c r="D112">
        <v>0.12045400000000001</v>
      </c>
      <c r="E112">
        <v>0.10036299999999999</v>
      </c>
      <c r="F112">
        <v>0.10036299999999999</v>
      </c>
      <c r="G112">
        <v>0.10036299999999999</v>
      </c>
      <c r="H112">
        <v>0.10036299999999999</v>
      </c>
      <c r="I112" s="1">
        <v>7.4940100000000003E-16</v>
      </c>
      <c r="K112" s="11">
        <f t="shared" si="35"/>
        <v>0.10036299999999999</v>
      </c>
      <c r="M112">
        <v>2022</v>
      </c>
      <c r="N112">
        <v>0</v>
      </c>
      <c r="O112">
        <v>0.10036299999999999</v>
      </c>
      <c r="P112">
        <v>0.12045400000000001</v>
      </c>
      <c r="Q112">
        <v>8.4615099999999999E-2</v>
      </c>
      <c r="R112">
        <v>8.4616300000000005E-2</v>
      </c>
      <c r="S112">
        <v>8.4616200000000003E-2</v>
      </c>
      <c r="T112">
        <v>8.4616800000000006E-2</v>
      </c>
      <c r="U112" s="1">
        <v>5.3803499999999999E-7</v>
      </c>
      <c r="W112" s="11">
        <f t="shared" si="36"/>
        <v>8.4616200000000003E-2</v>
      </c>
    </row>
    <row r="113" spans="1:23" ht="15" customHeight="1" x14ac:dyDescent="0.2">
      <c r="A113">
        <v>2023</v>
      </c>
      <c r="B113">
        <v>0</v>
      </c>
      <c r="C113">
        <v>0.10036299999999999</v>
      </c>
      <c r="D113">
        <v>0.12045400000000001</v>
      </c>
      <c r="E113">
        <v>0.10036299999999999</v>
      </c>
      <c r="F113">
        <v>0.10036299999999999</v>
      </c>
      <c r="G113">
        <v>0.10036299999999999</v>
      </c>
      <c r="H113">
        <v>0.10036299999999999</v>
      </c>
      <c r="I113" s="1">
        <v>7.4940100000000003E-16</v>
      </c>
      <c r="K113" s="11">
        <f t="shared" si="35"/>
        <v>0.10036299999999999</v>
      </c>
      <c r="M113">
        <v>2023</v>
      </c>
      <c r="N113">
        <v>0</v>
      </c>
      <c r="O113">
        <v>0.10036299999999999</v>
      </c>
      <c r="P113">
        <v>0.12045400000000001</v>
      </c>
      <c r="Q113">
        <v>8.3579500000000001E-2</v>
      </c>
      <c r="R113">
        <v>8.3608100000000005E-2</v>
      </c>
      <c r="S113">
        <v>8.3605200000000005E-2</v>
      </c>
      <c r="T113">
        <v>8.3619600000000002E-2</v>
      </c>
      <c r="U113" s="1">
        <v>1.3155900000000001E-5</v>
      </c>
      <c r="W113" s="11">
        <f t="shared" si="36"/>
        <v>8.3605200000000005E-2</v>
      </c>
    </row>
    <row r="114" spans="1:23" ht="15" customHeight="1" x14ac:dyDescent="0.2">
      <c r="A114">
        <v>2024</v>
      </c>
      <c r="B114">
        <v>0</v>
      </c>
      <c r="C114">
        <v>0.10036299999999999</v>
      </c>
      <c r="D114">
        <v>0.12045400000000001</v>
      </c>
      <c r="E114">
        <v>0.10036299999999999</v>
      </c>
      <c r="F114">
        <v>0.10036299999999999</v>
      </c>
      <c r="G114">
        <v>0.10036299999999999</v>
      </c>
      <c r="H114">
        <v>0.10036299999999999</v>
      </c>
      <c r="I114" s="1">
        <v>7.4940100000000003E-16</v>
      </c>
      <c r="K114" s="11">
        <f t="shared" si="35"/>
        <v>0.10036299999999999</v>
      </c>
      <c r="M114">
        <v>2024</v>
      </c>
      <c r="N114">
        <v>0</v>
      </c>
      <c r="O114">
        <v>0.10036299999999999</v>
      </c>
      <c r="P114">
        <v>0.12045400000000001</v>
      </c>
      <c r="Q114">
        <v>0.10036299999999999</v>
      </c>
      <c r="R114">
        <v>0.10036299999999999</v>
      </c>
      <c r="S114">
        <v>0.10036299999999999</v>
      </c>
      <c r="T114">
        <v>0.10036299999999999</v>
      </c>
      <c r="U114" s="1">
        <v>7.4940100000000003E-16</v>
      </c>
      <c r="W114" s="11">
        <f t="shared" si="36"/>
        <v>0.10036299999999999</v>
      </c>
    </row>
    <row r="115" spans="1:23" ht="15" customHeight="1" x14ac:dyDescent="0.2">
      <c r="A115">
        <v>2025</v>
      </c>
      <c r="B115">
        <v>0</v>
      </c>
      <c r="C115">
        <v>0.10036299999999999</v>
      </c>
      <c r="D115">
        <v>0.12045400000000001</v>
      </c>
      <c r="E115">
        <v>0.10036299999999999</v>
      </c>
      <c r="F115">
        <v>0.10036299999999999</v>
      </c>
      <c r="G115">
        <v>0.10036299999999999</v>
      </c>
      <c r="H115">
        <v>0.10036299999999999</v>
      </c>
      <c r="I115" s="1">
        <v>7.4940100000000003E-16</v>
      </c>
      <c r="K115" s="11">
        <f t="shared" si="35"/>
        <v>0.10036299999999999</v>
      </c>
      <c r="M115">
        <v>2025</v>
      </c>
      <c r="N115">
        <v>0</v>
      </c>
      <c r="O115">
        <v>0.10036299999999999</v>
      </c>
      <c r="P115">
        <v>0.12045400000000001</v>
      </c>
      <c r="Q115">
        <v>0.10036299999999999</v>
      </c>
      <c r="R115">
        <v>0.10036299999999999</v>
      </c>
      <c r="S115">
        <v>0.10036299999999999</v>
      </c>
      <c r="T115">
        <v>0.10036299999999999</v>
      </c>
      <c r="U115" s="1">
        <v>7.4940100000000003E-16</v>
      </c>
      <c r="W115" s="11">
        <f t="shared" si="36"/>
        <v>0.10036299999999999</v>
      </c>
    </row>
    <row r="116" spans="1:23" ht="15" customHeight="1" x14ac:dyDescent="0.2">
      <c r="A116">
        <v>2026</v>
      </c>
      <c r="B116">
        <v>0</v>
      </c>
      <c r="C116">
        <v>0.10036299999999999</v>
      </c>
      <c r="D116">
        <v>0.12045400000000001</v>
      </c>
      <c r="E116">
        <v>0.10036299999999999</v>
      </c>
      <c r="F116">
        <v>0.10036299999999999</v>
      </c>
      <c r="G116">
        <v>0.10036299999999999</v>
      </c>
      <c r="H116">
        <v>0.10036299999999999</v>
      </c>
      <c r="I116" s="1">
        <v>7.4940100000000003E-16</v>
      </c>
      <c r="K116" s="11">
        <f t="shared" si="35"/>
        <v>0.10036299999999999</v>
      </c>
      <c r="M116">
        <v>2026</v>
      </c>
      <c r="N116">
        <v>0</v>
      </c>
      <c r="O116">
        <v>0.10036299999999999</v>
      </c>
      <c r="P116">
        <v>0.12045400000000001</v>
      </c>
      <c r="Q116">
        <v>0.10036299999999999</v>
      </c>
      <c r="R116">
        <v>0.10036299999999999</v>
      </c>
      <c r="S116">
        <v>0.10036299999999999</v>
      </c>
      <c r="T116">
        <v>0.10036299999999999</v>
      </c>
      <c r="U116" s="1">
        <v>7.4940100000000003E-16</v>
      </c>
      <c r="W116" s="11">
        <f t="shared" si="36"/>
        <v>0.10036299999999999</v>
      </c>
    </row>
    <row r="117" spans="1:23" ht="15" customHeight="1" x14ac:dyDescent="0.2">
      <c r="A117">
        <v>2027</v>
      </c>
      <c r="B117">
        <v>0</v>
      </c>
      <c r="C117">
        <v>0.10036299999999999</v>
      </c>
      <c r="D117">
        <v>0.12045400000000001</v>
      </c>
      <c r="E117">
        <v>0.10036299999999999</v>
      </c>
      <c r="F117">
        <v>0.10036299999999999</v>
      </c>
      <c r="G117">
        <v>0.10036299999999999</v>
      </c>
      <c r="H117">
        <v>0.10036299999999999</v>
      </c>
      <c r="I117" s="1">
        <v>7.4940100000000003E-16</v>
      </c>
      <c r="K117" s="11">
        <f t="shared" si="35"/>
        <v>0.10036299999999999</v>
      </c>
      <c r="M117">
        <v>2027</v>
      </c>
      <c r="N117">
        <v>0</v>
      </c>
      <c r="O117">
        <v>0.10036299999999999</v>
      </c>
      <c r="P117">
        <v>0.12045400000000001</v>
      </c>
      <c r="Q117">
        <v>0.10036299999999999</v>
      </c>
      <c r="R117">
        <v>0.10036299999999999</v>
      </c>
      <c r="S117">
        <v>0.10036299999999999</v>
      </c>
      <c r="T117">
        <v>0.10036299999999999</v>
      </c>
      <c r="U117" s="1">
        <v>7.4940100000000003E-16</v>
      </c>
      <c r="W117" s="11">
        <f t="shared" si="36"/>
        <v>0.10036299999999999</v>
      </c>
    </row>
    <row r="118" spans="1:23" ht="15" customHeight="1" x14ac:dyDescent="0.2">
      <c r="A118">
        <v>2028</v>
      </c>
      <c r="B118">
        <v>0</v>
      </c>
      <c r="C118">
        <v>0.10036299999999999</v>
      </c>
      <c r="D118">
        <v>0.12045400000000001</v>
      </c>
      <c r="E118">
        <v>0.10036299999999999</v>
      </c>
      <c r="F118">
        <v>0.10036299999999999</v>
      </c>
      <c r="G118">
        <v>0.10036299999999999</v>
      </c>
      <c r="H118">
        <v>0.10036299999999999</v>
      </c>
      <c r="I118" s="1">
        <v>7.4940100000000003E-16</v>
      </c>
      <c r="K118" s="11">
        <f t="shared" si="35"/>
        <v>0.10036299999999999</v>
      </c>
      <c r="M118">
        <v>2028</v>
      </c>
      <c r="N118">
        <v>0</v>
      </c>
      <c r="O118">
        <v>0.10036299999999999</v>
      </c>
      <c r="P118">
        <v>0.12045400000000001</v>
      </c>
      <c r="Q118">
        <v>0.10036299999999999</v>
      </c>
      <c r="R118">
        <v>0.10036299999999999</v>
      </c>
      <c r="S118">
        <v>0.10036299999999999</v>
      </c>
      <c r="T118">
        <v>0.10036299999999999</v>
      </c>
      <c r="U118" s="1">
        <v>7.4940100000000003E-16</v>
      </c>
      <c r="W118" s="11">
        <f t="shared" si="36"/>
        <v>0.10036299999999999</v>
      </c>
    </row>
    <row r="119" spans="1:23" ht="15" customHeight="1" x14ac:dyDescent="0.2">
      <c r="A119">
        <v>2029</v>
      </c>
      <c r="B119">
        <v>0</v>
      </c>
      <c r="C119">
        <v>0.10036299999999999</v>
      </c>
      <c r="D119">
        <v>0.12045400000000001</v>
      </c>
      <c r="E119">
        <v>0.10036299999999999</v>
      </c>
      <c r="F119">
        <v>0.10036299999999999</v>
      </c>
      <c r="G119">
        <v>0.10036299999999999</v>
      </c>
      <c r="H119">
        <v>0.10036299999999999</v>
      </c>
      <c r="I119" s="1">
        <v>7.4940100000000003E-16</v>
      </c>
      <c r="K119" s="11">
        <f t="shared" si="35"/>
        <v>0.10036299999999999</v>
      </c>
      <c r="M119">
        <v>2029</v>
      </c>
      <c r="N119">
        <v>0</v>
      </c>
      <c r="O119">
        <v>0.10036299999999999</v>
      </c>
      <c r="P119">
        <v>0.12045400000000001</v>
      </c>
      <c r="Q119">
        <v>0.10036299999999999</v>
      </c>
      <c r="R119">
        <v>0.10036299999999999</v>
      </c>
      <c r="S119">
        <v>0.10036299999999999</v>
      </c>
      <c r="T119">
        <v>0.10036299999999999</v>
      </c>
      <c r="U119" s="1">
        <v>7.4940100000000003E-16</v>
      </c>
      <c r="W119" s="11">
        <f t="shared" si="36"/>
        <v>0.10036299999999999</v>
      </c>
    </row>
    <row r="120" spans="1:23" ht="15" customHeight="1" x14ac:dyDescent="0.2">
      <c r="A120">
        <v>2030</v>
      </c>
      <c r="B120">
        <v>0</v>
      </c>
      <c r="C120">
        <v>0.10036299999999999</v>
      </c>
      <c r="D120">
        <v>0.12045400000000001</v>
      </c>
      <c r="E120">
        <v>0.10036299999999999</v>
      </c>
      <c r="F120">
        <v>0.10036299999999999</v>
      </c>
      <c r="G120">
        <v>0.10036299999999999</v>
      </c>
      <c r="H120">
        <v>0.10036299999999999</v>
      </c>
      <c r="I120" s="1">
        <v>7.4940100000000003E-16</v>
      </c>
      <c r="K120" s="11">
        <f t="shared" si="35"/>
        <v>0.10036299999999999</v>
      </c>
      <c r="M120">
        <v>2030</v>
      </c>
      <c r="N120">
        <v>0</v>
      </c>
      <c r="O120">
        <v>0.10036299999999999</v>
      </c>
      <c r="P120">
        <v>0.12045400000000001</v>
      </c>
      <c r="Q120">
        <v>0.10036299999999999</v>
      </c>
      <c r="R120">
        <v>0.10036299999999999</v>
      </c>
      <c r="S120">
        <v>0.10036299999999999</v>
      </c>
      <c r="T120">
        <v>0.10036299999999999</v>
      </c>
      <c r="U120" s="1">
        <v>7.4940100000000003E-16</v>
      </c>
      <c r="W120" s="11">
        <f t="shared" si="36"/>
        <v>0.10036299999999999</v>
      </c>
    </row>
    <row r="121" spans="1:23" ht="15" customHeight="1" x14ac:dyDescent="0.2">
      <c r="A121">
        <v>2031</v>
      </c>
      <c r="B121">
        <v>0</v>
      </c>
      <c r="C121">
        <v>0.10036299999999999</v>
      </c>
      <c r="D121">
        <v>0.12045400000000001</v>
      </c>
      <c r="E121">
        <v>0.10036299999999999</v>
      </c>
      <c r="F121">
        <v>0.10036299999999999</v>
      </c>
      <c r="G121">
        <v>0.10036299999999999</v>
      </c>
      <c r="H121">
        <v>0.10036299999999999</v>
      </c>
      <c r="I121" s="1">
        <v>7.4940100000000003E-16</v>
      </c>
      <c r="K121" s="11">
        <f t="shared" si="35"/>
        <v>0.10036299999999999</v>
      </c>
      <c r="M121">
        <v>2031</v>
      </c>
      <c r="N121">
        <v>0</v>
      </c>
      <c r="O121">
        <v>0.10036299999999999</v>
      </c>
      <c r="P121">
        <v>0.12045400000000001</v>
      </c>
      <c r="Q121">
        <v>0.10036299999999999</v>
      </c>
      <c r="R121">
        <v>0.10036299999999999</v>
      </c>
      <c r="S121">
        <v>0.10036299999999999</v>
      </c>
      <c r="T121">
        <v>0.10036299999999999</v>
      </c>
      <c r="U121" s="1">
        <v>7.4940100000000003E-16</v>
      </c>
      <c r="W121" s="11">
        <f t="shared" si="36"/>
        <v>0.10036299999999999</v>
      </c>
    </row>
    <row r="122" spans="1:23" ht="15" customHeight="1" x14ac:dyDescent="0.2">
      <c r="A122">
        <v>2032</v>
      </c>
      <c r="B122">
        <v>0</v>
      </c>
      <c r="C122">
        <v>0.10036299999999999</v>
      </c>
      <c r="D122">
        <v>0.12045400000000001</v>
      </c>
      <c r="E122">
        <v>0.10036299999999999</v>
      </c>
      <c r="F122">
        <v>0.10036299999999999</v>
      </c>
      <c r="G122">
        <v>0.10036299999999999</v>
      </c>
      <c r="H122">
        <v>0.10036299999999999</v>
      </c>
      <c r="I122" s="1">
        <v>7.4940100000000003E-16</v>
      </c>
      <c r="K122" s="11">
        <f t="shared" si="35"/>
        <v>0.10036299999999999</v>
      </c>
      <c r="M122">
        <v>2032</v>
      </c>
      <c r="N122">
        <v>0</v>
      </c>
      <c r="O122">
        <v>0.10036299999999999</v>
      </c>
      <c r="P122">
        <v>0.12045400000000001</v>
      </c>
      <c r="Q122">
        <v>0.10036299999999999</v>
      </c>
      <c r="R122">
        <v>0.10036299999999999</v>
      </c>
      <c r="S122">
        <v>0.10036299999999999</v>
      </c>
      <c r="T122">
        <v>0.10036299999999999</v>
      </c>
      <c r="U122" s="1">
        <v>7.4940100000000003E-16</v>
      </c>
      <c r="W122" s="11">
        <f t="shared" si="36"/>
        <v>0.10036299999999999</v>
      </c>
    </row>
    <row r="123" spans="1:23" ht="15" customHeight="1" x14ac:dyDescent="0.2">
      <c r="A123">
        <v>2033</v>
      </c>
      <c r="B123">
        <v>0</v>
      </c>
      <c r="C123">
        <v>0.10036299999999999</v>
      </c>
      <c r="D123">
        <v>0.12045400000000001</v>
      </c>
      <c r="E123">
        <v>0.10036299999999999</v>
      </c>
      <c r="F123">
        <v>0.10036299999999999</v>
      </c>
      <c r="G123">
        <v>0.100353</v>
      </c>
      <c r="H123">
        <v>0.10036299999999999</v>
      </c>
      <c r="I123" s="1">
        <v>1.2523100000000001E-4</v>
      </c>
      <c r="K123" s="11">
        <f t="shared" si="35"/>
        <v>0.100353</v>
      </c>
      <c r="M123">
        <v>2033</v>
      </c>
      <c r="N123">
        <v>0</v>
      </c>
      <c r="O123">
        <v>0.10036299999999999</v>
      </c>
      <c r="P123">
        <v>0.12045400000000001</v>
      </c>
      <c r="Q123">
        <v>0.10036299999999999</v>
      </c>
      <c r="R123">
        <v>0.10036299999999999</v>
      </c>
      <c r="S123">
        <v>0.10036100000000001</v>
      </c>
      <c r="T123">
        <v>0.10036299999999999</v>
      </c>
      <c r="U123" s="1">
        <v>3.3766300000000002E-5</v>
      </c>
      <c r="W123" s="11">
        <f t="shared" si="36"/>
        <v>0.10036100000000001</v>
      </c>
    </row>
    <row r="124" spans="1:23" ht="15" customHeight="1" x14ac:dyDescent="0.2">
      <c r="A124">
        <v>2034</v>
      </c>
      <c r="B124">
        <v>0</v>
      </c>
      <c r="C124">
        <v>0.10036299999999999</v>
      </c>
      <c r="D124">
        <v>0.12045400000000001</v>
      </c>
      <c r="E124">
        <v>0.10036299999999999</v>
      </c>
      <c r="F124">
        <v>0.10036299999999999</v>
      </c>
      <c r="G124">
        <v>0.100268</v>
      </c>
      <c r="H124">
        <v>0.10036299999999999</v>
      </c>
      <c r="I124">
        <v>6.2749599999999996E-4</v>
      </c>
      <c r="K124" s="11">
        <f t="shared" si="35"/>
        <v>0.100268</v>
      </c>
      <c r="M124">
        <v>2034</v>
      </c>
      <c r="N124">
        <v>0</v>
      </c>
      <c r="O124">
        <v>0.10036299999999999</v>
      </c>
      <c r="P124">
        <v>0.12045400000000001</v>
      </c>
      <c r="Q124">
        <v>0.10036299999999999</v>
      </c>
      <c r="R124">
        <v>0.10036299999999999</v>
      </c>
      <c r="S124">
        <v>0.10030500000000001</v>
      </c>
      <c r="T124">
        <v>0.10036299999999999</v>
      </c>
      <c r="U124">
        <v>4.9392800000000003E-4</v>
      </c>
      <c r="W124" s="11">
        <f t="shared" si="36"/>
        <v>0.10030500000000001</v>
      </c>
    </row>
    <row r="125" spans="1:23" ht="15" customHeight="1" x14ac:dyDescent="0.2"/>
    <row r="126" spans="1:23" ht="15" customHeight="1" x14ac:dyDescent="0.2">
      <c r="A126" t="s">
        <v>105</v>
      </c>
      <c r="M126" t="s">
        <v>105</v>
      </c>
    </row>
    <row r="127" spans="1:23" ht="15" customHeight="1" x14ac:dyDescent="0.2">
      <c r="A127" t="s">
        <v>6</v>
      </c>
      <c r="B127" t="s">
        <v>47</v>
      </c>
      <c r="C127" t="s">
        <v>48</v>
      </c>
      <c r="D127" t="s">
        <v>49</v>
      </c>
      <c r="E127" t="s">
        <v>50</v>
      </c>
      <c r="F127" t="s">
        <v>51</v>
      </c>
      <c r="G127" t="s">
        <v>52</v>
      </c>
      <c r="H127" t="s">
        <v>53</v>
      </c>
      <c r="I127" t="s">
        <v>54</v>
      </c>
      <c r="M127" t="s">
        <v>6</v>
      </c>
      <c r="N127" t="s">
        <v>47</v>
      </c>
      <c r="O127" t="s">
        <v>48</v>
      </c>
      <c r="P127" t="s">
        <v>49</v>
      </c>
      <c r="Q127" t="s">
        <v>50</v>
      </c>
      <c r="R127" t="s">
        <v>51</v>
      </c>
      <c r="S127" t="s">
        <v>52</v>
      </c>
      <c r="T127" t="s">
        <v>53</v>
      </c>
      <c r="U127" t="s">
        <v>54</v>
      </c>
    </row>
    <row r="128" spans="1:23" ht="15" customHeight="1" x14ac:dyDescent="0.2">
      <c r="A128">
        <v>2021</v>
      </c>
      <c r="B128">
        <v>1731.91</v>
      </c>
      <c r="C128">
        <v>452.80200000000002</v>
      </c>
      <c r="D128">
        <v>417.03899999999999</v>
      </c>
      <c r="E128">
        <v>661.76599999999996</v>
      </c>
      <c r="F128">
        <v>661.76599999999996</v>
      </c>
      <c r="G128">
        <v>661.76599999999996</v>
      </c>
      <c r="H128">
        <v>661.76599999999996</v>
      </c>
      <c r="I128" s="1">
        <v>4.88853E-12</v>
      </c>
      <c r="K128" s="10">
        <f t="shared" ref="K128:K141" si="37">G128*1000</f>
        <v>661766</v>
      </c>
      <c r="M128">
        <v>2021</v>
      </c>
      <c r="N128">
        <v>1731.91</v>
      </c>
      <c r="O128">
        <v>452.80200000000002</v>
      </c>
      <c r="P128">
        <v>417.03899999999999</v>
      </c>
      <c r="Q128">
        <v>661.76599999999996</v>
      </c>
      <c r="R128">
        <v>661.76599999999996</v>
      </c>
      <c r="S128">
        <v>661.76599999999996</v>
      </c>
      <c r="T128">
        <v>661.76599999999996</v>
      </c>
      <c r="U128" s="1">
        <v>4.88853E-12</v>
      </c>
      <c r="W128" s="10">
        <f t="shared" ref="W128:W141" si="38">S128*1000</f>
        <v>661766</v>
      </c>
    </row>
    <row r="129" spans="1:23" ht="15" customHeight="1" x14ac:dyDescent="0.2">
      <c r="A129">
        <v>2022</v>
      </c>
      <c r="B129">
        <v>1731.91</v>
      </c>
      <c r="C129">
        <v>452.80200000000002</v>
      </c>
      <c r="D129">
        <v>417.03899999999999</v>
      </c>
      <c r="E129">
        <v>647.59500000000003</v>
      </c>
      <c r="F129">
        <v>650.07299999999998</v>
      </c>
      <c r="G129">
        <v>650.83199999999999</v>
      </c>
      <c r="H129">
        <v>656.50900000000001</v>
      </c>
      <c r="I129">
        <v>2.9522599999999999</v>
      </c>
      <c r="K129" s="10">
        <f t="shared" si="37"/>
        <v>650832</v>
      </c>
      <c r="M129">
        <v>2022</v>
      </c>
      <c r="N129">
        <v>1731.91</v>
      </c>
      <c r="O129">
        <v>452.80200000000002</v>
      </c>
      <c r="P129">
        <v>417.03899999999999</v>
      </c>
      <c r="Q129">
        <v>647.59500000000003</v>
      </c>
      <c r="R129">
        <v>650.07299999999998</v>
      </c>
      <c r="S129">
        <v>650.83199999999999</v>
      </c>
      <c r="T129">
        <v>656.50900000000001</v>
      </c>
      <c r="U129">
        <v>2.9522599999999999</v>
      </c>
      <c r="W129" s="10">
        <f t="shared" si="38"/>
        <v>650832</v>
      </c>
    </row>
    <row r="130" spans="1:23" ht="15" customHeight="1" x14ac:dyDescent="0.2">
      <c r="A130">
        <v>2023</v>
      </c>
      <c r="B130">
        <v>1731.91</v>
      </c>
      <c r="C130">
        <v>452.80200000000002</v>
      </c>
      <c r="D130">
        <v>417.03899999999999</v>
      </c>
      <c r="E130">
        <v>621.24</v>
      </c>
      <c r="F130">
        <v>628.07100000000003</v>
      </c>
      <c r="G130">
        <v>629.072</v>
      </c>
      <c r="H130">
        <v>641.346</v>
      </c>
      <c r="I130">
        <v>6.4892700000000003</v>
      </c>
      <c r="K130" s="10">
        <f t="shared" si="37"/>
        <v>629072</v>
      </c>
      <c r="M130">
        <v>2023</v>
      </c>
      <c r="N130">
        <v>1731.91</v>
      </c>
      <c r="O130">
        <v>452.80200000000002</v>
      </c>
      <c r="P130">
        <v>417.03899999999999</v>
      </c>
      <c r="Q130">
        <v>627.07500000000005</v>
      </c>
      <c r="R130">
        <v>633.90700000000004</v>
      </c>
      <c r="S130">
        <v>634.90700000000004</v>
      </c>
      <c r="T130">
        <v>647.18200000000002</v>
      </c>
      <c r="U130">
        <v>6.4895199999999997</v>
      </c>
      <c r="W130" s="10">
        <f t="shared" si="38"/>
        <v>634907</v>
      </c>
    </row>
    <row r="131" spans="1:23" ht="15" customHeight="1" x14ac:dyDescent="0.2">
      <c r="A131">
        <v>2024</v>
      </c>
      <c r="B131">
        <v>1731.91</v>
      </c>
      <c r="C131">
        <v>452.80200000000002</v>
      </c>
      <c r="D131">
        <v>417.03899999999999</v>
      </c>
      <c r="E131">
        <v>595.02099999999996</v>
      </c>
      <c r="F131">
        <v>606.67100000000005</v>
      </c>
      <c r="G131">
        <v>608.71100000000001</v>
      </c>
      <c r="H131">
        <v>628.69799999999998</v>
      </c>
      <c r="I131">
        <v>11.008100000000001</v>
      </c>
      <c r="K131" s="10">
        <f t="shared" si="37"/>
        <v>608711</v>
      </c>
      <c r="M131">
        <v>2024</v>
      </c>
      <c r="N131">
        <v>1731.91</v>
      </c>
      <c r="O131">
        <v>452.80200000000002</v>
      </c>
      <c r="P131">
        <v>417.03899999999999</v>
      </c>
      <c r="Q131">
        <v>606.226</v>
      </c>
      <c r="R131">
        <v>617.88499999999999</v>
      </c>
      <c r="S131">
        <v>619.92499999999995</v>
      </c>
      <c r="T131">
        <v>639.92600000000004</v>
      </c>
      <c r="U131">
        <v>11.0138</v>
      </c>
      <c r="W131" s="10">
        <f t="shared" si="38"/>
        <v>619925</v>
      </c>
    </row>
    <row r="132" spans="1:23" ht="15" customHeight="1" x14ac:dyDescent="0.2">
      <c r="A132">
        <v>2025</v>
      </c>
      <c r="B132">
        <v>1731.91</v>
      </c>
      <c r="C132">
        <v>452.80200000000002</v>
      </c>
      <c r="D132">
        <v>417.03899999999999</v>
      </c>
      <c r="E132">
        <v>569.99199999999996</v>
      </c>
      <c r="F132">
        <v>586.92999999999995</v>
      </c>
      <c r="G132">
        <v>590.06500000000005</v>
      </c>
      <c r="H132">
        <v>620.38</v>
      </c>
      <c r="I132">
        <v>16.226099999999999</v>
      </c>
      <c r="K132" s="10">
        <f t="shared" si="37"/>
        <v>590065</v>
      </c>
      <c r="M132">
        <v>2025</v>
      </c>
      <c r="N132">
        <v>1731.91</v>
      </c>
      <c r="O132">
        <v>452.80200000000002</v>
      </c>
      <c r="P132">
        <v>417.03899999999999</v>
      </c>
      <c r="Q132">
        <v>579.928</v>
      </c>
      <c r="R132">
        <v>596.87300000000005</v>
      </c>
      <c r="S132">
        <v>600.00300000000004</v>
      </c>
      <c r="T132">
        <v>630.32399999999996</v>
      </c>
      <c r="U132">
        <v>16.231300000000001</v>
      </c>
      <c r="W132" s="10">
        <f t="shared" si="38"/>
        <v>600003</v>
      </c>
    </row>
    <row r="133" spans="1:23" ht="15" customHeight="1" x14ac:dyDescent="0.2">
      <c r="A133">
        <v>2026</v>
      </c>
      <c r="B133">
        <v>1731.91</v>
      </c>
      <c r="C133">
        <v>452.80200000000002</v>
      </c>
      <c r="D133">
        <v>417.03899999999999</v>
      </c>
      <c r="E133">
        <v>544.89599999999996</v>
      </c>
      <c r="F133">
        <v>570.053</v>
      </c>
      <c r="G133">
        <v>573.00800000000004</v>
      </c>
      <c r="H133">
        <v>612.21</v>
      </c>
      <c r="I133">
        <v>21.688300000000002</v>
      </c>
      <c r="K133" s="10">
        <f t="shared" si="37"/>
        <v>573008</v>
      </c>
      <c r="M133">
        <v>2026</v>
      </c>
      <c r="N133">
        <v>1731.91</v>
      </c>
      <c r="O133">
        <v>452.80200000000002</v>
      </c>
      <c r="P133">
        <v>417.03899999999999</v>
      </c>
      <c r="Q133">
        <v>553.64599999999996</v>
      </c>
      <c r="R133">
        <v>578.80200000000002</v>
      </c>
      <c r="S133">
        <v>581.76099999999997</v>
      </c>
      <c r="T133">
        <v>620.97799999999995</v>
      </c>
      <c r="U133">
        <v>21.693100000000001</v>
      </c>
      <c r="W133" s="10">
        <f t="shared" si="38"/>
        <v>581761</v>
      </c>
    </row>
    <row r="134" spans="1:23" ht="15" customHeight="1" x14ac:dyDescent="0.2">
      <c r="A134">
        <v>2027</v>
      </c>
      <c r="B134">
        <v>1731.91</v>
      </c>
      <c r="C134">
        <v>452.80200000000002</v>
      </c>
      <c r="D134">
        <v>417.03899999999999</v>
      </c>
      <c r="E134">
        <v>521.14700000000005</v>
      </c>
      <c r="F134">
        <v>554.87900000000002</v>
      </c>
      <c r="G134">
        <v>557.67399999999998</v>
      </c>
      <c r="H134">
        <v>606.23900000000003</v>
      </c>
      <c r="I134">
        <v>27.022500000000001</v>
      </c>
      <c r="K134" s="10">
        <f t="shared" si="37"/>
        <v>557674</v>
      </c>
      <c r="M134">
        <v>2027</v>
      </c>
      <c r="N134">
        <v>1731.91</v>
      </c>
      <c r="O134">
        <v>452.80200000000002</v>
      </c>
      <c r="P134">
        <v>417.03899999999999</v>
      </c>
      <c r="Q134">
        <v>528.81500000000005</v>
      </c>
      <c r="R134">
        <v>562.54899999999998</v>
      </c>
      <c r="S134">
        <v>565.34699999999998</v>
      </c>
      <c r="T134">
        <v>613.92600000000004</v>
      </c>
      <c r="U134">
        <v>27.026700000000002</v>
      </c>
      <c r="W134" s="10">
        <f t="shared" si="38"/>
        <v>565347</v>
      </c>
    </row>
    <row r="135" spans="1:23" ht="15" customHeight="1" x14ac:dyDescent="0.2">
      <c r="A135">
        <v>2028</v>
      </c>
      <c r="B135">
        <v>1731.91</v>
      </c>
      <c r="C135">
        <v>452.80200000000002</v>
      </c>
      <c r="D135">
        <v>417.03899999999999</v>
      </c>
      <c r="E135">
        <v>499.96499999999997</v>
      </c>
      <c r="F135">
        <v>540.85699999999997</v>
      </c>
      <c r="G135">
        <v>544.16700000000003</v>
      </c>
      <c r="H135">
        <v>601.48400000000004</v>
      </c>
      <c r="I135">
        <v>31.8779</v>
      </c>
      <c r="K135" s="10">
        <f t="shared" si="37"/>
        <v>544167</v>
      </c>
      <c r="M135">
        <v>2028</v>
      </c>
      <c r="N135">
        <v>1731.91</v>
      </c>
      <c r="O135">
        <v>452.80200000000002</v>
      </c>
      <c r="P135">
        <v>417.03899999999999</v>
      </c>
      <c r="Q135">
        <v>506.66</v>
      </c>
      <c r="R135">
        <v>547.55499999999995</v>
      </c>
      <c r="S135">
        <v>550.86500000000001</v>
      </c>
      <c r="T135">
        <v>608.18899999999996</v>
      </c>
      <c r="U135">
        <v>31.881599999999999</v>
      </c>
      <c r="W135" s="10">
        <f t="shared" si="38"/>
        <v>550865</v>
      </c>
    </row>
    <row r="136" spans="1:23" ht="15" customHeight="1" x14ac:dyDescent="0.2">
      <c r="A136">
        <v>2029</v>
      </c>
      <c r="B136">
        <v>1731.91</v>
      </c>
      <c r="C136">
        <v>452.80200000000002</v>
      </c>
      <c r="D136">
        <v>417.03899999999999</v>
      </c>
      <c r="E136">
        <v>481.767</v>
      </c>
      <c r="F136">
        <v>528.14800000000002</v>
      </c>
      <c r="G136">
        <v>532.44899999999996</v>
      </c>
      <c r="H136">
        <v>597.10299999999995</v>
      </c>
      <c r="I136">
        <v>36.224800000000002</v>
      </c>
      <c r="K136" s="10">
        <f t="shared" si="37"/>
        <v>532449</v>
      </c>
      <c r="M136">
        <v>2029</v>
      </c>
      <c r="N136">
        <v>1731.91</v>
      </c>
      <c r="O136">
        <v>452.80200000000002</v>
      </c>
      <c r="P136">
        <v>417.03899999999999</v>
      </c>
      <c r="Q136">
        <v>487.59300000000002</v>
      </c>
      <c r="R136">
        <v>533.976</v>
      </c>
      <c r="S136">
        <v>538.28099999999995</v>
      </c>
      <c r="T136">
        <v>602.94500000000005</v>
      </c>
      <c r="U136">
        <v>36.228000000000002</v>
      </c>
      <c r="W136" s="10">
        <f t="shared" si="38"/>
        <v>538281</v>
      </c>
    </row>
    <row r="137" spans="1:23" ht="15" customHeight="1" x14ac:dyDescent="0.2">
      <c r="A137">
        <v>2030</v>
      </c>
      <c r="B137">
        <v>1731.91</v>
      </c>
      <c r="C137">
        <v>452.80200000000002</v>
      </c>
      <c r="D137">
        <v>417.03899999999999</v>
      </c>
      <c r="E137">
        <v>465.09100000000001</v>
      </c>
      <c r="F137">
        <v>517.00699999999995</v>
      </c>
      <c r="G137">
        <v>522.30100000000004</v>
      </c>
      <c r="H137">
        <v>591.06200000000001</v>
      </c>
      <c r="I137">
        <v>39.8566</v>
      </c>
      <c r="K137" s="10">
        <f t="shared" si="37"/>
        <v>522301.00000000006</v>
      </c>
      <c r="M137">
        <v>2030</v>
      </c>
      <c r="N137">
        <v>1731.91</v>
      </c>
      <c r="O137">
        <v>452.80200000000002</v>
      </c>
      <c r="P137">
        <v>417.03899999999999</v>
      </c>
      <c r="Q137">
        <v>470.15699999999998</v>
      </c>
      <c r="R137">
        <v>522.072</v>
      </c>
      <c r="S137">
        <v>527.37099999999998</v>
      </c>
      <c r="T137">
        <v>596.14599999999996</v>
      </c>
      <c r="U137">
        <v>39.859200000000001</v>
      </c>
      <c r="W137" s="10">
        <f t="shared" si="38"/>
        <v>527371</v>
      </c>
    </row>
    <row r="138" spans="1:23" ht="15" customHeight="1" x14ac:dyDescent="0.2">
      <c r="A138">
        <v>2031</v>
      </c>
      <c r="B138">
        <v>1731.91</v>
      </c>
      <c r="C138">
        <v>452.80200000000002</v>
      </c>
      <c r="D138">
        <v>417.03899999999999</v>
      </c>
      <c r="E138">
        <v>449.90600000000001</v>
      </c>
      <c r="F138">
        <v>508.351</v>
      </c>
      <c r="G138">
        <v>513.58900000000006</v>
      </c>
      <c r="H138">
        <v>586.75300000000004</v>
      </c>
      <c r="I138">
        <v>43.070500000000003</v>
      </c>
      <c r="K138" s="10">
        <f t="shared" si="37"/>
        <v>513589.00000000006</v>
      </c>
      <c r="M138">
        <v>2031</v>
      </c>
      <c r="N138">
        <v>1731.91</v>
      </c>
      <c r="O138">
        <v>452.80200000000002</v>
      </c>
      <c r="P138">
        <v>417.03899999999999</v>
      </c>
      <c r="Q138">
        <v>454.30700000000002</v>
      </c>
      <c r="R138">
        <v>512.75</v>
      </c>
      <c r="S138">
        <v>517.99300000000005</v>
      </c>
      <c r="T138">
        <v>591.15599999999995</v>
      </c>
      <c r="U138">
        <v>43.072600000000001</v>
      </c>
      <c r="W138" s="10">
        <f t="shared" si="38"/>
        <v>517993.00000000006</v>
      </c>
    </row>
    <row r="139" spans="1:23" ht="15" customHeight="1" x14ac:dyDescent="0.2">
      <c r="A139">
        <v>2032</v>
      </c>
      <c r="B139">
        <v>1731.91</v>
      </c>
      <c r="C139">
        <v>452.80200000000002</v>
      </c>
      <c r="D139">
        <v>417.03899999999999</v>
      </c>
      <c r="E139">
        <v>439.35599999999999</v>
      </c>
      <c r="F139">
        <v>500.31200000000001</v>
      </c>
      <c r="G139">
        <v>506.13099999999997</v>
      </c>
      <c r="H139">
        <v>581.82500000000005</v>
      </c>
      <c r="I139">
        <v>45.823900000000002</v>
      </c>
      <c r="K139" s="10">
        <f t="shared" si="37"/>
        <v>506131</v>
      </c>
      <c r="M139">
        <v>2032</v>
      </c>
      <c r="N139">
        <v>1731.91</v>
      </c>
      <c r="O139">
        <v>452.80200000000002</v>
      </c>
      <c r="P139">
        <v>417.03899999999999</v>
      </c>
      <c r="Q139">
        <v>443.18099999999998</v>
      </c>
      <c r="R139">
        <v>504.14699999999999</v>
      </c>
      <c r="S139">
        <v>509.95800000000003</v>
      </c>
      <c r="T139">
        <v>585.65700000000004</v>
      </c>
      <c r="U139">
        <v>45.825600000000001</v>
      </c>
      <c r="W139" s="10">
        <f t="shared" si="38"/>
        <v>509958</v>
      </c>
    </row>
    <row r="140" spans="1:23" ht="15" customHeight="1" x14ac:dyDescent="0.2">
      <c r="A140">
        <v>2033</v>
      </c>
      <c r="B140">
        <v>1731.91</v>
      </c>
      <c r="C140">
        <v>452.80200000000002</v>
      </c>
      <c r="D140">
        <v>417.03899999999999</v>
      </c>
      <c r="E140">
        <v>428.17500000000001</v>
      </c>
      <c r="F140">
        <v>494.82400000000001</v>
      </c>
      <c r="G140">
        <v>499.79300000000001</v>
      </c>
      <c r="H140">
        <v>578.19600000000003</v>
      </c>
      <c r="I140">
        <v>48.301400000000001</v>
      </c>
      <c r="K140" s="10">
        <f t="shared" si="37"/>
        <v>499793</v>
      </c>
      <c r="M140">
        <v>2033</v>
      </c>
      <c r="N140">
        <v>1731.91</v>
      </c>
      <c r="O140">
        <v>452.80200000000002</v>
      </c>
      <c r="P140">
        <v>417.03899999999999</v>
      </c>
      <c r="Q140">
        <v>431.50200000000001</v>
      </c>
      <c r="R140">
        <v>498.15</v>
      </c>
      <c r="S140">
        <v>503.12200000000001</v>
      </c>
      <c r="T140">
        <v>581.524</v>
      </c>
      <c r="U140">
        <v>48.302700000000002</v>
      </c>
      <c r="W140" s="10">
        <f t="shared" si="38"/>
        <v>503122</v>
      </c>
    </row>
    <row r="141" spans="1:23" ht="15" customHeight="1" x14ac:dyDescent="0.2">
      <c r="A141">
        <v>2034</v>
      </c>
      <c r="B141">
        <v>1731.91</v>
      </c>
      <c r="C141">
        <v>452.80200000000002</v>
      </c>
      <c r="D141">
        <v>417.03899999999999</v>
      </c>
      <c r="E141">
        <v>422.37</v>
      </c>
      <c r="F141">
        <v>490.31</v>
      </c>
      <c r="G141">
        <v>494.291</v>
      </c>
      <c r="H141">
        <v>572.47699999999998</v>
      </c>
      <c r="I141">
        <v>50.416600000000003</v>
      </c>
      <c r="K141" s="10">
        <f t="shared" si="37"/>
        <v>494291</v>
      </c>
      <c r="M141">
        <v>2034</v>
      </c>
      <c r="N141">
        <v>1731.91</v>
      </c>
      <c r="O141">
        <v>452.80200000000002</v>
      </c>
      <c r="P141">
        <v>417.03899999999999</v>
      </c>
      <c r="Q141">
        <v>425.26900000000001</v>
      </c>
      <c r="R141">
        <v>493.21199999999999</v>
      </c>
      <c r="S141">
        <v>497.19</v>
      </c>
      <c r="T141">
        <v>575.38099999999997</v>
      </c>
      <c r="U141">
        <v>50.421199999999999</v>
      </c>
      <c r="W141" s="10">
        <f t="shared" si="38"/>
        <v>497190</v>
      </c>
    </row>
    <row r="142" spans="1:23" ht="15" customHeight="1" x14ac:dyDescent="0.2">
      <c r="A142" t="s">
        <v>16</v>
      </c>
      <c r="B142">
        <v>3</v>
      </c>
      <c r="C142" t="s">
        <v>16</v>
      </c>
      <c r="D142" t="s">
        <v>17</v>
      </c>
      <c r="E142" t="s">
        <v>106</v>
      </c>
      <c r="M142" t="s">
        <v>16</v>
      </c>
      <c r="N142">
        <v>3</v>
      </c>
      <c r="O142" t="s">
        <v>16</v>
      </c>
      <c r="P142" t="s">
        <v>17</v>
      </c>
      <c r="Q142" t="s">
        <v>106</v>
      </c>
    </row>
    <row r="143" spans="1:23" ht="15" customHeight="1" x14ac:dyDescent="0.2">
      <c r="A143" t="s">
        <v>18</v>
      </c>
      <c r="B143" t="s">
        <v>106</v>
      </c>
      <c r="M143" t="s">
        <v>18</v>
      </c>
      <c r="N143" t="s">
        <v>106</v>
      </c>
    </row>
    <row r="144" spans="1:23" ht="15" customHeight="1" x14ac:dyDescent="0.2">
      <c r="A144" t="s">
        <v>6</v>
      </c>
      <c r="B144" t="s">
        <v>19</v>
      </c>
      <c r="C144" t="s">
        <v>20</v>
      </c>
      <c r="D144" t="s">
        <v>21</v>
      </c>
      <c r="E144" t="s">
        <v>22</v>
      </c>
      <c r="F144" t="s">
        <v>23</v>
      </c>
      <c r="G144" t="s">
        <v>24</v>
      </c>
      <c r="H144" t="s">
        <v>25</v>
      </c>
      <c r="I144" t="s">
        <v>26</v>
      </c>
      <c r="M144" t="s">
        <v>6</v>
      </c>
      <c r="N144" t="s">
        <v>19</v>
      </c>
      <c r="O144" t="s">
        <v>20</v>
      </c>
      <c r="P144" t="s">
        <v>21</v>
      </c>
      <c r="Q144" t="s">
        <v>22</v>
      </c>
      <c r="R144" t="s">
        <v>23</v>
      </c>
      <c r="S144" t="s">
        <v>24</v>
      </c>
      <c r="T144" t="s">
        <v>25</v>
      </c>
      <c r="U144" t="s">
        <v>26</v>
      </c>
    </row>
    <row r="145" spans="1:23" ht="15" customHeight="1" x14ac:dyDescent="0.2">
      <c r="A145">
        <v>2021</v>
      </c>
      <c r="B145">
        <v>0</v>
      </c>
      <c r="C145">
        <v>24.716699999999999</v>
      </c>
      <c r="D145">
        <v>26.454999999999998</v>
      </c>
      <c r="E145">
        <v>28.186800000000002</v>
      </c>
      <c r="F145">
        <v>28.186800000000002</v>
      </c>
      <c r="G145">
        <v>28.186800000000002</v>
      </c>
      <c r="H145">
        <v>28.186800000000002</v>
      </c>
      <c r="I145" s="1">
        <v>2.0961E-13</v>
      </c>
      <c r="K145" s="10">
        <f t="shared" ref="K145:K158" si="39">G145*1000</f>
        <v>28186.800000000003</v>
      </c>
      <c r="M145">
        <v>2021</v>
      </c>
      <c r="N145">
        <v>0</v>
      </c>
      <c r="O145">
        <v>24.716699999999999</v>
      </c>
      <c r="P145">
        <v>26.454999999999998</v>
      </c>
      <c r="Q145">
        <v>28.186800000000002</v>
      </c>
      <c r="R145">
        <v>28.186800000000002</v>
      </c>
      <c r="S145">
        <v>28.186800000000002</v>
      </c>
      <c r="T145">
        <v>28.186800000000002</v>
      </c>
      <c r="U145" s="1">
        <v>2.0961E-13</v>
      </c>
      <c r="W145" s="10">
        <f t="shared" ref="W145:W158" si="40">S145*1000</f>
        <v>28186.800000000003</v>
      </c>
    </row>
    <row r="146" spans="1:23" ht="15" customHeight="1" x14ac:dyDescent="0.2">
      <c r="A146">
        <v>2022</v>
      </c>
      <c r="B146">
        <v>0</v>
      </c>
      <c r="C146">
        <v>24.716699999999999</v>
      </c>
      <c r="D146">
        <v>26.454999999999998</v>
      </c>
      <c r="E146">
        <v>19.5046</v>
      </c>
      <c r="F146">
        <v>19.5047</v>
      </c>
      <c r="G146">
        <v>19.5047</v>
      </c>
      <c r="H146">
        <v>19.504999999999999</v>
      </c>
      <c r="I146" s="1">
        <v>1.1845000000000001E-4</v>
      </c>
      <c r="K146" s="10">
        <f t="shared" si="39"/>
        <v>19504.7</v>
      </c>
      <c r="M146">
        <v>2022</v>
      </c>
      <c r="N146">
        <v>0</v>
      </c>
      <c r="O146">
        <v>24.716699999999999</v>
      </c>
      <c r="P146">
        <v>26.454999999999998</v>
      </c>
      <c r="Q146">
        <v>32.458300000000001</v>
      </c>
      <c r="R146">
        <v>32.458300000000001</v>
      </c>
      <c r="S146">
        <v>32.458300000000001</v>
      </c>
      <c r="T146">
        <v>32.458300000000001</v>
      </c>
      <c r="U146" s="1">
        <v>7.8529600000000004E-10</v>
      </c>
      <c r="W146" s="10">
        <f t="shared" si="40"/>
        <v>32458.300000000003</v>
      </c>
    </row>
    <row r="147" spans="1:23" ht="15" customHeight="1" x14ac:dyDescent="0.2">
      <c r="A147">
        <v>2023</v>
      </c>
      <c r="B147">
        <v>0</v>
      </c>
      <c r="C147">
        <v>24.716699999999999</v>
      </c>
      <c r="D147">
        <v>26.454999999999998</v>
      </c>
      <c r="E147">
        <v>19.3965</v>
      </c>
      <c r="F147">
        <v>19.398900000000001</v>
      </c>
      <c r="G147">
        <v>19.3996</v>
      </c>
      <c r="H147">
        <v>19.405000000000001</v>
      </c>
      <c r="I147" s="1">
        <v>2.8387999999999998E-3</v>
      </c>
      <c r="K147" s="10">
        <f t="shared" si="39"/>
        <v>19399.599999999999</v>
      </c>
      <c r="M147">
        <v>2023</v>
      </c>
      <c r="N147">
        <v>0</v>
      </c>
      <c r="O147">
        <v>24.716699999999999</v>
      </c>
      <c r="P147">
        <v>26.454999999999998</v>
      </c>
      <c r="Q147">
        <v>31.104900000000001</v>
      </c>
      <c r="R147">
        <v>31.104900000000001</v>
      </c>
      <c r="S147">
        <v>31.104900000000001</v>
      </c>
      <c r="T147">
        <v>31.104900000000001</v>
      </c>
      <c r="U147" s="1">
        <v>1.70935E-8</v>
      </c>
      <c r="W147" s="10">
        <f t="shared" si="40"/>
        <v>31104.9</v>
      </c>
    </row>
    <row r="148" spans="1:23" ht="15" customHeight="1" x14ac:dyDescent="0.2">
      <c r="A148">
        <v>2024</v>
      </c>
      <c r="B148">
        <v>0</v>
      </c>
      <c r="C148">
        <v>24.716699999999999</v>
      </c>
      <c r="D148">
        <v>26.454999999999998</v>
      </c>
      <c r="E148">
        <v>19.2927</v>
      </c>
      <c r="F148">
        <v>19.308900000000001</v>
      </c>
      <c r="G148">
        <v>19.3123</v>
      </c>
      <c r="H148">
        <v>19.3447</v>
      </c>
      <c r="I148" s="1">
        <v>1.6983499999999999E-2</v>
      </c>
      <c r="K148" s="10">
        <f t="shared" si="39"/>
        <v>19312.3</v>
      </c>
      <c r="M148">
        <v>2024</v>
      </c>
      <c r="N148">
        <v>0</v>
      </c>
      <c r="O148">
        <v>24.716699999999999</v>
      </c>
      <c r="P148">
        <v>26.454999999999998</v>
      </c>
      <c r="Q148">
        <v>18.373000000000001</v>
      </c>
      <c r="R148">
        <v>18.389299999999999</v>
      </c>
      <c r="S148">
        <v>18.392700000000001</v>
      </c>
      <c r="T148">
        <v>18.4254</v>
      </c>
      <c r="U148" s="1">
        <v>1.7161599999999999E-2</v>
      </c>
      <c r="W148" s="10">
        <f t="shared" si="40"/>
        <v>18392.7</v>
      </c>
    </row>
    <row r="149" spans="1:23" ht="15" customHeight="1" x14ac:dyDescent="0.2">
      <c r="A149">
        <v>2025</v>
      </c>
      <c r="B149">
        <v>0</v>
      </c>
      <c r="C149">
        <v>24.716699999999999</v>
      </c>
      <c r="D149">
        <v>26.454999999999998</v>
      </c>
      <c r="E149">
        <v>19.159400000000002</v>
      </c>
      <c r="F149">
        <v>19.215599999999998</v>
      </c>
      <c r="G149">
        <v>19.2257</v>
      </c>
      <c r="H149">
        <v>19.333400000000001</v>
      </c>
      <c r="I149">
        <v>5.5823699999999997E-2</v>
      </c>
      <c r="K149" s="10">
        <f t="shared" si="39"/>
        <v>19225.7</v>
      </c>
      <c r="M149">
        <v>2025</v>
      </c>
      <c r="N149">
        <v>0</v>
      </c>
      <c r="O149">
        <v>24.716699999999999</v>
      </c>
      <c r="P149">
        <v>26.454999999999998</v>
      </c>
      <c r="Q149">
        <v>18.302700000000002</v>
      </c>
      <c r="R149">
        <v>18.359000000000002</v>
      </c>
      <c r="S149">
        <v>18.3691</v>
      </c>
      <c r="T149">
        <v>18.4771</v>
      </c>
      <c r="U149">
        <v>5.5973700000000001E-2</v>
      </c>
      <c r="W149" s="10">
        <f t="shared" si="40"/>
        <v>18369.099999999999</v>
      </c>
    </row>
    <row r="150" spans="1:23" ht="15" customHeight="1" x14ac:dyDescent="0.2">
      <c r="A150">
        <v>2026</v>
      </c>
      <c r="B150">
        <v>0</v>
      </c>
      <c r="C150">
        <v>24.716699999999999</v>
      </c>
      <c r="D150">
        <v>26.454999999999998</v>
      </c>
      <c r="E150">
        <v>18.961600000000001</v>
      </c>
      <c r="F150">
        <v>19.096800000000002</v>
      </c>
      <c r="G150">
        <v>19.1175</v>
      </c>
      <c r="H150">
        <v>19.3673</v>
      </c>
      <c r="I150">
        <v>0.131025</v>
      </c>
      <c r="K150" s="10">
        <f t="shared" si="39"/>
        <v>19117.5</v>
      </c>
      <c r="M150">
        <v>2026</v>
      </c>
      <c r="N150">
        <v>0</v>
      </c>
      <c r="O150">
        <v>24.716699999999999</v>
      </c>
      <c r="P150">
        <v>26.454999999999998</v>
      </c>
      <c r="Q150">
        <v>18.173400000000001</v>
      </c>
      <c r="R150">
        <v>18.308700000000002</v>
      </c>
      <c r="S150">
        <v>18.3294</v>
      </c>
      <c r="T150">
        <v>18.5794</v>
      </c>
      <c r="U150">
        <v>0.131135</v>
      </c>
      <c r="W150" s="10">
        <f t="shared" si="40"/>
        <v>18329.400000000001</v>
      </c>
    </row>
    <row r="151" spans="1:23" ht="15" customHeight="1" x14ac:dyDescent="0.2">
      <c r="A151">
        <v>2027</v>
      </c>
      <c r="B151">
        <v>0</v>
      </c>
      <c r="C151">
        <v>24.716699999999999</v>
      </c>
      <c r="D151">
        <v>26.454999999999998</v>
      </c>
      <c r="E151">
        <v>18.6753</v>
      </c>
      <c r="F151">
        <v>18.945699999999999</v>
      </c>
      <c r="G151">
        <v>18.984300000000001</v>
      </c>
      <c r="H151">
        <v>19.4435</v>
      </c>
      <c r="I151">
        <v>0.247721</v>
      </c>
      <c r="K151" s="10">
        <f t="shared" si="39"/>
        <v>18984.3</v>
      </c>
      <c r="M151">
        <v>2027</v>
      </c>
      <c r="N151">
        <v>0</v>
      </c>
      <c r="O151">
        <v>24.716699999999999</v>
      </c>
      <c r="P151">
        <v>26.454999999999998</v>
      </c>
      <c r="Q151">
        <v>17.9588</v>
      </c>
      <c r="R151">
        <v>18.229199999999999</v>
      </c>
      <c r="S151">
        <v>18.267800000000001</v>
      </c>
      <c r="T151">
        <v>18.7272</v>
      </c>
      <c r="U151">
        <v>0.247782</v>
      </c>
      <c r="W151" s="10">
        <f t="shared" si="40"/>
        <v>18267.800000000003</v>
      </c>
    </row>
    <row r="152" spans="1:23" ht="15" customHeight="1" x14ac:dyDescent="0.2">
      <c r="A152">
        <v>2028</v>
      </c>
      <c r="B152">
        <v>0</v>
      </c>
      <c r="C152">
        <v>24.716699999999999</v>
      </c>
      <c r="D152">
        <v>26.454999999999998</v>
      </c>
      <c r="E152">
        <v>18.337199999999999</v>
      </c>
      <c r="F152">
        <v>18.768599999999999</v>
      </c>
      <c r="G152">
        <v>18.837599999999998</v>
      </c>
      <c r="H152">
        <v>19.597100000000001</v>
      </c>
      <c r="I152">
        <v>0.40302700000000002</v>
      </c>
      <c r="K152" s="10">
        <f t="shared" si="39"/>
        <v>18837.599999999999</v>
      </c>
      <c r="M152">
        <v>2028</v>
      </c>
      <c r="N152">
        <v>0</v>
      </c>
      <c r="O152">
        <v>24.716699999999999</v>
      </c>
      <c r="P152">
        <v>26.454999999999998</v>
      </c>
      <c r="Q152">
        <v>17.692799999999998</v>
      </c>
      <c r="R152">
        <v>18.124199999999998</v>
      </c>
      <c r="S152">
        <v>18.193200000000001</v>
      </c>
      <c r="T152">
        <v>18.9527</v>
      </c>
      <c r="U152">
        <v>0.40303800000000001</v>
      </c>
      <c r="W152" s="10">
        <f t="shared" si="40"/>
        <v>18193.2</v>
      </c>
    </row>
    <row r="153" spans="1:23" ht="15" customHeight="1" x14ac:dyDescent="0.2">
      <c r="A153">
        <v>2029</v>
      </c>
      <c r="B153">
        <v>0</v>
      </c>
      <c r="C153">
        <v>24.716699999999999</v>
      </c>
      <c r="D153">
        <v>26.454999999999998</v>
      </c>
      <c r="E153">
        <v>17.924299999999999</v>
      </c>
      <c r="F153">
        <v>18.570599999999999</v>
      </c>
      <c r="G153">
        <v>18.6738</v>
      </c>
      <c r="H153">
        <v>19.767299999999999</v>
      </c>
      <c r="I153">
        <v>0.58734299999999995</v>
      </c>
      <c r="K153" s="10">
        <f t="shared" si="39"/>
        <v>18673.8</v>
      </c>
      <c r="M153">
        <v>2029</v>
      </c>
      <c r="N153">
        <v>0</v>
      </c>
      <c r="O153">
        <v>24.716699999999999</v>
      </c>
      <c r="P153">
        <v>26.454999999999998</v>
      </c>
      <c r="Q153">
        <v>17.3508</v>
      </c>
      <c r="R153">
        <v>17.9971</v>
      </c>
      <c r="S153">
        <v>18.100300000000001</v>
      </c>
      <c r="T153">
        <v>19.1937</v>
      </c>
      <c r="U153">
        <v>0.58730899999999997</v>
      </c>
      <c r="W153" s="10">
        <f t="shared" si="40"/>
        <v>18100.3</v>
      </c>
    </row>
    <row r="154" spans="1:23" ht="15" customHeight="1" x14ac:dyDescent="0.2">
      <c r="A154">
        <v>2030</v>
      </c>
      <c r="B154">
        <v>0</v>
      </c>
      <c r="C154">
        <v>24.716699999999999</v>
      </c>
      <c r="D154">
        <v>26.454999999999998</v>
      </c>
      <c r="E154">
        <v>17.468699999999998</v>
      </c>
      <c r="F154">
        <v>18.409600000000001</v>
      </c>
      <c r="G154">
        <v>18.510000000000002</v>
      </c>
      <c r="H154">
        <v>19.952100000000002</v>
      </c>
      <c r="I154">
        <v>0.78683400000000003</v>
      </c>
      <c r="K154" s="10">
        <f t="shared" si="39"/>
        <v>18510</v>
      </c>
      <c r="M154">
        <v>2030</v>
      </c>
      <c r="N154">
        <v>0</v>
      </c>
      <c r="O154">
        <v>24.716699999999999</v>
      </c>
      <c r="P154">
        <v>26.454999999999998</v>
      </c>
      <c r="Q154">
        <v>16.962800000000001</v>
      </c>
      <c r="R154">
        <v>17.903500000000001</v>
      </c>
      <c r="S154">
        <v>18.003900000000002</v>
      </c>
      <c r="T154">
        <v>19.445799999999998</v>
      </c>
      <c r="U154">
        <v>0.78676400000000002</v>
      </c>
      <c r="W154" s="10">
        <f t="shared" si="40"/>
        <v>18003.900000000001</v>
      </c>
    </row>
    <row r="155" spans="1:23" ht="15" customHeight="1" x14ac:dyDescent="0.2">
      <c r="A155">
        <v>2031</v>
      </c>
      <c r="B155">
        <v>0</v>
      </c>
      <c r="C155">
        <v>24.716699999999999</v>
      </c>
      <c r="D155">
        <v>26.454999999999998</v>
      </c>
      <c r="E155">
        <v>17.026199999999999</v>
      </c>
      <c r="F155">
        <v>18.246600000000001</v>
      </c>
      <c r="G155">
        <v>18.345600000000001</v>
      </c>
      <c r="H155">
        <v>20.1462</v>
      </c>
      <c r="I155">
        <v>0.98675299999999999</v>
      </c>
      <c r="K155" s="10">
        <f t="shared" si="39"/>
        <v>18345.600000000002</v>
      </c>
      <c r="M155">
        <v>2031</v>
      </c>
      <c r="N155">
        <v>0</v>
      </c>
      <c r="O155">
        <v>24.716699999999999</v>
      </c>
      <c r="P155">
        <v>26.454999999999998</v>
      </c>
      <c r="Q155">
        <v>16.583500000000001</v>
      </c>
      <c r="R155">
        <v>17.803899999999999</v>
      </c>
      <c r="S155">
        <v>17.902799999999999</v>
      </c>
      <c r="T155">
        <v>19.7029</v>
      </c>
      <c r="U155">
        <v>0.98665999999999998</v>
      </c>
      <c r="W155" s="10">
        <f t="shared" si="40"/>
        <v>17902.8</v>
      </c>
    </row>
    <row r="156" spans="1:23" ht="15" customHeight="1" x14ac:dyDescent="0.2">
      <c r="A156">
        <v>2032</v>
      </c>
      <c r="B156">
        <v>0</v>
      </c>
      <c r="C156">
        <v>24.716699999999999</v>
      </c>
      <c r="D156">
        <v>26.454999999999998</v>
      </c>
      <c r="E156">
        <v>16.5885</v>
      </c>
      <c r="F156">
        <v>18.067799999999998</v>
      </c>
      <c r="G156">
        <v>18.195</v>
      </c>
      <c r="H156">
        <v>20.319199999999999</v>
      </c>
      <c r="I156">
        <v>1.17489</v>
      </c>
      <c r="K156" s="10">
        <f t="shared" si="39"/>
        <v>18195</v>
      </c>
      <c r="M156">
        <v>2032</v>
      </c>
      <c r="N156">
        <v>0</v>
      </c>
      <c r="O156">
        <v>24.716699999999999</v>
      </c>
      <c r="P156">
        <v>26.454999999999998</v>
      </c>
      <c r="Q156">
        <v>16.203600000000002</v>
      </c>
      <c r="R156">
        <v>17.6829</v>
      </c>
      <c r="S156">
        <v>17.809999999999999</v>
      </c>
      <c r="T156">
        <v>19.934200000000001</v>
      </c>
      <c r="U156">
        <v>1.17479</v>
      </c>
      <c r="W156" s="10">
        <f t="shared" si="40"/>
        <v>17810</v>
      </c>
    </row>
    <row r="157" spans="1:23" ht="15" customHeight="1" x14ac:dyDescent="0.2">
      <c r="A157">
        <v>2033</v>
      </c>
      <c r="B157">
        <v>0</v>
      </c>
      <c r="C157">
        <v>24.716699999999999</v>
      </c>
      <c r="D157">
        <v>26.454999999999998</v>
      </c>
      <c r="E157">
        <v>16.146599999999999</v>
      </c>
      <c r="F157">
        <v>17.887899999999998</v>
      </c>
      <c r="G157">
        <v>18.054099999999998</v>
      </c>
      <c r="H157">
        <v>20.520099999999999</v>
      </c>
      <c r="I157">
        <v>1.34395</v>
      </c>
      <c r="K157" s="10">
        <f t="shared" si="39"/>
        <v>18054.099999999999</v>
      </c>
      <c r="M157">
        <v>2033</v>
      </c>
      <c r="N157">
        <v>0</v>
      </c>
      <c r="O157">
        <v>24.716699999999999</v>
      </c>
      <c r="P157">
        <v>26.454999999999998</v>
      </c>
      <c r="Q157">
        <v>15.814299999999999</v>
      </c>
      <c r="R157">
        <v>17.555299999999999</v>
      </c>
      <c r="S157">
        <v>17.721599999999999</v>
      </c>
      <c r="T157">
        <v>20.1873</v>
      </c>
      <c r="U157">
        <v>1.3438399999999999</v>
      </c>
      <c r="W157" s="10">
        <f t="shared" si="40"/>
        <v>17721.599999999999</v>
      </c>
    </row>
    <row r="158" spans="1:23" ht="15" customHeight="1" x14ac:dyDescent="0.2">
      <c r="A158">
        <v>2034</v>
      </c>
      <c r="B158">
        <v>0</v>
      </c>
      <c r="C158">
        <v>24.716699999999999</v>
      </c>
      <c r="D158">
        <v>26.454999999999998</v>
      </c>
      <c r="E158">
        <v>15.7637</v>
      </c>
      <c r="F158">
        <v>17.716699999999999</v>
      </c>
      <c r="G158">
        <v>17.9315</v>
      </c>
      <c r="H158">
        <v>20.4939</v>
      </c>
      <c r="I158">
        <v>1.4917</v>
      </c>
      <c r="K158" s="10">
        <f t="shared" si="39"/>
        <v>17931.5</v>
      </c>
      <c r="M158">
        <v>2034</v>
      </c>
      <c r="N158">
        <v>0</v>
      </c>
      <c r="O158">
        <v>24.716699999999999</v>
      </c>
      <c r="P158">
        <v>26.454999999999998</v>
      </c>
      <c r="Q158">
        <v>15.477600000000001</v>
      </c>
      <c r="R158">
        <v>17.430399999999999</v>
      </c>
      <c r="S158">
        <v>17.645399999999999</v>
      </c>
      <c r="T158">
        <v>20.2073</v>
      </c>
      <c r="U158">
        <v>1.4916</v>
      </c>
      <c r="W158" s="10">
        <f t="shared" si="40"/>
        <v>17645.399999999998</v>
      </c>
    </row>
    <row r="159" spans="1:23" ht="15" customHeight="1" x14ac:dyDescent="0.2"/>
    <row r="160" spans="1:23" ht="15" customHeight="1" x14ac:dyDescent="0.2">
      <c r="A160" t="s">
        <v>29</v>
      </c>
      <c r="B160" t="s">
        <v>106</v>
      </c>
      <c r="M160" t="s">
        <v>29</v>
      </c>
      <c r="N160" t="s">
        <v>106</v>
      </c>
    </row>
    <row r="161" spans="1:23" ht="15" customHeight="1" x14ac:dyDescent="0.2">
      <c r="A161" t="s">
        <v>6</v>
      </c>
      <c r="B161" t="s">
        <v>30</v>
      </c>
      <c r="C161" t="s">
        <v>31</v>
      </c>
      <c r="D161" t="s">
        <v>32</v>
      </c>
      <c r="E161" t="s">
        <v>33</v>
      </c>
      <c r="F161" t="s">
        <v>34</v>
      </c>
      <c r="G161" t="s">
        <v>35</v>
      </c>
      <c r="H161" t="s">
        <v>36</v>
      </c>
      <c r="I161" t="s">
        <v>37</v>
      </c>
      <c r="M161" t="s">
        <v>6</v>
      </c>
      <c r="N161" t="s">
        <v>30</v>
      </c>
      <c r="O161" t="s">
        <v>31</v>
      </c>
      <c r="P161" t="s">
        <v>32</v>
      </c>
      <c r="Q161" t="s">
        <v>33</v>
      </c>
      <c r="R161" t="s">
        <v>34</v>
      </c>
      <c r="S161" t="s">
        <v>35</v>
      </c>
      <c r="T161" t="s">
        <v>36</v>
      </c>
      <c r="U161" t="s">
        <v>37</v>
      </c>
    </row>
    <row r="162" spans="1:23" ht="15" customHeight="1" x14ac:dyDescent="0.2">
      <c r="A162">
        <v>2021</v>
      </c>
      <c r="B162">
        <v>331.91699999999997</v>
      </c>
      <c r="C162">
        <v>132.767</v>
      </c>
      <c r="D162">
        <v>116.17100000000001</v>
      </c>
      <c r="E162">
        <v>222.30099999999999</v>
      </c>
      <c r="F162">
        <v>222.30099999999999</v>
      </c>
      <c r="G162">
        <v>222.30099999999999</v>
      </c>
      <c r="H162">
        <v>222.30099999999999</v>
      </c>
      <c r="I162" s="1">
        <v>1.13687E-12</v>
      </c>
      <c r="K162" s="10">
        <f t="shared" ref="K162:K175" si="41">G162*1000</f>
        <v>222301</v>
      </c>
      <c r="M162">
        <v>2021</v>
      </c>
      <c r="N162">
        <v>331.91699999999997</v>
      </c>
      <c r="O162">
        <v>132.767</v>
      </c>
      <c r="P162">
        <v>116.17100000000001</v>
      </c>
      <c r="Q162">
        <v>222.30099999999999</v>
      </c>
      <c r="R162">
        <v>222.30099999999999</v>
      </c>
      <c r="S162">
        <v>222.30099999999999</v>
      </c>
      <c r="T162">
        <v>222.30099999999999</v>
      </c>
      <c r="U162" s="1">
        <v>1.13687E-12</v>
      </c>
      <c r="W162" s="10">
        <f t="shared" ref="W162:W175" si="42">S162*1000</f>
        <v>222301</v>
      </c>
    </row>
    <row r="163" spans="1:23" ht="15" customHeight="1" x14ac:dyDescent="0.2">
      <c r="A163">
        <v>2022</v>
      </c>
      <c r="B163">
        <v>331.91699999999997</v>
      </c>
      <c r="C163">
        <v>132.767</v>
      </c>
      <c r="D163">
        <v>116.17100000000001</v>
      </c>
      <c r="E163">
        <v>218.56299999999999</v>
      </c>
      <c r="F163">
        <v>218.571</v>
      </c>
      <c r="G163">
        <v>218.57300000000001</v>
      </c>
      <c r="H163">
        <v>218.59100000000001</v>
      </c>
      <c r="I163" s="1">
        <v>9.4590300000000002E-3</v>
      </c>
      <c r="K163" s="10">
        <f t="shared" si="41"/>
        <v>218573</v>
      </c>
      <c r="M163">
        <v>2022</v>
      </c>
      <c r="N163">
        <v>331.91699999999997</v>
      </c>
      <c r="O163">
        <v>132.767</v>
      </c>
      <c r="P163">
        <v>116.17100000000001</v>
      </c>
      <c r="Q163">
        <v>216.625</v>
      </c>
      <c r="R163">
        <v>216.63300000000001</v>
      </c>
      <c r="S163">
        <v>216.63499999999999</v>
      </c>
      <c r="T163">
        <v>216.65299999999999</v>
      </c>
      <c r="U163" s="1">
        <v>9.4890800000000004E-3</v>
      </c>
      <c r="W163" s="10">
        <f t="shared" si="42"/>
        <v>216635</v>
      </c>
    </row>
    <row r="164" spans="1:23" ht="15" customHeight="1" x14ac:dyDescent="0.2">
      <c r="A164">
        <v>2023</v>
      </c>
      <c r="B164">
        <v>331.91699999999997</v>
      </c>
      <c r="C164">
        <v>132.767</v>
      </c>
      <c r="D164">
        <v>116.17100000000001</v>
      </c>
      <c r="E164">
        <v>217.548</v>
      </c>
      <c r="F164">
        <v>217.58699999999999</v>
      </c>
      <c r="G164">
        <v>217.59399999999999</v>
      </c>
      <c r="H164">
        <v>217.66499999999999</v>
      </c>
      <c r="I164" s="1">
        <v>3.8300300000000002E-2</v>
      </c>
      <c r="K164" s="10">
        <f t="shared" si="41"/>
        <v>217594</v>
      </c>
      <c r="M164">
        <v>2023</v>
      </c>
      <c r="N164">
        <v>331.91699999999997</v>
      </c>
      <c r="O164">
        <v>132.767</v>
      </c>
      <c r="P164">
        <v>116.17100000000001</v>
      </c>
      <c r="Q164">
        <v>210.21100000000001</v>
      </c>
      <c r="R164">
        <v>210.251</v>
      </c>
      <c r="S164">
        <v>210.25700000000001</v>
      </c>
      <c r="T164">
        <v>210.33</v>
      </c>
      <c r="U164" s="1">
        <v>3.9073700000000003E-2</v>
      </c>
      <c r="W164" s="10">
        <f t="shared" si="42"/>
        <v>210257</v>
      </c>
    </row>
    <row r="165" spans="1:23" ht="15" customHeight="1" x14ac:dyDescent="0.2">
      <c r="A165">
        <v>2024</v>
      </c>
      <c r="B165">
        <v>331.91699999999997</v>
      </c>
      <c r="C165">
        <v>132.767</v>
      </c>
      <c r="D165">
        <v>116.17100000000001</v>
      </c>
      <c r="E165">
        <v>217.09299999999999</v>
      </c>
      <c r="F165">
        <v>217.21199999999999</v>
      </c>
      <c r="G165">
        <v>217.23400000000001</v>
      </c>
      <c r="H165">
        <v>217.46199999999999</v>
      </c>
      <c r="I165" s="1">
        <v>0.11820899999999999</v>
      </c>
      <c r="K165" s="10">
        <f t="shared" si="41"/>
        <v>217234</v>
      </c>
      <c r="M165">
        <v>2024</v>
      </c>
      <c r="N165">
        <v>331.91699999999997</v>
      </c>
      <c r="O165">
        <v>132.767</v>
      </c>
      <c r="P165">
        <v>116.17100000000001</v>
      </c>
      <c r="Q165">
        <v>206.666</v>
      </c>
      <c r="R165">
        <v>206.78700000000001</v>
      </c>
      <c r="S165">
        <v>206.809</v>
      </c>
      <c r="T165">
        <v>207.041</v>
      </c>
      <c r="U165" s="1">
        <v>0.120184</v>
      </c>
      <c r="W165" s="10">
        <f t="shared" si="42"/>
        <v>206809</v>
      </c>
    </row>
    <row r="166" spans="1:23" ht="15" customHeight="1" x14ac:dyDescent="0.2">
      <c r="A166">
        <v>2025</v>
      </c>
      <c r="B166">
        <v>331.91699999999997</v>
      </c>
      <c r="C166">
        <v>132.767</v>
      </c>
      <c r="D166">
        <v>116.17100000000001</v>
      </c>
      <c r="E166">
        <v>217.15</v>
      </c>
      <c r="F166">
        <v>217.46100000000001</v>
      </c>
      <c r="G166">
        <v>217.51599999999999</v>
      </c>
      <c r="H166">
        <v>218.107</v>
      </c>
      <c r="I166" s="1">
        <v>0.30902200000000002</v>
      </c>
      <c r="K166" s="10">
        <f t="shared" si="41"/>
        <v>217516</v>
      </c>
      <c r="M166">
        <v>2025</v>
      </c>
      <c r="N166">
        <v>331.91699999999997</v>
      </c>
      <c r="O166">
        <v>132.767</v>
      </c>
      <c r="P166">
        <v>116.17100000000001</v>
      </c>
      <c r="Q166">
        <v>207.273</v>
      </c>
      <c r="R166">
        <v>207.58500000000001</v>
      </c>
      <c r="S166">
        <v>207.64</v>
      </c>
      <c r="T166">
        <v>208.23500000000001</v>
      </c>
      <c r="U166" s="1">
        <v>0.31080799999999997</v>
      </c>
      <c r="W166" s="10">
        <f t="shared" si="42"/>
        <v>207640</v>
      </c>
    </row>
    <row r="167" spans="1:23" ht="15" customHeight="1" x14ac:dyDescent="0.2">
      <c r="A167">
        <v>2026</v>
      </c>
      <c r="B167">
        <v>331.91699999999997</v>
      </c>
      <c r="C167">
        <v>132.767</v>
      </c>
      <c r="D167">
        <v>116.17100000000001</v>
      </c>
      <c r="E167">
        <v>217.12100000000001</v>
      </c>
      <c r="F167">
        <v>217.87</v>
      </c>
      <c r="G167">
        <v>217.99</v>
      </c>
      <c r="H167">
        <v>219.35499999999999</v>
      </c>
      <c r="I167" s="1">
        <v>0.71605600000000003</v>
      </c>
      <c r="K167" s="10">
        <f t="shared" si="41"/>
        <v>217990</v>
      </c>
      <c r="M167">
        <v>2026</v>
      </c>
      <c r="N167">
        <v>331.91699999999997</v>
      </c>
      <c r="O167">
        <v>132.767</v>
      </c>
      <c r="P167">
        <v>116.17100000000001</v>
      </c>
      <c r="Q167">
        <v>207.84800000000001</v>
      </c>
      <c r="R167">
        <v>208.59700000000001</v>
      </c>
      <c r="S167">
        <v>208.71799999999999</v>
      </c>
      <c r="T167">
        <v>210.08699999999999</v>
      </c>
      <c r="U167" s="1">
        <v>0.71758299999999997</v>
      </c>
      <c r="W167" s="10">
        <f t="shared" si="42"/>
        <v>208718</v>
      </c>
    </row>
    <row r="168" spans="1:23" ht="15" customHeight="1" x14ac:dyDescent="0.2">
      <c r="A168">
        <v>2027</v>
      </c>
      <c r="B168">
        <v>331.91699999999997</v>
      </c>
      <c r="C168">
        <v>132.767</v>
      </c>
      <c r="D168">
        <v>116.17100000000001</v>
      </c>
      <c r="E168">
        <v>216.09399999999999</v>
      </c>
      <c r="F168">
        <v>217.673</v>
      </c>
      <c r="G168">
        <v>217.90799999999999</v>
      </c>
      <c r="H168">
        <v>220.79400000000001</v>
      </c>
      <c r="I168">
        <v>1.4949600000000001</v>
      </c>
      <c r="K168" s="10">
        <f t="shared" si="41"/>
        <v>217908</v>
      </c>
      <c r="M168">
        <v>2027</v>
      </c>
      <c r="N168">
        <v>331.91699999999997</v>
      </c>
      <c r="O168">
        <v>132.767</v>
      </c>
      <c r="P168">
        <v>116.17100000000001</v>
      </c>
      <c r="Q168">
        <v>207.46600000000001</v>
      </c>
      <c r="R168">
        <v>209.04499999999999</v>
      </c>
      <c r="S168">
        <v>209.28100000000001</v>
      </c>
      <c r="T168">
        <v>212.167</v>
      </c>
      <c r="U168">
        <v>1.4961199999999999</v>
      </c>
      <c r="W168" s="10">
        <f t="shared" si="42"/>
        <v>209281</v>
      </c>
    </row>
    <row r="169" spans="1:23" ht="15" customHeight="1" x14ac:dyDescent="0.2">
      <c r="A169">
        <v>2028</v>
      </c>
      <c r="B169">
        <v>331.91699999999997</v>
      </c>
      <c r="C169">
        <v>132.767</v>
      </c>
      <c r="D169">
        <v>116.17100000000001</v>
      </c>
      <c r="E169">
        <v>213.34299999999999</v>
      </c>
      <c r="F169">
        <v>216.37799999999999</v>
      </c>
      <c r="G169">
        <v>216.83699999999999</v>
      </c>
      <c r="H169">
        <v>222.053</v>
      </c>
      <c r="I169">
        <v>2.8084099999999999</v>
      </c>
      <c r="K169" s="10">
        <f t="shared" si="41"/>
        <v>216837</v>
      </c>
      <c r="M169">
        <v>2028</v>
      </c>
      <c r="N169">
        <v>331.91699999999997</v>
      </c>
      <c r="O169">
        <v>132.767</v>
      </c>
      <c r="P169">
        <v>116.17100000000001</v>
      </c>
      <c r="Q169">
        <v>205.387</v>
      </c>
      <c r="R169">
        <v>208.422</v>
      </c>
      <c r="S169">
        <v>208.881</v>
      </c>
      <c r="T169">
        <v>214.09899999999999</v>
      </c>
      <c r="U169">
        <v>2.8090700000000002</v>
      </c>
      <c r="W169" s="10">
        <f t="shared" si="42"/>
        <v>208881</v>
      </c>
    </row>
    <row r="170" spans="1:23" ht="15" customHeight="1" x14ac:dyDescent="0.2">
      <c r="A170">
        <v>2029</v>
      </c>
      <c r="B170">
        <v>331.91699999999997</v>
      </c>
      <c r="C170">
        <v>132.767</v>
      </c>
      <c r="D170">
        <v>116.17100000000001</v>
      </c>
      <c r="E170">
        <v>209.107</v>
      </c>
      <c r="F170">
        <v>214.25399999999999</v>
      </c>
      <c r="G170">
        <v>215.048</v>
      </c>
      <c r="H170">
        <v>224.15100000000001</v>
      </c>
      <c r="I170">
        <v>4.7080099999999998</v>
      </c>
      <c r="K170" s="10">
        <f t="shared" si="41"/>
        <v>215048</v>
      </c>
      <c r="M170">
        <v>2029</v>
      </c>
      <c r="N170">
        <v>331.91699999999997</v>
      </c>
      <c r="O170">
        <v>132.767</v>
      </c>
      <c r="P170">
        <v>116.17100000000001</v>
      </c>
      <c r="Q170">
        <v>201.82599999999999</v>
      </c>
      <c r="R170">
        <v>206.97399999999999</v>
      </c>
      <c r="S170">
        <v>207.768</v>
      </c>
      <c r="T170">
        <v>216.87</v>
      </c>
      <c r="U170">
        <v>4.7080700000000002</v>
      </c>
      <c r="W170" s="10">
        <f t="shared" si="42"/>
        <v>207768</v>
      </c>
    </row>
    <row r="171" spans="1:23" ht="15" customHeight="1" x14ac:dyDescent="0.2">
      <c r="A171">
        <v>2030</v>
      </c>
      <c r="B171">
        <v>331.91699999999997</v>
      </c>
      <c r="C171">
        <v>132.767</v>
      </c>
      <c r="D171">
        <v>116.17100000000001</v>
      </c>
      <c r="E171">
        <v>204.11799999999999</v>
      </c>
      <c r="F171">
        <v>211.73699999999999</v>
      </c>
      <c r="G171">
        <v>213.036</v>
      </c>
      <c r="H171">
        <v>226.08600000000001</v>
      </c>
      <c r="I171">
        <v>7.0216799999999999</v>
      </c>
      <c r="K171" s="10">
        <f t="shared" si="41"/>
        <v>213036</v>
      </c>
      <c r="M171">
        <v>2030</v>
      </c>
      <c r="N171">
        <v>331.91699999999997</v>
      </c>
      <c r="O171">
        <v>132.767</v>
      </c>
      <c r="P171">
        <v>116.17100000000001</v>
      </c>
      <c r="Q171">
        <v>197.495</v>
      </c>
      <c r="R171">
        <v>205.114</v>
      </c>
      <c r="S171">
        <v>206.41300000000001</v>
      </c>
      <c r="T171">
        <v>219.46199999999999</v>
      </c>
      <c r="U171">
        <v>7.0211800000000002</v>
      </c>
      <c r="W171" s="10">
        <f t="shared" si="42"/>
        <v>206413</v>
      </c>
    </row>
    <row r="172" spans="1:23" ht="15" customHeight="1" x14ac:dyDescent="0.2">
      <c r="A172">
        <v>2031</v>
      </c>
      <c r="B172">
        <v>331.91699999999997</v>
      </c>
      <c r="C172">
        <v>132.767</v>
      </c>
      <c r="D172">
        <v>116.17100000000001</v>
      </c>
      <c r="E172">
        <v>198.637</v>
      </c>
      <c r="F172">
        <v>209.97499999999999</v>
      </c>
      <c r="G172">
        <v>211.179</v>
      </c>
      <c r="H172">
        <v>228.33199999999999</v>
      </c>
      <c r="I172">
        <v>9.4240600000000008</v>
      </c>
      <c r="K172" s="10">
        <f t="shared" si="41"/>
        <v>211179</v>
      </c>
      <c r="M172">
        <v>2031</v>
      </c>
      <c r="N172">
        <v>331.91699999999997</v>
      </c>
      <c r="O172">
        <v>132.767</v>
      </c>
      <c r="P172">
        <v>116.17100000000001</v>
      </c>
      <c r="Q172">
        <v>192.636</v>
      </c>
      <c r="R172">
        <v>203.97300000000001</v>
      </c>
      <c r="S172">
        <v>205.17699999999999</v>
      </c>
      <c r="T172">
        <v>222.32900000000001</v>
      </c>
      <c r="U172">
        <v>9.42319</v>
      </c>
      <c r="W172" s="10">
        <f t="shared" si="42"/>
        <v>205177</v>
      </c>
    </row>
    <row r="173" spans="1:23" ht="15" customHeight="1" x14ac:dyDescent="0.2">
      <c r="A173">
        <v>2032</v>
      </c>
      <c r="B173">
        <v>331.91699999999997</v>
      </c>
      <c r="C173">
        <v>132.767</v>
      </c>
      <c r="D173">
        <v>116.17100000000001</v>
      </c>
      <c r="E173">
        <v>193.917</v>
      </c>
      <c r="F173">
        <v>208.37899999999999</v>
      </c>
      <c r="G173">
        <v>209.57300000000001</v>
      </c>
      <c r="H173">
        <v>230.59299999999999</v>
      </c>
      <c r="I173">
        <v>11.6388</v>
      </c>
      <c r="K173" s="10">
        <f t="shared" si="41"/>
        <v>209573</v>
      </c>
      <c r="M173">
        <v>2032</v>
      </c>
      <c r="N173">
        <v>331.91699999999997</v>
      </c>
      <c r="O173">
        <v>132.767</v>
      </c>
      <c r="P173">
        <v>116.17100000000001</v>
      </c>
      <c r="Q173">
        <v>188.494</v>
      </c>
      <c r="R173">
        <v>202.953</v>
      </c>
      <c r="S173">
        <v>204.149</v>
      </c>
      <c r="T173">
        <v>225.166</v>
      </c>
      <c r="U173">
        <v>11.6378</v>
      </c>
      <c r="W173" s="10">
        <f t="shared" si="42"/>
        <v>204149</v>
      </c>
    </row>
    <row r="174" spans="1:23" ht="15" customHeight="1" x14ac:dyDescent="0.2">
      <c r="A174">
        <v>2033</v>
      </c>
      <c r="B174">
        <v>331.91699999999997</v>
      </c>
      <c r="C174">
        <v>132.767</v>
      </c>
      <c r="D174">
        <v>116.17100000000001</v>
      </c>
      <c r="E174">
        <v>189.68600000000001</v>
      </c>
      <c r="F174">
        <v>206.626</v>
      </c>
      <c r="G174">
        <v>208.23699999999999</v>
      </c>
      <c r="H174">
        <v>232.822</v>
      </c>
      <c r="I174">
        <v>13.5303</v>
      </c>
      <c r="K174" s="10">
        <f t="shared" si="41"/>
        <v>208237</v>
      </c>
      <c r="M174">
        <v>2033</v>
      </c>
      <c r="N174">
        <v>331.91699999999997</v>
      </c>
      <c r="O174">
        <v>132.767</v>
      </c>
      <c r="P174">
        <v>116.17100000000001</v>
      </c>
      <c r="Q174">
        <v>184.791</v>
      </c>
      <c r="R174">
        <v>201.72900000000001</v>
      </c>
      <c r="S174">
        <v>203.34100000000001</v>
      </c>
      <c r="T174">
        <v>227.92500000000001</v>
      </c>
      <c r="U174">
        <v>13.529299999999999</v>
      </c>
      <c r="W174" s="10">
        <f t="shared" si="42"/>
        <v>203341</v>
      </c>
    </row>
    <row r="175" spans="1:23" ht="15" customHeight="1" x14ac:dyDescent="0.2">
      <c r="A175">
        <v>2034</v>
      </c>
      <c r="B175">
        <v>331.91699999999997</v>
      </c>
      <c r="C175">
        <v>132.767</v>
      </c>
      <c r="D175">
        <v>116.17100000000001</v>
      </c>
      <c r="E175">
        <v>185.524</v>
      </c>
      <c r="F175">
        <v>205.04300000000001</v>
      </c>
      <c r="G175">
        <v>207.12799999999999</v>
      </c>
      <c r="H175">
        <v>233.94900000000001</v>
      </c>
      <c r="I175">
        <v>15.079499999999999</v>
      </c>
      <c r="K175" s="10">
        <f t="shared" si="41"/>
        <v>207128</v>
      </c>
      <c r="M175">
        <v>2034</v>
      </c>
      <c r="N175">
        <v>331.91699999999997</v>
      </c>
      <c r="O175">
        <v>132.767</v>
      </c>
      <c r="P175">
        <v>116.17100000000001</v>
      </c>
      <c r="Q175">
        <v>181.107</v>
      </c>
      <c r="R175">
        <v>200.624</v>
      </c>
      <c r="S175">
        <v>202.71</v>
      </c>
      <c r="T175">
        <v>229.529</v>
      </c>
      <c r="U175">
        <v>15.0786</v>
      </c>
      <c r="W175" s="10">
        <f t="shared" si="42"/>
        <v>202710</v>
      </c>
    </row>
    <row r="176" spans="1:23" ht="15" customHeight="1" x14ac:dyDescent="0.2"/>
    <row r="177" spans="1:23" ht="15" customHeight="1" x14ac:dyDescent="0.2">
      <c r="A177" t="s">
        <v>104</v>
      </c>
      <c r="M177" t="s">
        <v>104</v>
      </c>
    </row>
    <row r="178" spans="1:23" ht="15" customHeight="1" x14ac:dyDescent="0.2">
      <c r="A178" t="s">
        <v>6</v>
      </c>
      <c r="B178" t="s">
        <v>39</v>
      </c>
      <c r="C178" t="s">
        <v>40</v>
      </c>
      <c r="D178" t="s">
        <v>41</v>
      </c>
      <c r="E178" t="s">
        <v>42</v>
      </c>
      <c r="F178" t="s">
        <v>43</v>
      </c>
      <c r="G178" t="s">
        <v>44</v>
      </c>
      <c r="H178" t="s">
        <v>45</v>
      </c>
      <c r="I178" t="s">
        <v>46</v>
      </c>
      <c r="M178" t="s">
        <v>6</v>
      </c>
      <c r="N178" t="s">
        <v>39</v>
      </c>
      <c r="O178" t="s">
        <v>40</v>
      </c>
      <c r="P178" t="s">
        <v>41</v>
      </c>
      <c r="Q178" t="s">
        <v>42</v>
      </c>
      <c r="R178" t="s">
        <v>43</v>
      </c>
      <c r="S178" t="s">
        <v>44</v>
      </c>
      <c r="T178" t="s">
        <v>45</v>
      </c>
      <c r="U178" t="s">
        <v>46</v>
      </c>
    </row>
    <row r="179" spans="1:23" ht="15" customHeight="1" x14ac:dyDescent="0.2">
      <c r="A179">
        <v>2021</v>
      </c>
      <c r="B179">
        <v>0</v>
      </c>
      <c r="C179">
        <v>0.10036299999999999</v>
      </c>
      <c r="D179">
        <v>0.12045400000000001</v>
      </c>
      <c r="E179">
        <v>7.1452000000000002E-2</v>
      </c>
      <c r="F179">
        <v>7.1452000000000002E-2</v>
      </c>
      <c r="G179">
        <v>7.1452000000000002E-2</v>
      </c>
      <c r="H179">
        <v>7.1452000000000002E-2</v>
      </c>
      <c r="I179" s="1">
        <v>5.96745E-16</v>
      </c>
      <c r="K179" s="11">
        <f t="shared" ref="K179:K192" si="43">G179</f>
        <v>7.1452000000000002E-2</v>
      </c>
      <c r="M179">
        <v>2021</v>
      </c>
      <c r="N179">
        <v>0</v>
      </c>
      <c r="O179">
        <v>0.10036299999999999</v>
      </c>
      <c r="P179">
        <v>0.12045400000000001</v>
      </c>
      <c r="Q179">
        <v>7.1452000000000002E-2</v>
      </c>
      <c r="R179">
        <v>7.1452000000000002E-2</v>
      </c>
      <c r="S179">
        <v>7.1452000000000002E-2</v>
      </c>
      <c r="T179">
        <v>7.1452000000000002E-2</v>
      </c>
      <c r="U179" s="1">
        <v>5.96745E-16</v>
      </c>
      <c r="W179" s="11">
        <f t="shared" ref="W179:W192" si="44">S179</f>
        <v>7.1452000000000002E-2</v>
      </c>
    </row>
    <row r="180" spans="1:23" ht="15" customHeight="1" x14ac:dyDescent="0.2">
      <c r="A180">
        <v>2022</v>
      </c>
      <c r="B180">
        <v>0</v>
      </c>
      <c r="C180">
        <v>0.10036299999999999</v>
      </c>
      <c r="D180">
        <v>0.12045400000000001</v>
      </c>
      <c r="E180">
        <v>5.0181700000000003E-2</v>
      </c>
      <c r="F180">
        <v>5.0181700000000003E-2</v>
      </c>
      <c r="G180">
        <v>5.0181700000000003E-2</v>
      </c>
      <c r="H180">
        <v>5.0181700000000003E-2</v>
      </c>
      <c r="I180" s="1">
        <v>3.747E-16</v>
      </c>
      <c r="K180" s="11">
        <f t="shared" si="43"/>
        <v>5.0181700000000003E-2</v>
      </c>
      <c r="M180">
        <v>2022</v>
      </c>
      <c r="N180">
        <v>0</v>
      </c>
      <c r="O180">
        <v>0.10036299999999999</v>
      </c>
      <c r="P180">
        <v>0.12045400000000001</v>
      </c>
      <c r="Q180">
        <v>8.4615099999999999E-2</v>
      </c>
      <c r="R180">
        <v>8.4616300000000005E-2</v>
      </c>
      <c r="S180">
        <v>8.4616200000000003E-2</v>
      </c>
      <c r="T180">
        <v>8.4616800000000006E-2</v>
      </c>
      <c r="U180" s="1">
        <v>5.3803499999999999E-7</v>
      </c>
      <c r="W180" s="11">
        <f t="shared" si="44"/>
        <v>8.4616200000000003E-2</v>
      </c>
    </row>
    <row r="181" spans="1:23" ht="15" customHeight="1" x14ac:dyDescent="0.2">
      <c r="A181">
        <v>2023</v>
      </c>
      <c r="B181">
        <v>0</v>
      </c>
      <c r="C181">
        <v>0.10036299999999999</v>
      </c>
      <c r="D181">
        <v>0.12045400000000001</v>
      </c>
      <c r="E181">
        <v>5.0181700000000003E-2</v>
      </c>
      <c r="F181">
        <v>5.0181700000000003E-2</v>
      </c>
      <c r="G181">
        <v>5.0181700000000003E-2</v>
      </c>
      <c r="H181">
        <v>5.0181700000000003E-2</v>
      </c>
      <c r="I181" s="1">
        <v>3.747E-16</v>
      </c>
      <c r="K181" s="11">
        <f t="shared" si="43"/>
        <v>5.0181700000000003E-2</v>
      </c>
      <c r="M181">
        <v>2023</v>
      </c>
      <c r="N181">
        <v>0</v>
      </c>
      <c r="O181">
        <v>0.10036299999999999</v>
      </c>
      <c r="P181">
        <v>0.12045400000000001</v>
      </c>
      <c r="Q181">
        <v>8.3579500000000001E-2</v>
      </c>
      <c r="R181">
        <v>8.3608100000000005E-2</v>
      </c>
      <c r="S181">
        <v>8.3605200000000005E-2</v>
      </c>
      <c r="T181">
        <v>8.3619600000000002E-2</v>
      </c>
      <c r="U181" s="1">
        <v>1.3155900000000001E-5</v>
      </c>
      <c r="W181" s="11">
        <f t="shared" si="44"/>
        <v>8.3605200000000005E-2</v>
      </c>
    </row>
    <row r="182" spans="1:23" ht="15" customHeight="1" x14ac:dyDescent="0.2">
      <c r="A182">
        <v>2024</v>
      </c>
      <c r="B182">
        <v>0</v>
      </c>
      <c r="C182">
        <v>0.10036299999999999</v>
      </c>
      <c r="D182">
        <v>0.12045400000000001</v>
      </c>
      <c r="E182">
        <v>5.0181700000000003E-2</v>
      </c>
      <c r="F182">
        <v>5.0181700000000003E-2</v>
      </c>
      <c r="G182">
        <v>5.0181700000000003E-2</v>
      </c>
      <c r="H182">
        <v>5.0181700000000003E-2</v>
      </c>
      <c r="I182" s="1">
        <v>3.747E-16</v>
      </c>
      <c r="K182" s="11">
        <f t="shared" si="43"/>
        <v>5.0181700000000003E-2</v>
      </c>
      <c r="M182">
        <v>2024</v>
      </c>
      <c r="N182">
        <v>0</v>
      </c>
      <c r="O182">
        <v>0.10036299999999999</v>
      </c>
      <c r="P182">
        <v>0.12045400000000001</v>
      </c>
      <c r="Q182">
        <v>5.0181700000000003E-2</v>
      </c>
      <c r="R182">
        <v>5.0181700000000003E-2</v>
      </c>
      <c r="S182">
        <v>5.0181700000000003E-2</v>
      </c>
      <c r="T182">
        <v>5.0181700000000003E-2</v>
      </c>
      <c r="U182" s="1">
        <v>3.747E-16</v>
      </c>
      <c r="W182" s="11">
        <f t="shared" si="44"/>
        <v>5.0181700000000003E-2</v>
      </c>
    </row>
    <row r="183" spans="1:23" ht="15" customHeight="1" x14ac:dyDescent="0.2">
      <c r="A183">
        <v>2025</v>
      </c>
      <c r="B183">
        <v>0</v>
      </c>
      <c r="C183">
        <v>0.10036299999999999</v>
      </c>
      <c r="D183">
        <v>0.12045400000000001</v>
      </c>
      <c r="E183">
        <v>5.0181700000000003E-2</v>
      </c>
      <c r="F183">
        <v>5.0181700000000003E-2</v>
      </c>
      <c r="G183">
        <v>5.0181700000000003E-2</v>
      </c>
      <c r="H183">
        <v>5.0181700000000003E-2</v>
      </c>
      <c r="I183" s="1">
        <v>3.747E-16</v>
      </c>
      <c r="K183" s="11">
        <f t="shared" si="43"/>
        <v>5.0181700000000003E-2</v>
      </c>
      <c r="M183">
        <v>2025</v>
      </c>
      <c r="N183">
        <v>0</v>
      </c>
      <c r="O183">
        <v>0.10036299999999999</v>
      </c>
      <c r="P183">
        <v>0.12045400000000001</v>
      </c>
      <c r="Q183">
        <v>5.0181700000000003E-2</v>
      </c>
      <c r="R183">
        <v>5.0181700000000003E-2</v>
      </c>
      <c r="S183">
        <v>5.0181700000000003E-2</v>
      </c>
      <c r="T183">
        <v>5.0181700000000003E-2</v>
      </c>
      <c r="U183" s="1">
        <v>3.747E-16</v>
      </c>
      <c r="W183" s="11">
        <f t="shared" si="44"/>
        <v>5.0181700000000003E-2</v>
      </c>
    </row>
    <row r="184" spans="1:23" ht="15" customHeight="1" x14ac:dyDescent="0.2">
      <c r="A184">
        <v>2026</v>
      </c>
      <c r="B184">
        <v>0</v>
      </c>
      <c r="C184">
        <v>0.10036299999999999</v>
      </c>
      <c r="D184">
        <v>0.12045400000000001</v>
      </c>
      <c r="E184">
        <v>5.0181700000000003E-2</v>
      </c>
      <c r="F184">
        <v>5.0181700000000003E-2</v>
      </c>
      <c r="G184">
        <v>5.0181700000000003E-2</v>
      </c>
      <c r="H184">
        <v>5.0181700000000003E-2</v>
      </c>
      <c r="I184" s="1">
        <v>3.747E-16</v>
      </c>
      <c r="K184" s="11">
        <f t="shared" si="43"/>
        <v>5.0181700000000003E-2</v>
      </c>
      <c r="M184">
        <v>2026</v>
      </c>
      <c r="N184">
        <v>0</v>
      </c>
      <c r="O184">
        <v>0.10036299999999999</v>
      </c>
      <c r="P184">
        <v>0.12045400000000001</v>
      </c>
      <c r="Q184">
        <v>5.0181700000000003E-2</v>
      </c>
      <c r="R184">
        <v>5.0181700000000003E-2</v>
      </c>
      <c r="S184">
        <v>5.0181700000000003E-2</v>
      </c>
      <c r="T184">
        <v>5.0181700000000003E-2</v>
      </c>
      <c r="U184" s="1">
        <v>3.747E-16</v>
      </c>
      <c r="W184" s="11">
        <f t="shared" si="44"/>
        <v>5.0181700000000003E-2</v>
      </c>
    </row>
    <row r="185" spans="1:23" ht="15" customHeight="1" x14ac:dyDescent="0.2">
      <c r="A185">
        <v>2027</v>
      </c>
      <c r="B185">
        <v>0</v>
      </c>
      <c r="C185">
        <v>0.10036299999999999</v>
      </c>
      <c r="D185">
        <v>0.12045400000000001</v>
      </c>
      <c r="E185">
        <v>5.0181700000000003E-2</v>
      </c>
      <c r="F185">
        <v>5.0181700000000003E-2</v>
      </c>
      <c r="G185">
        <v>5.0181700000000003E-2</v>
      </c>
      <c r="H185">
        <v>5.0181700000000003E-2</v>
      </c>
      <c r="I185" s="1">
        <v>3.747E-16</v>
      </c>
      <c r="K185" s="11">
        <f t="shared" si="43"/>
        <v>5.0181700000000003E-2</v>
      </c>
      <c r="M185">
        <v>2027</v>
      </c>
      <c r="N185">
        <v>0</v>
      </c>
      <c r="O185">
        <v>0.10036299999999999</v>
      </c>
      <c r="P185">
        <v>0.12045400000000001</v>
      </c>
      <c r="Q185">
        <v>5.0181700000000003E-2</v>
      </c>
      <c r="R185">
        <v>5.0181700000000003E-2</v>
      </c>
      <c r="S185">
        <v>5.0181700000000003E-2</v>
      </c>
      <c r="T185">
        <v>5.0181700000000003E-2</v>
      </c>
      <c r="U185" s="1">
        <v>3.747E-16</v>
      </c>
      <c r="W185" s="11">
        <f t="shared" si="44"/>
        <v>5.0181700000000003E-2</v>
      </c>
    </row>
    <row r="186" spans="1:23" ht="15" customHeight="1" x14ac:dyDescent="0.2">
      <c r="A186">
        <v>2028</v>
      </c>
      <c r="B186">
        <v>0</v>
      </c>
      <c r="C186">
        <v>0.10036299999999999</v>
      </c>
      <c r="D186">
        <v>0.12045400000000001</v>
      </c>
      <c r="E186">
        <v>5.0181700000000003E-2</v>
      </c>
      <c r="F186">
        <v>5.0181700000000003E-2</v>
      </c>
      <c r="G186">
        <v>5.0181700000000003E-2</v>
      </c>
      <c r="H186">
        <v>5.0181700000000003E-2</v>
      </c>
      <c r="I186" s="1">
        <v>3.747E-16</v>
      </c>
      <c r="K186" s="11">
        <f t="shared" si="43"/>
        <v>5.0181700000000003E-2</v>
      </c>
      <c r="M186">
        <v>2028</v>
      </c>
      <c r="N186">
        <v>0</v>
      </c>
      <c r="O186">
        <v>0.10036299999999999</v>
      </c>
      <c r="P186">
        <v>0.12045400000000001</v>
      </c>
      <c r="Q186">
        <v>5.0181700000000003E-2</v>
      </c>
      <c r="R186">
        <v>5.0181700000000003E-2</v>
      </c>
      <c r="S186">
        <v>5.0181700000000003E-2</v>
      </c>
      <c r="T186">
        <v>5.0181700000000003E-2</v>
      </c>
      <c r="U186" s="1">
        <v>3.747E-16</v>
      </c>
      <c r="W186" s="11">
        <f t="shared" si="44"/>
        <v>5.0181700000000003E-2</v>
      </c>
    </row>
    <row r="187" spans="1:23" ht="15" customHeight="1" x14ac:dyDescent="0.2">
      <c r="A187">
        <v>2029</v>
      </c>
      <c r="B187">
        <v>0</v>
      </c>
      <c r="C187">
        <v>0.10036299999999999</v>
      </c>
      <c r="D187">
        <v>0.12045400000000001</v>
      </c>
      <c r="E187">
        <v>5.0181700000000003E-2</v>
      </c>
      <c r="F187">
        <v>5.0181700000000003E-2</v>
      </c>
      <c r="G187">
        <v>5.0181700000000003E-2</v>
      </c>
      <c r="H187">
        <v>5.0181700000000003E-2</v>
      </c>
      <c r="I187" s="1">
        <v>3.747E-16</v>
      </c>
      <c r="K187" s="11">
        <f t="shared" si="43"/>
        <v>5.0181700000000003E-2</v>
      </c>
      <c r="M187">
        <v>2029</v>
      </c>
      <c r="N187">
        <v>0</v>
      </c>
      <c r="O187">
        <v>0.10036299999999999</v>
      </c>
      <c r="P187">
        <v>0.12045400000000001</v>
      </c>
      <c r="Q187">
        <v>5.0181700000000003E-2</v>
      </c>
      <c r="R187">
        <v>5.0181700000000003E-2</v>
      </c>
      <c r="S187">
        <v>5.0181700000000003E-2</v>
      </c>
      <c r="T187">
        <v>5.0181700000000003E-2</v>
      </c>
      <c r="U187" s="1">
        <v>3.747E-16</v>
      </c>
      <c r="W187" s="11">
        <f t="shared" si="44"/>
        <v>5.0181700000000003E-2</v>
      </c>
    </row>
    <row r="188" spans="1:23" ht="15" customHeight="1" x14ac:dyDescent="0.2">
      <c r="A188">
        <v>2030</v>
      </c>
      <c r="B188">
        <v>0</v>
      </c>
      <c r="C188">
        <v>0.10036299999999999</v>
      </c>
      <c r="D188">
        <v>0.12045400000000001</v>
      </c>
      <c r="E188">
        <v>5.0181700000000003E-2</v>
      </c>
      <c r="F188">
        <v>5.0181700000000003E-2</v>
      </c>
      <c r="G188">
        <v>5.0181700000000003E-2</v>
      </c>
      <c r="H188">
        <v>5.0181700000000003E-2</v>
      </c>
      <c r="I188" s="1">
        <v>3.747E-16</v>
      </c>
      <c r="K188" s="11">
        <f t="shared" si="43"/>
        <v>5.0181700000000003E-2</v>
      </c>
      <c r="M188">
        <v>2030</v>
      </c>
      <c r="N188">
        <v>0</v>
      </c>
      <c r="O188">
        <v>0.10036299999999999</v>
      </c>
      <c r="P188">
        <v>0.12045400000000001</v>
      </c>
      <c r="Q188">
        <v>5.0181700000000003E-2</v>
      </c>
      <c r="R188">
        <v>5.0181700000000003E-2</v>
      </c>
      <c r="S188">
        <v>5.0181700000000003E-2</v>
      </c>
      <c r="T188">
        <v>5.0181700000000003E-2</v>
      </c>
      <c r="U188" s="1">
        <v>3.747E-16</v>
      </c>
      <c r="W188" s="11">
        <f t="shared" si="44"/>
        <v>5.0181700000000003E-2</v>
      </c>
    </row>
    <row r="189" spans="1:23" ht="15" customHeight="1" x14ac:dyDescent="0.2">
      <c r="A189">
        <v>2031</v>
      </c>
      <c r="B189">
        <v>0</v>
      </c>
      <c r="C189">
        <v>0.10036299999999999</v>
      </c>
      <c r="D189">
        <v>0.12045400000000001</v>
      </c>
      <c r="E189">
        <v>5.0181700000000003E-2</v>
      </c>
      <c r="F189">
        <v>5.0181700000000003E-2</v>
      </c>
      <c r="G189">
        <v>5.0181700000000003E-2</v>
      </c>
      <c r="H189">
        <v>5.0181700000000003E-2</v>
      </c>
      <c r="I189" s="1">
        <v>3.747E-16</v>
      </c>
      <c r="K189" s="11">
        <f t="shared" si="43"/>
        <v>5.0181700000000003E-2</v>
      </c>
      <c r="M189">
        <v>2031</v>
      </c>
      <c r="N189">
        <v>0</v>
      </c>
      <c r="O189">
        <v>0.10036299999999999</v>
      </c>
      <c r="P189">
        <v>0.12045400000000001</v>
      </c>
      <c r="Q189">
        <v>5.0181700000000003E-2</v>
      </c>
      <c r="R189">
        <v>5.0181700000000003E-2</v>
      </c>
      <c r="S189">
        <v>5.0181700000000003E-2</v>
      </c>
      <c r="T189">
        <v>5.0181700000000003E-2</v>
      </c>
      <c r="U189" s="1">
        <v>3.747E-16</v>
      </c>
      <c r="W189" s="11">
        <f t="shared" si="44"/>
        <v>5.0181700000000003E-2</v>
      </c>
    </row>
    <row r="190" spans="1:23" ht="15" customHeight="1" x14ac:dyDescent="0.2">
      <c r="A190">
        <v>2032</v>
      </c>
      <c r="B190">
        <v>0</v>
      </c>
      <c r="C190">
        <v>0.10036299999999999</v>
      </c>
      <c r="D190">
        <v>0.12045400000000001</v>
      </c>
      <c r="E190">
        <v>5.0181700000000003E-2</v>
      </c>
      <c r="F190">
        <v>5.0181700000000003E-2</v>
      </c>
      <c r="G190">
        <v>5.0181700000000003E-2</v>
      </c>
      <c r="H190">
        <v>5.0181700000000003E-2</v>
      </c>
      <c r="I190" s="1">
        <v>3.747E-16</v>
      </c>
      <c r="K190" s="11">
        <f t="shared" si="43"/>
        <v>5.0181700000000003E-2</v>
      </c>
      <c r="M190">
        <v>2032</v>
      </c>
      <c r="N190">
        <v>0</v>
      </c>
      <c r="O190">
        <v>0.10036299999999999</v>
      </c>
      <c r="P190">
        <v>0.12045400000000001</v>
      </c>
      <c r="Q190">
        <v>5.0181700000000003E-2</v>
      </c>
      <c r="R190">
        <v>5.0181700000000003E-2</v>
      </c>
      <c r="S190">
        <v>5.0181700000000003E-2</v>
      </c>
      <c r="T190">
        <v>5.0181700000000003E-2</v>
      </c>
      <c r="U190" s="1">
        <v>3.747E-16</v>
      </c>
      <c r="W190" s="11">
        <f t="shared" si="44"/>
        <v>5.0181700000000003E-2</v>
      </c>
    </row>
    <row r="191" spans="1:23" ht="15" customHeight="1" x14ac:dyDescent="0.2">
      <c r="A191">
        <v>2033</v>
      </c>
      <c r="B191">
        <v>0</v>
      </c>
      <c r="C191">
        <v>0.10036299999999999</v>
      </c>
      <c r="D191">
        <v>0.12045400000000001</v>
      </c>
      <c r="E191">
        <v>5.0181700000000003E-2</v>
      </c>
      <c r="F191">
        <v>5.0181700000000003E-2</v>
      </c>
      <c r="G191">
        <v>5.0181700000000003E-2</v>
      </c>
      <c r="H191">
        <v>5.0181700000000003E-2</v>
      </c>
      <c r="I191" s="1">
        <v>3.747E-16</v>
      </c>
      <c r="K191" s="11">
        <f t="shared" si="43"/>
        <v>5.0181700000000003E-2</v>
      </c>
      <c r="M191">
        <v>2033</v>
      </c>
      <c r="N191">
        <v>0</v>
      </c>
      <c r="O191">
        <v>0.10036299999999999</v>
      </c>
      <c r="P191">
        <v>0.12045400000000001</v>
      </c>
      <c r="Q191">
        <v>5.0181700000000003E-2</v>
      </c>
      <c r="R191">
        <v>5.0181700000000003E-2</v>
      </c>
      <c r="S191">
        <v>5.0181700000000003E-2</v>
      </c>
      <c r="T191">
        <v>5.0181700000000003E-2</v>
      </c>
      <c r="U191" s="1">
        <v>3.747E-16</v>
      </c>
      <c r="W191" s="11">
        <f t="shared" si="44"/>
        <v>5.0181700000000003E-2</v>
      </c>
    </row>
    <row r="192" spans="1:23" ht="15" customHeight="1" x14ac:dyDescent="0.2">
      <c r="A192">
        <v>2034</v>
      </c>
      <c r="B192">
        <v>0</v>
      </c>
      <c r="C192">
        <v>0.10036299999999999</v>
      </c>
      <c r="D192">
        <v>0.12045400000000001</v>
      </c>
      <c r="E192">
        <v>5.0181700000000003E-2</v>
      </c>
      <c r="F192">
        <v>5.0181700000000003E-2</v>
      </c>
      <c r="G192">
        <v>5.0181700000000003E-2</v>
      </c>
      <c r="H192">
        <v>5.0181700000000003E-2</v>
      </c>
      <c r="I192" s="1">
        <v>3.747E-16</v>
      </c>
      <c r="K192" s="11">
        <f t="shared" si="43"/>
        <v>5.0181700000000003E-2</v>
      </c>
      <c r="M192">
        <v>2034</v>
      </c>
      <c r="N192">
        <v>0</v>
      </c>
      <c r="O192">
        <v>0.10036299999999999</v>
      </c>
      <c r="P192">
        <v>0.12045400000000001</v>
      </c>
      <c r="Q192">
        <v>5.0181700000000003E-2</v>
      </c>
      <c r="R192">
        <v>5.0181700000000003E-2</v>
      </c>
      <c r="S192">
        <v>5.0181700000000003E-2</v>
      </c>
      <c r="T192">
        <v>5.0181700000000003E-2</v>
      </c>
      <c r="U192" s="1">
        <v>3.747E-16</v>
      </c>
      <c r="W192" s="11">
        <f t="shared" si="44"/>
        <v>5.0181700000000003E-2</v>
      </c>
    </row>
    <row r="193" spans="1:23" ht="15" customHeight="1" x14ac:dyDescent="0.2"/>
    <row r="194" spans="1:23" ht="15" customHeight="1" x14ac:dyDescent="0.2">
      <c r="A194" t="s">
        <v>105</v>
      </c>
      <c r="M194" t="s">
        <v>105</v>
      </c>
    </row>
    <row r="195" spans="1:23" ht="15" customHeight="1" x14ac:dyDescent="0.2">
      <c r="A195" t="s">
        <v>6</v>
      </c>
      <c r="B195" t="s">
        <v>47</v>
      </c>
      <c r="C195" t="s">
        <v>48</v>
      </c>
      <c r="D195" t="s">
        <v>49</v>
      </c>
      <c r="E195" t="s">
        <v>50</v>
      </c>
      <c r="F195" t="s">
        <v>51</v>
      </c>
      <c r="G195" t="s">
        <v>52</v>
      </c>
      <c r="H195" t="s">
        <v>53</v>
      </c>
      <c r="I195" t="s">
        <v>54</v>
      </c>
      <c r="M195" t="s">
        <v>6</v>
      </c>
      <c r="N195" t="s">
        <v>47</v>
      </c>
      <c r="O195" t="s">
        <v>48</v>
      </c>
      <c r="P195" t="s">
        <v>49</v>
      </c>
      <c r="Q195" t="s">
        <v>50</v>
      </c>
      <c r="R195" t="s">
        <v>51</v>
      </c>
      <c r="S195" t="s">
        <v>52</v>
      </c>
      <c r="T195" t="s">
        <v>53</v>
      </c>
      <c r="U195" t="s">
        <v>54</v>
      </c>
    </row>
    <row r="196" spans="1:23" ht="15" customHeight="1" x14ac:dyDescent="0.2">
      <c r="A196">
        <v>2021</v>
      </c>
      <c r="B196">
        <v>1731.91</v>
      </c>
      <c r="C196">
        <v>452.80200000000002</v>
      </c>
      <c r="D196">
        <v>417.03899999999999</v>
      </c>
      <c r="E196">
        <v>661.76599999999996</v>
      </c>
      <c r="F196">
        <v>661.76599999999996</v>
      </c>
      <c r="G196">
        <v>661.76599999999996</v>
      </c>
      <c r="H196">
        <v>661.76599999999996</v>
      </c>
      <c r="I196" s="1">
        <v>4.88853E-12</v>
      </c>
      <c r="K196" s="10">
        <f t="shared" ref="K196:K209" si="45">G196*1000</f>
        <v>661766</v>
      </c>
      <c r="M196">
        <v>2021</v>
      </c>
      <c r="N196">
        <v>1731.91</v>
      </c>
      <c r="O196">
        <v>452.80200000000002</v>
      </c>
      <c r="P196">
        <v>417.03899999999999</v>
      </c>
      <c r="Q196">
        <v>661.76599999999996</v>
      </c>
      <c r="R196">
        <v>661.76599999999996</v>
      </c>
      <c r="S196">
        <v>661.76599999999996</v>
      </c>
      <c r="T196">
        <v>661.76599999999996</v>
      </c>
      <c r="U196" s="1">
        <v>4.88853E-12</v>
      </c>
      <c r="W196" s="10">
        <f t="shared" ref="W196:W209" si="46">S196*1000</f>
        <v>661766</v>
      </c>
    </row>
    <row r="197" spans="1:23" ht="15" customHeight="1" x14ac:dyDescent="0.2">
      <c r="A197">
        <v>2022</v>
      </c>
      <c r="B197">
        <v>1731.91</v>
      </c>
      <c r="C197">
        <v>452.80200000000002</v>
      </c>
      <c r="D197">
        <v>417.03899999999999</v>
      </c>
      <c r="E197">
        <v>647.59500000000003</v>
      </c>
      <c r="F197">
        <v>650.07299999999998</v>
      </c>
      <c r="G197">
        <v>650.83199999999999</v>
      </c>
      <c r="H197">
        <v>656.50900000000001</v>
      </c>
      <c r="I197">
        <v>2.9522599999999999</v>
      </c>
      <c r="K197" s="10">
        <f t="shared" si="45"/>
        <v>650832</v>
      </c>
      <c r="M197">
        <v>2022</v>
      </c>
      <c r="N197">
        <v>1731.91</v>
      </c>
      <c r="O197">
        <v>452.80200000000002</v>
      </c>
      <c r="P197">
        <v>417.03899999999999</v>
      </c>
      <c r="Q197">
        <v>647.59500000000003</v>
      </c>
      <c r="R197">
        <v>650.07299999999998</v>
      </c>
      <c r="S197">
        <v>650.83199999999999</v>
      </c>
      <c r="T197">
        <v>656.50900000000001</v>
      </c>
      <c r="U197">
        <v>2.9522599999999999</v>
      </c>
      <c r="W197" s="10">
        <f t="shared" si="46"/>
        <v>650832</v>
      </c>
    </row>
    <row r="198" spans="1:23" ht="15" customHeight="1" x14ac:dyDescent="0.2">
      <c r="A198">
        <v>2023</v>
      </c>
      <c r="B198">
        <v>1731.91</v>
      </c>
      <c r="C198">
        <v>452.80200000000002</v>
      </c>
      <c r="D198">
        <v>417.03899999999999</v>
      </c>
      <c r="E198">
        <v>640.08600000000001</v>
      </c>
      <c r="F198">
        <v>646.91700000000003</v>
      </c>
      <c r="G198">
        <v>647.91800000000001</v>
      </c>
      <c r="H198">
        <v>660.19299999999998</v>
      </c>
      <c r="I198">
        <v>6.4894999999999996</v>
      </c>
      <c r="K198" s="10">
        <f t="shared" si="45"/>
        <v>647918</v>
      </c>
      <c r="M198">
        <v>2023</v>
      </c>
      <c r="N198">
        <v>1731.91</v>
      </c>
      <c r="O198">
        <v>452.80200000000002</v>
      </c>
      <c r="P198">
        <v>417.03899999999999</v>
      </c>
      <c r="Q198">
        <v>627.07500000000005</v>
      </c>
      <c r="R198">
        <v>633.90700000000004</v>
      </c>
      <c r="S198">
        <v>634.90700000000004</v>
      </c>
      <c r="T198">
        <v>647.18200000000002</v>
      </c>
      <c r="U198">
        <v>6.4895199999999997</v>
      </c>
      <c r="W198" s="10">
        <f t="shared" si="46"/>
        <v>634907</v>
      </c>
    </row>
    <row r="199" spans="1:23" ht="15" customHeight="1" x14ac:dyDescent="0.2">
      <c r="A199">
        <v>2024</v>
      </c>
      <c r="B199">
        <v>1731.91</v>
      </c>
      <c r="C199">
        <v>452.80200000000002</v>
      </c>
      <c r="D199">
        <v>417.03899999999999</v>
      </c>
      <c r="E199">
        <v>630.50900000000001</v>
      </c>
      <c r="F199">
        <v>642.16600000000005</v>
      </c>
      <c r="G199">
        <v>644.20500000000004</v>
      </c>
      <c r="H199">
        <v>664.20299999999997</v>
      </c>
      <c r="I199">
        <v>11.0124</v>
      </c>
      <c r="K199" s="10">
        <f t="shared" si="45"/>
        <v>644205</v>
      </c>
      <c r="M199">
        <v>2024</v>
      </c>
      <c r="N199">
        <v>1731.91</v>
      </c>
      <c r="O199">
        <v>452.80200000000002</v>
      </c>
      <c r="P199">
        <v>417.03899999999999</v>
      </c>
      <c r="Q199">
        <v>606.226</v>
      </c>
      <c r="R199">
        <v>617.88499999999999</v>
      </c>
      <c r="S199">
        <v>619.92499999999995</v>
      </c>
      <c r="T199">
        <v>639.92600000000004</v>
      </c>
      <c r="U199">
        <v>11.0138</v>
      </c>
      <c r="W199" s="10">
        <f t="shared" si="46"/>
        <v>619925</v>
      </c>
    </row>
    <row r="200" spans="1:23" ht="15" customHeight="1" x14ac:dyDescent="0.2">
      <c r="A200">
        <v>2025</v>
      </c>
      <c r="B200">
        <v>1731.91</v>
      </c>
      <c r="C200">
        <v>452.80200000000002</v>
      </c>
      <c r="D200">
        <v>417.03899999999999</v>
      </c>
      <c r="E200">
        <v>620.08799999999997</v>
      </c>
      <c r="F200">
        <v>637.06299999999999</v>
      </c>
      <c r="G200">
        <v>640.17700000000002</v>
      </c>
      <c r="H200">
        <v>670.52700000000004</v>
      </c>
      <c r="I200">
        <v>16.2516</v>
      </c>
      <c r="K200" s="10">
        <f t="shared" si="45"/>
        <v>640177</v>
      </c>
      <c r="M200">
        <v>2025</v>
      </c>
      <c r="N200">
        <v>1731.91</v>
      </c>
      <c r="O200">
        <v>452.80200000000002</v>
      </c>
      <c r="P200">
        <v>417.03899999999999</v>
      </c>
      <c r="Q200">
        <v>597.71299999999997</v>
      </c>
      <c r="R200">
        <v>614.68700000000001</v>
      </c>
      <c r="S200">
        <v>617.80200000000002</v>
      </c>
      <c r="T200">
        <v>648.15099999999995</v>
      </c>
      <c r="U200">
        <v>16.2516</v>
      </c>
      <c r="W200" s="10">
        <f t="shared" si="46"/>
        <v>617802</v>
      </c>
    </row>
    <row r="201" spans="1:23" ht="15" customHeight="1" x14ac:dyDescent="0.2">
      <c r="A201">
        <v>2026</v>
      </c>
      <c r="B201">
        <v>1731.91</v>
      </c>
      <c r="C201">
        <v>452.80200000000002</v>
      </c>
      <c r="D201">
        <v>417.03899999999999</v>
      </c>
      <c r="E201">
        <v>607.66999999999996</v>
      </c>
      <c r="F201">
        <v>632.90300000000002</v>
      </c>
      <c r="G201">
        <v>635.87300000000005</v>
      </c>
      <c r="H201">
        <v>675.29700000000003</v>
      </c>
      <c r="I201">
        <v>21.777000000000001</v>
      </c>
      <c r="K201" s="10">
        <f t="shared" si="45"/>
        <v>635873</v>
      </c>
      <c r="M201">
        <v>2026</v>
      </c>
      <c r="N201">
        <v>1731.91</v>
      </c>
      <c r="O201">
        <v>452.80200000000002</v>
      </c>
      <c r="P201">
        <v>417.03899999999999</v>
      </c>
      <c r="Q201">
        <v>587.17200000000003</v>
      </c>
      <c r="R201">
        <v>612.40499999999997</v>
      </c>
      <c r="S201">
        <v>615.375</v>
      </c>
      <c r="T201">
        <v>654.79600000000005</v>
      </c>
      <c r="U201">
        <v>21.776</v>
      </c>
      <c r="W201" s="10">
        <f t="shared" si="46"/>
        <v>615375</v>
      </c>
    </row>
    <row r="202" spans="1:23" ht="15" customHeight="1" x14ac:dyDescent="0.2">
      <c r="A202">
        <v>2027</v>
      </c>
      <c r="B202">
        <v>1731.91</v>
      </c>
      <c r="C202">
        <v>452.80200000000002</v>
      </c>
      <c r="D202">
        <v>417.03899999999999</v>
      </c>
      <c r="E202">
        <v>594.75900000000001</v>
      </c>
      <c r="F202">
        <v>628.63900000000001</v>
      </c>
      <c r="G202">
        <v>631.57799999999997</v>
      </c>
      <c r="H202">
        <v>680.69399999999996</v>
      </c>
      <c r="I202">
        <v>27.2483</v>
      </c>
      <c r="K202" s="10">
        <f t="shared" si="45"/>
        <v>631578</v>
      </c>
      <c r="M202">
        <v>2027</v>
      </c>
      <c r="N202">
        <v>1731.91</v>
      </c>
      <c r="O202">
        <v>452.80200000000002</v>
      </c>
      <c r="P202">
        <v>417.03899999999999</v>
      </c>
      <c r="Q202">
        <v>576.07100000000003</v>
      </c>
      <c r="R202">
        <v>609.95100000000002</v>
      </c>
      <c r="S202">
        <v>612.88900000000001</v>
      </c>
      <c r="T202">
        <v>662</v>
      </c>
      <c r="U202">
        <v>27.246600000000001</v>
      </c>
      <c r="W202" s="10">
        <f t="shared" si="46"/>
        <v>612889</v>
      </c>
    </row>
    <row r="203" spans="1:23" ht="15" customHeight="1" x14ac:dyDescent="0.2">
      <c r="A203">
        <v>2028</v>
      </c>
      <c r="B203">
        <v>1731.91</v>
      </c>
      <c r="C203">
        <v>452.80200000000002</v>
      </c>
      <c r="D203">
        <v>417.03899999999999</v>
      </c>
      <c r="E203">
        <v>582.822</v>
      </c>
      <c r="F203">
        <v>624.15700000000004</v>
      </c>
      <c r="G203">
        <v>627.53300000000002</v>
      </c>
      <c r="H203">
        <v>685.60699999999997</v>
      </c>
      <c r="I203">
        <v>32.342500000000001</v>
      </c>
      <c r="K203" s="10">
        <f t="shared" si="45"/>
        <v>627533</v>
      </c>
      <c r="M203">
        <v>2028</v>
      </c>
      <c r="N203">
        <v>1731.91</v>
      </c>
      <c r="O203">
        <v>452.80200000000002</v>
      </c>
      <c r="P203">
        <v>417.03899999999999</v>
      </c>
      <c r="Q203">
        <v>565.85199999999998</v>
      </c>
      <c r="R203">
        <v>607.18700000000001</v>
      </c>
      <c r="S203">
        <v>610.56100000000004</v>
      </c>
      <c r="T203">
        <v>668.63199999999995</v>
      </c>
      <c r="U203">
        <v>32.340499999999999</v>
      </c>
      <c r="W203" s="10">
        <f t="shared" si="46"/>
        <v>610561</v>
      </c>
    </row>
    <row r="204" spans="1:23" ht="15" customHeight="1" x14ac:dyDescent="0.2">
      <c r="A204">
        <v>2029</v>
      </c>
      <c r="B204">
        <v>1731.91</v>
      </c>
      <c r="C204">
        <v>452.80200000000002</v>
      </c>
      <c r="D204">
        <v>417.03899999999999</v>
      </c>
      <c r="E204">
        <v>572.21799999999996</v>
      </c>
      <c r="F204">
        <v>619.005</v>
      </c>
      <c r="G204">
        <v>623.87099999999998</v>
      </c>
      <c r="H204">
        <v>691.60799999999995</v>
      </c>
      <c r="I204">
        <v>37.041899999999998</v>
      </c>
      <c r="K204" s="10">
        <f t="shared" si="45"/>
        <v>623871</v>
      </c>
      <c r="M204">
        <v>2029</v>
      </c>
      <c r="N204">
        <v>1731.91</v>
      </c>
      <c r="O204">
        <v>452.80200000000002</v>
      </c>
      <c r="P204">
        <v>417.03899999999999</v>
      </c>
      <c r="Q204">
        <v>556.85500000000002</v>
      </c>
      <c r="R204">
        <v>603.64099999999996</v>
      </c>
      <c r="S204">
        <v>608.505</v>
      </c>
      <c r="T204">
        <v>676.22799999999995</v>
      </c>
      <c r="U204">
        <v>37.039700000000003</v>
      </c>
      <c r="W204" s="10">
        <f t="shared" si="46"/>
        <v>608505</v>
      </c>
    </row>
    <row r="205" spans="1:23" ht="15" customHeight="1" x14ac:dyDescent="0.2">
      <c r="A205">
        <v>2030</v>
      </c>
      <c r="B205">
        <v>1731.91</v>
      </c>
      <c r="C205">
        <v>452.80200000000002</v>
      </c>
      <c r="D205">
        <v>417.03899999999999</v>
      </c>
      <c r="E205">
        <v>561.745</v>
      </c>
      <c r="F205">
        <v>615.06200000000001</v>
      </c>
      <c r="G205">
        <v>620.52599999999995</v>
      </c>
      <c r="H205">
        <v>692.37699999999995</v>
      </c>
      <c r="I205">
        <v>41.134500000000003</v>
      </c>
      <c r="K205" s="10">
        <f t="shared" si="45"/>
        <v>620526</v>
      </c>
      <c r="M205">
        <v>2030</v>
      </c>
      <c r="N205">
        <v>1731.91</v>
      </c>
      <c r="O205">
        <v>452.80200000000002</v>
      </c>
      <c r="P205">
        <v>417.03899999999999</v>
      </c>
      <c r="Q205">
        <v>547.86500000000001</v>
      </c>
      <c r="R205">
        <v>601.17700000000002</v>
      </c>
      <c r="S205">
        <v>606.64400000000001</v>
      </c>
      <c r="T205">
        <v>678.48500000000001</v>
      </c>
      <c r="U205">
        <v>41.132399999999997</v>
      </c>
      <c r="W205" s="10">
        <f t="shared" si="46"/>
        <v>606644</v>
      </c>
    </row>
    <row r="206" spans="1:23" ht="15" customHeight="1" x14ac:dyDescent="0.2">
      <c r="A206">
        <v>2031</v>
      </c>
      <c r="B206">
        <v>1731.91</v>
      </c>
      <c r="C206">
        <v>452.80200000000002</v>
      </c>
      <c r="D206">
        <v>417.03899999999999</v>
      </c>
      <c r="E206">
        <v>551.34199999999998</v>
      </c>
      <c r="F206">
        <v>611.29700000000003</v>
      </c>
      <c r="G206">
        <v>617.54</v>
      </c>
      <c r="H206">
        <v>694.55899999999997</v>
      </c>
      <c r="I206">
        <v>44.889200000000002</v>
      </c>
      <c r="K206" s="10">
        <f t="shared" si="45"/>
        <v>617540</v>
      </c>
      <c r="M206">
        <v>2031</v>
      </c>
      <c r="N206">
        <v>1731.91</v>
      </c>
      <c r="O206">
        <v>452.80200000000002</v>
      </c>
      <c r="P206">
        <v>417.03899999999999</v>
      </c>
      <c r="Q206">
        <v>538.82100000000003</v>
      </c>
      <c r="R206">
        <v>598.77800000000002</v>
      </c>
      <c r="S206">
        <v>605.01599999999996</v>
      </c>
      <c r="T206">
        <v>682.02499999999998</v>
      </c>
      <c r="U206">
        <v>44.8872</v>
      </c>
      <c r="W206" s="10">
        <f t="shared" si="46"/>
        <v>605016</v>
      </c>
    </row>
    <row r="207" spans="1:23" ht="15" customHeight="1" x14ac:dyDescent="0.2">
      <c r="A207">
        <v>2032</v>
      </c>
      <c r="B207">
        <v>1731.91</v>
      </c>
      <c r="C207">
        <v>452.80200000000002</v>
      </c>
      <c r="D207">
        <v>417.03899999999999</v>
      </c>
      <c r="E207">
        <v>544.36199999999997</v>
      </c>
      <c r="F207">
        <v>608.59900000000005</v>
      </c>
      <c r="G207">
        <v>614.88199999999995</v>
      </c>
      <c r="H207">
        <v>695.96199999999999</v>
      </c>
      <c r="I207">
        <v>48.240600000000001</v>
      </c>
      <c r="K207" s="10">
        <f t="shared" si="45"/>
        <v>614882</v>
      </c>
      <c r="M207">
        <v>2032</v>
      </c>
      <c r="N207">
        <v>1731.91</v>
      </c>
      <c r="O207">
        <v>452.80200000000002</v>
      </c>
      <c r="P207">
        <v>417.03899999999999</v>
      </c>
      <c r="Q207">
        <v>533.07600000000002</v>
      </c>
      <c r="R207">
        <v>597.31500000000005</v>
      </c>
      <c r="S207">
        <v>603.59500000000003</v>
      </c>
      <c r="T207">
        <v>684.67499999999995</v>
      </c>
      <c r="U207">
        <v>48.238799999999998</v>
      </c>
      <c r="W207" s="10">
        <f t="shared" si="46"/>
        <v>603595</v>
      </c>
    </row>
    <row r="208" spans="1:23" ht="15" customHeight="1" x14ac:dyDescent="0.2">
      <c r="A208">
        <v>2033</v>
      </c>
      <c r="B208">
        <v>1731.91</v>
      </c>
      <c r="C208">
        <v>452.80200000000002</v>
      </c>
      <c r="D208">
        <v>417.03899999999999</v>
      </c>
      <c r="E208">
        <v>536.40700000000004</v>
      </c>
      <c r="F208">
        <v>606.66700000000003</v>
      </c>
      <c r="G208">
        <v>612.58500000000004</v>
      </c>
      <c r="H208">
        <v>697.995</v>
      </c>
      <c r="I208">
        <v>51.329000000000001</v>
      </c>
      <c r="K208" s="10">
        <f t="shared" si="45"/>
        <v>612585</v>
      </c>
      <c r="M208">
        <v>2033</v>
      </c>
      <c r="N208">
        <v>1731.91</v>
      </c>
      <c r="O208">
        <v>452.80200000000002</v>
      </c>
      <c r="P208">
        <v>417.03899999999999</v>
      </c>
      <c r="Q208">
        <v>526.24</v>
      </c>
      <c r="R208">
        <v>596.49599999999998</v>
      </c>
      <c r="S208">
        <v>602.41300000000001</v>
      </c>
      <c r="T208">
        <v>687.82399999999996</v>
      </c>
      <c r="U208">
        <v>51.327599999999997</v>
      </c>
      <c r="W208" s="10">
        <f t="shared" si="46"/>
        <v>602413</v>
      </c>
    </row>
    <row r="209" spans="1:23" ht="15" customHeight="1" x14ac:dyDescent="0.2">
      <c r="A209">
        <v>2034</v>
      </c>
      <c r="B209">
        <v>1731.91</v>
      </c>
      <c r="C209">
        <v>452.80200000000002</v>
      </c>
      <c r="D209">
        <v>417.03899999999999</v>
      </c>
      <c r="E209">
        <v>532.44799999999998</v>
      </c>
      <c r="F209">
        <v>606.26700000000005</v>
      </c>
      <c r="G209">
        <v>610.48500000000001</v>
      </c>
      <c r="H209">
        <v>696.173</v>
      </c>
      <c r="I209">
        <v>54.063200000000002</v>
      </c>
      <c r="K209" s="10">
        <f t="shared" si="45"/>
        <v>610485</v>
      </c>
      <c r="M209">
        <v>2034</v>
      </c>
      <c r="N209">
        <v>1731.91</v>
      </c>
      <c r="O209">
        <v>452.80200000000002</v>
      </c>
      <c r="P209">
        <v>417.03899999999999</v>
      </c>
      <c r="Q209">
        <v>523.28200000000004</v>
      </c>
      <c r="R209">
        <v>597.09699999999998</v>
      </c>
      <c r="S209">
        <v>601.31799999999998</v>
      </c>
      <c r="T209">
        <v>686.99599999999998</v>
      </c>
      <c r="U209">
        <v>54.062100000000001</v>
      </c>
      <c r="W209" s="10">
        <f t="shared" si="46"/>
        <v>601318</v>
      </c>
    </row>
    <row r="210" spans="1:23" ht="15" customHeight="1" x14ac:dyDescent="0.2">
      <c r="A210" t="s">
        <v>16</v>
      </c>
      <c r="B210">
        <v>4</v>
      </c>
      <c r="C210" t="s">
        <v>16</v>
      </c>
      <c r="D210" t="s">
        <v>17</v>
      </c>
      <c r="E210" t="s">
        <v>106</v>
      </c>
      <c r="M210" t="s">
        <v>16</v>
      </c>
      <c r="N210">
        <v>4</v>
      </c>
      <c r="O210" t="s">
        <v>16</v>
      </c>
      <c r="P210" t="s">
        <v>17</v>
      </c>
      <c r="Q210" t="s">
        <v>106</v>
      </c>
    </row>
    <row r="211" spans="1:23" ht="15" customHeight="1" x14ac:dyDescent="0.2">
      <c r="A211" t="s">
        <v>18</v>
      </c>
      <c r="B211" t="s">
        <v>106</v>
      </c>
      <c r="M211" t="s">
        <v>18</v>
      </c>
      <c r="N211" t="s">
        <v>106</v>
      </c>
    </row>
    <row r="212" spans="1:23" ht="15" customHeight="1" x14ac:dyDescent="0.2">
      <c r="A212" t="s">
        <v>6</v>
      </c>
      <c r="B212" t="s">
        <v>19</v>
      </c>
      <c r="C212" t="s">
        <v>20</v>
      </c>
      <c r="D212" t="s">
        <v>21</v>
      </c>
      <c r="E212" t="s">
        <v>22</v>
      </c>
      <c r="F212" t="s">
        <v>23</v>
      </c>
      <c r="G212" t="s">
        <v>24</v>
      </c>
      <c r="H212" t="s">
        <v>25</v>
      </c>
      <c r="I212" t="s">
        <v>26</v>
      </c>
      <c r="M212" t="s">
        <v>6</v>
      </c>
      <c r="N212" t="s">
        <v>19</v>
      </c>
      <c r="O212" t="s">
        <v>20</v>
      </c>
      <c r="P212" t="s">
        <v>21</v>
      </c>
      <c r="Q212" t="s">
        <v>22</v>
      </c>
      <c r="R212" t="s">
        <v>23</v>
      </c>
      <c r="S212" t="s">
        <v>24</v>
      </c>
      <c r="T212" t="s">
        <v>25</v>
      </c>
      <c r="U212" t="s">
        <v>26</v>
      </c>
    </row>
    <row r="213" spans="1:23" ht="15" customHeight="1" x14ac:dyDescent="0.2">
      <c r="A213">
        <v>2021</v>
      </c>
      <c r="B213">
        <v>0</v>
      </c>
      <c r="C213">
        <v>24.716699999999999</v>
      </c>
      <c r="D213">
        <v>26.454999999999998</v>
      </c>
      <c r="E213">
        <v>28.186800000000002</v>
      </c>
      <c r="F213">
        <v>28.186800000000002</v>
      </c>
      <c r="G213">
        <v>28.186800000000002</v>
      </c>
      <c r="H213">
        <v>28.186800000000002</v>
      </c>
      <c r="I213" s="1">
        <v>2.0961E-13</v>
      </c>
      <c r="K213" s="10">
        <f t="shared" ref="K213:K226" si="47">G213*1000</f>
        <v>28186.800000000003</v>
      </c>
      <c r="M213">
        <v>2021</v>
      </c>
      <c r="N213">
        <v>0</v>
      </c>
      <c r="O213">
        <v>24.716699999999999</v>
      </c>
      <c r="P213">
        <v>26.454999999999998</v>
      </c>
      <c r="Q213">
        <v>28.186800000000002</v>
      </c>
      <c r="R213">
        <v>28.186800000000002</v>
      </c>
      <c r="S213">
        <v>28.186800000000002</v>
      </c>
      <c r="T213">
        <v>28.186800000000002</v>
      </c>
      <c r="U213" s="1">
        <v>2.0961E-13</v>
      </c>
      <c r="W213" s="10">
        <f t="shared" ref="W213:W226" si="48">S213*1000</f>
        <v>28186.800000000003</v>
      </c>
    </row>
    <row r="214" spans="1:23" ht="15" customHeight="1" x14ac:dyDescent="0.2">
      <c r="A214">
        <v>2022</v>
      </c>
      <c r="B214">
        <v>0</v>
      </c>
      <c r="C214">
        <v>24.716699999999999</v>
      </c>
      <c r="D214">
        <v>26.454999999999998</v>
      </c>
      <c r="E214">
        <v>24.173100000000002</v>
      </c>
      <c r="F214">
        <v>24.173200000000001</v>
      </c>
      <c r="G214">
        <v>24.173200000000001</v>
      </c>
      <c r="H214">
        <v>24.173500000000001</v>
      </c>
      <c r="I214" s="1">
        <v>1.4749500000000001E-4</v>
      </c>
      <c r="K214" s="10">
        <f t="shared" si="47"/>
        <v>24173.200000000001</v>
      </c>
      <c r="M214">
        <v>2022</v>
      </c>
      <c r="N214">
        <v>0</v>
      </c>
      <c r="O214">
        <v>24.716699999999999</v>
      </c>
      <c r="P214">
        <v>26.454999999999998</v>
      </c>
      <c r="Q214">
        <v>32.458300000000001</v>
      </c>
      <c r="R214">
        <v>32.458300000000001</v>
      </c>
      <c r="S214">
        <v>32.458300000000001</v>
      </c>
      <c r="T214">
        <v>32.458300000000001</v>
      </c>
      <c r="U214" s="1">
        <v>7.8529600000000004E-10</v>
      </c>
      <c r="W214" s="10">
        <f t="shared" si="48"/>
        <v>32458.300000000003</v>
      </c>
    </row>
    <row r="215" spans="1:23" ht="15" customHeight="1" x14ac:dyDescent="0.2">
      <c r="A215">
        <v>2023</v>
      </c>
      <c r="B215">
        <v>0</v>
      </c>
      <c r="C215">
        <v>24.716699999999999</v>
      </c>
      <c r="D215">
        <v>26.454999999999998</v>
      </c>
      <c r="E215">
        <v>23.8202</v>
      </c>
      <c r="F215">
        <v>23.8232</v>
      </c>
      <c r="G215">
        <v>23.824100000000001</v>
      </c>
      <c r="H215">
        <v>23.8307</v>
      </c>
      <c r="I215" s="1">
        <v>3.5346800000000001E-3</v>
      </c>
      <c r="K215" s="10">
        <f t="shared" si="47"/>
        <v>23824.100000000002</v>
      </c>
      <c r="M215">
        <v>2023</v>
      </c>
      <c r="N215">
        <v>0</v>
      </c>
      <c r="O215">
        <v>24.716699999999999</v>
      </c>
      <c r="P215">
        <v>26.454999999999998</v>
      </c>
      <c r="Q215">
        <v>31.104900000000001</v>
      </c>
      <c r="R215">
        <v>31.104900000000001</v>
      </c>
      <c r="S215">
        <v>31.104900000000001</v>
      </c>
      <c r="T215">
        <v>31.104900000000001</v>
      </c>
      <c r="U215" s="1">
        <v>1.70935E-8</v>
      </c>
      <c r="W215" s="10">
        <f t="shared" si="48"/>
        <v>31104.9</v>
      </c>
    </row>
    <row r="216" spans="1:23" ht="15" customHeight="1" x14ac:dyDescent="0.2">
      <c r="A216">
        <v>2024</v>
      </c>
      <c r="B216">
        <v>0</v>
      </c>
      <c r="C216">
        <v>24.716699999999999</v>
      </c>
      <c r="D216">
        <v>26.454999999999998</v>
      </c>
      <c r="E216">
        <v>23.491099999999999</v>
      </c>
      <c r="F216">
        <v>23.511199999999999</v>
      </c>
      <c r="G216">
        <v>23.5154</v>
      </c>
      <c r="H216">
        <v>23.555700000000002</v>
      </c>
      <c r="I216">
        <v>2.1140699999999998E-2</v>
      </c>
      <c r="K216" s="10">
        <f t="shared" si="47"/>
        <v>23515.4</v>
      </c>
      <c r="M216">
        <v>2024</v>
      </c>
      <c r="N216">
        <v>0</v>
      </c>
      <c r="O216">
        <v>24.716699999999999</v>
      </c>
      <c r="P216">
        <v>26.454999999999998</v>
      </c>
      <c r="Q216">
        <v>22.772300000000001</v>
      </c>
      <c r="R216">
        <v>22.7926</v>
      </c>
      <c r="S216">
        <v>22.796800000000001</v>
      </c>
      <c r="T216">
        <v>22.837599999999998</v>
      </c>
      <c r="U216" s="1">
        <v>2.1364000000000001E-2</v>
      </c>
      <c r="W216" s="10">
        <f t="shared" si="48"/>
        <v>22796.799999999999</v>
      </c>
    </row>
    <row r="217" spans="1:23" ht="15" customHeight="1" x14ac:dyDescent="0.2">
      <c r="A217">
        <v>2025</v>
      </c>
      <c r="B217">
        <v>0</v>
      </c>
      <c r="C217">
        <v>24.716699999999999</v>
      </c>
      <c r="D217">
        <v>26.454999999999998</v>
      </c>
      <c r="E217">
        <v>23.143599999999999</v>
      </c>
      <c r="F217">
        <v>23.2134</v>
      </c>
      <c r="G217">
        <v>23.225999999999999</v>
      </c>
      <c r="H217">
        <v>23.3599</v>
      </c>
      <c r="I217">
        <v>6.9438399999999997E-2</v>
      </c>
      <c r="K217" s="10">
        <f t="shared" si="47"/>
        <v>23226</v>
      </c>
      <c r="M217">
        <v>2025</v>
      </c>
      <c r="N217">
        <v>0</v>
      </c>
      <c r="O217">
        <v>24.716699999999999</v>
      </c>
      <c r="P217">
        <v>26.454999999999998</v>
      </c>
      <c r="Q217">
        <v>22.480799999999999</v>
      </c>
      <c r="R217">
        <v>22.550899999999999</v>
      </c>
      <c r="S217">
        <v>22.563400000000001</v>
      </c>
      <c r="T217">
        <v>22.697800000000001</v>
      </c>
      <c r="U217">
        <v>6.9630499999999998E-2</v>
      </c>
      <c r="W217" s="10">
        <f t="shared" si="48"/>
        <v>22563.4</v>
      </c>
    </row>
    <row r="218" spans="1:23" ht="15" customHeight="1" x14ac:dyDescent="0.2">
      <c r="A218">
        <v>2026</v>
      </c>
      <c r="B218">
        <v>0</v>
      </c>
      <c r="C218">
        <v>24.716699999999999</v>
      </c>
      <c r="D218">
        <v>26.454999999999998</v>
      </c>
      <c r="E218">
        <v>22.734300000000001</v>
      </c>
      <c r="F218">
        <v>22.902100000000001</v>
      </c>
      <c r="G218">
        <v>22.928000000000001</v>
      </c>
      <c r="H218">
        <v>23.238199999999999</v>
      </c>
      <c r="I218">
        <v>0.16275700000000001</v>
      </c>
      <c r="K218" s="10">
        <f t="shared" si="47"/>
        <v>22928</v>
      </c>
      <c r="M218">
        <v>2026</v>
      </c>
      <c r="N218">
        <v>0</v>
      </c>
      <c r="O218">
        <v>24.716699999999999</v>
      </c>
      <c r="P218">
        <v>26.454999999999998</v>
      </c>
      <c r="Q218">
        <v>22.130700000000001</v>
      </c>
      <c r="R218">
        <v>22.2987</v>
      </c>
      <c r="S218">
        <v>22.3246</v>
      </c>
      <c r="T218">
        <v>22.635100000000001</v>
      </c>
      <c r="U218">
        <v>0.162908</v>
      </c>
      <c r="W218" s="10">
        <f t="shared" si="48"/>
        <v>22324.6</v>
      </c>
    </row>
    <row r="219" spans="1:23" ht="15" customHeight="1" x14ac:dyDescent="0.2">
      <c r="A219">
        <v>2027</v>
      </c>
      <c r="B219">
        <v>0</v>
      </c>
      <c r="C219">
        <v>24.716699999999999</v>
      </c>
      <c r="D219">
        <v>26.454999999999998</v>
      </c>
      <c r="E219">
        <v>22.233599999999999</v>
      </c>
      <c r="F219">
        <v>22.569199999999999</v>
      </c>
      <c r="G219">
        <v>22.616700000000002</v>
      </c>
      <c r="H219">
        <v>23.185700000000001</v>
      </c>
      <c r="I219">
        <v>0.30704799999999999</v>
      </c>
      <c r="K219" s="10">
        <f t="shared" si="47"/>
        <v>22616.7</v>
      </c>
      <c r="M219">
        <v>2027</v>
      </c>
      <c r="N219">
        <v>0</v>
      </c>
      <c r="O219">
        <v>24.716699999999999</v>
      </c>
      <c r="P219">
        <v>26.454999999999998</v>
      </c>
      <c r="Q219">
        <v>21.6904</v>
      </c>
      <c r="R219">
        <v>22.026</v>
      </c>
      <c r="S219">
        <v>22.073599999999999</v>
      </c>
      <c r="T219">
        <v>22.642800000000001</v>
      </c>
      <c r="U219">
        <v>0.30714999999999998</v>
      </c>
      <c r="W219" s="10">
        <f t="shared" si="48"/>
        <v>22073.599999999999</v>
      </c>
    </row>
    <row r="220" spans="1:23" ht="15" customHeight="1" x14ac:dyDescent="0.2">
      <c r="A220">
        <v>2028</v>
      </c>
      <c r="B220">
        <v>0</v>
      </c>
      <c r="C220">
        <v>24.716699999999999</v>
      </c>
      <c r="D220">
        <v>26.454999999999998</v>
      </c>
      <c r="E220">
        <v>21.688099999999999</v>
      </c>
      <c r="F220">
        <v>22.222200000000001</v>
      </c>
      <c r="G220">
        <v>22.306100000000001</v>
      </c>
      <c r="H220">
        <v>23.243099999999998</v>
      </c>
      <c r="I220">
        <v>0.49804399999999999</v>
      </c>
      <c r="K220" s="10">
        <f t="shared" si="47"/>
        <v>22306.100000000002</v>
      </c>
      <c r="M220">
        <v>2028</v>
      </c>
      <c r="N220">
        <v>0</v>
      </c>
      <c r="O220">
        <v>24.716699999999999</v>
      </c>
      <c r="P220">
        <v>26.454999999999998</v>
      </c>
      <c r="Q220">
        <v>21.2043</v>
      </c>
      <c r="R220">
        <v>21.738499999999998</v>
      </c>
      <c r="S220">
        <v>21.822500000000002</v>
      </c>
      <c r="T220">
        <v>22.759599999999999</v>
      </c>
      <c r="U220">
        <v>0.49809799999999999</v>
      </c>
      <c r="W220" s="10">
        <f t="shared" si="48"/>
        <v>21822.5</v>
      </c>
    </row>
    <row r="221" spans="1:23" ht="15" customHeight="1" x14ac:dyDescent="0.2">
      <c r="A221">
        <v>2029</v>
      </c>
      <c r="B221">
        <v>0</v>
      </c>
      <c r="C221">
        <v>24.716699999999999</v>
      </c>
      <c r="D221">
        <v>26.454999999999998</v>
      </c>
      <c r="E221">
        <v>21.067799999999998</v>
      </c>
      <c r="F221">
        <v>21.8626</v>
      </c>
      <c r="G221">
        <v>21.991900000000001</v>
      </c>
      <c r="H221">
        <v>23.337599999999998</v>
      </c>
      <c r="I221">
        <v>0.723055</v>
      </c>
      <c r="K221" s="10">
        <f t="shared" si="47"/>
        <v>21991.9</v>
      </c>
      <c r="M221">
        <v>2029</v>
      </c>
      <c r="N221">
        <v>0</v>
      </c>
      <c r="O221">
        <v>24.716699999999999</v>
      </c>
      <c r="P221">
        <v>26.454999999999998</v>
      </c>
      <c r="Q221">
        <v>20.641400000000001</v>
      </c>
      <c r="R221">
        <v>21.436299999999999</v>
      </c>
      <c r="S221">
        <v>21.5656</v>
      </c>
      <c r="T221">
        <v>22.911300000000001</v>
      </c>
      <c r="U221">
        <v>0.72306499999999996</v>
      </c>
      <c r="W221" s="10">
        <f t="shared" si="48"/>
        <v>21565.599999999999</v>
      </c>
    </row>
    <row r="222" spans="1:23" ht="15" customHeight="1" x14ac:dyDescent="0.2">
      <c r="A222">
        <v>2030</v>
      </c>
      <c r="B222">
        <v>0</v>
      </c>
      <c r="C222">
        <v>24.716699999999999</v>
      </c>
      <c r="D222">
        <v>26.454999999999998</v>
      </c>
      <c r="E222">
        <v>20.417000000000002</v>
      </c>
      <c r="F222">
        <v>21.570399999999999</v>
      </c>
      <c r="G222">
        <v>21.694199999999999</v>
      </c>
      <c r="H222">
        <v>23.458600000000001</v>
      </c>
      <c r="I222">
        <v>0.96429100000000001</v>
      </c>
      <c r="K222" s="10">
        <f t="shared" si="47"/>
        <v>21694.199999999997</v>
      </c>
      <c r="M222">
        <v>2030</v>
      </c>
      <c r="N222">
        <v>0</v>
      </c>
      <c r="O222">
        <v>24.716699999999999</v>
      </c>
      <c r="P222">
        <v>26.454999999999998</v>
      </c>
      <c r="Q222">
        <v>20.044499999999999</v>
      </c>
      <c r="R222">
        <v>21.197900000000001</v>
      </c>
      <c r="S222">
        <v>21.3216</v>
      </c>
      <c r="T222">
        <v>23.085899999999999</v>
      </c>
      <c r="U222">
        <v>0.96426800000000001</v>
      </c>
      <c r="W222" s="10">
        <f t="shared" si="48"/>
        <v>21321.599999999999</v>
      </c>
    </row>
    <row r="223" spans="1:23" ht="15" customHeight="1" x14ac:dyDescent="0.2">
      <c r="A223">
        <v>2031</v>
      </c>
      <c r="B223">
        <v>0</v>
      </c>
      <c r="C223">
        <v>24.716699999999999</v>
      </c>
      <c r="D223">
        <v>26.454999999999998</v>
      </c>
      <c r="E223">
        <v>19.793600000000001</v>
      </c>
      <c r="F223">
        <v>21.302</v>
      </c>
      <c r="G223">
        <v>21.412199999999999</v>
      </c>
      <c r="H223">
        <v>23.612200000000001</v>
      </c>
      <c r="I223">
        <v>1.20323</v>
      </c>
      <c r="K223" s="10">
        <f t="shared" si="47"/>
        <v>21412.199999999997</v>
      </c>
      <c r="M223">
        <v>2031</v>
      </c>
      <c r="N223">
        <v>0</v>
      </c>
      <c r="O223">
        <v>24.716699999999999</v>
      </c>
      <c r="P223">
        <v>26.454999999999998</v>
      </c>
      <c r="Q223">
        <v>19.470700000000001</v>
      </c>
      <c r="R223">
        <v>20.979099999999999</v>
      </c>
      <c r="S223">
        <v>21.089300000000001</v>
      </c>
      <c r="T223">
        <v>23.289400000000001</v>
      </c>
      <c r="U223">
        <v>1.2031799999999999</v>
      </c>
      <c r="W223" s="10">
        <f t="shared" si="48"/>
        <v>21089.300000000003</v>
      </c>
    </row>
    <row r="224" spans="1:23" ht="15" customHeight="1" x14ac:dyDescent="0.2">
      <c r="A224">
        <v>2032</v>
      </c>
      <c r="B224">
        <v>0</v>
      </c>
      <c r="C224">
        <v>24.716699999999999</v>
      </c>
      <c r="D224">
        <v>26.454999999999998</v>
      </c>
      <c r="E224">
        <v>19.213200000000001</v>
      </c>
      <c r="F224">
        <v>21.0152</v>
      </c>
      <c r="G224">
        <v>21.161799999999999</v>
      </c>
      <c r="H224">
        <v>23.773299999999999</v>
      </c>
      <c r="I224">
        <v>1.4250100000000001</v>
      </c>
      <c r="K224" s="10">
        <f t="shared" si="47"/>
        <v>21161.8</v>
      </c>
      <c r="M224">
        <v>2032</v>
      </c>
      <c r="N224">
        <v>0</v>
      </c>
      <c r="O224">
        <v>24.716699999999999</v>
      </c>
      <c r="P224">
        <v>26.454999999999998</v>
      </c>
      <c r="Q224">
        <v>18.935099999999998</v>
      </c>
      <c r="R224">
        <v>20.737100000000002</v>
      </c>
      <c r="S224">
        <v>20.883600000000001</v>
      </c>
      <c r="T224">
        <v>23.495100000000001</v>
      </c>
      <c r="U224">
        <v>1.42496</v>
      </c>
      <c r="W224" s="10">
        <f t="shared" si="48"/>
        <v>20883.600000000002</v>
      </c>
    </row>
    <row r="225" spans="1:23" ht="15" customHeight="1" x14ac:dyDescent="0.2">
      <c r="A225">
        <v>2033</v>
      </c>
      <c r="B225">
        <v>0</v>
      </c>
      <c r="C225">
        <v>24.716699999999999</v>
      </c>
      <c r="D225">
        <v>26.454999999999998</v>
      </c>
      <c r="E225">
        <v>18.645199999999999</v>
      </c>
      <c r="F225">
        <v>20.720099999999999</v>
      </c>
      <c r="G225">
        <v>20.936800000000002</v>
      </c>
      <c r="H225">
        <v>23.859500000000001</v>
      </c>
      <c r="I225">
        <v>1.6213599999999999</v>
      </c>
      <c r="K225" s="10">
        <f t="shared" si="47"/>
        <v>20936.800000000003</v>
      </c>
      <c r="M225">
        <v>2033</v>
      </c>
      <c r="N225">
        <v>0</v>
      </c>
      <c r="O225">
        <v>24.716699999999999</v>
      </c>
      <c r="P225">
        <v>26.454999999999998</v>
      </c>
      <c r="Q225">
        <v>18.4071</v>
      </c>
      <c r="R225">
        <v>20.4818</v>
      </c>
      <c r="S225">
        <v>20.698599999999999</v>
      </c>
      <c r="T225">
        <v>23.620899999999999</v>
      </c>
      <c r="U225">
        <v>1.6213</v>
      </c>
      <c r="W225" s="10">
        <f t="shared" si="48"/>
        <v>20698.599999999999</v>
      </c>
    </row>
    <row r="226" spans="1:23" ht="15" customHeight="1" x14ac:dyDescent="0.2">
      <c r="A226">
        <v>2034</v>
      </c>
      <c r="B226">
        <v>0</v>
      </c>
      <c r="C226">
        <v>24.716699999999999</v>
      </c>
      <c r="D226">
        <v>26.454999999999998</v>
      </c>
      <c r="E226">
        <v>18.140799999999999</v>
      </c>
      <c r="F226">
        <v>20.472300000000001</v>
      </c>
      <c r="G226">
        <v>20.745000000000001</v>
      </c>
      <c r="H226">
        <v>23.8049</v>
      </c>
      <c r="I226">
        <v>1.79051</v>
      </c>
      <c r="K226" s="10">
        <f t="shared" si="47"/>
        <v>20745</v>
      </c>
      <c r="M226">
        <v>2034</v>
      </c>
      <c r="N226">
        <v>0</v>
      </c>
      <c r="O226">
        <v>24.716699999999999</v>
      </c>
      <c r="P226">
        <v>26.454999999999998</v>
      </c>
      <c r="Q226">
        <v>17.9376</v>
      </c>
      <c r="R226">
        <v>20.268999999999998</v>
      </c>
      <c r="S226">
        <v>20.541699999999999</v>
      </c>
      <c r="T226">
        <v>23.601400000000002</v>
      </c>
      <c r="U226">
        <v>1.7904500000000001</v>
      </c>
      <c r="W226" s="10">
        <f t="shared" si="48"/>
        <v>20541.699999999997</v>
      </c>
    </row>
    <row r="227" spans="1:23" ht="15" customHeight="1" x14ac:dyDescent="0.2"/>
    <row r="228" spans="1:23" ht="15" customHeight="1" x14ac:dyDescent="0.2">
      <c r="A228" t="s">
        <v>29</v>
      </c>
      <c r="B228" t="s">
        <v>106</v>
      </c>
      <c r="M228" t="s">
        <v>29</v>
      </c>
      <c r="N228" t="s">
        <v>106</v>
      </c>
    </row>
    <row r="229" spans="1:23" ht="15" customHeight="1" x14ac:dyDescent="0.2">
      <c r="A229" t="s">
        <v>6</v>
      </c>
      <c r="B229" t="s">
        <v>30</v>
      </c>
      <c r="C229" t="s">
        <v>31</v>
      </c>
      <c r="D229" t="s">
        <v>32</v>
      </c>
      <c r="E229" t="s">
        <v>33</v>
      </c>
      <c r="F229" t="s">
        <v>34</v>
      </c>
      <c r="G229" t="s">
        <v>35</v>
      </c>
      <c r="H229" t="s">
        <v>36</v>
      </c>
      <c r="I229" t="s">
        <v>37</v>
      </c>
      <c r="M229" t="s">
        <v>6</v>
      </c>
      <c r="N229" t="s">
        <v>30</v>
      </c>
      <c r="O229" t="s">
        <v>31</v>
      </c>
      <c r="P229" t="s">
        <v>32</v>
      </c>
      <c r="Q229" t="s">
        <v>33</v>
      </c>
      <c r="R229" t="s">
        <v>34</v>
      </c>
      <c r="S229" t="s">
        <v>35</v>
      </c>
      <c r="T229" t="s">
        <v>36</v>
      </c>
      <c r="U229" t="s">
        <v>37</v>
      </c>
    </row>
    <row r="230" spans="1:23" ht="15" customHeight="1" x14ac:dyDescent="0.2">
      <c r="A230">
        <v>2021</v>
      </c>
      <c r="B230">
        <v>331.91699999999997</v>
      </c>
      <c r="C230">
        <v>132.767</v>
      </c>
      <c r="D230">
        <v>116.17100000000001</v>
      </c>
      <c r="E230">
        <v>222.30099999999999</v>
      </c>
      <c r="F230">
        <v>222.30099999999999</v>
      </c>
      <c r="G230">
        <v>222.30099999999999</v>
      </c>
      <c r="H230">
        <v>222.30099999999999</v>
      </c>
      <c r="I230" s="1">
        <v>1.13687E-12</v>
      </c>
      <c r="K230" s="10">
        <f t="shared" ref="K230:K243" si="49">G230*1000</f>
        <v>222301</v>
      </c>
      <c r="M230">
        <v>2021</v>
      </c>
      <c r="N230">
        <v>331.91699999999997</v>
      </c>
      <c r="O230">
        <v>132.767</v>
      </c>
      <c r="P230">
        <v>116.17100000000001</v>
      </c>
      <c r="Q230">
        <v>222.30099999999999</v>
      </c>
      <c r="R230">
        <v>222.30099999999999</v>
      </c>
      <c r="S230">
        <v>222.30099999999999</v>
      </c>
      <c r="T230">
        <v>222.30099999999999</v>
      </c>
      <c r="U230" s="1">
        <v>1.13687E-12</v>
      </c>
      <c r="W230" s="10">
        <f t="shared" ref="W230:W243" si="50">S230*1000</f>
        <v>222301</v>
      </c>
    </row>
    <row r="231" spans="1:23" ht="15" customHeight="1" x14ac:dyDescent="0.2">
      <c r="A231">
        <v>2022</v>
      </c>
      <c r="B231">
        <v>331.91699999999997</v>
      </c>
      <c r="C231">
        <v>132.767</v>
      </c>
      <c r="D231">
        <v>116.17100000000001</v>
      </c>
      <c r="E231">
        <v>217.86799999999999</v>
      </c>
      <c r="F231">
        <v>217.876</v>
      </c>
      <c r="G231">
        <v>217.87799999999999</v>
      </c>
      <c r="H231">
        <v>217.89699999999999</v>
      </c>
      <c r="I231" s="1">
        <v>9.4590000000000004E-3</v>
      </c>
      <c r="K231" s="10">
        <f t="shared" si="49"/>
        <v>217878</v>
      </c>
      <c r="M231">
        <v>2022</v>
      </c>
      <c r="N231">
        <v>331.91699999999997</v>
      </c>
      <c r="O231">
        <v>132.767</v>
      </c>
      <c r="P231">
        <v>116.17100000000001</v>
      </c>
      <c r="Q231">
        <v>216.625</v>
      </c>
      <c r="R231">
        <v>216.63300000000001</v>
      </c>
      <c r="S231">
        <v>216.63499999999999</v>
      </c>
      <c r="T231">
        <v>216.65299999999999</v>
      </c>
      <c r="U231" s="1">
        <v>9.4890800000000004E-3</v>
      </c>
      <c r="W231" s="10">
        <f t="shared" si="50"/>
        <v>216635</v>
      </c>
    </row>
    <row r="232" spans="1:23" ht="15" customHeight="1" x14ac:dyDescent="0.2">
      <c r="A232">
        <v>2023</v>
      </c>
      <c r="B232">
        <v>331.91699999999997</v>
      </c>
      <c r="C232">
        <v>132.767</v>
      </c>
      <c r="D232">
        <v>116.17100000000001</v>
      </c>
      <c r="E232">
        <v>214.875</v>
      </c>
      <c r="F232">
        <v>214.91399999999999</v>
      </c>
      <c r="G232">
        <v>214.92099999999999</v>
      </c>
      <c r="H232">
        <v>214.99199999999999</v>
      </c>
      <c r="I232" s="1">
        <v>3.8298499999999999E-2</v>
      </c>
      <c r="K232" s="10">
        <f t="shared" si="49"/>
        <v>214921</v>
      </c>
      <c r="M232">
        <v>2023</v>
      </c>
      <c r="N232">
        <v>331.91699999999997</v>
      </c>
      <c r="O232">
        <v>132.767</v>
      </c>
      <c r="P232">
        <v>116.17100000000001</v>
      </c>
      <c r="Q232">
        <v>210.21100000000001</v>
      </c>
      <c r="R232">
        <v>210.251</v>
      </c>
      <c r="S232">
        <v>210.25700000000001</v>
      </c>
      <c r="T232">
        <v>210.33</v>
      </c>
      <c r="U232" s="1">
        <v>3.9073700000000003E-2</v>
      </c>
      <c r="W232" s="10">
        <f t="shared" si="50"/>
        <v>210257</v>
      </c>
    </row>
    <row r="233" spans="1:23" ht="15" customHeight="1" x14ac:dyDescent="0.2">
      <c r="A233">
        <v>2024</v>
      </c>
      <c r="B233">
        <v>331.91699999999997</v>
      </c>
      <c r="C233">
        <v>132.767</v>
      </c>
      <c r="D233">
        <v>116.17100000000001</v>
      </c>
      <c r="E233">
        <v>212.578</v>
      </c>
      <c r="F233">
        <v>212.697</v>
      </c>
      <c r="G233">
        <v>212.71799999999999</v>
      </c>
      <c r="H233">
        <v>212.947</v>
      </c>
      <c r="I233" s="1">
        <v>0.11817800000000001</v>
      </c>
      <c r="K233" s="10">
        <f t="shared" si="49"/>
        <v>212718</v>
      </c>
      <c r="M233">
        <v>2024</v>
      </c>
      <c r="N233">
        <v>331.91699999999997</v>
      </c>
      <c r="O233">
        <v>132.767</v>
      </c>
      <c r="P233">
        <v>116.17100000000001</v>
      </c>
      <c r="Q233">
        <v>206.02199999999999</v>
      </c>
      <c r="R233">
        <v>206.143</v>
      </c>
      <c r="S233">
        <v>206.16399999999999</v>
      </c>
      <c r="T233">
        <v>206.39699999999999</v>
      </c>
      <c r="U233" s="1">
        <v>0.12016</v>
      </c>
      <c r="W233" s="10">
        <f t="shared" si="50"/>
        <v>206164</v>
      </c>
    </row>
    <row r="234" spans="1:23" ht="15" customHeight="1" x14ac:dyDescent="0.2">
      <c r="A234">
        <v>2025</v>
      </c>
      <c r="B234">
        <v>331.91699999999997</v>
      </c>
      <c r="C234">
        <v>132.767</v>
      </c>
      <c r="D234">
        <v>116.17100000000001</v>
      </c>
      <c r="E234">
        <v>210.92500000000001</v>
      </c>
      <c r="F234">
        <v>211.23599999999999</v>
      </c>
      <c r="G234">
        <v>211.291</v>
      </c>
      <c r="H234">
        <v>211.88200000000001</v>
      </c>
      <c r="I234" s="1">
        <v>0.30875399999999997</v>
      </c>
      <c r="K234" s="10">
        <f t="shared" si="49"/>
        <v>211291</v>
      </c>
      <c r="M234">
        <v>2025</v>
      </c>
      <c r="N234">
        <v>331.91699999999997</v>
      </c>
      <c r="O234">
        <v>132.767</v>
      </c>
      <c r="P234">
        <v>116.17100000000001</v>
      </c>
      <c r="Q234">
        <v>204.77600000000001</v>
      </c>
      <c r="R234">
        <v>205.08799999999999</v>
      </c>
      <c r="S234">
        <v>205.143</v>
      </c>
      <c r="T234">
        <v>205.738</v>
      </c>
      <c r="U234" s="1">
        <v>0.31055100000000002</v>
      </c>
      <c r="W234" s="10">
        <f t="shared" si="50"/>
        <v>205143</v>
      </c>
    </row>
    <row r="235" spans="1:23" ht="15" customHeight="1" x14ac:dyDescent="0.2">
      <c r="A235">
        <v>2026</v>
      </c>
      <c r="B235">
        <v>331.91699999999997</v>
      </c>
      <c r="C235">
        <v>132.767</v>
      </c>
      <c r="D235">
        <v>116.17100000000001</v>
      </c>
      <c r="E235">
        <v>209.309</v>
      </c>
      <c r="F235">
        <v>210.05699999999999</v>
      </c>
      <c r="G235">
        <v>210.17699999999999</v>
      </c>
      <c r="H235">
        <v>211.53899999999999</v>
      </c>
      <c r="I235" s="1">
        <v>0.71453999999999995</v>
      </c>
      <c r="K235" s="10">
        <f t="shared" si="49"/>
        <v>210177</v>
      </c>
      <c r="M235">
        <v>2026</v>
      </c>
      <c r="N235">
        <v>331.91699999999997</v>
      </c>
      <c r="O235">
        <v>132.767</v>
      </c>
      <c r="P235">
        <v>116.17100000000001</v>
      </c>
      <c r="Q235">
        <v>203.59200000000001</v>
      </c>
      <c r="R235">
        <v>204.34100000000001</v>
      </c>
      <c r="S235">
        <v>204.46100000000001</v>
      </c>
      <c r="T235">
        <v>205.827</v>
      </c>
      <c r="U235" s="1">
        <v>0.71610700000000005</v>
      </c>
      <c r="W235" s="10">
        <f t="shared" si="50"/>
        <v>204461</v>
      </c>
    </row>
    <row r="236" spans="1:23" ht="15" customHeight="1" x14ac:dyDescent="0.2">
      <c r="A236">
        <v>2027</v>
      </c>
      <c r="B236">
        <v>331.91699999999997</v>
      </c>
      <c r="C236">
        <v>132.767</v>
      </c>
      <c r="D236">
        <v>116.17100000000001</v>
      </c>
      <c r="E236">
        <v>206.82400000000001</v>
      </c>
      <c r="F236">
        <v>208.39699999999999</v>
      </c>
      <c r="G236">
        <v>208.63200000000001</v>
      </c>
      <c r="H236">
        <v>211.512</v>
      </c>
      <c r="I236">
        <v>1.4886200000000001</v>
      </c>
      <c r="K236" s="10">
        <f t="shared" si="49"/>
        <v>208632</v>
      </c>
      <c r="M236">
        <v>2027</v>
      </c>
      <c r="N236">
        <v>331.91699999999997</v>
      </c>
      <c r="O236">
        <v>132.767</v>
      </c>
      <c r="P236">
        <v>116.17100000000001</v>
      </c>
      <c r="Q236">
        <v>201.55600000000001</v>
      </c>
      <c r="R236">
        <v>203.13</v>
      </c>
      <c r="S236">
        <v>203.36500000000001</v>
      </c>
      <c r="T236">
        <v>206.245</v>
      </c>
      <c r="U236">
        <v>1.4898899999999999</v>
      </c>
      <c r="W236" s="10">
        <f t="shared" si="50"/>
        <v>203365</v>
      </c>
    </row>
    <row r="237" spans="1:23" ht="15" customHeight="1" x14ac:dyDescent="0.2">
      <c r="A237">
        <v>2028</v>
      </c>
      <c r="B237">
        <v>331.91699999999997</v>
      </c>
      <c r="C237">
        <v>132.767</v>
      </c>
      <c r="D237">
        <v>116.17100000000001</v>
      </c>
      <c r="E237">
        <v>202.77099999999999</v>
      </c>
      <c r="F237">
        <v>205.786</v>
      </c>
      <c r="G237">
        <v>206.24100000000001</v>
      </c>
      <c r="H237">
        <v>211.41</v>
      </c>
      <c r="I237">
        <v>2.7877200000000002</v>
      </c>
      <c r="K237" s="10">
        <f t="shared" si="49"/>
        <v>206241</v>
      </c>
      <c r="M237">
        <v>2028</v>
      </c>
      <c r="N237">
        <v>331.91699999999997</v>
      </c>
      <c r="O237">
        <v>132.767</v>
      </c>
      <c r="P237">
        <v>116.17100000000001</v>
      </c>
      <c r="Q237">
        <v>197.959</v>
      </c>
      <c r="R237">
        <v>200.97499999999999</v>
      </c>
      <c r="S237">
        <v>201.43</v>
      </c>
      <c r="T237">
        <v>206.601</v>
      </c>
      <c r="U237">
        <v>2.7886099999999998</v>
      </c>
      <c r="W237" s="10">
        <f t="shared" si="50"/>
        <v>201430</v>
      </c>
    </row>
    <row r="238" spans="1:23" ht="15" customHeight="1" x14ac:dyDescent="0.2">
      <c r="A238">
        <v>2029</v>
      </c>
      <c r="B238">
        <v>331.91699999999997</v>
      </c>
      <c r="C238">
        <v>132.767</v>
      </c>
      <c r="D238">
        <v>116.17100000000001</v>
      </c>
      <c r="E238">
        <v>197.41200000000001</v>
      </c>
      <c r="F238">
        <v>202.49600000000001</v>
      </c>
      <c r="G238">
        <v>203.28800000000001</v>
      </c>
      <c r="H238">
        <v>212.303</v>
      </c>
      <c r="I238">
        <v>4.6540400000000002</v>
      </c>
      <c r="K238" s="10">
        <f t="shared" si="49"/>
        <v>203288</v>
      </c>
      <c r="M238">
        <v>2029</v>
      </c>
      <c r="N238">
        <v>331.91699999999997</v>
      </c>
      <c r="O238">
        <v>132.767</v>
      </c>
      <c r="P238">
        <v>116.17100000000001</v>
      </c>
      <c r="Q238">
        <v>193.04900000000001</v>
      </c>
      <c r="R238">
        <v>198.13399999999999</v>
      </c>
      <c r="S238">
        <v>198.92699999999999</v>
      </c>
      <c r="T238">
        <v>207.94300000000001</v>
      </c>
      <c r="U238">
        <v>4.65449</v>
      </c>
      <c r="W238" s="10">
        <f t="shared" si="50"/>
        <v>198927</v>
      </c>
    </row>
    <row r="239" spans="1:23" ht="15" customHeight="1" x14ac:dyDescent="0.2">
      <c r="A239">
        <v>2030</v>
      </c>
      <c r="B239">
        <v>331.91699999999997</v>
      </c>
      <c r="C239">
        <v>132.767</v>
      </c>
      <c r="D239">
        <v>116.17100000000001</v>
      </c>
      <c r="E239">
        <v>191.47300000000001</v>
      </c>
      <c r="F239">
        <v>198.995</v>
      </c>
      <c r="G239">
        <v>200.26499999999999</v>
      </c>
      <c r="H239">
        <v>213.083</v>
      </c>
      <c r="I239">
        <v>6.9071999999999996</v>
      </c>
      <c r="K239" s="10">
        <f t="shared" si="49"/>
        <v>200265</v>
      </c>
      <c r="M239">
        <v>2030</v>
      </c>
      <c r="N239">
        <v>331.91699999999997</v>
      </c>
      <c r="O239">
        <v>132.767</v>
      </c>
      <c r="P239">
        <v>116.17100000000001</v>
      </c>
      <c r="Q239">
        <v>187.542</v>
      </c>
      <c r="R239">
        <v>195.06399999999999</v>
      </c>
      <c r="S239">
        <v>196.334</v>
      </c>
      <c r="T239">
        <v>209.15199999999999</v>
      </c>
      <c r="U239">
        <v>6.9072399999999998</v>
      </c>
      <c r="W239" s="10">
        <f t="shared" si="50"/>
        <v>196334</v>
      </c>
    </row>
    <row r="240" spans="1:23" ht="15" customHeight="1" x14ac:dyDescent="0.2">
      <c r="A240">
        <v>2031</v>
      </c>
      <c r="B240">
        <v>331.91699999999997</v>
      </c>
      <c r="C240">
        <v>132.767</v>
      </c>
      <c r="D240">
        <v>116.17100000000001</v>
      </c>
      <c r="E240">
        <v>185.23699999999999</v>
      </c>
      <c r="F240">
        <v>196.29900000000001</v>
      </c>
      <c r="G240">
        <v>197.53200000000001</v>
      </c>
      <c r="H240">
        <v>214.285</v>
      </c>
      <c r="I240">
        <v>9.2210999999999999</v>
      </c>
      <c r="K240" s="10">
        <f t="shared" si="49"/>
        <v>197532</v>
      </c>
      <c r="M240">
        <v>2031</v>
      </c>
      <c r="N240">
        <v>331.91699999999997</v>
      </c>
      <c r="O240">
        <v>132.767</v>
      </c>
      <c r="P240">
        <v>116.17100000000001</v>
      </c>
      <c r="Q240">
        <v>181.708</v>
      </c>
      <c r="R240">
        <v>192.77</v>
      </c>
      <c r="S240">
        <v>194.00200000000001</v>
      </c>
      <c r="T240">
        <v>210.755</v>
      </c>
      <c r="U240">
        <v>9.2208500000000004</v>
      </c>
      <c r="W240" s="10">
        <f t="shared" si="50"/>
        <v>194002</v>
      </c>
    </row>
    <row r="241" spans="1:23" ht="15" customHeight="1" x14ac:dyDescent="0.2">
      <c r="A241">
        <v>2032</v>
      </c>
      <c r="B241">
        <v>331.91699999999997</v>
      </c>
      <c r="C241">
        <v>132.767</v>
      </c>
      <c r="D241">
        <v>116.17100000000001</v>
      </c>
      <c r="E241">
        <v>179.874</v>
      </c>
      <c r="F241">
        <v>193.977</v>
      </c>
      <c r="G241">
        <v>195.16800000000001</v>
      </c>
      <c r="H241">
        <v>215.697</v>
      </c>
      <c r="I241">
        <v>11.326499999999999</v>
      </c>
      <c r="K241" s="10">
        <f t="shared" si="49"/>
        <v>195168</v>
      </c>
      <c r="M241">
        <v>2032</v>
      </c>
      <c r="N241">
        <v>331.91699999999997</v>
      </c>
      <c r="O241">
        <v>132.767</v>
      </c>
      <c r="P241">
        <v>116.17100000000001</v>
      </c>
      <c r="Q241">
        <v>176.71299999999999</v>
      </c>
      <c r="R241">
        <v>190.816</v>
      </c>
      <c r="S241">
        <v>192.00700000000001</v>
      </c>
      <c r="T241">
        <v>212.535</v>
      </c>
      <c r="U241">
        <v>11.3261</v>
      </c>
      <c r="W241" s="10">
        <f t="shared" si="50"/>
        <v>192007</v>
      </c>
    </row>
    <row r="242" spans="1:23" ht="15" customHeight="1" x14ac:dyDescent="0.2">
      <c r="A242">
        <v>2033</v>
      </c>
      <c r="B242">
        <v>331.91699999999997</v>
      </c>
      <c r="C242">
        <v>132.767</v>
      </c>
      <c r="D242">
        <v>116.17100000000001</v>
      </c>
      <c r="E242">
        <v>175.155</v>
      </c>
      <c r="F242">
        <v>191.56800000000001</v>
      </c>
      <c r="G242">
        <v>193.173</v>
      </c>
      <c r="H242">
        <v>216.93600000000001</v>
      </c>
      <c r="I242">
        <v>13.0977</v>
      </c>
      <c r="K242" s="10">
        <f t="shared" si="49"/>
        <v>193173</v>
      </c>
      <c r="M242">
        <v>2033</v>
      </c>
      <c r="N242">
        <v>331.91699999999997</v>
      </c>
      <c r="O242">
        <v>132.767</v>
      </c>
      <c r="P242">
        <v>116.17100000000001</v>
      </c>
      <c r="Q242">
        <v>172.32599999999999</v>
      </c>
      <c r="R242">
        <v>188.738</v>
      </c>
      <c r="S242">
        <v>190.34299999999999</v>
      </c>
      <c r="T242">
        <v>214.10499999999999</v>
      </c>
      <c r="U242">
        <v>13.097300000000001</v>
      </c>
      <c r="W242" s="10">
        <f t="shared" si="50"/>
        <v>190343</v>
      </c>
    </row>
    <row r="243" spans="1:23" ht="15" customHeight="1" x14ac:dyDescent="0.2">
      <c r="A243">
        <v>2034</v>
      </c>
      <c r="B243">
        <v>331.91699999999997</v>
      </c>
      <c r="C243">
        <v>132.767</v>
      </c>
      <c r="D243">
        <v>116.17100000000001</v>
      </c>
      <c r="E243">
        <v>170.708</v>
      </c>
      <c r="F243">
        <v>189.36199999999999</v>
      </c>
      <c r="G243">
        <v>191.49</v>
      </c>
      <c r="H243">
        <v>217.58099999999999</v>
      </c>
      <c r="I243">
        <v>14.5252</v>
      </c>
      <c r="K243" s="10">
        <f t="shared" si="49"/>
        <v>191490</v>
      </c>
      <c r="M243">
        <v>2034</v>
      </c>
      <c r="N243">
        <v>331.91699999999997</v>
      </c>
      <c r="O243">
        <v>132.767</v>
      </c>
      <c r="P243">
        <v>116.17100000000001</v>
      </c>
      <c r="Q243">
        <v>168.17699999999999</v>
      </c>
      <c r="R243">
        <v>186.82900000000001</v>
      </c>
      <c r="S243">
        <v>188.95699999999999</v>
      </c>
      <c r="T243">
        <v>215.048</v>
      </c>
      <c r="U243">
        <v>14.524800000000001</v>
      </c>
      <c r="W243" s="10">
        <f t="shared" si="50"/>
        <v>188957</v>
      </c>
    </row>
    <row r="244" spans="1:23" ht="15" customHeight="1" x14ac:dyDescent="0.2"/>
    <row r="245" spans="1:23" ht="15" customHeight="1" x14ac:dyDescent="0.2">
      <c r="A245" t="s">
        <v>104</v>
      </c>
      <c r="M245" t="s">
        <v>104</v>
      </c>
    </row>
    <row r="246" spans="1:23" ht="15" customHeight="1" x14ac:dyDescent="0.2">
      <c r="A246" t="s">
        <v>6</v>
      </c>
      <c r="B246" t="s">
        <v>39</v>
      </c>
      <c r="C246" t="s">
        <v>40</v>
      </c>
      <c r="D246" t="s">
        <v>41</v>
      </c>
      <c r="E246" t="s">
        <v>42</v>
      </c>
      <c r="F246" t="s">
        <v>43</v>
      </c>
      <c r="G246" t="s">
        <v>44</v>
      </c>
      <c r="H246" t="s">
        <v>45</v>
      </c>
      <c r="I246" t="s">
        <v>46</v>
      </c>
      <c r="M246" t="s">
        <v>6</v>
      </c>
      <c r="N246" t="s">
        <v>39</v>
      </c>
      <c r="O246" t="s">
        <v>40</v>
      </c>
      <c r="P246" t="s">
        <v>41</v>
      </c>
      <c r="Q246" t="s">
        <v>42</v>
      </c>
      <c r="R246" t="s">
        <v>43</v>
      </c>
      <c r="S246" t="s">
        <v>44</v>
      </c>
      <c r="T246" t="s">
        <v>45</v>
      </c>
      <c r="U246" t="s">
        <v>46</v>
      </c>
    </row>
    <row r="247" spans="1:23" ht="15" customHeight="1" x14ac:dyDescent="0.2">
      <c r="A247">
        <v>2021</v>
      </c>
      <c r="B247">
        <v>0</v>
      </c>
      <c r="C247">
        <v>0.10036299999999999</v>
      </c>
      <c r="D247">
        <v>0.12045400000000001</v>
      </c>
      <c r="E247">
        <v>7.1452000000000002E-2</v>
      </c>
      <c r="F247">
        <v>7.1452000000000002E-2</v>
      </c>
      <c r="G247">
        <v>7.1452000000000002E-2</v>
      </c>
      <c r="H247">
        <v>7.1452000000000002E-2</v>
      </c>
      <c r="I247" s="1">
        <v>5.96745E-16</v>
      </c>
      <c r="K247" s="11">
        <f t="shared" ref="K247:K260" si="51">G247</f>
        <v>7.1452000000000002E-2</v>
      </c>
      <c r="M247">
        <v>2021</v>
      </c>
      <c r="N247">
        <v>0</v>
      </c>
      <c r="O247">
        <v>0.10036299999999999</v>
      </c>
      <c r="P247">
        <v>0.12045400000000001</v>
      </c>
      <c r="Q247">
        <v>7.1452000000000002E-2</v>
      </c>
      <c r="R247">
        <v>7.1452000000000002E-2</v>
      </c>
      <c r="S247">
        <v>7.1452000000000002E-2</v>
      </c>
      <c r="T247">
        <v>7.1452000000000002E-2</v>
      </c>
      <c r="U247" s="1">
        <v>5.96745E-16</v>
      </c>
      <c r="W247" s="11">
        <f t="shared" ref="W247:W260" si="52">S247</f>
        <v>7.1452000000000002E-2</v>
      </c>
    </row>
    <row r="248" spans="1:23" ht="15" customHeight="1" x14ac:dyDescent="0.2">
      <c r="A248">
        <v>2022</v>
      </c>
      <c r="B248">
        <v>0</v>
      </c>
      <c r="C248">
        <v>0.10036299999999999</v>
      </c>
      <c r="D248">
        <v>0.12045400000000001</v>
      </c>
      <c r="E248">
        <v>6.2486899999999998E-2</v>
      </c>
      <c r="F248">
        <v>6.2486899999999998E-2</v>
      </c>
      <c r="G248">
        <v>6.2486899999999998E-2</v>
      </c>
      <c r="H248">
        <v>6.2486899999999998E-2</v>
      </c>
      <c r="I248" s="1">
        <v>2.70617E-16</v>
      </c>
      <c r="K248" s="11">
        <f t="shared" si="51"/>
        <v>6.2486899999999998E-2</v>
      </c>
      <c r="M248">
        <v>2022</v>
      </c>
      <c r="N248">
        <v>0</v>
      </c>
      <c r="O248">
        <v>0.10036299999999999</v>
      </c>
      <c r="P248">
        <v>0.12045400000000001</v>
      </c>
      <c r="Q248">
        <v>8.4615099999999999E-2</v>
      </c>
      <c r="R248">
        <v>8.4616300000000005E-2</v>
      </c>
      <c r="S248">
        <v>8.4616200000000003E-2</v>
      </c>
      <c r="T248">
        <v>8.4616800000000006E-2</v>
      </c>
      <c r="U248" s="1">
        <v>5.3803499999999999E-7</v>
      </c>
      <c r="W248" s="11">
        <f t="shared" si="52"/>
        <v>8.4616200000000003E-2</v>
      </c>
    </row>
    <row r="249" spans="1:23" ht="15" customHeight="1" x14ac:dyDescent="0.2">
      <c r="A249">
        <v>2023</v>
      </c>
      <c r="B249">
        <v>0</v>
      </c>
      <c r="C249">
        <v>0.10036299999999999</v>
      </c>
      <c r="D249">
        <v>0.12045400000000001</v>
      </c>
      <c r="E249">
        <v>6.2486899999999998E-2</v>
      </c>
      <c r="F249">
        <v>6.2486899999999998E-2</v>
      </c>
      <c r="G249">
        <v>6.2486899999999998E-2</v>
      </c>
      <c r="H249">
        <v>6.2486899999999998E-2</v>
      </c>
      <c r="I249" s="1">
        <v>2.70617E-16</v>
      </c>
      <c r="K249" s="11">
        <f t="shared" si="51"/>
        <v>6.2486899999999998E-2</v>
      </c>
      <c r="M249">
        <v>2023</v>
      </c>
      <c r="N249">
        <v>0</v>
      </c>
      <c r="O249">
        <v>0.10036299999999999</v>
      </c>
      <c r="P249">
        <v>0.12045400000000001</v>
      </c>
      <c r="Q249">
        <v>8.3579500000000001E-2</v>
      </c>
      <c r="R249">
        <v>8.3608100000000005E-2</v>
      </c>
      <c r="S249">
        <v>8.3605200000000005E-2</v>
      </c>
      <c r="T249">
        <v>8.3619600000000002E-2</v>
      </c>
      <c r="U249" s="1">
        <v>1.3155900000000001E-5</v>
      </c>
      <c r="W249" s="11">
        <f t="shared" si="52"/>
        <v>8.3605200000000005E-2</v>
      </c>
    </row>
    <row r="250" spans="1:23" ht="15" customHeight="1" x14ac:dyDescent="0.2">
      <c r="A250">
        <v>2024</v>
      </c>
      <c r="B250">
        <v>0</v>
      </c>
      <c r="C250">
        <v>0.10036299999999999</v>
      </c>
      <c r="D250">
        <v>0.12045400000000001</v>
      </c>
      <c r="E250">
        <v>6.2486899999999998E-2</v>
      </c>
      <c r="F250">
        <v>6.2486899999999998E-2</v>
      </c>
      <c r="G250">
        <v>6.2486899999999998E-2</v>
      </c>
      <c r="H250">
        <v>6.2486899999999998E-2</v>
      </c>
      <c r="I250" s="1">
        <v>2.70617E-16</v>
      </c>
      <c r="K250" s="11">
        <f t="shared" si="51"/>
        <v>6.2486899999999998E-2</v>
      </c>
      <c r="M250">
        <v>2024</v>
      </c>
      <c r="N250">
        <v>0</v>
      </c>
      <c r="O250">
        <v>0.10036299999999999</v>
      </c>
      <c r="P250">
        <v>0.12045400000000001</v>
      </c>
      <c r="Q250">
        <v>6.2486899999999998E-2</v>
      </c>
      <c r="R250">
        <v>6.2486899999999998E-2</v>
      </c>
      <c r="S250">
        <v>6.2486899999999998E-2</v>
      </c>
      <c r="T250">
        <v>6.2486899999999998E-2</v>
      </c>
      <c r="U250" s="1">
        <v>2.70617E-16</v>
      </c>
      <c r="W250" s="11">
        <f t="shared" si="52"/>
        <v>6.2486899999999998E-2</v>
      </c>
    </row>
    <row r="251" spans="1:23" ht="15" customHeight="1" x14ac:dyDescent="0.2">
      <c r="A251">
        <v>2025</v>
      </c>
      <c r="B251">
        <v>0</v>
      </c>
      <c r="C251">
        <v>0.10036299999999999</v>
      </c>
      <c r="D251">
        <v>0.12045400000000001</v>
      </c>
      <c r="E251">
        <v>6.2486899999999998E-2</v>
      </c>
      <c r="F251">
        <v>6.2486899999999998E-2</v>
      </c>
      <c r="G251">
        <v>6.2486899999999998E-2</v>
      </c>
      <c r="H251">
        <v>6.2486899999999998E-2</v>
      </c>
      <c r="I251" s="1">
        <v>2.70617E-16</v>
      </c>
      <c r="K251" s="11">
        <f t="shared" si="51"/>
        <v>6.2486899999999998E-2</v>
      </c>
      <c r="M251">
        <v>2025</v>
      </c>
      <c r="N251">
        <v>0</v>
      </c>
      <c r="O251">
        <v>0.10036299999999999</v>
      </c>
      <c r="P251">
        <v>0.12045400000000001</v>
      </c>
      <c r="Q251">
        <v>6.2486899999999998E-2</v>
      </c>
      <c r="R251">
        <v>6.2486899999999998E-2</v>
      </c>
      <c r="S251">
        <v>6.2486899999999998E-2</v>
      </c>
      <c r="T251">
        <v>6.2486899999999998E-2</v>
      </c>
      <c r="U251" s="1">
        <v>2.70617E-16</v>
      </c>
      <c r="W251" s="11">
        <f t="shared" si="52"/>
        <v>6.2486899999999998E-2</v>
      </c>
    </row>
    <row r="252" spans="1:23" ht="15" customHeight="1" x14ac:dyDescent="0.2">
      <c r="A252">
        <v>2026</v>
      </c>
      <c r="B252">
        <v>0</v>
      </c>
      <c r="C252">
        <v>0.10036299999999999</v>
      </c>
      <c r="D252">
        <v>0.12045400000000001</v>
      </c>
      <c r="E252">
        <v>6.2486899999999998E-2</v>
      </c>
      <c r="F252">
        <v>6.2486899999999998E-2</v>
      </c>
      <c r="G252">
        <v>6.2486899999999998E-2</v>
      </c>
      <c r="H252">
        <v>6.2486899999999998E-2</v>
      </c>
      <c r="I252" s="1">
        <v>2.70617E-16</v>
      </c>
      <c r="K252" s="11">
        <f t="shared" si="51"/>
        <v>6.2486899999999998E-2</v>
      </c>
      <c r="M252">
        <v>2026</v>
      </c>
      <c r="N252">
        <v>0</v>
      </c>
      <c r="O252">
        <v>0.10036299999999999</v>
      </c>
      <c r="P252">
        <v>0.12045400000000001</v>
      </c>
      <c r="Q252">
        <v>6.2486899999999998E-2</v>
      </c>
      <c r="R252">
        <v>6.2486899999999998E-2</v>
      </c>
      <c r="S252">
        <v>6.2486899999999998E-2</v>
      </c>
      <c r="T252">
        <v>6.2486899999999998E-2</v>
      </c>
      <c r="U252" s="1">
        <v>2.70617E-16</v>
      </c>
      <c r="W252" s="11">
        <f t="shared" si="52"/>
        <v>6.2486899999999998E-2</v>
      </c>
    </row>
    <row r="253" spans="1:23" ht="15" customHeight="1" x14ac:dyDescent="0.2">
      <c r="A253">
        <v>2027</v>
      </c>
      <c r="B253">
        <v>0</v>
      </c>
      <c r="C253">
        <v>0.10036299999999999</v>
      </c>
      <c r="D253">
        <v>0.12045400000000001</v>
      </c>
      <c r="E253">
        <v>6.2486899999999998E-2</v>
      </c>
      <c r="F253">
        <v>6.2486899999999998E-2</v>
      </c>
      <c r="G253">
        <v>6.2486899999999998E-2</v>
      </c>
      <c r="H253">
        <v>6.2486899999999998E-2</v>
      </c>
      <c r="I253" s="1">
        <v>2.70617E-16</v>
      </c>
      <c r="K253" s="11">
        <f t="shared" si="51"/>
        <v>6.2486899999999998E-2</v>
      </c>
      <c r="M253">
        <v>2027</v>
      </c>
      <c r="N253">
        <v>0</v>
      </c>
      <c r="O253">
        <v>0.10036299999999999</v>
      </c>
      <c r="P253">
        <v>0.12045400000000001</v>
      </c>
      <c r="Q253">
        <v>6.2486899999999998E-2</v>
      </c>
      <c r="R253">
        <v>6.2486899999999998E-2</v>
      </c>
      <c r="S253">
        <v>6.2486899999999998E-2</v>
      </c>
      <c r="T253">
        <v>6.2486899999999998E-2</v>
      </c>
      <c r="U253" s="1">
        <v>2.70617E-16</v>
      </c>
      <c r="W253" s="11">
        <f t="shared" si="52"/>
        <v>6.2486899999999998E-2</v>
      </c>
    </row>
    <row r="254" spans="1:23" ht="15" customHeight="1" x14ac:dyDescent="0.2">
      <c r="A254">
        <v>2028</v>
      </c>
      <c r="B254">
        <v>0</v>
      </c>
      <c r="C254">
        <v>0.10036299999999999</v>
      </c>
      <c r="D254">
        <v>0.12045400000000001</v>
      </c>
      <c r="E254">
        <v>6.2486899999999998E-2</v>
      </c>
      <c r="F254">
        <v>6.2486899999999998E-2</v>
      </c>
      <c r="G254">
        <v>6.2486899999999998E-2</v>
      </c>
      <c r="H254">
        <v>6.2486899999999998E-2</v>
      </c>
      <c r="I254" s="1">
        <v>2.70617E-16</v>
      </c>
      <c r="K254" s="11">
        <f t="shared" si="51"/>
        <v>6.2486899999999998E-2</v>
      </c>
      <c r="M254">
        <v>2028</v>
      </c>
      <c r="N254">
        <v>0</v>
      </c>
      <c r="O254">
        <v>0.10036299999999999</v>
      </c>
      <c r="P254">
        <v>0.12045400000000001</v>
      </c>
      <c r="Q254">
        <v>6.2486899999999998E-2</v>
      </c>
      <c r="R254">
        <v>6.2486899999999998E-2</v>
      </c>
      <c r="S254">
        <v>6.2486899999999998E-2</v>
      </c>
      <c r="T254">
        <v>6.2486899999999998E-2</v>
      </c>
      <c r="U254" s="1">
        <v>2.70617E-16</v>
      </c>
      <c r="W254" s="11">
        <f t="shared" si="52"/>
        <v>6.2486899999999998E-2</v>
      </c>
    </row>
    <row r="255" spans="1:23" ht="15" customHeight="1" x14ac:dyDescent="0.2">
      <c r="A255">
        <v>2029</v>
      </c>
      <c r="B255">
        <v>0</v>
      </c>
      <c r="C255">
        <v>0.10036299999999999</v>
      </c>
      <c r="D255">
        <v>0.12045400000000001</v>
      </c>
      <c r="E255">
        <v>6.2486899999999998E-2</v>
      </c>
      <c r="F255">
        <v>6.2486899999999998E-2</v>
      </c>
      <c r="G255">
        <v>6.2486899999999998E-2</v>
      </c>
      <c r="H255">
        <v>6.2486899999999998E-2</v>
      </c>
      <c r="I255" s="1">
        <v>2.70617E-16</v>
      </c>
      <c r="K255" s="11">
        <f t="shared" si="51"/>
        <v>6.2486899999999998E-2</v>
      </c>
      <c r="M255">
        <v>2029</v>
      </c>
      <c r="N255">
        <v>0</v>
      </c>
      <c r="O255">
        <v>0.10036299999999999</v>
      </c>
      <c r="P255">
        <v>0.12045400000000001</v>
      </c>
      <c r="Q255">
        <v>6.2486899999999998E-2</v>
      </c>
      <c r="R255">
        <v>6.2486899999999998E-2</v>
      </c>
      <c r="S255">
        <v>6.2486899999999998E-2</v>
      </c>
      <c r="T255">
        <v>6.2486899999999998E-2</v>
      </c>
      <c r="U255" s="1">
        <v>2.70617E-16</v>
      </c>
      <c r="W255" s="11">
        <f t="shared" si="52"/>
        <v>6.2486899999999998E-2</v>
      </c>
    </row>
    <row r="256" spans="1:23" ht="15" customHeight="1" x14ac:dyDescent="0.2">
      <c r="A256">
        <v>2030</v>
      </c>
      <c r="B256">
        <v>0</v>
      </c>
      <c r="C256">
        <v>0.10036299999999999</v>
      </c>
      <c r="D256">
        <v>0.12045400000000001</v>
      </c>
      <c r="E256">
        <v>6.2486899999999998E-2</v>
      </c>
      <c r="F256">
        <v>6.2486899999999998E-2</v>
      </c>
      <c r="G256">
        <v>6.2486899999999998E-2</v>
      </c>
      <c r="H256">
        <v>6.2486899999999998E-2</v>
      </c>
      <c r="I256" s="1">
        <v>2.70617E-16</v>
      </c>
      <c r="K256" s="11">
        <f t="shared" si="51"/>
        <v>6.2486899999999998E-2</v>
      </c>
      <c r="M256">
        <v>2030</v>
      </c>
      <c r="N256">
        <v>0</v>
      </c>
      <c r="O256">
        <v>0.10036299999999999</v>
      </c>
      <c r="P256">
        <v>0.12045400000000001</v>
      </c>
      <c r="Q256">
        <v>6.2486899999999998E-2</v>
      </c>
      <c r="R256">
        <v>6.2486899999999998E-2</v>
      </c>
      <c r="S256">
        <v>6.2486899999999998E-2</v>
      </c>
      <c r="T256">
        <v>6.2486899999999998E-2</v>
      </c>
      <c r="U256" s="1">
        <v>2.70617E-16</v>
      </c>
      <c r="W256" s="11">
        <f t="shared" si="52"/>
        <v>6.2486899999999998E-2</v>
      </c>
    </row>
    <row r="257" spans="1:23" ht="15" customHeight="1" x14ac:dyDescent="0.2">
      <c r="A257">
        <v>2031</v>
      </c>
      <c r="B257">
        <v>0</v>
      </c>
      <c r="C257">
        <v>0.10036299999999999</v>
      </c>
      <c r="D257">
        <v>0.12045400000000001</v>
      </c>
      <c r="E257">
        <v>6.2486899999999998E-2</v>
      </c>
      <c r="F257">
        <v>6.2486899999999998E-2</v>
      </c>
      <c r="G257">
        <v>6.2486899999999998E-2</v>
      </c>
      <c r="H257">
        <v>6.2486899999999998E-2</v>
      </c>
      <c r="I257" s="1">
        <v>2.70617E-16</v>
      </c>
      <c r="K257" s="11">
        <f t="shared" si="51"/>
        <v>6.2486899999999998E-2</v>
      </c>
      <c r="M257">
        <v>2031</v>
      </c>
      <c r="N257">
        <v>0</v>
      </c>
      <c r="O257">
        <v>0.10036299999999999</v>
      </c>
      <c r="P257">
        <v>0.12045400000000001</v>
      </c>
      <c r="Q257">
        <v>6.2486899999999998E-2</v>
      </c>
      <c r="R257">
        <v>6.2486899999999998E-2</v>
      </c>
      <c r="S257">
        <v>6.2486899999999998E-2</v>
      </c>
      <c r="T257">
        <v>6.2486899999999998E-2</v>
      </c>
      <c r="U257" s="1">
        <v>2.70617E-16</v>
      </c>
      <c r="W257" s="11">
        <f t="shared" si="52"/>
        <v>6.2486899999999998E-2</v>
      </c>
    </row>
    <row r="258" spans="1:23" ht="15" customHeight="1" x14ac:dyDescent="0.2">
      <c r="A258">
        <v>2032</v>
      </c>
      <c r="B258">
        <v>0</v>
      </c>
      <c r="C258">
        <v>0.10036299999999999</v>
      </c>
      <c r="D258">
        <v>0.12045400000000001</v>
      </c>
      <c r="E258">
        <v>6.2486899999999998E-2</v>
      </c>
      <c r="F258">
        <v>6.2486899999999998E-2</v>
      </c>
      <c r="G258">
        <v>6.2486899999999998E-2</v>
      </c>
      <c r="H258">
        <v>6.2486899999999998E-2</v>
      </c>
      <c r="I258" s="1">
        <v>2.70617E-16</v>
      </c>
      <c r="K258" s="11">
        <f t="shared" si="51"/>
        <v>6.2486899999999998E-2</v>
      </c>
      <c r="M258">
        <v>2032</v>
      </c>
      <c r="N258">
        <v>0</v>
      </c>
      <c r="O258">
        <v>0.10036299999999999</v>
      </c>
      <c r="P258">
        <v>0.12045400000000001</v>
      </c>
      <c r="Q258">
        <v>6.2486899999999998E-2</v>
      </c>
      <c r="R258">
        <v>6.2486899999999998E-2</v>
      </c>
      <c r="S258">
        <v>6.2486899999999998E-2</v>
      </c>
      <c r="T258">
        <v>6.2486899999999998E-2</v>
      </c>
      <c r="U258" s="1">
        <v>2.70617E-16</v>
      </c>
      <c r="W258" s="11">
        <f t="shared" si="52"/>
        <v>6.2486899999999998E-2</v>
      </c>
    </row>
    <row r="259" spans="1:23" ht="15" customHeight="1" x14ac:dyDescent="0.2">
      <c r="A259">
        <v>2033</v>
      </c>
      <c r="B259">
        <v>0</v>
      </c>
      <c r="C259">
        <v>0.10036299999999999</v>
      </c>
      <c r="D259">
        <v>0.12045400000000001</v>
      </c>
      <c r="E259">
        <v>6.2486899999999998E-2</v>
      </c>
      <c r="F259">
        <v>6.2486899999999998E-2</v>
      </c>
      <c r="G259">
        <v>6.2486899999999998E-2</v>
      </c>
      <c r="H259">
        <v>6.2486899999999998E-2</v>
      </c>
      <c r="I259" s="1">
        <v>2.70617E-16</v>
      </c>
      <c r="K259" s="11">
        <f t="shared" si="51"/>
        <v>6.2486899999999998E-2</v>
      </c>
      <c r="M259">
        <v>2033</v>
      </c>
      <c r="N259">
        <v>0</v>
      </c>
      <c r="O259">
        <v>0.10036299999999999</v>
      </c>
      <c r="P259">
        <v>0.12045400000000001</v>
      </c>
      <c r="Q259">
        <v>6.2486899999999998E-2</v>
      </c>
      <c r="R259">
        <v>6.2486899999999998E-2</v>
      </c>
      <c r="S259">
        <v>6.2486899999999998E-2</v>
      </c>
      <c r="T259">
        <v>6.2486899999999998E-2</v>
      </c>
      <c r="U259" s="1">
        <v>2.70617E-16</v>
      </c>
      <c r="W259" s="11">
        <f t="shared" si="52"/>
        <v>6.2486899999999998E-2</v>
      </c>
    </row>
    <row r="260" spans="1:23" ht="15" customHeight="1" x14ac:dyDescent="0.2">
      <c r="A260">
        <v>2034</v>
      </c>
      <c r="B260">
        <v>0</v>
      </c>
      <c r="C260">
        <v>0.10036299999999999</v>
      </c>
      <c r="D260">
        <v>0.12045400000000001</v>
      </c>
      <c r="E260">
        <v>6.2486899999999998E-2</v>
      </c>
      <c r="F260">
        <v>6.2486899999999998E-2</v>
      </c>
      <c r="G260">
        <v>6.2486899999999998E-2</v>
      </c>
      <c r="H260">
        <v>6.2486899999999998E-2</v>
      </c>
      <c r="I260" s="1">
        <v>2.70617E-16</v>
      </c>
      <c r="K260" s="11">
        <f t="shared" si="51"/>
        <v>6.2486899999999998E-2</v>
      </c>
      <c r="M260">
        <v>2034</v>
      </c>
      <c r="N260">
        <v>0</v>
      </c>
      <c r="O260">
        <v>0.10036299999999999</v>
      </c>
      <c r="P260">
        <v>0.12045400000000001</v>
      </c>
      <c r="Q260">
        <v>6.2486899999999998E-2</v>
      </c>
      <c r="R260">
        <v>6.2486899999999998E-2</v>
      </c>
      <c r="S260">
        <v>6.2486899999999998E-2</v>
      </c>
      <c r="T260">
        <v>6.2486899999999998E-2</v>
      </c>
      <c r="U260" s="1">
        <v>2.70617E-16</v>
      </c>
      <c r="W260" s="11">
        <f t="shared" si="52"/>
        <v>6.2486899999999998E-2</v>
      </c>
    </row>
    <row r="261" spans="1:23" ht="15" customHeight="1" x14ac:dyDescent="0.2"/>
    <row r="262" spans="1:23" ht="15" customHeight="1" x14ac:dyDescent="0.2">
      <c r="A262" t="s">
        <v>105</v>
      </c>
      <c r="M262" t="s">
        <v>105</v>
      </c>
    </row>
    <row r="263" spans="1:23" ht="15" customHeight="1" x14ac:dyDescent="0.2">
      <c r="A263" t="s">
        <v>6</v>
      </c>
      <c r="B263" t="s">
        <v>47</v>
      </c>
      <c r="C263" t="s">
        <v>48</v>
      </c>
      <c r="D263" t="s">
        <v>49</v>
      </c>
      <c r="E263" t="s">
        <v>50</v>
      </c>
      <c r="F263" t="s">
        <v>51</v>
      </c>
      <c r="G263" t="s">
        <v>52</v>
      </c>
      <c r="H263" t="s">
        <v>53</v>
      </c>
      <c r="I263" t="s">
        <v>54</v>
      </c>
      <c r="M263" t="s">
        <v>6</v>
      </c>
      <c r="N263" t="s">
        <v>47</v>
      </c>
      <c r="O263" t="s">
        <v>48</v>
      </c>
      <c r="P263" t="s">
        <v>49</v>
      </c>
      <c r="Q263" t="s">
        <v>50</v>
      </c>
      <c r="R263" t="s">
        <v>51</v>
      </c>
      <c r="S263" t="s">
        <v>52</v>
      </c>
      <c r="T263" t="s">
        <v>53</v>
      </c>
      <c r="U263" t="s">
        <v>54</v>
      </c>
    </row>
    <row r="264" spans="1:23" ht="15" customHeight="1" x14ac:dyDescent="0.2">
      <c r="A264">
        <v>2021</v>
      </c>
      <c r="B264">
        <v>1731.91</v>
      </c>
      <c r="C264">
        <v>452.80200000000002</v>
      </c>
      <c r="D264">
        <v>417.03899999999999</v>
      </c>
      <c r="E264">
        <v>661.76599999999996</v>
      </c>
      <c r="F264">
        <v>661.76599999999996</v>
      </c>
      <c r="G264">
        <v>661.76599999999996</v>
      </c>
      <c r="H264">
        <v>661.76599999999996</v>
      </c>
      <c r="I264" s="1">
        <v>4.88853E-12</v>
      </c>
      <c r="K264" s="10">
        <f t="shared" ref="K264:K277" si="53">G264*1000</f>
        <v>661766</v>
      </c>
      <c r="M264">
        <v>2021</v>
      </c>
      <c r="N264">
        <v>1731.91</v>
      </c>
      <c r="O264">
        <v>452.80200000000002</v>
      </c>
      <c r="P264">
        <v>417.03899999999999</v>
      </c>
      <c r="Q264">
        <v>661.76599999999996</v>
      </c>
      <c r="R264">
        <v>661.76599999999996</v>
      </c>
      <c r="S264">
        <v>661.76599999999996</v>
      </c>
      <c r="T264">
        <v>661.76599999999996</v>
      </c>
      <c r="U264" s="1">
        <v>4.88853E-12</v>
      </c>
      <c r="W264" s="10">
        <f t="shared" ref="W264:W277" si="54">S264*1000</f>
        <v>661766</v>
      </c>
    </row>
    <row r="265" spans="1:23" ht="15" customHeight="1" x14ac:dyDescent="0.2">
      <c r="A265">
        <v>2022</v>
      </c>
      <c r="B265">
        <v>1731.91</v>
      </c>
      <c r="C265">
        <v>452.80200000000002</v>
      </c>
      <c r="D265">
        <v>417.03899999999999</v>
      </c>
      <c r="E265">
        <v>647.59500000000003</v>
      </c>
      <c r="F265">
        <v>650.07299999999998</v>
      </c>
      <c r="G265">
        <v>650.83199999999999</v>
      </c>
      <c r="H265">
        <v>656.50900000000001</v>
      </c>
      <c r="I265">
        <v>2.9522599999999999</v>
      </c>
      <c r="K265" s="10">
        <f t="shared" si="53"/>
        <v>650832</v>
      </c>
      <c r="M265">
        <v>2022</v>
      </c>
      <c r="N265">
        <v>1731.91</v>
      </c>
      <c r="O265">
        <v>452.80200000000002</v>
      </c>
      <c r="P265">
        <v>417.03899999999999</v>
      </c>
      <c r="Q265">
        <v>647.59500000000003</v>
      </c>
      <c r="R265">
        <v>650.07299999999998</v>
      </c>
      <c r="S265">
        <v>650.83199999999999</v>
      </c>
      <c r="T265">
        <v>656.50900000000001</v>
      </c>
      <c r="U265">
        <v>2.9522599999999999</v>
      </c>
      <c r="W265" s="10">
        <f t="shared" si="54"/>
        <v>650832</v>
      </c>
    </row>
    <row r="266" spans="1:23" ht="15" customHeight="1" x14ac:dyDescent="0.2">
      <c r="A266">
        <v>2023</v>
      </c>
      <c r="B266">
        <v>1731.91</v>
      </c>
      <c r="C266">
        <v>452.80200000000002</v>
      </c>
      <c r="D266">
        <v>417.03899999999999</v>
      </c>
      <c r="E266">
        <v>635.39700000000005</v>
      </c>
      <c r="F266">
        <v>642.22799999999995</v>
      </c>
      <c r="G266">
        <v>643.22900000000004</v>
      </c>
      <c r="H266">
        <v>655.50300000000004</v>
      </c>
      <c r="I266">
        <v>6.4894400000000001</v>
      </c>
      <c r="K266" s="10">
        <f t="shared" si="53"/>
        <v>643229</v>
      </c>
      <c r="M266">
        <v>2023</v>
      </c>
      <c r="N266">
        <v>1731.91</v>
      </c>
      <c r="O266">
        <v>452.80200000000002</v>
      </c>
      <c r="P266">
        <v>417.03899999999999</v>
      </c>
      <c r="Q266">
        <v>627.07500000000005</v>
      </c>
      <c r="R266">
        <v>633.90700000000004</v>
      </c>
      <c r="S266">
        <v>634.90700000000004</v>
      </c>
      <c r="T266">
        <v>647.18200000000002</v>
      </c>
      <c r="U266">
        <v>6.4895199999999997</v>
      </c>
      <c r="W266" s="10">
        <f t="shared" si="54"/>
        <v>634907</v>
      </c>
    </row>
    <row r="267" spans="1:23" ht="15" customHeight="1" x14ac:dyDescent="0.2">
      <c r="A267">
        <v>2024</v>
      </c>
      <c r="B267">
        <v>1731.91</v>
      </c>
      <c r="C267">
        <v>452.80200000000002</v>
      </c>
      <c r="D267">
        <v>417.03899999999999</v>
      </c>
      <c r="E267">
        <v>621.55399999999997</v>
      </c>
      <c r="F267">
        <v>633.20899999999995</v>
      </c>
      <c r="G267">
        <v>635.24900000000002</v>
      </c>
      <c r="H267">
        <v>655.24400000000003</v>
      </c>
      <c r="I267">
        <v>11.0114</v>
      </c>
      <c r="K267" s="10">
        <f t="shared" si="53"/>
        <v>635249</v>
      </c>
      <c r="M267">
        <v>2024</v>
      </c>
      <c r="N267">
        <v>1731.91</v>
      </c>
      <c r="O267">
        <v>452.80200000000002</v>
      </c>
      <c r="P267">
        <v>417.03899999999999</v>
      </c>
      <c r="Q267">
        <v>606.226</v>
      </c>
      <c r="R267">
        <v>617.88499999999999</v>
      </c>
      <c r="S267">
        <v>619.92499999999995</v>
      </c>
      <c r="T267">
        <v>639.92600000000004</v>
      </c>
      <c r="U267">
        <v>11.0138</v>
      </c>
      <c r="W267" s="10">
        <f t="shared" si="54"/>
        <v>619925</v>
      </c>
    </row>
    <row r="268" spans="1:23" ht="15" customHeight="1" x14ac:dyDescent="0.2">
      <c r="A268">
        <v>2025</v>
      </c>
      <c r="B268">
        <v>1731.91</v>
      </c>
      <c r="C268">
        <v>452.80200000000002</v>
      </c>
      <c r="D268">
        <v>417.03899999999999</v>
      </c>
      <c r="E268">
        <v>607.27499999999998</v>
      </c>
      <c r="F268">
        <v>624.24099999999999</v>
      </c>
      <c r="G268">
        <v>627.36</v>
      </c>
      <c r="H268">
        <v>657.70100000000002</v>
      </c>
      <c r="I268">
        <v>16.2454</v>
      </c>
      <c r="K268" s="10">
        <f t="shared" si="53"/>
        <v>627360</v>
      </c>
      <c r="M268">
        <v>2025</v>
      </c>
      <c r="N268">
        <v>1731.91</v>
      </c>
      <c r="O268">
        <v>452.80200000000002</v>
      </c>
      <c r="P268">
        <v>417.03899999999999</v>
      </c>
      <c r="Q268">
        <v>593.28899999999999</v>
      </c>
      <c r="R268">
        <v>610.25599999999997</v>
      </c>
      <c r="S268">
        <v>613.37400000000002</v>
      </c>
      <c r="T268">
        <v>643.71699999999998</v>
      </c>
      <c r="U268">
        <v>16.246600000000001</v>
      </c>
      <c r="W268" s="10">
        <f t="shared" si="54"/>
        <v>613374</v>
      </c>
    </row>
    <row r="269" spans="1:23" ht="15" customHeight="1" x14ac:dyDescent="0.2">
      <c r="A269">
        <v>2026</v>
      </c>
      <c r="B269">
        <v>1731.91</v>
      </c>
      <c r="C269">
        <v>452.80200000000002</v>
      </c>
      <c r="D269">
        <v>417.03899999999999</v>
      </c>
      <c r="E269">
        <v>591.404</v>
      </c>
      <c r="F269">
        <v>616.61199999999997</v>
      </c>
      <c r="G269">
        <v>619.58500000000004</v>
      </c>
      <c r="H269">
        <v>658.95399999999995</v>
      </c>
      <c r="I269">
        <v>21.755199999999999</v>
      </c>
      <c r="K269" s="10">
        <f t="shared" si="53"/>
        <v>619585</v>
      </c>
      <c r="M269">
        <v>2026</v>
      </c>
      <c r="N269">
        <v>1731.91</v>
      </c>
      <c r="O269">
        <v>452.80200000000002</v>
      </c>
      <c r="P269">
        <v>417.03899999999999</v>
      </c>
      <c r="Q269">
        <v>578.71500000000003</v>
      </c>
      <c r="R269">
        <v>603.923</v>
      </c>
      <c r="S269">
        <v>606.89599999999996</v>
      </c>
      <c r="T269">
        <v>646.26700000000005</v>
      </c>
      <c r="U269">
        <v>21.755600000000001</v>
      </c>
      <c r="W269" s="10">
        <f t="shared" si="54"/>
        <v>606896</v>
      </c>
    </row>
    <row r="270" spans="1:23" ht="15" customHeight="1" x14ac:dyDescent="0.2">
      <c r="A270">
        <v>2027</v>
      </c>
      <c r="B270">
        <v>1731.91</v>
      </c>
      <c r="C270">
        <v>452.80200000000002</v>
      </c>
      <c r="D270">
        <v>417.03899999999999</v>
      </c>
      <c r="E270">
        <v>575.44299999999998</v>
      </c>
      <c r="F270">
        <v>609.28800000000001</v>
      </c>
      <c r="G270">
        <v>612.19100000000003</v>
      </c>
      <c r="H270">
        <v>661.17100000000005</v>
      </c>
      <c r="I270">
        <v>27.192499999999999</v>
      </c>
      <c r="K270" s="10">
        <f t="shared" si="53"/>
        <v>612191</v>
      </c>
      <c r="M270">
        <v>2027</v>
      </c>
      <c r="N270">
        <v>1731.91</v>
      </c>
      <c r="O270">
        <v>452.80200000000002</v>
      </c>
      <c r="P270">
        <v>417.03899999999999</v>
      </c>
      <c r="Q270">
        <v>563.98800000000006</v>
      </c>
      <c r="R270">
        <v>597.83199999999999</v>
      </c>
      <c r="S270">
        <v>600.73500000000001</v>
      </c>
      <c r="T270">
        <v>649.71500000000003</v>
      </c>
      <c r="U270">
        <v>27.192299999999999</v>
      </c>
      <c r="W270" s="10">
        <f t="shared" si="54"/>
        <v>600735</v>
      </c>
    </row>
    <row r="271" spans="1:23" ht="15" customHeight="1" x14ac:dyDescent="0.2">
      <c r="A271">
        <v>2028</v>
      </c>
      <c r="B271">
        <v>1731.91</v>
      </c>
      <c r="C271">
        <v>452.80200000000002</v>
      </c>
      <c r="D271">
        <v>417.03899999999999</v>
      </c>
      <c r="E271">
        <v>560.81799999999998</v>
      </c>
      <c r="F271">
        <v>602.02800000000002</v>
      </c>
      <c r="G271">
        <v>605.40300000000002</v>
      </c>
      <c r="H271">
        <v>663.29</v>
      </c>
      <c r="I271">
        <v>32.2273</v>
      </c>
      <c r="K271" s="10">
        <f t="shared" si="53"/>
        <v>605403</v>
      </c>
      <c r="M271">
        <v>2028</v>
      </c>
      <c r="N271">
        <v>1731.91</v>
      </c>
      <c r="O271">
        <v>452.80200000000002</v>
      </c>
      <c r="P271">
        <v>417.03899999999999</v>
      </c>
      <c r="Q271">
        <v>550.51700000000005</v>
      </c>
      <c r="R271">
        <v>591.726</v>
      </c>
      <c r="S271">
        <v>595.101</v>
      </c>
      <c r="T271">
        <v>652.98699999999997</v>
      </c>
      <c r="U271">
        <v>32.226700000000001</v>
      </c>
      <c r="W271" s="10">
        <f t="shared" si="54"/>
        <v>595101</v>
      </c>
    </row>
    <row r="272" spans="1:23" ht="15" customHeight="1" x14ac:dyDescent="0.2">
      <c r="A272">
        <v>2029</v>
      </c>
      <c r="B272">
        <v>1731.91</v>
      </c>
      <c r="C272">
        <v>452.80200000000002</v>
      </c>
      <c r="D272">
        <v>417.03899999999999</v>
      </c>
      <c r="E272">
        <v>547.91700000000003</v>
      </c>
      <c r="F272">
        <v>594.60199999999998</v>
      </c>
      <c r="G272">
        <v>599.32799999999997</v>
      </c>
      <c r="H272">
        <v>666.26199999999994</v>
      </c>
      <c r="I272">
        <v>36.837800000000001</v>
      </c>
      <c r="K272" s="10">
        <f t="shared" si="53"/>
        <v>599328</v>
      </c>
      <c r="M272">
        <v>2029</v>
      </c>
      <c r="N272">
        <v>1731.91</v>
      </c>
      <c r="O272">
        <v>452.80200000000002</v>
      </c>
      <c r="P272">
        <v>417.03899999999999</v>
      </c>
      <c r="Q272">
        <v>538.67999999999995</v>
      </c>
      <c r="R272">
        <v>585.36500000000001</v>
      </c>
      <c r="S272">
        <v>590.09</v>
      </c>
      <c r="T272">
        <v>657.01900000000001</v>
      </c>
      <c r="U272">
        <v>36.837000000000003</v>
      </c>
      <c r="W272" s="10">
        <f t="shared" si="54"/>
        <v>590090</v>
      </c>
    </row>
    <row r="273" spans="1:23" ht="15" customHeight="1" x14ac:dyDescent="0.2">
      <c r="A273">
        <v>2030</v>
      </c>
      <c r="B273">
        <v>1731.91</v>
      </c>
      <c r="C273">
        <v>452.80200000000002</v>
      </c>
      <c r="D273">
        <v>417.03899999999999</v>
      </c>
      <c r="E273">
        <v>535.48400000000004</v>
      </c>
      <c r="F273">
        <v>588.53599999999994</v>
      </c>
      <c r="G273">
        <v>593.87199999999996</v>
      </c>
      <c r="H273">
        <v>664.94600000000003</v>
      </c>
      <c r="I273">
        <v>40.8125</v>
      </c>
      <c r="K273" s="10">
        <f t="shared" si="53"/>
        <v>593872</v>
      </c>
      <c r="M273">
        <v>2030</v>
      </c>
      <c r="N273">
        <v>1731.91</v>
      </c>
      <c r="O273">
        <v>452.80200000000002</v>
      </c>
      <c r="P273">
        <v>417.03899999999999</v>
      </c>
      <c r="Q273">
        <v>527.21799999999996</v>
      </c>
      <c r="R273">
        <v>580.26900000000001</v>
      </c>
      <c r="S273">
        <v>585.60599999999999</v>
      </c>
      <c r="T273">
        <v>656.67499999999995</v>
      </c>
      <c r="U273">
        <v>40.811700000000002</v>
      </c>
      <c r="W273" s="10">
        <f t="shared" si="54"/>
        <v>585606</v>
      </c>
    </row>
    <row r="274" spans="1:23" ht="15" customHeight="1" x14ac:dyDescent="0.2">
      <c r="A274">
        <v>2031</v>
      </c>
      <c r="B274">
        <v>1731.91</v>
      </c>
      <c r="C274">
        <v>452.80200000000002</v>
      </c>
      <c r="D274">
        <v>417.03899999999999</v>
      </c>
      <c r="E274">
        <v>523.48099999999999</v>
      </c>
      <c r="F274">
        <v>583.06700000000001</v>
      </c>
      <c r="G274">
        <v>589.04700000000003</v>
      </c>
      <c r="H274">
        <v>664.95699999999999</v>
      </c>
      <c r="I274">
        <v>44.426200000000001</v>
      </c>
      <c r="K274" s="10">
        <f t="shared" si="53"/>
        <v>589047</v>
      </c>
      <c r="M274">
        <v>2031</v>
      </c>
      <c r="N274">
        <v>1731.91</v>
      </c>
      <c r="O274">
        <v>452.80200000000002</v>
      </c>
      <c r="P274">
        <v>417.03899999999999</v>
      </c>
      <c r="Q274">
        <v>516.09400000000005</v>
      </c>
      <c r="R274">
        <v>575.67999999999995</v>
      </c>
      <c r="S274">
        <v>581.65899999999999</v>
      </c>
      <c r="T274">
        <v>657.56399999999996</v>
      </c>
      <c r="U274">
        <v>44.4253</v>
      </c>
      <c r="W274" s="10">
        <f t="shared" si="54"/>
        <v>581659</v>
      </c>
    </row>
    <row r="275" spans="1:23" ht="15" customHeight="1" x14ac:dyDescent="0.2">
      <c r="A275">
        <v>2032</v>
      </c>
      <c r="B275">
        <v>1731.91</v>
      </c>
      <c r="C275">
        <v>452.80200000000002</v>
      </c>
      <c r="D275">
        <v>417.03899999999999</v>
      </c>
      <c r="E275">
        <v>515.09500000000003</v>
      </c>
      <c r="F275">
        <v>578.78399999999999</v>
      </c>
      <c r="G275">
        <v>584.79200000000003</v>
      </c>
      <c r="H275">
        <v>664.46400000000006</v>
      </c>
      <c r="I275">
        <v>47.618200000000002</v>
      </c>
      <c r="K275" s="10">
        <f t="shared" si="53"/>
        <v>584792</v>
      </c>
      <c r="M275">
        <v>2032</v>
      </c>
      <c r="N275">
        <v>1731.91</v>
      </c>
      <c r="O275">
        <v>452.80200000000002</v>
      </c>
      <c r="P275">
        <v>417.03899999999999</v>
      </c>
      <c r="Q275">
        <v>508.495</v>
      </c>
      <c r="R275">
        <v>572.178</v>
      </c>
      <c r="S275">
        <v>578.19299999999998</v>
      </c>
      <c r="T275">
        <v>657.86</v>
      </c>
      <c r="U275">
        <v>47.617400000000004</v>
      </c>
      <c r="W275" s="10">
        <f t="shared" si="54"/>
        <v>578193</v>
      </c>
    </row>
    <row r="276" spans="1:23" ht="15" customHeight="1" x14ac:dyDescent="0.2">
      <c r="A276">
        <v>2033</v>
      </c>
      <c r="B276">
        <v>1731.91</v>
      </c>
      <c r="C276">
        <v>452.80200000000002</v>
      </c>
      <c r="D276">
        <v>417.03899999999999</v>
      </c>
      <c r="E276">
        <v>506.15600000000001</v>
      </c>
      <c r="F276">
        <v>575.66399999999999</v>
      </c>
      <c r="G276">
        <v>581.10400000000004</v>
      </c>
      <c r="H276">
        <v>664.71</v>
      </c>
      <c r="I276">
        <v>50.539700000000003</v>
      </c>
      <c r="K276" s="10">
        <f t="shared" si="53"/>
        <v>581104</v>
      </c>
      <c r="M276">
        <v>2033</v>
      </c>
      <c r="N276">
        <v>1731.91</v>
      </c>
      <c r="O276">
        <v>452.80200000000002</v>
      </c>
      <c r="P276">
        <v>417.03899999999999</v>
      </c>
      <c r="Q276">
        <v>500.26299999999998</v>
      </c>
      <c r="R276">
        <v>569.77</v>
      </c>
      <c r="S276">
        <v>575.20899999999995</v>
      </c>
      <c r="T276">
        <v>658.81399999999996</v>
      </c>
      <c r="U276">
        <v>50.539099999999998</v>
      </c>
      <c r="W276" s="10">
        <f t="shared" si="54"/>
        <v>575209</v>
      </c>
    </row>
    <row r="277" spans="1:23" ht="15" customHeight="1" x14ac:dyDescent="0.2">
      <c r="A277">
        <v>2034</v>
      </c>
      <c r="B277">
        <v>1731.91</v>
      </c>
      <c r="C277">
        <v>452.80200000000002</v>
      </c>
      <c r="D277">
        <v>417.03899999999999</v>
      </c>
      <c r="E277">
        <v>501.06700000000001</v>
      </c>
      <c r="F277">
        <v>573.72</v>
      </c>
      <c r="G277">
        <v>577.79300000000001</v>
      </c>
      <c r="H277">
        <v>661.447</v>
      </c>
      <c r="I277">
        <v>53.1023</v>
      </c>
      <c r="K277" s="10">
        <f t="shared" si="53"/>
        <v>577793</v>
      </c>
      <c r="M277">
        <v>2034</v>
      </c>
      <c r="N277">
        <v>1731.91</v>
      </c>
      <c r="O277">
        <v>452.80200000000002</v>
      </c>
      <c r="P277">
        <v>417.03899999999999</v>
      </c>
      <c r="Q277">
        <v>495.8</v>
      </c>
      <c r="R277">
        <v>568.45299999999997</v>
      </c>
      <c r="S277">
        <v>572.52499999999998</v>
      </c>
      <c r="T277">
        <v>656.17899999999997</v>
      </c>
      <c r="U277">
        <v>53.101799999999997</v>
      </c>
      <c r="W277" s="10">
        <f t="shared" si="54"/>
        <v>572525</v>
      </c>
    </row>
    <row r="278" spans="1:23" ht="15" customHeight="1" x14ac:dyDescent="0.2">
      <c r="A278" t="s">
        <v>16</v>
      </c>
      <c r="B278">
        <v>5</v>
      </c>
      <c r="C278" t="s">
        <v>16</v>
      </c>
      <c r="D278" t="s">
        <v>17</v>
      </c>
      <c r="E278" t="s">
        <v>106</v>
      </c>
      <c r="M278" t="s">
        <v>16</v>
      </c>
      <c r="N278">
        <v>5</v>
      </c>
      <c r="O278" t="s">
        <v>16</v>
      </c>
      <c r="P278" t="s">
        <v>17</v>
      </c>
      <c r="Q278" t="s">
        <v>106</v>
      </c>
    </row>
    <row r="279" spans="1:23" ht="15" customHeight="1" x14ac:dyDescent="0.2">
      <c r="A279" t="s">
        <v>18</v>
      </c>
      <c r="B279" t="s">
        <v>106</v>
      </c>
      <c r="M279" t="s">
        <v>18</v>
      </c>
      <c r="N279" t="s">
        <v>106</v>
      </c>
    </row>
    <row r="280" spans="1:23" ht="15" customHeight="1" x14ac:dyDescent="0.2">
      <c r="A280" t="s">
        <v>6</v>
      </c>
      <c r="B280" t="s">
        <v>19</v>
      </c>
      <c r="C280" t="s">
        <v>20</v>
      </c>
      <c r="D280" t="s">
        <v>21</v>
      </c>
      <c r="E280" t="s">
        <v>22</v>
      </c>
      <c r="F280" t="s">
        <v>23</v>
      </c>
      <c r="G280" t="s">
        <v>24</v>
      </c>
      <c r="H280" t="s">
        <v>25</v>
      </c>
      <c r="I280" t="s">
        <v>26</v>
      </c>
      <c r="M280" t="s">
        <v>6</v>
      </c>
      <c r="N280" t="s">
        <v>19</v>
      </c>
      <c r="O280" t="s">
        <v>20</v>
      </c>
      <c r="P280" t="s">
        <v>21</v>
      </c>
      <c r="Q280" t="s">
        <v>22</v>
      </c>
      <c r="R280" t="s">
        <v>23</v>
      </c>
      <c r="S280" t="s">
        <v>24</v>
      </c>
      <c r="T280" t="s">
        <v>25</v>
      </c>
      <c r="U280" t="s">
        <v>26</v>
      </c>
    </row>
    <row r="281" spans="1:23" ht="15" customHeight="1" x14ac:dyDescent="0.2">
      <c r="A281">
        <v>2021</v>
      </c>
      <c r="B281">
        <v>0</v>
      </c>
      <c r="C281">
        <v>24.716699999999999</v>
      </c>
      <c r="D281">
        <v>26.454999999999998</v>
      </c>
      <c r="E281">
        <v>28.186800000000002</v>
      </c>
      <c r="F281">
        <v>28.186800000000002</v>
      </c>
      <c r="G281">
        <v>28.186800000000002</v>
      </c>
      <c r="H281">
        <v>28.186800000000002</v>
      </c>
      <c r="I281" s="1">
        <v>2.0961E-13</v>
      </c>
      <c r="K281" s="10">
        <f t="shared" ref="K281:K294" si="55">G281*1000</f>
        <v>28186.800000000003</v>
      </c>
      <c r="M281">
        <v>2021</v>
      </c>
      <c r="N281">
        <v>0</v>
      </c>
      <c r="O281">
        <v>24.716699999999999</v>
      </c>
      <c r="P281">
        <v>26.454999999999998</v>
      </c>
      <c r="Q281">
        <v>28.186800000000002</v>
      </c>
      <c r="R281">
        <v>28.186800000000002</v>
      </c>
      <c r="S281">
        <v>28.186800000000002</v>
      </c>
      <c r="T281">
        <v>28.186800000000002</v>
      </c>
      <c r="U281" s="1">
        <v>2.0961E-13</v>
      </c>
      <c r="W281" s="10">
        <f t="shared" ref="W281:W294" si="56">S281*1000</f>
        <v>28186.800000000003</v>
      </c>
    </row>
    <row r="282" spans="1:23" ht="15" customHeight="1" x14ac:dyDescent="0.2">
      <c r="A282">
        <v>2022</v>
      </c>
      <c r="B282">
        <v>0</v>
      </c>
      <c r="C282">
        <v>24.716699999999999</v>
      </c>
      <c r="D282">
        <v>26.454999999999998</v>
      </c>
      <c r="E282">
        <v>0</v>
      </c>
      <c r="F282">
        <v>0</v>
      </c>
      <c r="G282">
        <v>0</v>
      </c>
      <c r="H282">
        <v>0</v>
      </c>
      <c r="I282" s="1">
        <v>0</v>
      </c>
      <c r="K282" s="10">
        <f t="shared" si="55"/>
        <v>0</v>
      </c>
      <c r="M282">
        <v>2022</v>
      </c>
      <c r="N282">
        <v>0</v>
      </c>
      <c r="O282">
        <v>24.716699999999999</v>
      </c>
      <c r="P282">
        <v>26.454999999999998</v>
      </c>
      <c r="Q282">
        <v>32.458300000000001</v>
      </c>
      <c r="R282">
        <v>32.458300000000001</v>
      </c>
      <c r="S282">
        <v>32.458300000000001</v>
      </c>
      <c r="T282">
        <v>32.458300000000001</v>
      </c>
      <c r="U282" s="1">
        <v>7.8529600000000004E-10</v>
      </c>
      <c r="W282" s="10">
        <f t="shared" si="56"/>
        <v>32458.300000000003</v>
      </c>
    </row>
    <row r="283" spans="1:23" ht="15" customHeight="1" x14ac:dyDescent="0.2">
      <c r="A283">
        <v>2023</v>
      </c>
      <c r="B283">
        <v>0</v>
      </c>
      <c r="C283">
        <v>24.716699999999999</v>
      </c>
      <c r="D283">
        <v>26.454999999999998</v>
      </c>
      <c r="E283">
        <v>0</v>
      </c>
      <c r="F283">
        <v>0</v>
      </c>
      <c r="G283">
        <v>0</v>
      </c>
      <c r="H283">
        <v>0</v>
      </c>
      <c r="I283" s="1">
        <v>0</v>
      </c>
      <c r="K283" s="10">
        <f t="shared" si="55"/>
        <v>0</v>
      </c>
      <c r="M283">
        <v>2023</v>
      </c>
      <c r="N283">
        <v>0</v>
      </c>
      <c r="O283">
        <v>24.716699999999999</v>
      </c>
      <c r="P283">
        <v>26.454999999999998</v>
      </c>
      <c r="Q283">
        <v>31.104900000000001</v>
      </c>
      <c r="R283">
        <v>31.104900000000001</v>
      </c>
      <c r="S283">
        <v>31.104900000000001</v>
      </c>
      <c r="T283">
        <v>31.104900000000001</v>
      </c>
      <c r="U283" s="1">
        <v>1.70935E-8</v>
      </c>
      <c r="W283" s="10">
        <f t="shared" si="56"/>
        <v>31104.9</v>
      </c>
    </row>
    <row r="284" spans="1:23" ht="15" customHeight="1" x14ac:dyDescent="0.2">
      <c r="A284">
        <v>2024</v>
      </c>
      <c r="B284">
        <v>0</v>
      </c>
      <c r="C284">
        <v>24.716699999999999</v>
      </c>
      <c r="D284">
        <v>26.454999999999998</v>
      </c>
      <c r="E284">
        <v>0</v>
      </c>
      <c r="F284">
        <v>0</v>
      </c>
      <c r="G284">
        <v>0</v>
      </c>
      <c r="H284">
        <v>0</v>
      </c>
      <c r="I284">
        <v>0</v>
      </c>
      <c r="K284" s="10">
        <f t="shared" si="55"/>
        <v>0</v>
      </c>
      <c r="M284">
        <v>2024</v>
      </c>
      <c r="N284">
        <v>0</v>
      </c>
      <c r="O284">
        <v>24.716699999999999</v>
      </c>
      <c r="P284">
        <v>26.454999999999998</v>
      </c>
      <c r="Q284">
        <v>0</v>
      </c>
      <c r="R284">
        <v>0</v>
      </c>
      <c r="S284">
        <v>0</v>
      </c>
      <c r="T284">
        <v>0</v>
      </c>
      <c r="U284" s="1">
        <v>0</v>
      </c>
      <c r="W284" s="10">
        <f t="shared" si="56"/>
        <v>0</v>
      </c>
    </row>
    <row r="285" spans="1:23" ht="15" customHeight="1" x14ac:dyDescent="0.2">
      <c r="A285">
        <v>2025</v>
      </c>
      <c r="B285">
        <v>0</v>
      </c>
      <c r="C285">
        <v>24.716699999999999</v>
      </c>
      <c r="D285">
        <v>26.454999999999998</v>
      </c>
      <c r="E285">
        <v>0</v>
      </c>
      <c r="F285">
        <v>0</v>
      </c>
      <c r="G285">
        <v>0</v>
      </c>
      <c r="H285">
        <v>0</v>
      </c>
      <c r="I285">
        <v>0</v>
      </c>
      <c r="K285" s="10">
        <f t="shared" si="55"/>
        <v>0</v>
      </c>
      <c r="M285">
        <v>2025</v>
      </c>
      <c r="N285">
        <v>0</v>
      </c>
      <c r="O285">
        <v>24.716699999999999</v>
      </c>
      <c r="P285">
        <v>26.454999999999998</v>
      </c>
      <c r="Q285">
        <v>0</v>
      </c>
      <c r="R285">
        <v>0</v>
      </c>
      <c r="S285">
        <v>0</v>
      </c>
      <c r="T285">
        <v>0</v>
      </c>
      <c r="U285">
        <v>0</v>
      </c>
      <c r="W285" s="10">
        <f t="shared" si="56"/>
        <v>0</v>
      </c>
    </row>
    <row r="286" spans="1:23" ht="15" customHeight="1" x14ac:dyDescent="0.2">
      <c r="A286">
        <v>2026</v>
      </c>
      <c r="B286">
        <v>0</v>
      </c>
      <c r="C286">
        <v>24.716699999999999</v>
      </c>
      <c r="D286">
        <v>26.454999999999998</v>
      </c>
      <c r="E286">
        <v>0</v>
      </c>
      <c r="F286">
        <v>0</v>
      </c>
      <c r="G286">
        <v>0</v>
      </c>
      <c r="H286">
        <v>0</v>
      </c>
      <c r="I286">
        <v>0</v>
      </c>
      <c r="K286" s="10">
        <f t="shared" si="55"/>
        <v>0</v>
      </c>
      <c r="M286">
        <v>2026</v>
      </c>
      <c r="N286">
        <v>0</v>
      </c>
      <c r="O286">
        <v>24.716699999999999</v>
      </c>
      <c r="P286">
        <v>26.454999999999998</v>
      </c>
      <c r="Q286">
        <v>0</v>
      </c>
      <c r="R286">
        <v>0</v>
      </c>
      <c r="S286">
        <v>0</v>
      </c>
      <c r="T286">
        <v>0</v>
      </c>
      <c r="U286">
        <v>0</v>
      </c>
      <c r="W286" s="10">
        <f t="shared" si="56"/>
        <v>0</v>
      </c>
    </row>
    <row r="287" spans="1:23" ht="15" customHeight="1" x14ac:dyDescent="0.2">
      <c r="A287">
        <v>2027</v>
      </c>
      <c r="B287">
        <v>0</v>
      </c>
      <c r="C287">
        <v>24.716699999999999</v>
      </c>
      <c r="D287">
        <v>26.454999999999998</v>
      </c>
      <c r="E287">
        <v>0</v>
      </c>
      <c r="F287">
        <v>0</v>
      </c>
      <c r="G287">
        <v>0</v>
      </c>
      <c r="H287">
        <v>0</v>
      </c>
      <c r="I287">
        <v>0</v>
      </c>
      <c r="K287" s="10">
        <f t="shared" si="55"/>
        <v>0</v>
      </c>
      <c r="M287">
        <v>2027</v>
      </c>
      <c r="N287">
        <v>0</v>
      </c>
      <c r="O287">
        <v>24.716699999999999</v>
      </c>
      <c r="P287">
        <v>26.454999999999998</v>
      </c>
      <c r="Q287">
        <v>0</v>
      </c>
      <c r="R287">
        <v>0</v>
      </c>
      <c r="S287">
        <v>0</v>
      </c>
      <c r="T287">
        <v>0</v>
      </c>
      <c r="U287">
        <v>0</v>
      </c>
      <c r="W287" s="10">
        <f t="shared" si="56"/>
        <v>0</v>
      </c>
    </row>
    <row r="288" spans="1:23" ht="15" customHeight="1" x14ac:dyDescent="0.2">
      <c r="A288">
        <v>2028</v>
      </c>
      <c r="B288">
        <v>0</v>
      </c>
      <c r="C288">
        <v>24.716699999999999</v>
      </c>
      <c r="D288">
        <v>26.454999999999998</v>
      </c>
      <c r="E288">
        <v>0</v>
      </c>
      <c r="F288">
        <v>0</v>
      </c>
      <c r="G288">
        <v>0</v>
      </c>
      <c r="H288">
        <v>0</v>
      </c>
      <c r="I288">
        <v>0</v>
      </c>
      <c r="K288" s="10">
        <f t="shared" si="55"/>
        <v>0</v>
      </c>
      <c r="M288">
        <v>2028</v>
      </c>
      <c r="N288">
        <v>0</v>
      </c>
      <c r="O288">
        <v>24.716699999999999</v>
      </c>
      <c r="P288">
        <v>26.454999999999998</v>
      </c>
      <c r="Q288">
        <v>0</v>
      </c>
      <c r="R288">
        <v>0</v>
      </c>
      <c r="S288">
        <v>0</v>
      </c>
      <c r="T288">
        <v>0</v>
      </c>
      <c r="U288">
        <v>0</v>
      </c>
      <c r="W288" s="10">
        <f t="shared" si="56"/>
        <v>0</v>
      </c>
    </row>
    <row r="289" spans="1:23" ht="15" customHeight="1" x14ac:dyDescent="0.2">
      <c r="A289">
        <v>2029</v>
      </c>
      <c r="B289">
        <v>0</v>
      </c>
      <c r="C289">
        <v>24.716699999999999</v>
      </c>
      <c r="D289">
        <v>26.454999999999998</v>
      </c>
      <c r="E289">
        <v>0</v>
      </c>
      <c r="F289">
        <v>0</v>
      </c>
      <c r="G289">
        <v>0</v>
      </c>
      <c r="H289">
        <v>0</v>
      </c>
      <c r="I289">
        <v>0</v>
      </c>
      <c r="K289" s="10">
        <f t="shared" si="55"/>
        <v>0</v>
      </c>
      <c r="M289">
        <v>2029</v>
      </c>
      <c r="N289">
        <v>0</v>
      </c>
      <c r="O289">
        <v>24.716699999999999</v>
      </c>
      <c r="P289">
        <v>26.454999999999998</v>
      </c>
      <c r="Q289">
        <v>0</v>
      </c>
      <c r="R289">
        <v>0</v>
      </c>
      <c r="S289">
        <v>0</v>
      </c>
      <c r="T289">
        <v>0</v>
      </c>
      <c r="U289">
        <v>0</v>
      </c>
      <c r="W289" s="10">
        <f t="shared" si="56"/>
        <v>0</v>
      </c>
    </row>
    <row r="290" spans="1:23" ht="15" customHeight="1" x14ac:dyDescent="0.2">
      <c r="A290">
        <v>2030</v>
      </c>
      <c r="B290">
        <v>0</v>
      </c>
      <c r="C290">
        <v>24.716699999999999</v>
      </c>
      <c r="D290">
        <v>26.454999999999998</v>
      </c>
      <c r="E290">
        <v>0</v>
      </c>
      <c r="F290">
        <v>0</v>
      </c>
      <c r="G290">
        <v>0</v>
      </c>
      <c r="H290">
        <v>0</v>
      </c>
      <c r="I290">
        <v>0</v>
      </c>
      <c r="K290" s="10">
        <f t="shared" si="55"/>
        <v>0</v>
      </c>
      <c r="M290">
        <v>2030</v>
      </c>
      <c r="N290">
        <v>0</v>
      </c>
      <c r="O290">
        <v>24.716699999999999</v>
      </c>
      <c r="P290">
        <v>26.454999999999998</v>
      </c>
      <c r="Q290">
        <v>0</v>
      </c>
      <c r="R290">
        <v>0</v>
      </c>
      <c r="S290">
        <v>0</v>
      </c>
      <c r="T290">
        <v>0</v>
      </c>
      <c r="U290">
        <v>0</v>
      </c>
      <c r="W290" s="10">
        <f t="shared" si="56"/>
        <v>0</v>
      </c>
    </row>
    <row r="291" spans="1:23" ht="15" customHeight="1" x14ac:dyDescent="0.2">
      <c r="A291">
        <v>2031</v>
      </c>
      <c r="B291">
        <v>0</v>
      </c>
      <c r="C291">
        <v>24.716699999999999</v>
      </c>
      <c r="D291">
        <v>26.454999999999998</v>
      </c>
      <c r="E291">
        <v>0</v>
      </c>
      <c r="F291">
        <v>0</v>
      </c>
      <c r="G291">
        <v>0</v>
      </c>
      <c r="H291">
        <v>0</v>
      </c>
      <c r="I291">
        <v>0</v>
      </c>
      <c r="K291" s="10">
        <f t="shared" si="55"/>
        <v>0</v>
      </c>
      <c r="M291">
        <v>2031</v>
      </c>
      <c r="N291">
        <v>0</v>
      </c>
      <c r="O291">
        <v>24.716699999999999</v>
      </c>
      <c r="P291">
        <v>26.454999999999998</v>
      </c>
      <c r="Q291">
        <v>0</v>
      </c>
      <c r="R291">
        <v>0</v>
      </c>
      <c r="S291">
        <v>0</v>
      </c>
      <c r="T291">
        <v>0</v>
      </c>
      <c r="U291">
        <v>0</v>
      </c>
      <c r="W291" s="10">
        <f t="shared" si="56"/>
        <v>0</v>
      </c>
    </row>
    <row r="292" spans="1:23" ht="15" customHeight="1" x14ac:dyDescent="0.2">
      <c r="A292">
        <v>2032</v>
      </c>
      <c r="B292">
        <v>0</v>
      </c>
      <c r="C292">
        <v>24.716699999999999</v>
      </c>
      <c r="D292">
        <v>26.454999999999998</v>
      </c>
      <c r="E292">
        <v>0</v>
      </c>
      <c r="F292">
        <v>0</v>
      </c>
      <c r="G292">
        <v>0</v>
      </c>
      <c r="H292">
        <v>0</v>
      </c>
      <c r="I292">
        <v>0</v>
      </c>
      <c r="K292" s="10">
        <f t="shared" si="55"/>
        <v>0</v>
      </c>
      <c r="M292">
        <v>2032</v>
      </c>
      <c r="N292">
        <v>0</v>
      </c>
      <c r="O292">
        <v>24.716699999999999</v>
      </c>
      <c r="P292">
        <v>26.454999999999998</v>
      </c>
      <c r="Q292">
        <v>0</v>
      </c>
      <c r="R292">
        <v>0</v>
      </c>
      <c r="S292">
        <v>0</v>
      </c>
      <c r="T292">
        <v>0</v>
      </c>
      <c r="U292">
        <v>0</v>
      </c>
      <c r="W292" s="10">
        <f t="shared" si="56"/>
        <v>0</v>
      </c>
    </row>
    <row r="293" spans="1:23" ht="15" customHeight="1" x14ac:dyDescent="0.2">
      <c r="A293">
        <v>2033</v>
      </c>
      <c r="B293">
        <v>0</v>
      </c>
      <c r="C293">
        <v>24.716699999999999</v>
      </c>
      <c r="D293">
        <v>26.454999999999998</v>
      </c>
      <c r="E293">
        <v>0</v>
      </c>
      <c r="F293">
        <v>0</v>
      </c>
      <c r="G293">
        <v>0</v>
      </c>
      <c r="H293">
        <v>0</v>
      </c>
      <c r="I293">
        <v>0</v>
      </c>
      <c r="K293" s="10">
        <f t="shared" si="55"/>
        <v>0</v>
      </c>
      <c r="M293">
        <v>2033</v>
      </c>
      <c r="N293">
        <v>0</v>
      </c>
      <c r="O293">
        <v>24.716699999999999</v>
      </c>
      <c r="P293">
        <v>26.454999999999998</v>
      </c>
      <c r="Q293">
        <v>0</v>
      </c>
      <c r="R293">
        <v>0</v>
      </c>
      <c r="S293">
        <v>0</v>
      </c>
      <c r="T293">
        <v>0</v>
      </c>
      <c r="U293">
        <v>0</v>
      </c>
      <c r="W293" s="10">
        <f t="shared" si="56"/>
        <v>0</v>
      </c>
    </row>
    <row r="294" spans="1:23" ht="15" customHeight="1" x14ac:dyDescent="0.2">
      <c r="A294">
        <v>2034</v>
      </c>
      <c r="B294">
        <v>0</v>
      </c>
      <c r="C294">
        <v>24.716699999999999</v>
      </c>
      <c r="D294">
        <v>26.454999999999998</v>
      </c>
      <c r="E294">
        <v>0</v>
      </c>
      <c r="F294">
        <v>0</v>
      </c>
      <c r="G294">
        <v>0</v>
      </c>
      <c r="H294">
        <v>0</v>
      </c>
      <c r="I294">
        <v>0</v>
      </c>
      <c r="K294" s="10">
        <f t="shared" si="55"/>
        <v>0</v>
      </c>
      <c r="M294">
        <v>2034</v>
      </c>
      <c r="N294">
        <v>0</v>
      </c>
      <c r="O294">
        <v>24.716699999999999</v>
      </c>
      <c r="P294">
        <v>26.454999999999998</v>
      </c>
      <c r="Q294">
        <v>0</v>
      </c>
      <c r="R294">
        <v>0</v>
      </c>
      <c r="S294">
        <v>0</v>
      </c>
      <c r="T294">
        <v>0</v>
      </c>
      <c r="U294">
        <v>0</v>
      </c>
      <c r="W294" s="10">
        <f t="shared" si="56"/>
        <v>0</v>
      </c>
    </row>
    <row r="295" spans="1:23" ht="15" customHeight="1" x14ac:dyDescent="0.2"/>
    <row r="296" spans="1:23" ht="15" customHeight="1" x14ac:dyDescent="0.2">
      <c r="A296" t="s">
        <v>29</v>
      </c>
      <c r="B296" t="s">
        <v>106</v>
      </c>
      <c r="M296" t="s">
        <v>29</v>
      </c>
      <c r="N296" t="s">
        <v>106</v>
      </c>
    </row>
    <row r="297" spans="1:23" ht="15" customHeight="1" x14ac:dyDescent="0.2">
      <c r="A297" t="s">
        <v>6</v>
      </c>
      <c r="B297" t="s">
        <v>30</v>
      </c>
      <c r="C297" t="s">
        <v>31</v>
      </c>
      <c r="D297" t="s">
        <v>32</v>
      </c>
      <c r="E297" t="s">
        <v>33</v>
      </c>
      <c r="F297" t="s">
        <v>34</v>
      </c>
      <c r="G297" t="s">
        <v>35</v>
      </c>
      <c r="H297" t="s">
        <v>36</v>
      </c>
      <c r="I297" t="s">
        <v>37</v>
      </c>
      <c r="M297" t="s">
        <v>6</v>
      </c>
      <c r="N297" t="s">
        <v>30</v>
      </c>
      <c r="O297" t="s">
        <v>31</v>
      </c>
      <c r="P297" t="s">
        <v>32</v>
      </c>
      <c r="Q297" t="s">
        <v>33</v>
      </c>
      <c r="R297" t="s">
        <v>34</v>
      </c>
      <c r="S297" t="s">
        <v>35</v>
      </c>
      <c r="T297" t="s">
        <v>36</v>
      </c>
      <c r="U297" t="s">
        <v>37</v>
      </c>
    </row>
    <row r="298" spans="1:23" ht="15" customHeight="1" x14ac:dyDescent="0.2">
      <c r="A298">
        <v>2021</v>
      </c>
      <c r="B298">
        <v>331.91699999999997</v>
      </c>
      <c r="C298">
        <v>132.767</v>
      </c>
      <c r="D298">
        <v>116.17100000000001</v>
      </c>
      <c r="E298">
        <v>222.30099999999999</v>
      </c>
      <c r="F298">
        <v>222.30099999999999</v>
      </c>
      <c r="G298">
        <v>222.30099999999999</v>
      </c>
      <c r="H298">
        <v>222.30099999999999</v>
      </c>
      <c r="I298" s="1">
        <v>1.13687E-12</v>
      </c>
      <c r="K298" s="10">
        <f t="shared" ref="K298:K311" si="57">G298*1000</f>
        <v>222301</v>
      </c>
      <c r="M298">
        <v>2021</v>
      </c>
      <c r="N298">
        <v>331.91699999999997</v>
      </c>
      <c r="O298">
        <v>132.767</v>
      </c>
      <c r="P298">
        <v>116.17100000000001</v>
      </c>
      <c r="Q298">
        <v>222.30099999999999</v>
      </c>
      <c r="R298">
        <v>222.30099999999999</v>
      </c>
      <c r="S298">
        <v>222.30099999999999</v>
      </c>
      <c r="T298">
        <v>222.30099999999999</v>
      </c>
      <c r="U298" s="1">
        <v>1.13687E-12</v>
      </c>
      <c r="W298" s="10">
        <f t="shared" ref="W298:W311" si="58">S298*1000</f>
        <v>222301</v>
      </c>
    </row>
    <row r="299" spans="1:23" ht="15" customHeight="1" x14ac:dyDescent="0.2">
      <c r="A299">
        <v>2022</v>
      </c>
      <c r="B299">
        <v>331.91699999999997</v>
      </c>
      <c r="C299">
        <v>132.767</v>
      </c>
      <c r="D299">
        <v>116.17100000000001</v>
      </c>
      <c r="E299">
        <v>221.42</v>
      </c>
      <c r="F299">
        <v>221.428</v>
      </c>
      <c r="G299">
        <v>221.43</v>
      </c>
      <c r="H299">
        <v>221.44900000000001</v>
      </c>
      <c r="I299" s="1">
        <v>9.4591599999999994E-3</v>
      </c>
      <c r="K299" s="10">
        <f t="shared" si="57"/>
        <v>221430</v>
      </c>
      <c r="M299">
        <v>2022</v>
      </c>
      <c r="N299">
        <v>331.91699999999997</v>
      </c>
      <c r="O299">
        <v>132.767</v>
      </c>
      <c r="P299">
        <v>116.17100000000001</v>
      </c>
      <c r="Q299">
        <v>216.625</v>
      </c>
      <c r="R299">
        <v>216.63300000000001</v>
      </c>
      <c r="S299">
        <v>216.63499999999999</v>
      </c>
      <c r="T299">
        <v>216.65299999999999</v>
      </c>
      <c r="U299" s="1">
        <v>9.4890800000000004E-3</v>
      </c>
      <c r="W299" s="10">
        <f t="shared" si="58"/>
        <v>216635</v>
      </c>
    </row>
    <row r="300" spans="1:23" ht="15" customHeight="1" x14ac:dyDescent="0.2">
      <c r="A300">
        <v>2023</v>
      </c>
      <c r="B300">
        <v>331.91699999999997</v>
      </c>
      <c r="C300">
        <v>132.767</v>
      </c>
      <c r="D300">
        <v>116.17100000000001</v>
      </c>
      <c r="E300">
        <v>228.83099999999999</v>
      </c>
      <c r="F300">
        <v>228.869</v>
      </c>
      <c r="G300">
        <v>228.876</v>
      </c>
      <c r="H300">
        <v>228.947</v>
      </c>
      <c r="I300" s="1">
        <v>3.8307800000000003E-2</v>
      </c>
      <c r="K300" s="10">
        <f t="shared" si="57"/>
        <v>228876</v>
      </c>
      <c r="M300">
        <v>2023</v>
      </c>
      <c r="N300">
        <v>331.91699999999997</v>
      </c>
      <c r="O300">
        <v>132.767</v>
      </c>
      <c r="P300">
        <v>116.17100000000001</v>
      </c>
      <c r="Q300">
        <v>210.21100000000001</v>
      </c>
      <c r="R300">
        <v>210.251</v>
      </c>
      <c r="S300">
        <v>210.25700000000001</v>
      </c>
      <c r="T300">
        <v>210.33</v>
      </c>
      <c r="U300" s="1">
        <v>3.9073700000000003E-2</v>
      </c>
      <c r="W300" s="10">
        <f t="shared" si="58"/>
        <v>210257</v>
      </c>
    </row>
    <row r="301" spans="1:23" ht="15" customHeight="1" x14ac:dyDescent="0.2">
      <c r="A301">
        <v>2024</v>
      </c>
      <c r="B301">
        <v>331.91699999999997</v>
      </c>
      <c r="C301">
        <v>132.767</v>
      </c>
      <c r="D301">
        <v>116.17100000000001</v>
      </c>
      <c r="E301">
        <v>236.63399999999999</v>
      </c>
      <c r="F301">
        <v>236.75299999999999</v>
      </c>
      <c r="G301">
        <v>236.774</v>
      </c>
      <c r="H301">
        <v>237.00299999999999</v>
      </c>
      <c r="I301" s="1">
        <v>0.118335</v>
      </c>
      <c r="K301" s="10">
        <f t="shared" si="57"/>
        <v>236774</v>
      </c>
      <c r="M301">
        <v>2024</v>
      </c>
      <c r="N301">
        <v>331.91699999999997</v>
      </c>
      <c r="O301">
        <v>132.767</v>
      </c>
      <c r="P301">
        <v>116.17100000000001</v>
      </c>
      <c r="Q301">
        <v>209.31700000000001</v>
      </c>
      <c r="R301">
        <v>209.43799999999999</v>
      </c>
      <c r="S301">
        <v>209.46</v>
      </c>
      <c r="T301">
        <v>209.69300000000001</v>
      </c>
      <c r="U301" s="1">
        <v>0.120281</v>
      </c>
      <c r="W301" s="10">
        <f t="shared" si="58"/>
        <v>209460</v>
      </c>
    </row>
    <row r="302" spans="1:23" ht="15" customHeight="1" x14ac:dyDescent="0.2">
      <c r="A302">
        <v>2025</v>
      </c>
      <c r="B302">
        <v>331.91699999999997</v>
      </c>
      <c r="C302">
        <v>132.767</v>
      </c>
      <c r="D302">
        <v>116.17100000000001</v>
      </c>
      <c r="E302">
        <v>244.75299999999999</v>
      </c>
      <c r="F302">
        <v>245.065</v>
      </c>
      <c r="G302">
        <v>245.119</v>
      </c>
      <c r="H302">
        <v>245.71299999999999</v>
      </c>
      <c r="I302" s="1">
        <v>0.310118</v>
      </c>
      <c r="K302" s="10">
        <f t="shared" si="57"/>
        <v>245119</v>
      </c>
      <c r="M302">
        <v>2025</v>
      </c>
      <c r="N302">
        <v>331.91699999999997</v>
      </c>
      <c r="O302">
        <v>132.767</v>
      </c>
      <c r="P302">
        <v>116.17100000000001</v>
      </c>
      <c r="Q302">
        <v>217.80699999999999</v>
      </c>
      <c r="R302">
        <v>218.12</v>
      </c>
      <c r="S302">
        <v>218.17500000000001</v>
      </c>
      <c r="T302">
        <v>218.77199999999999</v>
      </c>
      <c r="U302" s="1">
        <v>0.311863</v>
      </c>
      <c r="W302" s="10">
        <f t="shared" si="58"/>
        <v>218175</v>
      </c>
    </row>
    <row r="303" spans="1:23" ht="15" customHeight="1" x14ac:dyDescent="0.2">
      <c r="A303">
        <v>2026</v>
      </c>
      <c r="B303">
        <v>331.91699999999997</v>
      </c>
      <c r="C303">
        <v>132.767</v>
      </c>
      <c r="D303">
        <v>116.17100000000001</v>
      </c>
      <c r="E303">
        <v>252.57599999999999</v>
      </c>
      <c r="F303">
        <v>253.32900000000001</v>
      </c>
      <c r="G303">
        <v>253.452</v>
      </c>
      <c r="H303">
        <v>254.82900000000001</v>
      </c>
      <c r="I303" s="1">
        <v>0.72227699999999995</v>
      </c>
      <c r="K303" s="10">
        <f t="shared" si="57"/>
        <v>253452</v>
      </c>
      <c r="M303">
        <v>2026</v>
      </c>
      <c r="N303">
        <v>331.91699999999997</v>
      </c>
      <c r="O303">
        <v>132.767</v>
      </c>
      <c r="P303">
        <v>116.17100000000001</v>
      </c>
      <c r="Q303">
        <v>226.24700000000001</v>
      </c>
      <c r="R303">
        <v>227.001</v>
      </c>
      <c r="S303">
        <v>227.12299999999999</v>
      </c>
      <c r="T303">
        <v>228.50399999999999</v>
      </c>
      <c r="U303" s="1">
        <v>0.72364600000000001</v>
      </c>
      <c r="W303" s="10">
        <f t="shared" si="58"/>
        <v>227123</v>
      </c>
    </row>
    <row r="304" spans="1:23" ht="15" customHeight="1" x14ac:dyDescent="0.2">
      <c r="A304">
        <v>2027</v>
      </c>
      <c r="B304">
        <v>331.91699999999997</v>
      </c>
      <c r="C304">
        <v>132.767</v>
      </c>
      <c r="D304">
        <v>116.17100000000001</v>
      </c>
      <c r="E304">
        <v>259.12099999999998</v>
      </c>
      <c r="F304">
        <v>260.721</v>
      </c>
      <c r="G304">
        <v>260.964</v>
      </c>
      <c r="H304">
        <v>263.904</v>
      </c>
      <c r="I304">
        <v>1.5211399999999999</v>
      </c>
      <c r="K304" s="10">
        <f t="shared" si="57"/>
        <v>260964</v>
      </c>
      <c r="M304">
        <v>2027</v>
      </c>
      <c r="N304">
        <v>331.91699999999997</v>
      </c>
      <c r="O304">
        <v>132.767</v>
      </c>
      <c r="P304">
        <v>116.17100000000001</v>
      </c>
      <c r="Q304">
        <v>233.63499999999999</v>
      </c>
      <c r="R304">
        <v>235.23599999999999</v>
      </c>
      <c r="S304">
        <v>235.47800000000001</v>
      </c>
      <c r="T304">
        <v>238.42099999999999</v>
      </c>
      <c r="U304">
        <v>1.5218499999999999</v>
      </c>
      <c r="W304" s="10">
        <f t="shared" si="58"/>
        <v>235478</v>
      </c>
    </row>
    <row r="305" spans="1:23" ht="15" customHeight="1" x14ac:dyDescent="0.2">
      <c r="A305">
        <v>2028</v>
      </c>
      <c r="B305">
        <v>331.91699999999997</v>
      </c>
      <c r="C305">
        <v>132.767</v>
      </c>
      <c r="D305">
        <v>116.17100000000001</v>
      </c>
      <c r="E305">
        <v>263.50599999999997</v>
      </c>
      <c r="F305">
        <v>266.61200000000002</v>
      </c>
      <c r="G305">
        <v>267.09699999999998</v>
      </c>
      <c r="H305">
        <v>272.51</v>
      </c>
      <c r="I305">
        <v>2.8946100000000001</v>
      </c>
      <c r="K305" s="10">
        <f t="shared" si="57"/>
        <v>267097</v>
      </c>
      <c r="M305">
        <v>2028</v>
      </c>
      <c r="N305">
        <v>331.91699999999997</v>
      </c>
      <c r="O305">
        <v>132.767</v>
      </c>
      <c r="P305">
        <v>116.17100000000001</v>
      </c>
      <c r="Q305">
        <v>239.06299999999999</v>
      </c>
      <c r="R305">
        <v>242.16900000000001</v>
      </c>
      <c r="S305">
        <v>242.654</v>
      </c>
      <c r="T305">
        <v>248.066</v>
      </c>
      <c r="U305">
        <v>2.8943099999999999</v>
      </c>
      <c r="W305" s="10">
        <f t="shared" si="58"/>
        <v>242654</v>
      </c>
    </row>
    <row r="306" spans="1:23" ht="15" customHeight="1" x14ac:dyDescent="0.2">
      <c r="A306">
        <v>2029</v>
      </c>
      <c r="B306">
        <v>331.91699999999997</v>
      </c>
      <c r="C306">
        <v>132.767</v>
      </c>
      <c r="D306">
        <v>116.17100000000001</v>
      </c>
      <c r="E306">
        <v>265.834</v>
      </c>
      <c r="F306">
        <v>271.20699999999999</v>
      </c>
      <c r="G306">
        <v>272.024</v>
      </c>
      <c r="H306">
        <v>281.45299999999997</v>
      </c>
      <c r="I306">
        <v>4.9356600000000004</v>
      </c>
      <c r="K306" s="10">
        <f t="shared" si="57"/>
        <v>272024</v>
      </c>
      <c r="M306">
        <v>2029</v>
      </c>
      <c r="N306">
        <v>331.91699999999997</v>
      </c>
      <c r="O306">
        <v>132.767</v>
      </c>
      <c r="P306">
        <v>116.17100000000001</v>
      </c>
      <c r="Q306">
        <v>242.577</v>
      </c>
      <c r="R306">
        <v>247.94800000000001</v>
      </c>
      <c r="S306">
        <v>248.76499999999999</v>
      </c>
      <c r="T306">
        <v>258.19</v>
      </c>
      <c r="U306">
        <v>4.93405</v>
      </c>
      <c r="W306" s="10">
        <f t="shared" si="58"/>
        <v>248765</v>
      </c>
    </row>
    <row r="307" spans="1:23" ht="15" customHeight="1" x14ac:dyDescent="0.2">
      <c r="A307">
        <v>2030</v>
      </c>
      <c r="B307">
        <v>331.91699999999997</v>
      </c>
      <c r="C307">
        <v>132.767</v>
      </c>
      <c r="D307">
        <v>116.17100000000001</v>
      </c>
      <c r="E307">
        <v>266.70299999999997</v>
      </c>
      <c r="F307">
        <v>274.73500000000001</v>
      </c>
      <c r="G307">
        <v>276.19</v>
      </c>
      <c r="H307">
        <v>290.23500000000001</v>
      </c>
      <c r="I307">
        <v>7.5120300000000002</v>
      </c>
      <c r="K307" s="10">
        <f t="shared" si="57"/>
        <v>276190</v>
      </c>
      <c r="M307">
        <v>2030</v>
      </c>
      <c r="N307">
        <v>331.91699999999997</v>
      </c>
      <c r="O307">
        <v>132.767</v>
      </c>
      <c r="P307">
        <v>116.17100000000001</v>
      </c>
      <c r="Q307">
        <v>244.71600000000001</v>
      </c>
      <c r="R307">
        <v>252.744</v>
      </c>
      <c r="S307">
        <v>254.2</v>
      </c>
      <c r="T307">
        <v>268.238</v>
      </c>
      <c r="U307">
        <v>7.5091200000000002</v>
      </c>
      <c r="W307" s="10">
        <f t="shared" si="58"/>
        <v>254200</v>
      </c>
    </row>
    <row r="308" spans="1:23" ht="15" customHeight="1" x14ac:dyDescent="0.2">
      <c r="A308">
        <v>2031</v>
      </c>
      <c r="B308">
        <v>331.91699999999997</v>
      </c>
      <c r="C308">
        <v>132.767</v>
      </c>
      <c r="D308">
        <v>116.17100000000001</v>
      </c>
      <c r="E308">
        <v>266.483</v>
      </c>
      <c r="F308">
        <v>278.565</v>
      </c>
      <c r="G308">
        <v>280.00099999999998</v>
      </c>
      <c r="H308">
        <v>298.91000000000003</v>
      </c>
      <c r="I308">
        <v>10.308999999999999</v>
      </c>
      <c r="K308" s="10">
        <f t="shared" si="57"/>
        <v>280001</v>
      </c>
      <c r="M308">
        <v>2031</v>
      </c>
      <c r="N308">
        <v>331.91699999999997</v>
      </c>
      <c r="O308">
        <v>132.767</v>
      </c>
      <c r="P308">
        <v>116.17100000000001</v>
      </c>
      <c r="Q308">
        <v>245.79300000000001</v>
      </c>
      <c r="R308">
        <v>257.87400000000002</v>
      </c>
      <c r="S308">
        <v>259.30900000000003</v>
      </c>
      <c r="T308">
        <v>278.22399999999999</v>
      </c>
      <c r="U308">
        <v>10.305199999999999</v>
      </c>
      <c r="W308" s="10">
        <f t="shared" si="58"/>
        <v>259309.00000000003</v>
      </c>
    </row>
    <row r="309" spans="1:23" ht="15" customHeight="1" x14ac:dyDescent="0.2">
      <c r="A309">
        <v>2032</v>
      </c>
      <c r="B309">
        <v>331.91699999999997</v>
      </c>
      <c r="C309">
        <v>132.767</v>
      </c>
      <c r="D309">
        <v>116.17100000000001</v>
      </c>
      <c r="E309">
        <v>266.084</v>
      </c>
      <c r="F309">
        <v>282.06900000000002</v>
      </c>
      <c r="G309">
        <v>283.58699999999999</v>
      </c>
      <c r="H309">
        <v>307.27199999999999</v>
      </c>
      <c r="I309">
        <v>13.0274</v>
      </c>
      <c r="K309" s="10">
        <f t="shared" si="57"/>
        <v>283587</v>
      </c>
      <c r="M309">
        <v>2032</v>
      </c>
      <c r="N309">
        <v>331.91699999999997</v>
      </c>
      <c r="O309">
        <v>132.767</v>
      </c>
      <c r="P309">
        <v>116.17100000000001</v>
      </c>
      <c r="Q309">
        <v>246.68799999999999</v>
      </c>
      <c r="R309">
        <v>262.67399999999998</v>
      </c>
      <c r="S309">
        <v>264.18599999999998</v>
      </c>
      <c r="T309">
        <v>287.87099999999998</v>
      </c>
      <c r="U309">
        <v>13.023199999999999</v>
      </c>
      <c r="W309" s="10">
        <f t="shared" si="58"/>
        <v>264186</v>
      </c>
    </row>
    <row r="310" spans="1:23" ht="15" customHeight="1" x14ac:dyDescent="0.2">
      <c r="A310">
        <v>2033</v>
      </c>
      <c r="B310">
        <v>331.91699999999997</v>
      </c>
      <c r="C310">
        <v>132.767</v>
      </c>
      <c r="D310">
        <v>116.17100000000001</v>
      </c>
      <c r="E310">
        <v>265.89400000000001</v>
      </c>
      <c r="F310">
        <v>285.45999999999998</v>
      </c>
      <c r="G310">
        <v>287.01400000000001</v>
      </c>
      <c r="H310">
        <v>314.70299999999997</v>
      </c>
      <c r="I310">
        <v>15.494199999999999</v>
      </c>
      <c r="K310" s="10">
        <f t="shared" si="57"/>
        <v>287014</v>
      </c>
      <c r="M310">
        <v>2033</v>
      </c>
      <c r="N310">
        <v>331.91699999999997</v>
      </c>
      <c r="O310">
        <v>132.767</v>
      </c>
      <c r="P310">
        <v>116.17100000000001</v>
      </c>
      <c r="Q310">
        <v>247.75200000000001</v>
      </c>
      <c r="R310">
        <v>267.31</v>
      </c>
      <c r="S310">
        <v>268.86799999999999</v>
      </c>
      <c r="T310">
        <v>296.54399999999998</v>
      </c>
      <c r="U310">
        <v>15.4901</v>
      </c>
      <c r="W310" s="10">
        <f t="shared" si="58"/>
        <v>268868</v>
      </c>
    </row>
    <row r="311" spans="1:23" ht="15" customHeight="1" x14ac:dyDescent="0.2">
      <c r="A311">
        <v>2034</v>
      </c>
      <c r="B311">
        <v>331.91699999999997</v>
      </c>
      <c r="C311">
        <v>132.767</v>
      </c>
      <c r="D311">
        <v>116.17100000000001</v>
      </c>
      <c r="E311">
        <v>265.30900000000003</v>
      </c>
      <c r="F311">
        <v>287.95</v>
      </c>
      <c r="G311">
        <v>290.27</v>
      </c>
      <c r="H311">
        <v>322.28199999999998</v>
      </c>
      <c r="I311">
        <v>17.651499999999999</v>
      </c>
      <c r="K311" s="10">
        <f t="shared" si="57"/>
        <v>290270</v>
      </c>
      <c r="M311">
        <v>2034</v>
      </c>
      <c r="N311">
        <v>331.91699999999997</v>
      </c>
      <c r="O311">
        <v>132.767</v>
      </c>
      <c r="P311">
        <v>116.17100000000001</v>
      </c>
      <c r="Q311">
        <v>248.376</v>
      </c>
      <c r="R311">
        <v>271.01400000000001</v>
      </c>
      <c r="S311">
        <v>273.32900000000001</v>
      </c>
      <c r="T311">
        <v>305.33999999999997</v>
      </c>
      <c r="U311">
        <v>17.6477</v>
      </c>
      <c r="W311" s="10">
        <f t="shared" si="58"/>
        <v>273329</v>
      </c>
    </row>
    <row r="312" spans="1:23" ht="15" customHeight="1" x14ac:dyDescent="0.2"/>
    <row r="313" spans="1:23" ht="15" customHeight="1" x14ac:dyDescent="0.2">
      <c r="A313" t="s">
        <v>104</v>
      </c>
      <c r="M313" t="s">
        <v>104</v>
      </c>
    </row>
    <row r="314" spans="1:23" ht="15" customHeight="1" x14ac:dyDescent="0.2">
      <c r="A314" t="s">
        <v>6</v>
      </c>
      <c r="B314" t="s">
        <v>39</v>
      </c>
      <c r="C314" t="s">
        <v>40</v>
      </c>
      <c r="D314" t="s">
        <v>41</v>
      </c>
      <c r="E314" t="s">
        <v>42</v>
      </c>
      <c r="F314" t="s">
        <v>43</v>
      </c>
      <c r="G314" t="s">
        <v>44</v>
      </c>
      <c r="H314" t="s">
        <v>45</v>
      </c>
      <c r="I314" t="s">
        <v>46</v>
      </c>
      <c r="M314" t="s">
        <v>6</v>
      </c>
      <c r="N314" t="s">
        <v>39</v>
      </c>
      <c r="O314" t="s">
        <v>40</v>
      </c>
      <c r="P314" t="s">
        <v>41</v>
      </c>
      <c r="Q314" t="s">
        <v>42</v>
      </c>
      <c r="R314" t="s">
        <v>43</v>
      </c>
      <c r="S314" t="s">
        <v>44</v>
      </c>
      <c r="T314" t="s">
        <v>45</v>
      </c>
      <c r="U314" t="s">
        <v>46</v>
      </c>
    </row>
    <row r="315" spans="1:23" ht="15" customHeight="1" x14ac:dyDescent="0.2">
      <c r="A315">
        <v>2021</v>
      </c>
      <c r="B315">
        <v>0</v>
      </c>
      <c r="C315">
        <v>0.10036299999999999</v>
      </c>
      <c r="D315">
        <v>0.12045400000000001</v>
      </c>
      <c r="E315">
        <v>7.1452000000000002E-2</v>
      </c>
      <c r="F315">
        <v>7.1452000000000002E-2</v>
      </c>
      <c r="G315">
        <v>7.1452000000000002E-2</v>
      </c>
      <c r="H315">
        <v>7.1452000000000002E-2</v>
      </c>
      <c r="I315" s="1">
        <v>5.96745E-16</v>
      </c>
      <c r="K315" s="10"/>
      <c r="M315">
        <v>2021</v>
      </c>
      <c r="N315">
        <v>0</v>
      </c>
      <c r="O315">
        <v>0.10036299999999999</v>
      </c>
      <c r="P315">
        <v>0.12045400000000001</v>
      </c>
      <c r="Q315">
        <v>7.1452000000000002E-2</v>
      </c>
      <c r="R315">
        <v>7.1452000000000002E-2</v>
      </c>
      <c r="S315">
        <v>7.1452000000000002E-2</v>
      </c>
      <c r="T315">
        <v>7.1452000000000002E-2</v>
      </c>
      <c r="U315" s="1">
        <v>5.96745E-16</v>
      </c>
    </row>
    <row r="316" spans="1:23" ht="15" customHeight="1" x14ac:dyDescent="0.2">
      <c r="A316">
        <v>2022</v>
      </c>
      <c r="B316">
        <v>0</v>
      </c>
      <c r="C316">
        <v>0.10036299999999999</v>
      </c>
      <c r="D316">
        <v>0.12045400000000001</v>
      </c>
      <c r="E316">
        <v>0</v>
      </c>
      <c r="F316">
        <v>0</v>
      </c>
      <c r="G316">
        <v>0</v>
      </c>
      <c r="H316">
        <v>0</v>
      </c>
      <c r="I316" s="1">
        <v>0</v>
      </c>
      <c r="K316" s="10"/>
      <c r="M316">
        <v>2022</v>
      </c>
      <c r="N316">
        <v>0</v>
      </c>
      <c r="O316">
        <v>0.10036299999999999</v>
      </c>
      <c r="P316">
        <v>0.12045400000000001</v>
      </c>
      <c r="Q316">
        <v>8.4615099999999999E-2</v>
      </c>
      <c r="R316">
        <v>8.4616300000000005E-2</v>
      </c>
      <c r="S316">
        <v>8.4616200000000003E-2</v>
      </c>
      <c r="T316">
        <v>8.4616800000000006E-2</v>
      </c>
      <c r="U316" s="1">
        <v>5.3803499999999999E-7</v>
      </c>
    </row>
    <row r="317" spans="1:23" ht="15" customHeight="1" x14ac:dyDescent="0.2">
      <c r="A317">
        <v>2023</v>
      </c>
      <c r="B317">
        <v>0</v>
      </c>
      <c r="C317">
        <v>0.10036299999999999</v>
      </c>
      <c r="D317">
        <v>0.12045400000000001</v>
      </c>
      <c r="E317">
        <v>0</v>
      </c>
      <c r="F317">
        <v>0</v>
      </c>
      <c r="G317">
        <v>0</v>
      </c>
      <c r="H317">
        <v>0</v>
      </c>
      <c r="I317" s="1">
        <v>0</v>
      </c>
      <c r="K317" s="10"/>
      <c r="M317">
        <v>2023</v>
      </c>
      <c r="N317">
        <v>0</v>
      </c>
      <c r="O317">
        <v>0.10036299999999999</v>
      </c>
      <c r="P317">
        <v>0.12045400000000001</v>
      </c>
      <c r="Q317">
        <v>8.3579500000000001E-2</v>
      </c>
      <c r="R317">
        <v>8.3608100000000005E-2</v>
      </c>
      <c r="S317">
        <v>8.3605200000000005E-2</v>
      </c>
      <c r="T317">
        <v>8.3619600000000002E-2</v>
      </c>
      <c r="U317" s="1">
        <v>1.3155900000000001E-5</v>
      </c>
    </row>
    <row r="318" spans="1:23" ht="15" customHeight="1" x14ac:dyDescent="0.2">
      <c r="A318">
        <v>2024</v>
      </c>
      <c r="B318">
        <v>0</v>
      </c>
      <c r="C318">
        <v>0.10036299999999999</v>
      </c>
      <c r="D318">
        <v>0.12045400000000001</v>
      </c>
      <c r="E318">
        <v>0</v>
      </c>
      <c r="F318">
        <v>0</v>
      </c>
      <c r="G318">
        <v>0</v>
      </c>
      <c r="H318">
        <v>0</v>
      </c>
      <c r="I318">
        <v>0</v>
      </c>
      <c r="K318" s="10"/>
      <c r="M318">
        <v>2024</v>
      </c>
      <c r="N318">
        <v>0</v>
      </c>
      <c r="O318">
        <v>0.10036299999999999</v>
      </c>
      <c r="P318">
        <v>0.12045400000000001</v>
      </c>
      <c r="Q318">
        <v>0</v>
      </c>
      <c r="R318">
        <v>0</v>
      </c>
      <c r="S318">
        <v>0</v>
      </c>
      <c r="T318">
        <v>0</v>
      </c>
      <c r="U318" s="1">
        <v>0</v>
      </c>
    </row>
    <row r="319" spans="1:23" ht="15" customHeight="1" x14ac:dyDescent="0.2">
      <c r="A319">
        <v>2025</v>
      </c>
      <c r="B319">
        <v>0</v>
      </c>
      <c r="C319">
        <v>0.10036299999999999</v>
      </c>
      <c r="D319">
        <v>0.12045400000000001</v>
      </c>
      <c r="E319">
        <v>0</v>
      </c>
      <c r="F319">
        <v>0</v>
      </c>
      <c r="G319">
        <v>0</v>
      </c>
      <c r="H319">
        <v>0</v>
      </c>
      <c r="I319">
        <v>0</v>
      </c>
      <c r="K319" s="10"/>
      <c r="M319">
        <v>2025</v>
      </c>
      <c r="N319">
        <v>0</v>
      </c>
      <c r="O319">
        <v>0.10036299999999999</v>
      </c>
      <c r="P319">
        <v>0.12045400000000001</v>
      </c>
      <c r="Q319">
        <v>0</v>
      </c>
      <c r="R319">
        <v>0</v>
      </c>
      <c r="S319">
        <v>0</v>
      </c>
      <c r="T319">
        <v>0</v>
      </c>
      <c r="U319">
        <v>0</v>
      </c>
    </row>
    <row r="320" spans="1:23" ht="15" customHeight="1" x14ac:dyDescent="0.2">
      <c r="A320">
        <v>2026</v>
      </c>
      <c r="B320">
        <v>0</v>
      </c>
      <c r="C320">
        <v>0.10036299999999999</v>
      </c>
      <c r="D320">
        <v>0.12045400000000001</v>
      </c>
      <c r="E320">
        <v>0</v>
      </c>
      <c r="F320">
        <v>0</v>
      </c>
      <c r="G320">
        <v>0</v>
      </c>
      <c r="H320">
        <v>0</v>
      </c>
      <c r="I320">
        <v>0</v>
      </c>
      <c r="K320" s="10"/>
      <c r="M320">
        <v>2026</v>
      </c>
      <c r="N320">
        <v>0</v>
      </c>
      <c r="O320">
        <v>0.10036299999999999</v>
      </c>
      <c r="P320">
        <v>0.12045400000000001</v>
      </c>
      <c r="Q320">
        <v>0</v>
      </c>
      <c r="R320">
        <v>0</v>
      </c>
      <c r="S320">
        <v>0</v>
      </c>
      <c r="T320">
        <v>0</v>
      </c>
      <c r="U320">
        <v>0</v>
      </c>
    </row>
    <row r="321" spans="1:23" ht="15" customHeight="1" x14ac:dyDescent="0.2">
      <c r="A321">
        <v>2027</v>
      </c>
      <c r="B321">
        <v>0</v>
      </c>
      <c r="C321">
        <v>0.10036299999999999</v>
      </c>
      <c r="D321">
        <v>0.12045400000000001</v>
      </c>
      <c r="E321">
        <v>0</v>
      </c>
      <c r="F321">
        <v>0</v>
      </c>
      <c r="G321">
        <v>0</v>
      </c>
      <c r="H321">
        <v>0</v>
      </c>
      <c r="I321">
        <v>0</v>
      </c>
      <c r="K321" s="10"/>
      <c r="M321">
        <v>2027</v>
      </c>
      <c r="N321">
        <v>0</v>
      </c>
      <c r="O321">
        <v>0.10036299999999999</v>
      </c>
      <c r="P321">
        <v>0.12045400000000001</v>
      </c>
      <c r="Q321">
        <v>0</v>
      </c>
      <c r="R321">
        <v>0</v>
      </c>
      <c r="S321">
        <v>0</v>
      </c>
      <c r="T321">
        <v>0</v>
      </c>
      <c r="U321">
        <v>0</v>
      </c>
    </row>
    <row r="322" spans="1:23" ht="15" customHeight="1" x14ac:dyDescent="0.2">
      <c r="A322">
        <v>2028</v>
      </c>
      <c r="B322">
        <v>0</v>
      </c>
      <c r="C322">
        <v>0.10036299999999999</v>
      </c>
      <c r="D322">
        <v>0.12045400000000001</v>
      </c>
      <c r="E322">
        <v>0</v>
      </c>
      <c r="F322">
        <v>0</v>
      </c>
      <c r="G322">
        <v>0</v>
      </c>
      <c r="H322">
        <v>0</v>
      </c>
      <c r="I322">
        <v>0</v>
      </c>
      <c r="K322" s="10"/>
      <c r="M322">
        <v>2028</v>
      </c>
      <c r="N322">
        <v>0</v>
      </c>
      <c r="O322">
        <v>0.10036299999999999</v>
      </c>
      <c r="P322">
        <v>0.12045400000000001</v>
      </c>
      <c r="Q322">
        <v>0</v>
      </c>
      <c r="R322">
        <v>0</v>
      </c>
      <c r="S322">
        <v>0</v>
      </c>
      <c r="T322">
        <v>0</v>
      </c>
      <c r="U322">
        <v>0</v>
      </c>
    </row>
    <row r="323" spans="1:23" ht="15" customHeight="1" x14ac:dyDescent="0.2">
      <c r="A323">
        <v>2029</v>
      </c>
      <c r="B323">
        <v>0</v>
      </c>
      <c r="C323">
        <v>0.10036299999999999</v>
      </c>
      <c r="D323">
        <v>0.12045400000000001</v>
      </c>
      <c r="E323">
        <v>0</v>
      </c>
      <c r="F323">
        <v>0</v>
      </c>
      <c r="G323">
        <v>0</v>
      </c>
      <c r="H323">
        <v>0</v>
      </c>
      <c r="I323">
        <v>0</v>
      </c>
      <c r="K323" s="10"/>
      <c r="M323">
        <v>2029</v>
      </c>
      <c r="N323">
        <v>0</v>
      </c>
      <c r="O323">
        <v>0.10036299999999999</v>
      </c>
      <c r="P323">
        <v>0.12045400000000001</v>
      </c>
      <c r="Q323">
        <v>0</v>
      </c>
      <c r="R323">
        <v>0</v>
      </c>
      <c r="S323">
        <v>0</v>
      </c>
      <c r="T323">
        <v>0</v>
      </c>
      <c r="U323">
        <v>0</v>
      </c>
    </row>
    <row r="324" spans="1:23" ht="15" customHeight="1" x14ac:dyDescent="0.2">
      <c r="A324">
        <v>2030</v>
      </c>
      <c r="B324">
        <v>0</v>
      </c>
      <c r="C324">
        <v>0.10036299999999999</v>
      </c>
      <c r="D324">
        <v>0.12045400000000001</v>
      </c>
      <c r="E324">
        <v>0</v>
      </c>
      <c r="F324">
        <v>0</v>
      </c>
      <c r="G324">
        <v>0</v>
      </c>
      <c r="H324">
        <v>0</v>
      </c>
      <c r="I324">
        <v>0</v>
      </c>
      <c r="K324" s="10"/>
      <c r="M324">
        <v>2030</v>
      </c>
      <c r="N324">
        <v>0</v>
      </c>
      <c r="O324">
        <v>0.10036299999999999</v>
      </c>
      <c r="P324">
        <v>0.12045400000000001</v>
      </c>
      <c r="Q324">
        <v>0</v>
      </c>
      <c r="R324">
        <v>0</v>
      </c>
      <c r="S324">
        <v>0</v>
      </c>
      <c r="T324">
        <v>0</v>
      </c>
      <c r="U324">
        <v>0</v>
      </c>
    </row>
    <row r="325" spans="1:23" ht="15" customHeight="1" x14ac:dyDescent="0.2">
      <c r="A325">
        <v>2031</v>
      </c>
      <c r="B325">
        <v>0</v>
      </c>
      <c r="C325">
        <v>0.10036299999999999</v>
      </c>
      <c r="D325">
        <v>0.12045400000000001</v>
      </c>
      <c r="E325">
        <v>0</v>
      </c>
      <c r="F325">
        <v>0</v>
      </c>
      <c r="G325">
        <v>0</v>
      </c>
      <c r="H325">
        <v>0</v>
      </c>
      <c r="I325">
        <v>0</v>
      </c>
      <c r="K325" s="10"/>
      <c r="M325">
        <v>2031</v>
      </c>
      <c r="N325">
        <v>0</v>
      </c>
      <c r="O325">
        <v>0.10036299999999999</v>
      </c>
      <c r="P325">
        <v>0.12045400000000001</v>
      </c>
      <c r="Q325">
        <v>0</v>
      </c>
      <c r="R325">
        <v>0</v>
      </c>
      <c r="S325">
        <v>0</v>
      </c>
      <c r="T325">
        <v>0</v>
      </c>
      <c r="U325">
        <v>0</v>
      </c>
    </row>
    <row r="326" spans="1:23" ht="15" customHeight="1" x14ac:dyDescent="0.2">
      <c r="A326">
        <v>2032</v>
      </c>
      <c r="B326">
        <v>0</v>
      </c>
      <c r="C326">
        <v>0.10036299999999999</v>
      </c>
      <c r="D326">
        <v>0.12045400000000001</v>
      </c>
      <c r="E326">
        <v>0</v>
      </c>
      <c r="F326">
        <v>0</v>
      </c>
      <c r="G326">
        <v>0</v>
      </c>
      <c r="H326">
        <v>0</v>
      </c>
      <c r="I326">
        <v>0</v>
      </c>
      <c r="K326" s="10"/>
      <c r="M326">
        <v>2032</v>
      </c>
      <c r="N326">
        <v>0</v>
      </c>
      <c r="O326">
        <v>0.10036299999999999</v>
      </c>
      <c r="P326">
        <v>0.12045400000000001</v>
      </c>
      <c r="Q326">
        <v>0</v>
      </c>
      <c r="R326">
        <v>0</v>
      </c>
      <c r="S326">
        <v>0</v>
      </c>
      <c r="T326">
        <v>0</v>
      </c>
      <c r="U326">
        <v>0</v>
      </c>
    </row>
    <row r="327" spans="1:23" ht="15" customHeight="1" x14ac:dyDescent="0.2">
      <c r="A327">
        <v>2033</v>
      </c>
      <c r="B327">
        <v>0</v>
      </c>
      <c r="C327">
        <v>0.10036299999999999</v>
      </c>
      <c r="D327">
        <v>0.12045400000000001</v>
      </c>
      <c r="E327">
        <v>0</v>
      </c>
      <c r="F327">
        <v>0</v>
      </c>
      <c r="G327">
        <v>0</v>
      </c>
      <c r="H327">
        <v>0</v>
      </c>
      <c r="I327">
        <v>0</v>
      </c>
      <c r="K327" s="10"/>
      <c r="M327">
        <v>2033</v>
      </c>
      <c r="N327">
        <v>0</v>
      </c>
      <c r="O327">
        <v>0.10036299999999999</v>
      </c>
      <c r="P327">
        <v>0.12045400000000001</v>
      </c>
      <c r="Q327">
        <v>0</v>
      </c>
      <c r="R327">
        <v>0</v>
      </c>
      <c r="S327">
        <v>0</v>
      </c>
      <c r="T327">
        <v>0</v>
      </c>
      <c r="U327">
        <v>0</v>
      </c>
    </row>
    <row r="328" spans="1:23" ht="15" customHeight="1" x14ac:dyDescent="0.2">
      <c r="A328">
        <v>2034</v>
      </c>
      <c r="B328">
        <v>0</v>
      </c>
      <c r="C328">
        <v>0.10036299999999999</v>
      </c>
      <c r="D328">
        <v>0.12045400000000001</v>
      </c>
      <c r="E328">
        <v>0</v>
      </c>
      <c r="F328">
        <v>0</v>
      </c>
      <c r="G328">
        <v>0</v>
      </c>
      <c r="H328">
        <v>0</v>
      </c>
      <c r="I328">
        <v>0</v>
      </c>
      <c r="K328" s="10"/>
      <c r="M328">
        <v>2034</v>
      </c>
      <c r="N328">
        <v>0</v>
      </c>
      <c r="O328">
        <v>0.10036299999999999</v>
      </c>
      <c r="P328">
        <v>0.12045400000000001</v>
      </c>
      <c r="Q328">
        <v>0</v>
      </c>
      <c r="R328">
        <v>0</v>
      </c>
      <c r="S328">
        <v>0</v>
      </c>
      <c r="T328">
        <v>0</v>
      </c>
      <c r="U328">
        <v>0</v>
      </c>
    </row>
    <row r="329" spans="1:23" ht="15" customHeight="1" x14ac:dyDescent="0.2"/>
    <row r="330" spans="1:23" ht="15" customHeight="1" x14ac:dyDescent="0.2">
      <c r="A330" t="s">
        <v>105</v>
      </c>
      <c r="M330" t="s">
        <v>105</v>
      </c>
    </row>
    <row r="331" spans="1:23" ht="15" customHeight="1" x14ac:dyDescent="0.2">
      <c r="A331" t="s">
        <v>6</v>
      </c>
      <c r="B331" t="s">
        <v>47</v>
      </c>
      <c r="C331" t="s">
        <v>48</v>
      </c>
      <c r="D331" t="s">
        <v>49</v>
      </c>
      <c r="E331" t="s">
        <v>50</v>
      </c>
      <c r="F331" t="s">
        <v>51</v>
      </c>
      <c r="G331" t="s">
        <v>52</v>
      </c>
      <c r="H331" t="s">
        <v>53</v>
      </c>
      <c r="I331" t="s">
        <v>54</v>
      </c>
      <c r="M331" t="s">
        <v>6</v>
      </c>
      <c r="N331" t="s">
        <v>47</v>
      </c>
      <c r="O331" t="s">
        <v>48</v>
      </c>
      <c r="P331" t="s">
        <v>49</v>
      </c>
      <c r="Q331" t="s">
        <v>50</v>
      </c>
      <c r="R331" t="s">
        <v>51</v>
      </c>
      <c r="S331" t="s">
        <v>52</v>
      </c>
      <c r="T331" t="s">
        <v>53</v>
      </c>
      <c r="U331" t="s">
        <v>54</v>
      </c>
    </row>
    <row r="332" spans="1:23" ht="15" customHeight="1" x14ac:dyDescent="0.2">
      <c r="A332">
        <v>2021</v>
      </c>
      <c r="B332">
        <v>1731.91</v>
      </c>
      <c r="C332">
        <v>452.80200000000002</v>
      </c>
      <c r="D332">
        <v>417.03899999999999</v>
      </c>
      <c r="E332">
        <v>661.76599999999996</v>
      </c>
      <c r="F332">
        <v>661.76599999999996</v>
      </c>
      <c r="G332">
        <v>661.76599999999996</v>
      </c>
      <c r="H332">
        <v>661.76599999999996</v>
      </c>
      <c r="I332" s="1">
        <v>4.88853E-12</v>
      </c>
      <c r="M332">
        <v>2021</v>
      </c>
      <c r="N332">
        <v>1731.91</v>
      </c>
      <c r="O332">
        <v>452.80200000000002</v>
      </c>
      <c r="P332">
        <v>417.03899999999999</v>
      </c>
      <c r="Q332">
        <v>661.76599999999996</v>
      </c>
      <c r="R332">
        <v>661.76599999999996</v>
      </c>
      <c r="S332">
        <v>661.76599999999996</v>
      </c>
      <c r="T332">
        <v>661.76599999999996</v>
      </c>
      <c r="U332" s="1">
        <v>4.88853E-12</v>
      </c>
      <c r="W332" s="10">
        <f t="shared" ref="W332:W345" si="59">S332*1000</f>
        <v>661766</v>
      </c>
    </row>
    <row r="333" spans="1:23" ht="15" customHeight="1" x14ac:dyDescent="0.2">
      <c r="A333">
        <v>2022</v>
      </c>
      <c r="B333">
        <v>1731.91</v>
      </c>
      <c r="C333">
        <v>452.80200000000002</v>
      </c>
      <c r="D333">
        <v>417.03899999999999</v>
      </c>
      <c r="E333">
        <v>647.59500000000003</v>
      </c>
      <c r="F333">
        <v>650.07299999999998</v>
      </c>
      <c r="G333">
        <v>650.83199999999999</v>
      </c>
      <c r="H333">
        <v>656.50900000000001</v>
      </c>
      <c r="I333">
        <v>2.9522599999999999</v>
      </c>
      <c r="M333">
        <v>2022</v>
      </c>
      <c r="N333">
        <v>1731.91</v>
      </c>
      <c r="O333">
        <v>452.80200000000002</v>
      </c>
      <c r="P333">
        <v>417.03899999999999</v>
      </c>
      <c r="Q333">
        <v>647.59500000000003</v>
      </c>
      <c r="R333">
        <v>650.07299999999998</v>
      </c>
      <c r="S333">
        <v>650.83199999999999</v>
      </c>
      <c r="T333">
        <v>656.50900000000001</v>
      </c>
      <c r="U333">
        <v>2.9522599999999999</v>
      </c>
      <c r="W333" s="10">
        <f t="shared" si="59"/>
        <v>650832</v>
      </c>
    </row>
    <row r="334" spans="1:23" ht="15" customHeight="1" x14ac:dyDescent="0.2">
      <c r="A334">
        <v>2023</v>
      </c>
      <c r="B334">
        <v>1731.91</v>
      </c>
      <c r="C334">
        <v>452.80200000000002</v>
      </c>
      <c r="D334">
        <v>417.03899999999999</v>
      </c>
      <c r="E334">
        <v>659.678</v>
      </c>
      <c r="F334">
        <v>666.51</v>
      </c>
      <c r="G334">
        <v>667.51</v>
      </c>
      <c r="H334">
        <v>679.78599999999994</v>
      </c>
      <c r="I334">
        <v>6.4897299999999998</v>
      </c>
      <c r="M334">
        <v>2023</v>
      </c>
      <c r="N334">
        <v>1731.91</v>
      </c>
      <c r="O334">
        <v>452.80200000000002</v>
      </c>
      <c r="P334">
        <v>417.03899999999999</v>
      </c>
      <c r="Q334">
        <v>627.07500000000005</v>
      </c>
      <c r="R334">
        <v>633.90700000000004</v>
      </c>
      <c r="S334">
        <v>634.90700000000004</v>
      </c>
      <c r="T334">
        <v>647.18200000000002</v>
      </c>
      <c r="U334">
        <v>6.4895199999999997</v>
      </c>
      <c r="W334" s="10">
        <f t="shared" si="59"/>
        <v>634907</v>
      </c>
    </row>
    <row r="335" spans="1:23" ht="15" customHeight="1" x14ac:dyDescent="0.2">
      <c r="A335">
        <v>2024</v>
      </c>
      <c r="B335">
        <v>1731.91</v>
      </c>
      <c r="C335">
        <v>452.80200000000002</v>
      </c>
      <c r="D335">
        <v>417.03899999999999</v>
      </c>
      <c r="E335">
        <v>668.827</v>
      </c>
      <c r="F335">
        <v>680.49099999999999</v>
      </c>
      <c r="G335">
        <v>682.53</v>
      </c>
      <c r="H335">
        <v>702.54</v>
      </c>
      <c r="I335">
        <v>11.0168</v>
      </c>
      <c r="M335">
        <v>2024</v>
      </c>
      <c r="N335">
        <v>1731.91</v>
      </c>
      <c r="O335">
        <v>452.80200000000002</v>
      </c>
      <c r="P335">
        <v>417.03899999999999</v>
      </c>
      <c r="Q335">
        <v>606.226</v>
      </c>
      <c r="R335">
        <v>617.88499999999999</v>
      </c>
      <c r="S335">
        <v>619.92499999999995</v>
      </c>
      <c r="T335">
        <v>639.92600000000004</v>
      </c>
      <c r="U335">
        <v>11.0138</v>
      </c>
      <c r="W335" s="10">
        <f t="shared" si="59"/>
        <v>619925</v>
      </c>
    </row>
    <row r="336" spans="1:23" ht="15" customHeight="1" x14ac:dyDescent="0.2">
      <c r="A336">
        <v>2025</v>
      </c>
      <c r="B336">
        <v>1731.91</v>
      </c>
      <c r="C336">
        <v>452.80200000000002</v>
      </c>
      <c r="D336">
        <v>417.03899999999999</v>
      </c>
      <c r="E336">
        <v>676.21</v>
      </c>
      <c r="F336">
        <v>693.221</v>
      </c>
      <c r="G336">
        <v>696.31600000000003</v>
      </c>
      <c r="H336">
        <v>726.69899999999996</v>
      </c>
      <c r="I336">
        <v>16.277200000000001</v>
      </c>
      <c r="M336">
        <v>2025</v>
      </c>
      <c r="N336">
        <v>1731.91</v>
      </c>
      <c r="O336">
        <v>452.80200000000002</v>
      </c>
      <c r="P336">
        <v>417.03899999999999</v>
      </c>
      <c r="Q336">
        <v>616.19100000000003</v>
      </c>
      <c r="R336">
        <v>633.19399999999996</v>
      </c>
      <c r="S336">
        <v>636.29399999999998</v>
      </c>
      <c r="T336">
        <v>666.67100000000005</v>
      </c>
      <c r="U336">
        <v>16.271999999999998</v>
      </c>
      <c r="W336" s="10">
        <f t="shared" si="59"/>
        <v>636294</v>
      </c>
    </row>
    <row r="337" spans="1:23" ht="15" customHeight="1" x14ac:dyDescent="0.2">
      <c r="A337">
        <v>2026</v>
      </c>
      <c r="B337">
        <v>1731.91</v>
      </c>
      <c r="C337">
        <v>452.80200000000002</v>
      </c>
      <c r="D337">
        <v>417.03899999999999</v>
      </c>
      <c r="E337">
        <v>680.56100000000004</v>
      </c>
      <c r="F337">
        <v>705.846</v>
      </c>
      <c r="G337">
        <v>708.85699999999997</v>
      </c>
      <c r="H337">
        <v>748.505</v>
      </c>
      <c r="I337">
        <v>21.866399999999999</v>
      </c>
      <c r="M337">
        <v>2026</v>
      </c>
      <c r="N337">
        <v>1731.91</v>
      </c>
      <c r="O337">
        <v>452.80200000000002</v>
      </c>
      <c r="P337">
        <v>417.03899999999999</v>
      </c>
      <c r="Q337">
        <v>623.33600000000001</v>
      </c>
      <c r="R337">
        <v>648.61900000000003</v>
      </c>
      <c r="S337">
        <v>651.62599999999998</v>
      </c>
      <c r="T337">
        <v>691.25400000000002</v>
      </c>
      <c r="U337">
        <v>21.8596</v>
      </c>
      <c r="W337" s="10">
        <f t="shared" si="59"/>
        <v>651626</v>
      </c>
    </row>
    <row r="338" spans="1:23" ht="15" customHeight="1" x14ac:dyDescent="0.2">
      <c r="A338">
        <v>2027</v>
      </c>
      <c r="B338">
        <v>1731.91</v>
      </c>
      <c r="C338">
        <v>452.80200000000002</v>
      </c>
      <c r="D338">
        <v>417.03899999999999</v>
      </c>
      <c r="E338">
        <v>683.298</v>
      </c>
      <c r="F338">
        <v>717.351</v>
      </c>
      <c r="G338">
        <v>720.39499999999998</v>
      </c>
      <c r="H338">
        <v>770.25800000000004</v>
      </c>
      <c r="I338">
        <v>27.477900000000002</v>
      </c>
      <c r="M338">
        <v>2027</v>
      </c>
      <c r="N338">
        <v>1731.91</v>
      </c>
      <c r="O338">
        <v>452.80200000000002</v>
      </c>
      <c r="P338">
        <v>417.03899999999999</v>
      </c>
      <c r="Q338">
        <v>628.98800000000006</v>
      </c>
      <c r="R338">
        <v>663.029</v>
      </c>
      <c r="S338">
        <v>666.07399999999996</v>
      </c>
      <c r="T338">
        <v>715.90200000000004</v>
      </c>
      <c r="U338">
        <v>27.47</v>
      </c>
      <c r="W338" s="10">
        <f t="shared" si="59"/>
        <v>666074</v>
      </c>
    </row>
    <row r="339" spans="1:23" ht="15" customHeight="1" x14ac:dyDescent="0.2">
      <c r="A339">
        <v>2028</v>
      </c>
      <c r="B339">
        <v>1731.91</v>
      </c>
      <c r="C339">
        <v>452.80200000000002</v>
      </c>
      <c r="D339">
        <v>417.03899999999999</v>
      </c>
      <c r="E339">
        <v>685.91</v>
      </c>
      <c r="F339">
        <v>727.64300000000003</v>
      </c>
      <c r="G339">
        <v>731.125</v>
      </c>
      <c r="H339">
        <v>789.976</v>
      </c>
      <c r="I339">
        <v>32.8215</v>
      </c>
      <c r="M339">
        <v>2028</v>
      </c>
      <c r="N339">
        <v>1731.91</v>
      </c>
      <c r="O339">
        <v>452.80200000000002</v>
      </c>
      <c r="P339">
        <v>417.03899999999999</v>
      </c>
      <c r="Q339">
        <v>634.56299999999999</v>
      </c>
      <c r="R339">
        <v>676.29200000000003</v>
      </c>
      <c r="S339">
        <v>679.774</v>
      </c>
      <c r="T339">
        <v>738.61</v>
      </c>
      <c r="U339">
        <v>32.813200000000002</v>
      </c>
      <c r="W339" s="10">
        <f t="shared" si="59"/>
        <v>679774</v>
      </c>
    </row>
    <row r="340" spans="1:23" ht="15" customHeight="1" x14ac:dyDescent="0.2">
      <c r="A340">
        <v>2029</v>
      </c>
      <c r="B340">
        <v>1731.91</v>
      </c>
      <c r="C340">
        <v>452.80200000000002</v>
      </c>
      <c r="D340">
        <v>417.03899999999999</v>
      </c>
      <c r="E340">
        <v>688.23500000000001</v>
      </c>
      <c r="F340">
        <v>736.39</v>
      </c>
      <c r="G340">
        <v>741.19399999999996</v>
      </c>
      <c r="H340">
        <v>810.96100000000001</v>
      </c>
      <c r="I340">
        <v>37.9</v>
      </c>
      <c r="M340">
        <v>2029</v>
      </c>
      <c r="N340">
        <v>1731.91</v>
      </c>
      <c r="O340">
        <v>452.80200000000002</v>
      </c>
      <c r="P340">
        <v>417.03899999999999</v>
      </c>
      <c r="Q340">
        <v>639.85799999999995</v>
      </c>
      <c r="R340">
        <v>688.00599999999997</v>
      </c>
      <c r="S340">
        <v>692.80499999999995</v>
      </c>
      <c r="T340">
        <v>762.54200000000003</v>
      </c>
      <c r="U340">
        <v>37.8917</v>
      </c>
      <c r="W340" s="10">
        <f t="shared" si="59"/>
        <v>692805</v>
      </c>
    </row>
    <row r="341" spans="1:23" ht="15" customHeight="1" x14ac:dyDescent="0.2">
      <c r="A341">
        <v>2030</v>
      </c>
      <c r="B341">
        <v>1731.91</v>
      </c>
      <c r="C341">
        <v>452.80200000000002</v>
      </c>
      <c r="D341">
        <v>417.03899999999999</v>
      </c>
      <c r="E341">
        <v>689.84699999999998</v>
      </c>
      <c r="F341">
        <v>745.18799999999999</v>
      </c>
      <c r="G341">
        <v>750.53200000000004</v>
      </c>
      <c r="H341">
        <v>825.7</v>
      </c>
      <c r="I341">
        <v>42.508499999999998</v>
      </c>
      <c r="M341">
        <v>2030</v>
      </c>
      <c r="N341">
        <v>1731.91</v>
      </c>
      <c r="O341">
        <v>452.80200000000002</v>
      </c>
      <c r="P341">
        <v>417.03899999999999</v>
      </c>
      <c r="Q341">
        <v>644.39700000000005</v>
      </c>
      <c r="R341">
        <v>699.71799999999996</v>
      </c>
      <c r="S341">
        <v>705.06500000000005</v>
      </c>
      <c r="T341">
        <v>780.19500000000005</v>
      </c>
      <c r="U341">
        <v>42.500599999999999</v>
      </c>
      <c r="W341" s="10">
        <f t="shared" si="59"/>
        <v>705065</v>
      </c>
    </row>
    <row r="342" spans="1:23" ht="15" customHeight="1" x14ac:dyDescent="0.2">
      <c r="A342">
        <v>2031</v>
      </c>
      <c r="B342">
        <v>1731.91</v>
      </c>
      <c r="C342">
        <v>452.80200000000002</v>
      </c>
      <c r="D342">
        <v>417.03899999999999</v>
      </c>
      <c r="E342">
        <v>690.34900000000005</v>
      </c>
      <c r="F342">
        <v>752.39700000000005</v>
      </c>
      <c r="G342">
        <v>759.23699999999997</v>
      </c>
      <c r="H342">
        <v>839.93799999999999</v>
      </c>
      <c r="I342">
        <v>46.901000000000003</v>
      </c>
      <c r="M342">
        <v>2031</v>
      </c>
      <c r="N342">
        <v>1731.91</v>
      </c>
      <c r="O342">
        <v>452.80200000000002</v>
      </c>
      <c r="P342">
        <v>417.03899999999999</v>
      </c>
      <c r="Q342">
        <v>647.73099999999999</v>
      </c>
      <c r="R342">
        <v>709.78200000000004</v>
      </c>
      <c r="S342">
        <v>716.61</v>
      </c>
      <c r="T342">
        <v>797.28599999999994</v>
      </c>
      <c r="U342">
        <v>46.893599999999999</v>
      </c>
      <c r="W342" s="10">
        <f t="shared" si="59"/>
        <v>716610</v>
      </c>
    </row>
    <row r="343" spans="1:23" ht="15" customHeight="1" x14ac:dyDescent="0.2">
      <c r="A343">
        <v>2032</v>
      </c>
      <c r="B343">
        <v>1731.91</v>
      </c>
      <c r="C343">
        <v>452.80200000000002</v>
      </c>
      <c r="D343">
        <v>417.03899999999999</v>
      </c>
      <c r="E343">
        <v>692.34299999999996</v>
      </c>
      <c r="F343">
        <v>760.70100000000002</v>
      </c>
      <c r="G343">
        <v>767.31200000000001</v>
      </c>
      <c r="H343">
        <v>852.01900000000001</v>
      </c>
      <c r="I343">
        <v>51.000399999999999</v>
      </c>
      <c r="M343">
        <v>2032</v>
      </c>
      <c r="N343">
        <v>1731.91</v>
      </c>
      <c r="O343">
        <v>452.80200000000002</v>
      </c>
      <c r="P343">
        <v>417.03899999999999</v>
      </c>
      <c r="Q343">
        <v>652.46600000000001</v>
      </c>
      <c r="R343">
        <v>720.82</v>
      </c>
      <c r="S343">
        <v>727.42700000000002</v>
      </c>
      <c r="T343">
        <v>812.08799999999997</v>
      </c>
      <c r="U343">
        <v>50.993699999999997</v>
      </c>
      <c r="W343" s="10">
        <f t="shared" si="59"/>
        <v>727427</v>
      </c>
    </row>
    <row r="344" spans="1:23" ht="15" customHeight="1" x14ac:dyDescent="0.2">
      <c r="A344">
        <v>2033</v>
      </c>
      <c r="B344">
        <v>1731.91</v>
      </c>
      <c r="C344">
        <v>452.80200000000002</v>
      </c>
      <c r="D344">
        <v>417.03899999999999</v>
      </c>
      <c r="E344">
        <v>693.28</v>
      </c>
      <c r="F344">
        <v>768.68700000000001</v>
      </c>
      <c r="G344">
        <v>774.87</v>
      </c>
      <c r="H344">
        <v>866.92499999999995</v>
      </c>
      <c r="I344">
        <v>54.9071</v>
      </c>
      <c r="M344">
        <v>2033</v>
      </c>
      <c r="N344">
        <v>1731.91</v>
      </c>
      <c r="O344">
        <v>452.80200000000002</v>
      </c>
      <c r="P344">
        <v>417.03899999999999</v>
      </c>
      <c r="Q344">
        <v>656.03300000000002</v>
      </c>
      <c r="R344">
        <v>731.43200000000002</v>
      </c>
      <c r="S344">
        <v>737.60699999999997</v>
      </c>
      <c r="T344">
        <v>829.67</v>
      </c>
      <c r="U344">
        <v>54.9011</v>
      </c>
      <c r="W344" s="10">
        <f t="shared" si="59"/>
        <v>737607</v>
      </c>
    </row>
    <row r="345" spans="1:23" ht="15" customHeight="1" x14ac:dyDescent="0.2">
      <c r="A345">
        <v>2034</v>
      </c>
      <c r="B345">
        <v>1731.91</v>
      </c>
      <c r="C345">
        <v>452.80200000000002</v>
      </c>
      <c r="D345">
        <v>417.03899999999999</v>
      </c>
      <c r="E345">
        <v>697.745</v>
      </c>
      <c r="F345">
        <v>776.95399999999995</v>
      </c>
      <c r="G345">
        <v>781.80100000000004</v>
      </c>
      <c r="H345">
        <v>878.27300000000002</v>
      </c>
      <c r="I345">
        <v>58.518099999999997</v>
      </c>
      <c r="M345">
        <v>2034</v>
      </c>
      <c r="N345">
        <v>1731.91</v>
      </c>
      <c r="O345">
        <v>452.80200000000002</v>
      </c>
      <c r="P345">
        <v>417.03899999999999</v>
      </c>
      <c r="Q345">
        <v>662.99300000000005</v>
      </c>
      <c r="R345">
        <v>742.19600000000003</v>
      </c>
      <c r="S345">
        <v>747.03399999999999</v>
      </c>
      <c r="T345">
        <v>843.48099999999999</v>
      </c>
      <c r="U345">
        <v>58.512900000000002</v>
      </c>
      <c r="W345" s="10">
        <f t="shared" si="59"/>
        <v>747034</v>
      </c>
    </row>
    <row r="346" spans="1:23" ht="15" customHeight="1" x14ac:dyDescent="0.2">
      <c r="A346" t="s">
        <v>16</v>
      </c>
      <c r="B346">
        <v>6</v>
      </c>
      <c r="C346" t="s">
        <v>16</v>
      </c>
      <c r="D346" t="s">
        <v>17</v>
      </c>
      <c r="E346" t="s">
        <v>106</v>
      </c>
      <c r="M346" t="s">
        <v>16</v>
      </c>
      <c r="N346">
        <v>6</v>
      </c>
      <c r="O346" t="s">
        <v>16</v>
      </c>
      <c r="P346" t="s">
        <v>17</v>
      </c>
      <c r="Q346" t="s">
        <v>106</v>
      </c>
    </row>
    <row r="347" spans="1:23" ht="15" customHeight="1" x14ac:dyDescent="0.2">
      <c r="A347" t="s">
        <v>18</v>
      </c>
      <c r="B347" t="s">
        <v>106</v>
      </c>
      <c r="M347" t="s">
        <v>18</v>
      </c>
      <c r="N347" t="s">
        <v>106</v>
      </c>
    </row>
    <row r="348" spans="1:23" ht="15" customHeight="1" x14ac:dyDescent="0.2">
      <c r="A348" t="s">
        <v>6</v>
      </c>
      <c r="B348" t="s">
        <v>19</v>
      </c>
      <c r="C348" t="s">
        <v>20</v>
      </c>
      <c r="D348" t="s">
        <v>21</v>
      </c>
      <c r="E348" t="s">
        <v>22</v>
      </c>
      <c r="F348" t="s">
        <v>23</v>
      </c>
      <c r="G348" t="s">
        <v>24</v>
      </c>
      <c r="H348" t="s">
        <v>25</v>
      </c>
      <c r="I348" t="s">
        <v>26</v>
      </c>
      <c r="M348" t="s">
        <v>6</v>
      </c>
      <c r="N348" t="s">
        <v>19</v>
      </c>
      <c r="O348" t="s">
        <v>20</v>
      </c>
      <c r="P348" t="s">
        <v>21</v>
      </c>
      <c r="Q348" t="s">
        <v>22</v>
      </c>
      <c r="R348" t="s">
        <v>23</v>
      </c>
      <c r="S348" t="s">
        <v>24</v>
      </c>
      <c r="T348" t="s">
        <v>25</v>
      </c>
      <c r="U348" t="s">
        <v>26</v>
      </c>
    </row>
    <row r="349" spans="1:23" ht="15" customHeight="1" x14ac:dyDescent="0.2">
      <c r="A349">
        <v>2021</v>
      </c>
      <c r="B349">
        <v>0</v>
      </c>
      <c r="C349">
        <v>24.716699999999999</v>
      </c>
      <c r="D349">
        <v>26.454999999999998</v>
      </c>
      <c r="E349">
        <v>28.186800000000002</v>
      </c>
      <c r="F349">
        <v>28.186800000000002</v>
      </c>
      <c r="G349">
        <v>28.186800000000002</v>
      </c>
      <c r="H349">
        <v>28.186800000000002</v>
      </c>
      <c r="I349" s="1">
        <v>2.0961E-13</v>
      </c>
      <c r="M349">
        <v>2021</v>
      </c>
      <c r="N349">
        <v>0</v>
      </c>
      <c r="O349">
        <v>24.716699999999999</v>
      </c>
      <c r="P349">
        <v>26.454999999999998</v>
      </c>
      <c r="Q349">
        <v>28.186800000000002</v>
      </c>
      <c r="R349">
        <v>28.186800000000002</v>
      </c>
      <c r="S349">
        <v>28.186800000000002</v>
      </c>
      <c r="T349">
        <v>28.186800000000002</v>
      </c>
      <c r="U349" s="1">
        <v>2.0961E-13</v>
      </c>
      <c r="W349" s="10">
        <f t="shared" ref="W349:W362" si="60">S349*1000</f>
        <v>28186.800000000003</v>
      </c>
    </row>
    <row r="350" spans="1:23" ht="15" customHeight="1" x14ac:dyDescent="0.2">
      <c r="A350">
        <v>2022</v>
      </c>
      <c r="B350">
        <v>0</v>
      </c>
      <c r="C350">
        <v>24.716699999999999</v>
      </c>
      <c r="D350">
        <v>26.454999999999998</v>
      </c>
      <c r="E350">
        <v>45.579599999999999</v>
      </c>
      <c r="F350">
        <v>45.579799999999999</v>
      </c>
      <c r="G350">
        <v>45.579900000000002</v>
      </c>
      <c r="H350">
        <v>45.580399999999997</v>
      </c>
      <c r="I350" s="1">
        <v>2.8431399999999998E-4</v>
      </c>
      <c r="M350">
        <v>2022</v>
      </c>
      <c r="N350">
        <v>0</v>
      </c>
      <c r="O350">
        <v>24.716699999999999</v>
      </c>
      <c r="P350">
        <v>26.454999999999998</v>
      </c>
      <c r="Q350">
        <v>45.579599999999999</v>
      </c>
      <c r="R350">
        <v>45.579799999999999</v>
      </c>
      <c r="S350">
        <v>45.579900000000002</v>
      </c>
      <c r="T350">
        <v>45.580399999999997</v>
      </c>
      <c r="U350" s="1">
        <v>2.8431399999999998E-4</v>
      </c>
      <c r="W350" s="10">
        <f t="shared" si="60"/>
        <v>45579.9</v>
      </c>
    </row>
    <row r="351" spans="1:23" ht="15" customHeight="1" x14ac:dyDescent="0.2">
      <c r="A351">
        <v>2023</v>
      </c>
      <c r="B351">
        <v>0</v>
      </c>
      <c r="C351">
        <v>24.716699999999999</v>
      </c>
      <c r="D351">
        <v>26.454999999999998</v>
      </c>
      <c r="E351">
        <v>43.030200000000001</v>
      </c>
      <c r="F351">
        <v>43.036099999999998</v>
      </c>
      <c r="G351">
        <v>43.037700000000001</v>
      </c>
      <c r="H351">
        <v>43.050600000000003</v>
      </c>
      <c r="I351" s="1">
        <v>6.81147E-3</v>
      </c>
      <c r="M351">
        <v>2023</v>
      </c>
      <c r="N351">
        <v>0</v>
      </c>
      <c r="O351">
        <v>24.716699999999999</v>
      </c>
      <c r="P351">
        <v>26.454999999999998</v>
      </c>
      <c r="Q351">
        <v>43.030200000000001</v>
      </c>
      <c r="R351">
        <v>43.036099999999998</v>
      </c>
      <c r="S351">
        <v>43.037700000000001</v>
      </c>
      <c r="T351">
        <v>43.050600000000003</v>
      </c>
      <c r="U351" s="1">
        <v>6.81147E-3</v>
      </c>
      <c r="W351" s="10">
        <f t="shared" si="60"/>
        <v>43037.700000000004</v>
      </c>
    </row>
    <row r="352" spans="1:23" ht="15" customHeight="1" x14ac:dyDescent="0.2">
      <c r="A352">
        <v>2024</v>
      </c>
      <c r="B352">
        <v>0</v>
      </c>
      <c r="C352">
        <v>24.716699999999999</v>
      </c>
      <c r="D352">
        <v>26.454999999999998</v>
      </c>
      <c r="E352">
        <v>40.783799999999999</v>
      </c>
      <c r="F352">
        <v>40.822600000000001</v>
      </c>
      <c r="G352">
        <v>40.830599999999997</v>
      </c>
      <c r="H352">
        <v>40.908099999999997</v>
      </c>
      <c r="I352">
        <v>4.0685699999999998E-2</v>
      </c>
      <c r="M352">
        <v>2024</v>
      </c>
      <c r="N352">
        <v>0</v>
      </c>
      <c r="O352">
        <v>24.716699999999999</v>
      </c>
      <c r="P352">
        <v>26.454999999999998</v>
      </c>
      <c r="Q352">
        <v>40.783799999999999</v>
      </c>
      <c r="R352">
        <v>40.822600000000001</v>
      </c>
      <c r="S352">
        <v>40.830599999999997</v>
      </c>
      <c r="T352">
        <v>40.908200000000001</v>
      </c>
      <c r="U352">
        <v>4.0685699999999998E-2</v>
      </c>
      <c r="W352" s="10">
        <f t="shared" si="60"/>
        <v>40830.6</v>
      </c>
    </row>
    <row r="353" spans="1:23" ht="15" customHeight="1" x14ac:dyDescent="0.2">
      <c r="A353">
        <v>2025</v>
      </c>
      <c r="B353">
        <v>0</v>
      </c>
      <c r="C353">
        <v>24.716699999999999</v>
      </c>
      <c r="D353">
        <v>26.454999999999998</v>
      </c>
      <c r="E353">
        <v>38.735700000000001</v>
      </c>
      <c r="F353">
        <v>38.869599999999998</v>
      </c>
      <c r="G353">
        <v>38.893700000000003</v>
      </c>
      <c r="H353">
        <v>39.150700000000001</v>
      </c>
      <c r="I353">
        <v>0.133184</v>
      </c>
      <c r="M353">
        <v>2025</v>
      </c>
      <c r="N353">
        <v>0</v>
      </c>
      <c r="O353">
        <v>24.716699999999999</v>
      </c>
      <c r="P353">
        <v>26.454999999999998</v>
      </c>
      <c r="Q353">
        <v>38.735700000000001</v>
      </c>
      <c r="R353">
        <v>38.869599999999998</v>
      </c>
      <c r="S353">
        <v>38.893700000000003</v>
      </c>
      <c r="T353">
        <v>39.150700000000001</v>
      </c>
      <c r="U353">
        <v>0.133184</v>
      </c>
      <c r="W353" s="10">
        <f t="shared" si="60"/>
        <v>38893.700000000004</v>
      </c>
    </row>
    <row r="354" spans="1:23" ht="15" customHeight="1" x14ac:dyDescent="0.2">
      <c r="A354">
        <v>2026</v>
      </c>
      <c r="B354">
        <v>0</v>
      </c>
      <c r="C354">
        <v>24.716699999999999</v>
      </c>
      <c r="D354">
        <v>26.454999999999998</v>
      </c>
      <c r="E354">
        <v>36.780999999999999</v>
      </c>
      <c r="F354">
        <v>37.100499999999997</v>
      </c>
      <c r="G354">
        <v>37.150599999999997</v>
      </c>
      <c r="H354">
        <v>37.741500000000002</v>
      </c>
      <c r="I354">
        <v>0.31016500000000002</v>
      </c>
      <c r="M354">
        <v>2026</v>
      </c>
      <c r="N354">
        <v>0</v>
      </c>
      <c r="O354">
        <v>24.716699999999999</v>
      </c>
      <c r="P354">
        <v>26.454999999999998</v>
      </c>
      <c r="Q354">
        <v>36.780999999999999</v>
      </c>
      <c r="R354">
        <v>37.100499999999997</v>
      </c>
      <c r="S354">
        <v>37.150599999999997</v>
      </c>
      <c r="T354">
        <v>37.741500000000002</v>
      </c>
      <c r="U354">
        <v>0.31016500000000002</v>
      </c>
      <c r="W354" s="10">
        <f t="shared" si="60"/>
        <v>37150.6</v>
      </c>
    </row>
    <row r="355" spans="1:23" ht="15" customHeight="1" x14ac:dyDescent="0.2">
      <c r="A355">
        <v>2027</v>
      </c>
      <c r="B355">
        <v>0</v>
      </c>
      <c r="C355">
        <v>24.716699999999999</v>
      </c>
      <c r="D355">
        <v>26.454999999999998</v>
      </c>
      <c r="E355">
        <v>34.844900000000003</v>
      </c>
      <c r="F355">
        <v>35.4833</v>
      </c>
      <c r="G355">
        <v>35.571199999999997</v>
      </c>
      <c r="H355">
        <v>36.642299999999999</v>
      </c>
      <c r="I355">
        <v>0.57920899999999997</v>
      </c>
      <c r="M355">
        <v>2027</v>
      </c>
      <c r="N355">
        <v>0</v>
      </c>
      <c r="O355">
        <v>24.716699999999999</v>
      </c>
      <c r="P355">
        <v>26.454999999999998</v>
      </c>
      <c r="Q355">
        <v>34.844900000000003</v>
      </c>
      <c r="R355">
        <v>35.4833</v>
      </c>
      <c r="S355">
        <v>35.571199999999997</v>
      </c>
      <c r="T355">
        <v>36.642299999999999</v>
      </c>
      <c r="U355">
        <v>0.57920899999999997</v>
      </c>
      <c r="W355" s="10">
        <f t="shared" si="60"/>
        <v>35571.199999999997</v>
      </c>
    </row>
    <row r="356" spans="1:23" ht="15" customHeight="1" x14ac:dyDescent="0.2">
      <c r="A356">
        <v>2028</v>
      </c>
      <c r="B356">
        <v>0</v>
      </c>
      <c r="C356">
        <v>24.716699999999999</v>
      </c>
      <c r="D356">
        <v>26.454999999999998</v>
      </c>
      <c r="E356">
        <v>33.0154</v>
      </c>
      <c r="F356">
        <v>33.998600000000003</v>
      </c>
      <c r="G356">
        <v>34.161999999999999</v>
      </c>
      <c r="H356">
        <v>35.890900000000002</v>
      </c>
      <c r="I356">
        <v>0.92636399999999997</v>
      </c>
      <c r="M356">
        <v>2028</v>
      </c>
      <c r="N356">
        <v>0</v>
      </c>
      <c r="O356">
        <v>24.716699999999999</v>
      </c>
      <c r="P356">
        <v>26.454999999999998</v>
      </c>
      <c r="Q356">
        <v>33.0154</v>
      </c>
      <c r="R356">
        <v>33.998600000000003</v>
      </c>
      <c r="S356">
        <v>34.161999999999999</v>
      </c>
      <c r="T356">
        <v>35.890900000000002</v>
      </c>
      <c r="U356">
        <v>0.92636399999999997</v>
      </c>
      <c r="W356" s="10">
        <f t="shared" si="60"/>
        <v>34162</v>
      </c>
    </row>
    <row r="357" spans="1:23" ht="15" customHeight="1" x14ac:dyDescent="0.2">
      <c r="A357">
        <v>2029</v>
      </c>
      <c r="B357">
        <v>0</v>
      </c>
      <c r="C357">
        <v>24.716699999999999</v>
      </c>
      <c r="D357">
        <v>26.454999999999998</v>
      </c>
      <c r="E357">
        <v>31.210699999999999</v>
      </c>
      <c r="F357">
        <v>32.6629</v>
      </c>
      <c r="G357">
        <v>32.904699999999998</v>
      </c>
      <c r="H357">
        <v>35.360100000000003</v>
      </c>
      <c r="I357">
        <v>1.3213200000000001</v>
      </c>
      <c r="M357">
        <v>2029</v>
      </c>
      <c r="N357">
        <v>0</v>
      </c>
      <c r="O357">
        <v>24.716699999999999</v>
      </c>
      <c r="P357">
        <v>26.454999999999998</v>
      </c>
      <c r="Q357">
        <v>31.210699999999999</v>
      </c>
      <c r="R357">
        <v>32.6629</v>
      </c>
      <c r="S357">
        <v>32.904699999999998</v>
      </c>
      <c r="T357">
        <v>35.360100000000003</v>
      </c>
      <c r="U357">
        <v>1.3213200000000001</v>
      </c>
      <c r="W357" s="10">
        <f t="shared" si="60"/>
        <v>32904.699999999997</v>
      </c>
    </row>
    <row r="358" spans="1:23" ht="15" customHeight="1" x14ac:dyDescent="0.2">
      <c r="A358">
        <v>2030</v>
      </c>
      <c r="B358">
        <v>0</v>
      </c>
      <c r="C358">
        <v>24.716699999999999</v>
      </c>
      <c r="D358">
        <v>26.454999999999998</v>
      </c>
      <c r="E358">
        <v>29.511199999999999</v>
      </c>
      <c r="F358">
        <v>31.578499999999998</v>
      </c>
      <c r="G358">
        <v>31.8185</v>
      </c>
      <c r="H358">
        <v>34.951099999999997</v>
      </c>
      <c r="I358">
        <v>1.7260899999999999</v>
      </c>
      <c r="M358">
        <v>2030</v>
      </c>
      <c r="N358">
        <v>0</v>
      </c>
      <c r="O358">
        <v>24.716699999999999</v>
      </c>
      <c r="P358">
        <v>26.454999999999998</v>
      </c>
      <c r="Q358">
        <v>29.511199999999999</v>
      </c>
      <c r="R358">
        <v>31.578499999999998</v>
      </c>
      <c r="S358">
        <v>31.8185</v>
      </c>
      <c r="T358">
        <v>34.951099999999997</v>
      </c>
      <c r="U358">
        <v>1.7260899999999999</v>
      </c>
      <c r="W358" s="10">
        <f t="shared" si="60"/>
        <v>31818.5</v>
      </c>
    </row>
    <row r="359" spans="1:23" ht="15" customHeight="1" x14ac:dyDescent="0.2">
      <c r="A359">
        <v>2031</v>
      </c>
      <c r="B359">
        <v>0</v>
      </c>
      <c r="C359">
        <v>24.716699999999999</v>
      </c>
      <c r="D359">
        <v>26.454999999999998</v>
      </c>
      <c r="E359">
        <v>28.027899999999999</v>
      </c>
      <c r="F359">
        <v>30.654599999999999</v>
      </c>
      <c r="G359">
        <v>30.885300000000001</v>
      </c>
      <c r="H359">
        <v>34.715299999999999</v>
      </c>
      <c r="I359">
        <v>2.1130399999999998</v>
      </c>
      <c r="M359">
        <v>2031</v>
      </c>
      <c r="N359">
        <v>0</v>
      </c>
      <c r="O359">
        <v>24.716699999999999</v>
      </c>
      <c r="P359">
        <v>26.454999999999998</v>
      </c>
      <c r="Q359">
        <v>28.027899999999999</v>
      </c>
      <c r="R359">
        <v>30.654599999999999</v>
      </c>
      <c r="S359">
        <v>30.885300000000001</v>
      </c>
      <c r="T359">
        <v>34.715299999999999</v>
      </c>
      <c r="U359">
        <v>2.1130399999999998</v>
      </c>
      <c r="W359" s="10">
        <f t="shared" si="60"/>
        <v>30885.3</v>
      </c>
    </row>
    <row r="360" spans="1:23" ht="15" customHeight="1" x14ac:dyDescent="0.2">
      <c r="A360">
        <v>2032</v>
      </c>
      <c r="B360">
        <v>0</v>
      </c>
      <c r="C360">
        <v>24.716699999999999</v>
      </c>
      <c r="D360">
        <v>26.454999999999998</v>
      </c>
      <c r="E360">
        <v>25.933199999999999</v>
      </c>
      <c r="F360">
        <v>29.795999999999999</v>
      </c>
      <c r="G360">
        <v>30</v>
      </c>
      <c r="H360">
        <v>34.552</v>
      </c>
      <c r="I360">
        <v>2.6261399999999999</v>
      </c>
      <c r="M360">
        <v>2032</v>
      </c>
      <c r="N360">
        <v>0</v>
      </c>
      <c r="O360">
        <v>24.716699999999999</v>
      </c>
      <c r="P360">
        <v>26.454999999999998</v>
      </c>
      <c r="Q360">
        <v>25.933199999999999</v>
      </c>
      <c r="R360">
        <v>29.795999999999999</v>
      </c>
      <c r="S360">
        <v>30</v>
      </c>
      <c r="T360">
        <v>34.552</v>
      </c>
      <c r="U360">
        <v>2.6261399999999999</v>
      </c>
      <c r="W360" s="10">
        <f t="shared" si="60"/>
        <v>30000</v>
      </c>
    </row>
    <row r="361" spans="1:23" ht="15" customHeight="1" x14ac:dyDescent="0.2">
      <c r="A361">
        <v>2033</v>
      </c>
      <c r="B361">
        <v>0</v>
      </c>
      <c r="C361">
        <v>24.716699999999999</v>
      </c>
      <c r="D361">
        <v>26.454999999999998</v>
      </c>
      <c r="E361">
        <v>23.817799999999998</v>
      </c>
      <c r="F361">
        <v>29.128499999999999</v>
      </c>
      <c r="G361">
        <v>29.117999999999999</v>
      </c>
      <c r="H361">
        <v>34.265799999999999</v>
      </c>
      <c r="I361">
        <v>3.19293</v>
      </c>
      <c r="M361">
        <v>2033</v>
      </c>
      <c r="N361">
        <v>0</v>
      </c>
      <c r="O361">
        <v>24.716699999999999</v>
      </c>
      <c r="P361">
        <v>26.454999999999998</v>
      </c>
      <c r="Q361">
        <v>23.817799999999998</v>
      </c>
      <c r="R361">
        <v>29.128499999999999</v>
      </c>
      <c r="S361">
        <v>29.117999999999999</v>
      </c>
      <c r="T361">
        <v>34.265799999999999</v>
      </c>
      <c r="U361">
        <v>3.19293</v>
      </c>
      <c r="W361" s="10">
        <f t="shared" si="60"/>
        <v>29118</v>
      </c>
    </row>
    <row r="362" spans="1:23" ht="15" customHeight="1" x14ac:dyDescent="0.2">
      <c r="A362">
        <v>2034</v>
      </c>
      <c r="B362">
        <v>0</v>
      </c>
      <c r="C362">
        <v>24.716699999999999</v>
      </c>
      <c r="D362">
        <v>26.454999999999998</v>
      </c>
      <c r="E362">
        <v>22.2623</v>
      </c>
      <c r="F362">
        <v>28.552</v>
      </c>
      <c r="G362">
        <v>28.379899999999999</v>
      </c>
      <c r="H362">
        <v>33.978299999999997</v>
      </c>
      <c r="I362">
        <v>3.62677</v>
      </c>
      <c r="M362">
        <v>2034</v>
      </c>
      <c r="N362">
        <v>0</v>
      </c>
      <c r="O362">
        <v>24.716699999999999</v>
      </c>
      <c r="P362">
        <v>26.454999999999998</v>
      </c>
      <c r="Q362">
        <v>22.2623</v>
      </c>
      <c r="R362">
        <v>28.552</v>
      </c>
      <c r="S362">
        <v>28.379899999999999</v>
      </c>
      <c r="T362">
        <v>33.978299999999997</v>
      </c>
      <c r="U362">
        <v>3.62677</v>
      </c>
      <c r="W362" s="10">
        <f t="shared" si="60"/>
        <v>28379.899999999998</v>
      </c>
    </row>
    <row r="363" spans="1:23" ht="15" customHeight="1" x14ac:dyDescent="0.2"/>
    <row r="364" spans="1:23" ht="15" customHeight="1" x14ac:dyDescent="0.2">
      <c r="A364" t="s">
        <v>29</v>
      </c>
      <c r="B364" t="s">
        <v>106</v>
      </c>
      <c r="M364" t="s">
        <v>29</v>
      </c>
      <c r="N364" t="s">
        <v>106</v>
      </c>
    </row>
    <row r="365" spans="1:23" ht="15" customHeight="1" x14ac:dyDescent="0.2">
      <c r="A365" t="s">
        <v>6</v>
      </c>
      <c r="B365" t="s">
        <v>30</v>
      </c>
      <c r="C365" t="s">
        <v>31</v>
      </c>
      <c r="D365" t="s">
        <v>32</v>
      </c>
      <c r="E365" t="s">
        <v>33</v>
      </c>
      <c r="F365" t="s">
        <v>34</v>
      </c>
      <c r="G365" t="s">
        <v>35</v>
      </c>
      <c r="H365" t="s">
        <v>36</v>
      </c>
      <c r="I365" t="s">
        <v>37</v>
      </c>
      <c r="M365" t="s">
        <v>6</v>
      </c>
      <c r="N365" t="s">
        <v>30</v>
      </c>
      <c r="O365" t="s">
        <v>31</v>
      </c>
      <c r="P365" t="s">
        <v>32</v>
      </c>
      <c r="Q365" t="s">
        <v>33</v>
      </c>
      <c r="R365" t="s">
        <v>34</v>
      </c>
      <c r="S365" t="s">
        <v>35</v>
      </c>
      <c r="T365" t="s">
        <v>36</v>
      </c>
      <c r="U365" t="s">
        <v>37</v>
      </c>
    </row>
    <row r="366" spans="1:23" ht="15" customHeight="1" x14ac:dyDescent="0.2">
      <c r="A366">
        <v>2021</v>
      </c>
      <c r="B366">
        <v>331.91699999999997</v>
      </c>
      <c r="C366">
        <v>132.767</v>
      </c>
      <c r="D366">
        <v>116.17100000000001</v>
      </c>
      <c r="E366">
        <v>222.30099999999999</v>
      </c>
      <c r="F366">
        <v>222.30099999999999</v>
      </c>
      <c r="G366">
        <v>222.30099999999999</v>
      </c>
      <c r="H366">
        <v>222.30099999999999</v>
      </c>
      <c r="I366" s="1">
        <v>1.13687E-12</v>
      </c>
      <c r="M366">
        <v>2021</v>
      </c>
      <c r="N366">
        <v>331.91699999999997</v>
      </c>
      <c r="O366">
        <v>132.767</v>
      </c>
      <c r="P366">
        <v>116.17100000000001</v>
      </c>
      <c r="Q366">
        <v>222.30099999999999</v>
      </c>
      <c r="R366">
        <v>222.30099999999999</v>
      </c>
      <c r="S366">
        <v>222.30099999999999</v>
      </c>
      <c r="T366">
        <v>222.30099999999999</v>
      </c>
      <c r="U366" s="1">
        <v>1.13687E-12</v>
      </c>
      <c r="W366" s="10">
        <f t="shared" ref="W366:W379" si="61">S366*1000</f>
        <v>222301</v>
      </c>
    </row>
    <row r="367" spans="1:23" ht="15" customHeight="1" x14ac:dyDescent="0.2">
      <c r="A367">
        <v>2022</v>
      </c>
      <c r="B367">
        <v>331.91699999999997</v>
      </c>
      <c r="C367">
        <v>132.767</v>
      </c>
      <c r="D367">
        <v>116.17100000000001</v>
      </c>
      <c r="E367">
        <v>214.62799999999999</v>
      </c>
      <c r="F367">
        <v>214.63499999999999</v>
      </c>
      <c r="G367">
        <v>214.63800000000001</v>
      </c>
      <c r="H367">
        <v>214.65600000000001</v>
      </c>
      <c r="I367" s="1">
        <v>9.4588499999999995E-3</v>
      </c>
      <c r="M367">
        <v>2022</v>
      </c>
      <c r="N367">
        <v>331.91699999999997</v>
      </c>
      <c r="O367">
        <v>132.767</v>
      </c>
      <c r="P367">
        <v>116.17100000000001</v>
      </c>
      <c r="Q367">
        <v>214.62799999999999</v>
      </c>
      <c r="R367">
        <v>214.636</v>
      </c>
      <c r="S367">
        <v>214.63800000000001</v>
      </c>
      <c r="T367">
        <v>214.65600000000001</v>
      </c>
      <c r="U367" s="1">
        <v>9.4588499999999995E-3</v>
      </c>
      <c r="W367" s="10">
        <f t="shared" si="61"/>
        <v>214638</v>
      </c>
    </row>
    <row r="368" spans="1:23" ht="15" customHeight="1" x14ac:dyDescent="0.2">
      <c r="A368">
        <v>2023</v>
      </c>
      <c r="B368">
        <v>331.91699999999997</v>
      </c>
      <c r="C368">
        <v>132.767</v>
      </c>
      <c r="D368">
        <v>116.17100000000001</v>
      </c>
      <c r="E368">
        <v>202.755</v>
      </c>
      <c r="F368">
        <v>202.79400000000001</v>
      </c>
      <c r="G368">
        <v>202.80099999999999</v>
      </c>
      <c r="H368">
        <v>202.87200000000001</v>
      </c>
      <c r="I368" s="1">
        <v>3.8289799999999999E-2</v>
      </c>
      <c r="M368">
        <v>2023</v>
      </c>
      <c r="N368">
        <v>331.91699999999997</v>
      </c>
      <c r="O368">
        <v>132.767</v>
      </c>
      <c r="P368">
        <v>116.17100000000001</v>
      </c>
      <c r="Q368">
        <v>202.755</v>
      </c>
      <c r="R368">
        <v>202.79400000000001</v>
      </c>
      <c r="S368">
        <v>202.80099999999999</v>
      </c>
      <c r="T368">
        <v>202.87200000000001</v>
      </c>
      <c r="U368" s="1">
        <v>3.8289799999999999E-2</v>
      </c>
      <c r="W368" s="10">
        <f t="shared" si="61"/>
        <v>202801</v>
      </c>
    </row>
    <row r="369" spans="1:23" ht="15" customHeight="1" x14ac:dyDescent="0.2">
      <c r="A369">
        <v>2024</v>
      </c>
      <c r="B369">
        <v>331.91699999999997</v>
      </c>
      <c r="C369">
        <v>132.767</v>
      </c>
      <c r="D369">
        <v>116.17100000000001</v>
      </c>
      <c r="E369">
        <v>192.66200000000001</v>
      </c>
      <c r="F369">
        <v>192.78100000000001</v>
      </c>
      <c r="G369">
        <v>192.80199999999999</v>
      </c>
      <c r="H369">
        <v>193.03</v>
      </c>
      <c r="I369" s="1">
        <v>0.118031</v>
      </c>
      <c r="M369">
        <v>2024</v>
      </c>
      <c r="N369">
        <v>331.91699999999997</v>
      </c>
      <c r="O369">
        <v>132.767</v>
      </c>
      <c r="P369">
        <v>116.17100000000001</v>
      </c>
      <c r="Q369">
        <v>192.66200000000001</v>
      </c>
      <c r="R369">
        <v>192.78100000000001</v>
      </c>
      <c r="S369">
        <v>192.80199999999999</v>
      </c>
      <c r="T369">
        <v>193.03</v>
      </c>
      <c r="U369" s="1">
        <v>0.118031</v>
      </c>
      <c r="W369" s="10">
        <f t="shared" si="61"/>
        <v>192802</v>
      </c>
    </row>
    <row r="370" spans="1:23" ht="15" customHeight="1" x14ac:dyDescent="0.2">
      <c r="A370">
        <v>2025</v>
      </c>
      <c r="B370">
        <v>331.91699999999997</v>
      </c>
      <c r="C370">
        <v>132.767</v>
      </c>
      <c r="D370">
        <v>116.17100000000001</v>
      </c>
      <c r="E370">
        <v>184.173</v>
      </c>
      <c r="F370">
        <v>184.483</v>
      </c>
      <c r="G370">
        <v>184.53700000000001</v>
      </c>
      <c r="H370">
        <v>185.12700000000001</v>
      </c>
      <c r="I370" s="1">
        <v>0.30749599999999999</v>
      </c>
      <c r="M370">
        <v>2025</v>
      </c>
      <c r="N370">
        <v>331.91699999999997</v>
      </c>
      <c r="O370">
        <v>132.767</v>
      </c>
      <c r="P370">
        <v>116.17100000000001</v>
      </c>
      <c r="Q370">
        <v>184.173</v>
      </c>
      <c r="R370">
        <v>184.483</v>
      </c>
      <c r="S370">
        <v>184.53700000000001</v>
      </c>
      <c r="T370">
        <v>185.12700000000001</v>
      </c>
      <c r="U370" s="1">
        <v>0.30749599999999999</v>
      </c>
      <c r="W370" s="10">
        <f t="shared" si="61"/>
        <v>184537</v>
      </c>
    </row>
    <row r="371" spans="1:23" ht="15" customHeight="1" x14ac:dyDescent="0.2">
      <c r="A371">
        <v>2026</v>
      </c>
      <c r="B371">
        <v>331.91699999999997</v>
      </c>
      <c r="C371">
        <v>132.767</v>
      </c>
      <c r="D371">
        <v>116.17100000000001</v>
      </c>
      <c r="E371">
        <v>176.55699999999999</v>
      </c>
      <c r="F371">
        <v>177.29599999999999</v>
      </c>
      <c r="G371">
        <v>177.416</v>
      </c>
      <c r="H371">
        <v>178.76400000000001</v>
      </c>
      <c r="I371" s="1">
        <v>0.70744700000000005</v>
      </c>
      <c r="M371">
        <v>2026</v>
      </c>
      <c r="N371">
        <v>331.91699999999997</v>
      </c>
      <c r="O371">
        <v>132.767</v>
      </c>
      <c r="P371">
        <v>116.17100000000001</v>
      </c>
      <c r="Q371">
        <v>176.55699999999999</v>
      </c>
      <c r="R371">
        <v>177.29599999999999</v>
      </c>
      <c r="S371">
        <v>177.416</v>
      </c>
      <c r="T371">
        <v>178.76400000000001</v>
      </c>
      <c r="U371" s="1">
        <v>0.70744700000000005</v>
      </c>
      <c r="W371" s="10">
        <f t="shared" si="61"/>
        <v>177416</v>
      </c>
    </row>
    <row r="372" spans="1:23" ht="15" customHeight="1" x14ac:dyDescent="0.2">
      <c r="A372">
        <v>2027</v>
      </c>
      <c r="B372">
        <v>331.91699999999997</v>
      </c>
      <c r="C372">
        <v>132.767</v>
      </c>
      <c r="D372">
        <v>116.17100000000001</v>
      </c>
      <c r="E372">
        <v>168.85499999999999</v>
      </c>
      <c r="F372">
        <v>170.40100000000001</v>
      </c>
      <c r="G372">
        <v>170.63200000000001</v>
      </c>
      <c r="H372">
        <v>173.46100000000001</v>
      </c>
      <c r="I372">
        <v>1.45916</v>
      </c>
      <c r="M372">
        <v>2027</v>
      </c>
      <c r="N372">
        <v>331.91699999999997</v>
      </c>
      <c r="O372">
        <v>132.767</v>
      </c>
      <c r="P372">
        <v>116.17100000000001</v>
      </c>
      <c r="Q372">
        <v>168.85499999999999</v>
      </c>
      <c r="R372">
        <v>170.40100000000001</v>
      </c>
      <c r="S372">
        <v>170.63200000000001</v>
      </c>
      <c r="T372">
        <v>173.46100000000001</v>
      </c>
      <c r="U372">
        <v>1.45916</v>
      </c>
      <c r="W372" s="10">
        <f t="shared" si="61"/>
        <v>170632</v>
      </c>
    </row>
    <row r="373" spans="1:23" ht="15" customHeight="1" x14ac:dyDescent="0.2">
      <c r="A373">
        <v>2028</v>
      </c>
      <c r="B373">
        <v>331.91699999999997</v>
      </c>
      <c r="C373">
        <v>132.767</v>
      </c>
      <c r="D373">
        <v>116.17100000000001</v>
      </c>
      <c r="E373">
        <v>160.41999999999999</v>
      </c>
      <c r="F373">
        <v>163.357</v>
      </c>
      <c r="G373">
        <v>163.78800000000001</v>
      </c>
      <c r="H373">
        <v>168.804</v>
      </c>
      <c r="I373">
        <v>2.6925500000000002</v>
      </c>
      <c r="M373">
        <v>2028</v>
      </c>
      <c r="N373">
        <v>331.91699999999997</v>
      </c>
      <c r="O373">
        <v>132.767</v>
      </c>
      <c r="P373">
        <v>116.17100000000001</v>
      </c>
      <c r="Q373">
        <v>160.41999999999999</v>
      </c>
      <c r="R373">
        <v>163.357</v>
      </c>
      <c r="S373">
        <v>163.78800000000001</v>
      </c>
      <c r="T373">
        <v>168.804</v>
      </c>
      <c r="U373">
        <v>2.6925500000000002</v>
      </c>
      <c r="W373" s="10">
        <f t="shared" si="61"/>
        <v>163788</v>
      </c>
    </row>
    <row r="374" spans="1:23" ht="15" customHeight="1" x14ac:dyDescent="0.2">
      <c r="A374">
        <v>2029</v>
      </c>
      <c r="B374">
        <v>331.91699999999997</v>
      </c>
      <c r="C374">
        <v>132.767</v>
      </c>
      <c r="D374">
        <v>116.17100000000001</v>
      </c>
      <c r="E374">
        <v>151.608</v>
      </c>
      <c r="F374">
        <v>156.37899999999999</v>
      </c>
      <c r="G374">
        <v>157.16300000000001</v>
      </c>
      <c r="H374">
        <v>165.625</v>
      </c>
      <c r="I374">
        <v>4.4091899999999997</v>
      </c>
      <c r="M374">
        <v>2029</v>
      </c>
      <c r="N374">
        <v>331.91699999999997</v>
      </c>
      <c r="O374">
        <v>132.767</v>
      </c>
      <c r="P374">
        <v>116.17100000000001</v>
      </c>
      <c r="Q374">
        <v>151.608</v>
      </c>
      <c r="R374">
        <v>156.37899999999999</v>
      </c>
      <c r="S374">
        <v>157.16300000000001</v>
      </c>
      <c r="T374">
        <v>165.625</v>
      </c>
      <c r="U374">
        <v>4.4091899999999997</v>
      </c>
      <c r="W374" s="10">
        <f t="shared" si="61"/>
        <v>157163</v>
      </c>
    </row>
    <row r="375" spans="1:23" ht="15" customHeight="1" x14ac:dyDescent="0.2">
      <c r="A375">
        <v>2030</v>
      </c>
      <c r="B375">
        <v>331.91699999999997</v>
      </c>
      <c r="C375">
        <v>132.767</v>
      </c>
      <c r="D375">
        <v>116.17100000000001</v>
      </c>
      <c r="E375">
        <v>142.947</v>
      </c>
      <c r="F375">
        <v>149.94399999999999</v>
      </c>
      <c r="G375">
        <v>151.18199999999999</v>
      </c>
      <c r="H375">
        <v>162.96600000000001</v>
      </c>
      <c r="I375">
        <v>6.3965300000000003</v>
      </c>
      <c r="M375">
        <v>2030</v>
      </c>
      <c r="N375">
        <v>331.91699999999997</v>
      </c>
      <c r="O375">
        <v>132.767</v>
      </c>
      <c r="P375">
        <v>116.17100000000001</v>
      </c>
      <c r="Q375">
        <v>142.947</v>
      </c>
      <c r="R375">
        <v>149.94399999999999</v>
      </c>
      <c r="S375">
        <v>151.18199999999999</v>
      </c>
      <c r="T375">
        <v>162.96600000000001</v>
      </c>
      <c r="U375">
        <v>6.3965300000000003</v>
      </c>
      <c r="W375" s="10">
        <f t="shared" si="61"/>
        <v>151182</v>
      </c>
    </row>
    <row r="376" spans="1:23" ht="15" customHeight="1" x14ac:dyDescent="0.2">
      <c r="A376">
        <v>2031</v>
      </c>
      <c r="B376">
        <v>331.91699999999997</v>
      </c>
      <c r="C376">
        <v>132.767</v>
      </c>
      <c r="D376">
        <v>116.17100000000001</v>
      </c>
      <c r="E376">
        <v>134.887</v>
      </c>
      <c r="F376">
        <v>144.876</v>
      </c>
      <c r="G376">
        <v>146.07900000000001</v>
      </c>
      <c r="H376">
        <v>161.08099999999999</v>
      </c>
      <c r="I376">
        <v>8.3319399999999995</v>
      </c>
      <c r="M376">
        <v>2031</v>
      </c>
      <c r="N376">
        <v>331.91699999999997</v>
      </c>
      <c r="O376">
        <v>132.767</v>
      </c>
      <c r="P376">
        <v>116.17100000000001</v>
      </c>
      <c r="Q376">
        <v>134.887</v>
      </c>
      <c r="R376">
        <v>144.876</v>
      </c>
      <c r="S376">
        <v>146.07900000000001</v>
      </c>
      <c r="T376">
        <v>161.08099999999999</v>
      </c>
      <c r="U376">
        <v>8.3319399999999995</v>
      </c>
      <c r="W376" s="10">
        <f t="shared" si="61"/>
        <v>146079</v>
      </c>
    </row>
    <row r="377" spans="1:23" ht="15" customHeight="1" x14ac:dyDescent="0.2">
      <c r="A377">
        <v>2032</v>
      </c>
      <c r="B377">
        <v>331.91699999999997</v>
      </c>
      <c r="C377">
        <v>132.767</v>
      </c>
      <c r="D377">
        <v>116.17100000000001</v>
      </c>
      <c r="E377">
        <v>128.238</v>
      </c>
      <c r="F377">
        <v>140.934</v>
      </c>
      <c r="G377">
        <v>141.83799999999999</v>
      </c>
      <c r="H377">
        <v>159.643</v>
      </c>
      <c r="I377">
        <v>9.9588699999999992</v>
      </c>
      <c r="M377">
        <v>2032</v>
      </c>
      <c r="N377">
        <v>331.91699999999997</v>
      </c>
      <c r="O377">
        <v>132.767</v>
      </c>
      <c r="P377">
        <v>116.17100000000001</v>
      </c>
      <c r="Q377">
        <v>128.238</v>
      </c>
      <c r="R377">
        <v>140.934</v>
      </c>
      <c r="S377">
        <v>141.83799999999999</v>
      </c>
      <c r="T377">
        <v>159.643</v>
      </c>
      <c r="U377">
        <v>9.9588699999999992</v>
      </c>
      <c r="W377" s="10">
        <f t="shared" si="61"/>
        <v>141838</v>
      </c>
    </row>
    <row r="378" spans="1:23" ht="15" customHeight="1" x14ac:dyDescent="0.2">
      <c r="A378">
        <v>2033</v>
      </c>
      <c r="B378">
        <v>331.91699999999997</v>
      </c>
      <c r="C378">
        <v>132.767</v>
      </c>
      <c r="D378">
        <v>116.17100000000001</v>
      </c>
      <c r="E378">
        <v>122.968</v>
      </c>
      <c r="F378">
        <v>136.49</v>
      </c>
      <c r="G378">
        <v>138.4</v>
      </c>
      <c r="H378">
        <v>157.74</v>
      </c>
      <c r="I378">
        <v>11.14</v>
      </c>
      <c r="M378">
        <v>2033</v>
      </c>
      <c r="N378">
        <v>331.91699999999997</v>
      </c>
      <c r="O378">
        <v>132.767</v>
      </c>
      <c r="P378">
        <v>116.17100000000001</v>
      </c>
      <c r="Q378">
        <v>122.968</v>
      </c>
      <c r="R378">
        <v>136.49</v>
      </c>
      <c r="S378">
        <v>138.4</v>
      </c>
      <c r="T378">
        <v>157.74100000000001</v>
      </c>
      <c r="U378">
        <v>11.14</v>
      </c>
      <c r="W378" s="10">
        <f t="shared" si="61"/>
        <v>138400</v>
      </c>
    </row>
    <row r="379" spans="1:23" ht="15" customHeight="1" x14ac:dyDescent="0.2">
      <c r="A379">
        <v>2034</v>
      </c>
      <c r="B379">
        <v>331.91699999999997</v>
      </c>
      <c r="C379">
        <v>132.767</v>
      </c>
      <c r="D379">
        <v>116.17100000000001</v>
      </c>
      <c r="E379">
        <v>119.212</v>
      </c>
      <c r="F379">
        <v>133.58699999999999</v>
      </c>
      <c r="G379">
        <v>135.667</v>
      </c>
      <c r="H379">
        <v>157.25800000000001</v>
      </c>
      <c r="I379">
        <v>11.894399999999999</v>
      </c>
      <c r="M379">
        <v>2034</v>
      </c>
      <c r="N379">
        <v>331.91699999999997</v>
      </c>
      <c r="O379">
        <v>132.767</v>
      </c>
      <c r="P379">
        <v>116.17100000000001</v>
      </c>
      <c r="Q379">
        <v>119.212</v>
      </c>
      <c r="R379">
        <v>133.58699999999999</v>
      </c>
      <c r="S379">
        <v>135.667</v>
      </c>
      <c r="T379">
        <v>157.25800000000001</v>
      </c>
      <c r="U379">
        <v>11.894399999999999</v>
      </c>
      <c r="W379" s="10">
        <f t="shared" si="61"/>
        <v>135667</v>
      </c>
    </row>
    <row r="380" spans="1:23" ht="15" customHeight="1" x14ac:dyDescent="0.2"/>
    <row r="381" spans="1:23" ht="15" customHeight="1" x14ac:dyDescent="0.2">
      <c r="A381" t="s">
        <v>104</v>
      </c>
      <c r="M381" t="s">
        <v>104</v>
      </c>
    </row>
    <row r="382" spans="1:23" ht="15" customHeight="1" x14ac:dyDescent="0.2">
      <c r="A382" t="s">
        <v>6</v>
      </c>
      <c r="B382" t="s">
        <v>39</v>
      </c>
      <c r="C382" t="s">
        <v>40</v>
      </c>
      <c r="D382" t="s">
        <v>41</v>
      </c>
      <c r="E382" t="s">
        <v>42</v>
      </c>
      <c r="F382" t="s">
        <v>43</v>
      </c>
      <c r="G382" t="s">
        <v>44</v>
      </c>
      <c r="H382" t="s">
        <v>45</v>
      </c>
      <c r="I382" t="s">
        <v>46</v>
      </c>
      <c r="M382" t="s">
        <v>6</v>
      </c>
      <c r="N382" t="s">
        <v>39</v>
      </c>
      <c r="O382" t="s">
        <v>40</v>
      </c>
      <c r="P382" t="s">
        <v>41</v>
      </c>
      <c r="Q382" t="s">
        <v>42</v>
      </c>
      <c r="R382" t="s">
        <v>43</v>
      </c>
      <c r="S382" t="s">
        <v>44</v>
      </c>
      <c r="T382" t="s">
        <v>45</v>
      </c>
      <c r="U382" t="s">
        <v>46</v>
      </c>
    </row>
    <row r="383" spans="1:23" ht="15" customHeight="1" x14ac:dyDescent="0.2">
      <c r="A383">
        <v>2021</v>
      </c>
      <c r="B383">
        <v>0</v>
      </c>
      <c r="C383">
        <v>0.10036299999999999</v>
      </c>
      <c r="D383">
        <v>0.12045400000000001</v>
      </c>
      <c r="E383">
        <v>7.1452000000000002E-2</v>
      </c>
      <c r="F383">
        <v>7.1452000000000002E-2</v>
      </c>
      <c r="G383">
        <v>7.1452000000000002E-2</v>
      </c>
      <c r="H383">
        <v>7.1452000000000002E-2</v>
      </c>
      <c r="I383" s="1">
        <v>5.96745E-16</v>
      </c>
      <c r="M383">
        <v>2021</v>
      </c>
      <c r="N383">
        <v>0</v>
      </c>
      <c r="O383">
        <v>0.10036299999999999</v>
      </c>
      <c r="P383">
        <v>0.12045400000000001</v>
      </c>
      <c r="Q383">
        <v>7.1452000000000002E-2</v>
      </c>
      <c r="R383">
        <v>7.1452000000000002E-2</v>
      </c>
      <c r="S383">
        <v>7.1452000000000002E-2</v>
      </c>
      <c r="T383">
        <v>7.1452000000000002E-2</v>
      </c>
      <c r="U383" s="1">
        <v>5.96745E-16</v>
      </c>
    </row>
    <row r="384" spans="1:23" ht="15" customHeight="1" x14ac:dyDescent="0.2">
      <c r="A384">
        <v>2022</v>
      </c>
      <c r="B384">
        <v>0</v>
      </c>
      <c r="C384">
        <v>0.10036299999999999</v>
      </c>
      <c r="D384">
        <v>0.12045400000000001</v>
      </c>
      <c r="E384">
        <v>0.12045400000000001</v>
      </c>
      <c r="F384">
        <v>0.12045400000000001</v>
      </c>
      <c r="G384">
        <v>0.12045400000000001</v>
      </c>
      <c r="H384">
        <v>0.12045400000000001</v>
      </c>
      <c r="I384" s="1">
        <v>1.2073699999999999E-15</v>
      </c>
      <c r="M384">
        <v>2022</v>
      </c>
      <c r="N384">
        <v>0</v>
      </c>
      <c r="O384">
        <v>0.10036299999999999</v>
      </c>
      <c r="P384">
        <v>0.12045400000000001</v>
      </c>
      <c r="Q384">
        <v>0.12045400000000001</v>
      </c>
      <c r="R384">
        <v>0.12045400000000001</v>
      </c>
      <c r="S384">
        <v>0.12045400000000001</v>
      </c>
      <c r="T384">
        <v>0.12045400000000001</v>
      </c>
      <c r="U384" s="1">
        <v>8.7393600000000002E-13</v>
      </c>
    </row>
    <row r="385" spans="1:23" ht="15" customHeight="1" x14ac:dyDescent="0.2">
      <c r="A385">
        <v>2023</v>
      </c>
      <c r="B385">
        <v>0</v>
      </c>
      <c r="C385">
        <v>0.10036299999999999</v>
      </c>
      <c r="D385">
        <v>0.12045400000000001</v>
      </c>
      <c r="E385">
        <v>0.12045400000000001</v>
      </c>
      <c r="F385">
        <v>0.12045400000000001</v>
      </c>
      <c r="G385">
        <v>0.12045400000000001</v>
      </c>
      <c r="H385">
        <v>0.12045400000000001</v>
      </c>
      <c r="I385" s="1">
        <v>1.2073699999999999E-15</v>
      </c>
      <c r="M385">
        <v>2023</v>
      </c>
      <c r="N385">
        <v>0</v>
      </c>
      <c r="O385">
        <v>0.10036299999999999</v>
      </c>
      <c r="P385">
        <v>0.12045400000000001</v>
      </c>
      <c r="Q385">
        <v>0.12045400000000001</v>
      </c>
      <c r="R385">
        <v>0.12045400000000001</v>
      </c>
      <c r="S385">
        <v>0.12045400000000001</v>
      </c>
      <c r="T385">
        <v>0.12045400000000001</v>
      </c>
      <c r="U385" s="1">
        <v>2.07284E-11</v>
      </c>
    </row>
    <row r="386" spans="1:23" ht="15" customHeight="1" x14ac:dyDescent="0.2">
      <c r="A386">
        <v>2024</v>
      </c>
      <c r="B386">
        <v>0</v>
      </c>
      <c r="C386">
        <v>0.10036299999999999</v>
      </c>
      <c r="D386">
        <v>0.12045400000000001</v>
      </c>
      <c r="E386">
        <v>0.12045400000000001</v>
      </c>
      <c r="F386">
        <v>0.12045400000000001</v>
      </c>
      <c r="G386">
        <v>0.12045400000000001</v>
      </c>
      <c r="H386">
        <v>0.12045400000000001</v>
      </c>
      <c r="I386" s="1">
        <v>1.2073699999999999E-15</v>
      </c>
      <c r="M386">
        <v>2024</v>
      </c>
      <c r="N386">
        <v>0</v>
      </c>
      <c r="O386">
        <v>0.10036299999999999</v>
      </c>
      <c r="P386">
        <v>0.12045400000000001</v>
      </c>
      <c r="Q386">
        <v>0.12045400000000001</v>
      </c>
      <c r="R386">
        <v>0.12045400000000001</v>
      </c>
      <c r="S386">
        <v>0.12045400000000001</v>
      </c>
      <c r="T386">
        <v>0.12045400000000001</v>
      </c>
      <c r="U386" s="1">
        <v>1.2073699999999999E-15</v>
      </c>
    </row>
    <row r="387" spans="1:23" ht="15" customHeight="1" x14ac:dyDescent="0.2">
      <c r="A387">
        <v>2025</v>
      </c>
      <c r="B387">
        <v>0</v>
      </c>
      <c r="C387">
        <v>0.10036299999999999</v>
      </c>
      <c r="D387">
        <v>0.12045400000000001</v>
      </c>
      <c r="E387">
        <v>0.12045400000000001</v>
      </c>
      <c r="F387">
        <v>0.12045400000000001</v>
      </c>
      <c r="G387">
        <v>0.12045400000000001</v>
      </c>
      <c r="H387">
        <v>0.12045400000000001</v>
      </c>
      <c r="I387" s="1">
        <v>1.2073699999999999E-15</v>
      </c>
      <c r="M387">
        <v>2025</v>
      </c>
      <c r="N387">
        <v>0</v>
      </c>
      <c r="O387">
        <v>0.10036299999999999</v>
      </c>
      <c r="P387">
        <v>0.12045400000000001</v>
      </c>
      <c r="Q387">
        <v>0.12045400000000001</v>
      </c>
      <c r="R387">
        <v>0.12045400000000001</v>
      </c>
      <c r="S387">
        <v>0.12045400000000001</v>
      </c>
      <c r="T387">
        <v>0.12045400000000001</v>
      </c>
      <c r="U387" s="1">
        <v>1.2073699999999999E-15</v>
      </c>
    </row>
    <row r="388" spans="1:23" ht="15" customHeight="1" x14ac:dyDescent="0.2">
      <c r="A388">
        <v>2026</v>
      </c>
      <c r="B388">
        <v>0</v>
      </c>
      <c r="C388">
        <v>0.10036299999999999</v>
      </c>
      <c r="D388">
        <v>0.12045400000000001</v>
      </c>
      <c r="E388">
        <v>0.12045400000000001</v>
      </c>
      <c r="F388">
        <v>0.12045400000000001</v>
      </c>
      <c r="G388">
        <v>0.12045400000000001</v>
      </c>
      <c r="H388">
        <v>0.12045400000000001</v>
      </c>
      <c r="I388" s="1">
        <v>1.2073699999999999E-15</v>
      </c>
      <c r="M388">
        <v>2026</v>
      </c>
      <c r="N388">
        <v>0</v>
      </c>
      <c r="O388">
        <v>0.10036299999999999</v>
      </c>
      <c r="P388">
        <v>0.12045400000000001</v>
      </c>
      <c r="Q388">
        <v>0.12045400000000001</v>
      </c>
      <c r="R388">
        <v>0.12045400000000001</v>
      </c>
      <c r="S388">
        <v>0.12045400000000001</v>
      </c>
      <c r="T388">
        <v>0.12045400000000001</v>
      </c>
      <c r="U388" s="1">
        <v>1.2073699999999999E-15</v>
      </c>
    </row>
    <row r="389" spans="1:23" ht="15" customHeight="1" x14ac:dyDescent="0.2">
      <c r="A389">
        <v>2027</v>
      </c>
      <c r="B389">
        <v>0</v>
      </c>
      <c r="C389">
        <v>0.10036299999999999</v>
      </c>
      <c r="D389">
        <v>0.12045400000000001</v>
      </c>
      <c r="E389">
        <v>0.12045400000000001</v>
      </c>
      <c r="F389">
        <v>0.12045400000000001</v>
      </c>
      <c r="G389">
        <v>0.12045400000000001</v>
      </c>
      <c r="H389">
        <v>0.12045400000000001</v>
      </c>
      <c r="I389" s="1">
        <v>1.2073699999999999E-15</v>
      </c>
      <c r="M389">
        <v>2027</v>
      </c>
      <c r="N389">
        <v>0</v>
      </c>
      <c r="O389">
        <v>0.10036299999999999</v>
      </c>
      <c r="P389">
        <v>0.12045400000000001</v>
      </c>
      <c r="Q389">
        <v>0.12045400000000001</v>
      </c>
      <c r="R389">
        <v>0.12045400000000001</v>
      </c>
      <c r="S389">
        <v>0.12045400000000001</v>
      </c>
      <c r="T389">
        <v>0.12045400000000001</v>
      </c>
      <c r="U389" s="1">
        <v>1.2073699999999999E-15</v>
      </c>
    </row>
    <row r="390" spans="1:23" ht="15" customHeight="1" x14ac:dyDescent="0.2">
      <c r="A390">
        <v>2028</v>
      </c>
      <c r="B390">
        <v>0</v>
      </c>
      <c r="C390">
        <v>0.10036299999999999</v>
      </c>
      <c r="D390">
        <v>0.12045400000000001</v>
      </c>
      <c r="E390">
        <v>0.12045400000000001</v>
      </c>
      <c r="F390">
        <v>0.12045400000000001</v>
      </c>
      <c r="G390">
        <v>0.12045400000000001</v>
      </c>
      <c r="H390">
        <v>0.12045400000000001</v>
      </c>
      <c r="I390" s="1">
        <v>1.2073699999999999E-15</v>
      </c>
      <c r="M390">
        <v>2028</v>
      </c>
      <c r="N390">
        <v>0</v>
      </c>
      <c r="O390">
        <v>0.10036299999999999</v>
      </c>
      <c r="P390">
        <v>0.12045400000000001</v>
      </c>
      <c r="Q390">
        <v>0.12045400000000001</v>
      </c>
      <c r="R390">
        <v>0.12045400000000001</v>
      </c>
      <c r="S390">
        <v>0.12045400000000001</v>
      </c>
      <c r="T390">
        <v>0.12045400000000001</v>
      </c>
      <c r="U390" s="1">
        <v>1.2073699999999999E-15</v>
      </c>
    </row>
    <row r="391" spans="1:23" ht="15" customHeight="1" x14ac:dyDescent="0.2">
      <c r="A391">
        <v>2029</v>
      </c>
      <c r="B391">
        <v>0</v>
      </c>
      <c r="C391">
        <v>0.10036299999999999</v>
      </c>
      <c r="D391">
        <v>0.12045400000000001</v>
      </c>
      <c r="E391">
        <v>0.12045400000000001</v>
      </c>
      <c r="F391">
        <v>0.12045400000000001</v>
      </c>
      <c r="G391">
        <v>0.12045400000000001</v>
      </c>
      <c r="H391">
        <v>0.12045400000000001</v>
      </c>
      <c r="I391" s="1">
        <v>1.2073699999999999E-15</v>
      </c>
      <c r="M391">
        <v>2029</v>
      </c>
      <c r="N391">
        <v>0</v>
      </c>
      <c r="O391">
        <v>0.10036299999999999</v>
      </c>
      <c r="P391">
        <v>0.12045400000000001</v>
      </c>
      <c r="Q391">
        <v>0.12045400000000001</v>
      </c>
      <c r="R391">
        <v>0.12045400000000001</v>
      </c>
      <c r="S391">
        <v>0.12045400000000001</v>
      </c>
      <c r="T391">
        <v>0.12045400000000001</v>
      </c>
      <c r="U391" s="1">
        <v>1.2073699999999999E-15</v>
      </c>
    </row>
    <row r="392" spans="1:23" ht="15" customHeight="1" x14ac:dyDescent="0.2">
      <c r="A392">
        <v>2030</v>
      </c>
      <c r="B392">
        <v>0</v>
      </c>
      <c r="C392">
        <v>0.10036299999999999</v>
      </c>
      <c r="D392">
        <v>0.12045400000000001</v>
      </c>
      <c r="E392">
        <v>0.12045400000000001</v>
      </c>
      <c r="F392">
        <v>0.12045400000000001</v>
      </c>
      <c r="G392">
        <v>0.12045400000000001</v>
      </c>
      <c r="H392">
        <v>0.12045400000000001</v>
      </c>
      <c r="I392" s="1">
        <v>1.2073699999999999E-15</v>
      </c>
      <c r="M392">
        <v>2030</v>
      </c>
      <c r="N392">
        <v>0</v>
      </c>
      <c r="O392">
        <v>0.10036299999999999</v>
      </c>
      <c r="P392">
        <v>0.12045400000000001</v>
      </c>
      <c r="Q392">
        <v>0.12045400000000001</v>
      </c>
      <c r="R392">
        <v>0.12045400000000001</v>
      </c>
      <c r="S392">
        <v>0.12045400000000001</v>
      </c>
      <c r="T392">
        <v>0.12045400000000001</v>
      </c>
      <c r="U392" s="1">
        <v>1.2073699999999999E-15</v>
      </c>
    </row>
    <row r="393" spans="1:23" ht="15" customHeight="1" x14ac:dyDescent="0.2">
      <c r="A393">
        <v>2031</v>
      </c>
      <c r="B393">
        <v>0</v>
      </c>
      <c r="C393">
        <v>0.10036299999999999</v>
      </c>
      <c r="D393">
        <v>0.12045400000000001</v>
      </c>
      <c r="E393">
        <v>0.12045400000000001</v>
      </c>
      <c r="F393">
        <v>0.12045400000000001</v>
      </c>
      <c r="G393">
        <v>0.120435</v>
      </c>
      <c r="H393">
        <v>0.12045400000000001</v>
      </c>
      <c r="I393" s="1">
        <v>1.80213E-4</v>
      </c>
      <c r="M393">
        <v>2031</v>
      </c>
      <c r="N393">
        <v>0</v>
      </c>
      <c r="O393">
        <v>0.10036299999999999</v>
      </c>
      <c r="P393">
        <v>0.12045400000000001</v>
      </c>
      <c r="Q393">
        <v>0.12045400000000001</v>
      </c>
      <c r="R393">
        <v>0.12045400000000001</v>
      </c>
      <c r="S393">
        <v>0.120435</v>
      </c>
      <c r="T393">
        <v>0.12045400000000001</v>
      </c>
      <c r="U393" s="1">
        <v>1.8021199999999999E-4</v>
      </c>
    </row>
    <row r="394" spans="1:23" ht="15" customHeight="1" x14ac:dyDescent="0.2">
      <c r="A394">
        <v>2032</v>
      </c>
      <c r="B394">
        <v>0</v>
      </c>
      <c r="C394">
        <v>0.10036299999999999</v>
      </c>
      <c r="D394">
        <v>0.12045400000000001</v>
      </c>
      <c r="E394">
        <v>0.11613</v>
      </c>
      <c r="F394">
        <v>0.12045400000000001</v>
      </c>
      <c r="G394">
        <v>0.11987200000000001</v>
      </c>
      <c r="H394">
        <v>0.12045400000000001</v>
      </c>
      <c r="I394">
        <v>1.5842499999999999E-3</v>
      </c>
      <c r="M394">
        <v>2032</v>
      </c>
      <c r="N394">
        <v>0</v>
      </c>
      <c r="O394">
        <v>0.10036299999999999</v>
      </c>
      <c r="P394">
        <v>0.12045400000000001</v>
      </c>
      <c r="Q394">
        <v>0.11613</v>
      </c>
      <c r="R394">
        <v>0.12045400000000001</v>
      </c>
      <c r="S394">
        <v>0.11987200000000001</v>
      </c>
      <c r="T394">
        <v>0.12045400000000001</v>
      </c>
      <c r="U394">
        <v>1.5842499999999999E-3</v>
      </c>
    </row>
    <row r="395" spans="1:23" ht="15" customHeight="1" x14ac:dyDescent="0.2">
      <c r="A395">
        <v>2033</v>
      </c>
      <c r="B395">
        <v>0</v>
      </c>
      <c r="C395">
        <v>0.10036299999999999</v>
      </c>
      <c r="D395">
        <v>0.12045400000000001</v>
      </c>
      <c r="E395">
        <v>0.111096</v>
      </c>
      <c r="F395">
        <v>0.12045400000000001</v>
      </c>
      <c r="G395">
        <v>0.11860999999999999</v>
      </c>
      <c r="H395">
        <v>0.12045400000000001</v>
      </c>
      <c r="I395">
        <v>3.2516400000000001E-3</v>
      </c>
      <c r="M395">
        <v>2033</v>
      </c>
      <c r="N395">
        <v>0</v>
      </c>
      <c r="O395">
        <v>0.10036299999999999</v>
      </c>
      <c r="P395">
        <v>0.12045400000000001</v>
      </c>
      <c r="Q395">
        <v>0.111096</v>
      </c>
      <c r="R395">
        <v>0.12045400000000001</v>
      </c>
      <c r="S395">
        <v>0.11860999999999999</v>
      </c>
      <c r="T395">
        <v>0.12045400000000001</v>
      </c>
      <c r="U395">
        <v>3.2516400000000001E-3</v>
      </c>
    </row>
    <row r="396" spans="1:23" ht="15" customHeight="1" x14ac:dyDescent="0.2">
      <c r="A396">
        <v>2034</v>
      </c>
      <c r="B396">
        <v>0</v>
      </c>
      <c r="C396">
        <v>0.10036299999999999</v>
      </c>
      <c r="D396">
        <v>0.12045400000000001</v>
      </c>
      <c r="E396">
        <v>0.10750999999999999</v>
      </c>
      <c r="F396">
        <v>0.12045400000000001</v>
      </c>
      <c r="G396">
        <v>0.11730400000000001</v>
      </c>
      <c r="H396">
        <v>0.12045400000000001</v>
      </c>
      <c r="I396">
        <v>4.56888E-3</v>
      </c>
      <c r="M396">
        <v>2034</v>
      </c>
      <c r="N396">
        <v>0</v>
      </c>
      <c r="O396">
        <v>0.10036299999999999</v>
      </c>
      <c r="P396">
        <v>0.12045400000000001</v>
      </c>
      <c r="Q396">
        <v>0.10750999999999999</v>
      </c>
      <c r="R396">
        <v>0.12045400000000001</v>
      </c>
      <c r="S396">
        <v>0.11730400000000001</v>
      </c>
      <c r="T396">
        <v>0.12045400000000001</v>
      </c>
      <c r="U396">
        <v>4.56888E-3</v>
      </c>
    </row>
    <row r="397" spans="1:23" ht="15" customHeight="1" x14ac:dyDescent="0.2"/>
    <row r="398" spans="1:23" ht="15" customHeight="1" x14ac:dyDescent="0.2">
      <c r="A398" t="s">
        <v>105</v>
      </c>
      <c r="M398" t="s">
        <v>105</v>
      </c>
    </row>
    <row r="399" spans="1:23" ht="15" customHeight="1" x14ac:dyDescent="0.2">
      <c r="A399" t="s">
        <v>6</v>
      </c>
      <c r="B399" t="s">
        <v>47</v>
      </c>
      <c r="C399" t="s">
        <v>48</v>
      </c>
      <c r="D399" t="s">
        <v>49</v>
      </c>
      <c r="E399" t="s">
        <v>50</v>
      </c>
      <c r="F399" t="s">
        <v>51</v>
      </c>
      <c r="G399" t="s">
        <v>52</v>
      </c>
      <c r="H399" t="s">
        <v>53</v>
      </c>
      <c r="I399" t="s">
        <v>54</v>
      </c>
      <c r="M399" t="s">
        <v>6</v>
      </c>
      <c r="N399" t="s">
        <v>47</v>
      </c>
      <c r="O399" t="s">
        <v>48</v>
      </c>
      <c r="P399" t="s">
        <v>49</v>
      </c>
      <c r="Q399" t="s">
        <v>50</v>
      </c>
      <c r="R399" t="s">
        <v>51</v>
      </c>
      <c r="S399" t="s">
        <v>52</v>
      </c>
      <c r="T399" t="s">
        <v>53</v>
      </c>
      <c r="U399" t="s">
        <v>54</v>
      </c>
    </row>
    <row r="400" spans="1:23" ht="15" customHeight="1" x14ac:dyDescent="0.2">
      <c r="A400">
        <v>2021</v>
      </c>
      <c r="B400">
        <v>1731.91</v>
      </c>
      <c r="C400">
        <v>452.80200000000002</v>
      </c>
      <c r="D400">
        <v>417.03899999999999</v>
      </c>
      <c r="E400">
        <v>661.76599999999996</v>
      </c>
      <c r="F400">
        <v>661.76599999999996</v>
      </c>
      <c r="G400">
        <v>661.76599999999996</v>
      </c>
      <c r="H400">
        <v>661.76599999999996</v>
      </c>
      <c r="I400" s="1">
        <v>4.88853E-12</v>
      </c>
      <c r="K400" s="10">
        <f t="shared" ref="K400:K413" si="62">G400*1000</f>
        <v>661766</v>
      </c>
      <c r="M400">
        <v>2021</v>
      </c>
      <c r="N400">
        <v>1731.91</v>
      </c>
      <c r="O400">
        <v>452.80200000000002</v>
      </c>
      <c r="P400">
        <v>417.03899999999999</v>
      </c>
      <c r="Q400">
        <v>661.76599999999996</v>
      </c>
      <c r="R400">
        <v>661.76599999999996</v>
      </c>
      <c r="S400">
        <v>661.76599999999996</v>
      </c>
      <c r="T400">
        <v>661.76599999999996</v>
      </c>
      <c r="U400" s="1">
        <v>4.88853E-12</v>
      </c>
      <c r="W400" s="10">
        <f t="shared" ref="W400:W413" si="63">S400*1000</f>
        <v>661766</v>
      </c>
    </row>
    <row r="401" spans="1:23" ht="15" customHeight="1" x14ac:dyDescent="0.2">
      <c r="A401">
        <v>2022</v>
      </c>
      <c r="B401">
        <v>1731.91</v>
      </c>
      <c r="C401">
        <v>452.80200000000002</v>
      </c>
      <c r="D401">
        <v>417.03899999999999</v>
      </c>
      <c r="E401">
        <v>647.59500000000003</v>
      </c>
      <c r="F401">
        <v>650.07299999999998</v>
      </c>
      <c r="G401">
        <v>650.83199999999999</v>
      </c>
      <c r="H401">
        <v>656.50900000000001</v>
      </c>
      <c r="I401">
        <v>2.9522599999999999</v>
      </c>
      <c r="K401" s="10">
        <f t="shared" si="62"/>
        <v>650832</v>
      </c>
      <c r="M401">
        <v>2022</v>
      </c>
      <c r="N401">
        <v>1731.91</v>
      </c>
      <c r="O401">
        <v>452.80200000000002</v>
      </c>
      <c r="P401">
        <v>417.03899999999999</v>
      </c>
      <c r="Q401">
        <v>647.59500000000003</v>
      </c>
      <c r="R401">
        <v>650.07299999999998</v>
      </c>
      <c r="S401">
        <v>650.83199999999999</v>
      </c>
      <c r="T401">
        <v>656.50900000000001</v>
      </c>
      <c r="U401">
        <v>2.9522599999999999</v>
      </c>
      <c r="W401" s="10">
        <f t="shared" si="63"/>
        <v>650832</v>
      </c>
    </row>
    <row r="402" spans="1:23" ht="15" customHeight="1" x14ac:dyDescent="0.2">
      <c r="A402">
        <v>2023</v>
      </c>
      <c r="B402">
        <v>1731.91</v>
      </c>
      <c r="C402">
        <v>452.80200000000002</v>
      </c>
      <c r="D402">
        <v>417.03899999999999</v>
      </c>
      <c r="E402">
        <v>613.89700000000005</v>
      </c>
      <c r="F402">
        <v>620.72799999999995</v>
      </c>
      <c r="G402">
        <v>621.72900000000004</v>
      </c>
      <c r="H402">
        <v>634.00300000000004</v>
      </c>
      <c r="I402">
        <v>6.4891800000000002</v>
      </c>
      <c r="K402" s="10">
        <f t="shared" si="62"/>
        <v>621729</v>
      </c>
      <c r="M402">
        <v>2023</v>
      </c>
      <c r="N402">
        <v>1731.91</v>
      </c>
      <c r="O402">
        <v>452.80200000000002</v>
      </c>
      <c r="P402">
        <v>417.03899999999999</v>
      </c>
      <c r="Q402">
        <v>613.89700000000005</v>
      </c>
      <c r="R402">
        <v>620.72799999999995</v>
      </c>
      <c r="S402">
        <v>621.72900000000004</v>
      </c>
      <c r="T402">
        <v>634.00300000000004</v>
      </c>
      <c r="U402">
        <v>6.4891800000000002</v>
      </c>
      <c r="W402" s="10">
        <f t="shared" si="63"/>
        <v>621729</v>
      </c>
    </row>
    <row r="403" spans="1:23" ht="15" customHeight="1" x14ac:dyDescent="0.2">
      <c r="A403">
        <v>2024</v>
      </c>
      <c r="B403">
        <v>1731.91</v>
      </c>
      <c r="C403">
        <v>452.80200000000002</v>
      </c>
      <c r="D403">
        <v>417.03899999999999</v>
      </c>
      <c r="E403">
        <v>581.55499999999995</v>
      </c>
      <c r="F403">
        <v>593.202</v>
      </c>
      <c r="G403">
        <v>595.24199999999996</v>
      </c>
      <c r="H403">
        <v>615.22400000000005</v>
      </c>
      <c r="I403">
        <v>11.0063</v>
      </c>
      <c r="K403" s="10">
        <f t="shared" si="62"/>
        <v>595242</v>
      </c>
      <c r="M403">
        <v>2024</v>
      </c>
      <c r="N403">
        <v>1731.91</v>
      </c>
      <c r="O403">
        <v>452.80200000000002</v>
      </c>
      <c r="P403">
        <v>417.03899999999999</v>
      </c>
      <c r="Q403">
        <v>581.55499999999995</v>
      </c>
      <c r="R403">
        <v>593.202</v>
      </c>
      <c r="S403">
        <v>595.24199999999996</v>
      </c>
      <c r="T403">
        <v>615.22400000000005</v>
      </c>
      <c r="U403">
        <v>11.0063</v>
      </c>
      <c r="W403" s="10">
        <f t="shared" si="63"/>
        <v>595242</v>
      </c>
    </row>
    <row r="404" spans="1:23" ht="15" customHeight="1" x14ac:dyDescent="0.2">
      <c r="A404">
        <v>2025</v>
      </c>
      <c r="B404">
        <v>1731.91</v>
      </c>
      <c r="C404">
        <v>452.80200000000002</v>
      </c>
      <c r="D404">
        <v>417.03899999999999</v>
      </c>
      <c r="E404">
        <v>551.46400000000006</v>
      </c>
      <c r="F404">
        <v>568.38699999999994</v>
      </c>
      <c r="G404">
        <v>571.529</v>
      </c>
      <c r="H404">
        <v>601.83100000000002</v>
      </c>
      <c r="I404">
        <v>16.215900000000001</v>
      </c>
      <c r="K404" s="10">
        <f t="shared" si="62"/>
        <v>571529</v>
      </c>
      <c r="M404">
        <v>2025</v>
      </c>
      <c r="N404">
        <v>1731.91</v>
      </c>
      <c r="O404">
        <v>452.80200000000002</v>
      </c>
      <c r="P404">
        <v>417.03899999999999</v>
      </c>
      <c r="Q404">
        <v>551.46400000000006</v>
      </c>
      <c r="R404">
        <v>568.38699999999994</v>
      </c>
      <c r="S404">
        <v>571.529</v>
      </c>
      <c r="T404">
        <v>601.83100000000002</v>
      </c>
      <c r="U404">
        <v>16.215900000000001</v>
      </c>
      <c r="W404" s="10">
        <f t="shared" si="63"/>
        <v>571529</v>
      </c>
    </row>
    <row r="405" spans="1:23" ht="15" customHeight="1" x14ac:dyDescent="0.2">
      <c r="A405">
        <v>2026</v>
      </c>
      <c r="B405">
        <v>1731.91</v>
      </c>
      <c r="C405">
        <v>452.80200000000002</v>
      </c>
      <c r="D405">
        <v>417.03899999999999</v>
      </c>
      <c r="E405">
        <v>522.24800000000005</v>
      </c>
      <c r="F405">
        <v>547.39800000000002</v>
      </c>
      <c r="G405">
        <v>550.322</v>
      </c>
      <c r="H405">
        <v>589.43600000000004</v>
      </c>
      <c r="I405">
        <v>21.652999999999999</v>
      </c>
      <c r="K405" s="10">
        <f t="shared" si="62"/>
        <v>550322</v>
      </c>
      <c r="M405">
        <v>2026</v>
      </c>
      <c r="N405">
        <v>1731.91</v>
      </c>
      <c r="O405">
        <v>452.80200000000002</v>
      </c>
      <c r="P405">
        <v>417.03899999999999</v>
      </c>
      <c r="Q405">
        <v>522.24800000000005</v>
      </c>
      <c r="R405">
        <v>547.39800000000002</v>
      </c>
      <c r="S405">
        <v>550.322</v>
      </c>
      <c r="T405">
        <v>589.43600000000004</v>
      </c>
      <c r="U405">
        <v>21.652999999999999</v>
      </c>
      <c r="W405" s="10">
        <f t="shared" si="63"/>
        <v>550322</v>
      </c>
    </row>
    <row r="406" spans="1:23" ht="15" customHeight="1" x14ac:dyDescent="0.2">
      <c r="A406">
        <v>2027</v>
      </c>
      <c r="B406">
        <v>1731.91</v>
      </c>
      <c r="C406">
        <v>452.80200000000002</v>
      </c>
      <c r="D406">
        <v>417.03899999999999</v>
      </c>
      <c r="E406">
        <v>495.22199999999998</v>
      </c>
      <c r="F406">
        <v>528.89599999999996</v>
      </c>
      <c r="G406">
        <v>531.63400000000001</v>
      </c>
      <c r="H406">
        <v>579.98</v>
      </c>
      <c r="I406">
        <v>26.933199999999999</v>
      </c>
      <c r="K406" s="10">
        <f t="shared" si="62"/>
        <v>531634</v>
      </c>
      <c r="M406">
        <v>2027</v>
      </c>
      <c r="N406">
        <v>1731.91</v>
      </c>
      <c r="O406">
        <v>452.80200000000002</v>
      </c>
      <c r="P406">
        <v>417.03899999999999</v>
      </c>
      <c r="Q406">
        <v>495.22199999999998</v>
      </c>
      <c r="R406">
        <v>528.89599999999996</v>
      </c>
      <c r="S406">
        <v>531.63400000000001</v>
      </c>
      <c r="T406">
        <v>579.98</v>
      </c>
      <c r="U406">
        <v>26.933199999999999</v>
      </c>
      <c r="W406" s="10">
        <f t="shared" si="63"/>
        <v>531634</v>
      </c>
    </row>
    <row r="407" spans="1:23" ht="15" customHeight="1" x14ac:dyDescent="0.2">
      <c r="A407">
        <v>2028</v>
      </c>
      <c r="B407">
        <v>1731.91</v>
      </c>
      <c r="C407">
        <v>452.80200000000002</v>
      </c>
      <c r="D407">
        <v>417.03899999999999</v>
      </c>
      <c r="E407">
        <v>471.45600000000002</v>
      </c>
      <c r="F407">
        <v>512.18100000000004</v>
      </c>
      <c r="G407">
        <v>515.45699999999999</v>
      </c>
      <c r="H407">
        <v>572.47699999999998</v>
      </c>
      <c r="I407">
        <v>31.695799999999998</v>
      </c>
      <c r="K407" s="10">
        <f t="shared" si="62"/>
        <v>515457</v>
      </c>
      <c r="M407">
        <v>2028</v>
      </c>
      <c r="N407">
        <v>1731.91</v>
      </c>
      <c r="O407">
        <v>452.80200000000002</v>
      </c>
      <c r="P407">
        <v>417.03899999999999</v>
      </c>
      <c r="Q407">
        <v>471.45600000000002</v>
      </c>
      <c r="R407">
        <v>512.18100000000004</v>
      </c>
      <c r="S407">
        <v>515.45699999999999</v>
      </c>
      <c r="T407">
        <v>572.47699999999998</v>
      </c>
      <c r="U407">
        <v>31.695799999999998</v>
      </c>
      <c r="W407" s="10">
        <f t="shared" si="63"/>
        <v>515457</v>
      </c>
    </row>
    <row r="408" spans="1:23" ht="15" customHeight="1" x14ac:dyDescent="0.2">
      <c r="A408">
        <v>2029</v>
      </c>
      <c r="B408">
        <v>1731.91</v>
      </c>
      <c r="C408">
        <v>452.80200000000002</v>
      </c>
      <c r="D408">
        <v>417.03899999999999</v>
      </c>
      <c r="E408">
        <v>451.46600000000001</v>
      </c>
      <c r="F408">
        <v>497.298</v>
      </c>
      <c r="G408">
        <v>501.649</v>
      </c>
      <c r="H408">
        <v>565.66499999999996</v>
      </c>
      <c r="I408">
        <v>35.9086</v>
      </c>
      <c r="K408" s="10">
        <f t="shared" si="62"/>
        <v>501649</v>
      </c>
      <c r="M408">
        <v>2029</v>
      </c>
      <c r="N408">
        <v>1731.91</v>
      </c>
      <c r="O408">
        <v>452.80200000000002</v>
      </c>
      <c r="P408">
        <v>417.03899999999999</v>
      </c>
      <c r="Q408">
        <v>451.46600000000001</v>
      </c>
      <c r="R408">
        <v>497.298</v>
      </c>
      <c r="S408">
        <v>501.649</v>
      </c>
      <c r="T408">
        <v>565.66499999999996</v>
      </c>
      <c r="U408">
        <v>35.9086</v>
      </c>
      <c r="W408" s="10">
        <f t="shared" si="63"/>
        <v>501649</v>
      </c>
    </row>
    <row r="409" spans="1:23" ht="15" customHeight="1" x14ac:dyDescent="0.2">
      <c r="A409">
        <v>2030</v>
      </c>
      <c r="B409">
        <v>1731.91</v>
      </c>
      <c r="C409">
        <v>452.80200000000002</v>
      </c>
      <c r="D409">
        <v>417.03899999999999</v>
      </c>
      <c r="E409">
        <v>433.291</v>
      </c>
      <c r="F409">
        <v>484.99799999999999</v>
      </c>
      <c r="G409">
        <v>489.89499999999998</v>
      </c>
      <c r="H409">
        <v>557.47799999999995</v>
      </c>
      <c r="I409">
        <v>39.370199999999997</v>
      </c>
      <c r="K409" s="10">
        <f t="shared" si="62"/>
        <v>489895</v>
      </c>
      <c r="M409">
        <v>2030</v>
      </c>
      <c r="N409">
        <v>1731.91</v>
      </c>
      <c r="O409">
        <v>452.80200000000002</v>
      </c>
      <c r="P409">
        <v>417.03899999999999</v>
      </c>
      <c r="Q409">
        <v>433.291</v>
      </c>
      <c r="R409">
        <v>484.99799999999999</v>
      </c>
      <c r="S409">
        <v>489.89499999999998</v>
      </c>
      <c r="T409">
        <v>557.47799999999995</v>
      </c>
      <c r="U409">
        <v>39.370199999999997</v>
      </c>
      <c r="W409" s="10">
        <f t="shared" si="63"/>
        <v>489895</v>
      </c>
    </row>
    <row r="410" spans="1:23" ht="15" customHeight="1" x14ac:dyDescent="0.2">
      <c r="A410">
        <v>2031</v>
      </c>
      <c r="B410">
        <v>1731.91</v>
      </c>
      <c r="C410">
        <v>452.80200000000002</v>
      </c>
      <c r="D410">
        <v>417.03899999999999</v>
      </c>
      <c r="E410">
        <v>417.24099999999999</v>
      </c>
      <c r="F410">
        <v>474.89299999999997</v>
      </c>
      <c r="G410">
        <v>479.96300000000002</v>
      </c>
      <c r="H410">
        <v>552.65899999999999</v>
      </c>
      <c r="I410">
        <v>42.3919</v>
      </c>
      <c r="K410" s="10">
        <f t="shared" si="62"/>
        <v>479963</v>
      </c>
      <c r="M410">
        <v>2031</v>
      </c>
      <c r="N410">
        <v>1731.91</v>
      </c>
      <c r="O410">
        <v>452.80200000000002</v>
      </c>
      <c r="P410">
        <v>417.03899999999999</v>
      </c>
      <c r="Q410">
        <v>417.24099999999999</v>
      </c>
      <c r="R410">
        <v>474.89299999999997</v>
      </c>
      <c r="S410">
        <v>479.96300000000002</v>
      </c>
      <c r="T410">
        <v>552.65899999999999</v>
      </c>
      <c r="U410">
        <v>42.3919</v>
      </c>
      <c r="W410" s="10">
        <f t="shared" si="63"/>
        <v>479963</v>
      </c>
    </row>
    <row r="411" spans="1:23" ht="15" customHeight="1" x14ac:dyDescent="0.2">
      <c r="A411">
        <v>2032</v>
      </c>
      <c r="B411">
        <v>1731.91</v>
      </c>
      <c r="C411">
        <v>452.80200000000002</v>
      </c>
      <c r="D411">
        <v>417.03899999999999</v>
      </c>
      <c r="E411">
        <v>406.58300000000003</v>
      </c>
      <c r="F411">
        <v>465.74299999999999</v>
      </c>
      <c r="G411">
        <v>471.59899999999999</v>
      </c>
      <c r="H411">
        <v>545.23199999999997</v>
      </c>
      <c r="I411">
        <v>44.9358</v>
      </c>
      <c r="K411" s="10">
        <f t="shared" si="62"/>
        <v>471599</v>
      </c>
      <c r="M411">
        <v>2032</v>
      </c>
      <c r="N411">
        <v>1731.91</v>
      </c>
      <c r="O411">
        <v>452.80200000000002</v>
      </c>
      <c r="P411">
        <v>417.03899999999999</v>
      </c>
      <c r="Q411">
        <v>406.58300000000003</v>
      </c>
      <c r="R411">
        <v>465.74299999999999</v>
      </c>
      <c r="S411">
        <v>471.59899999999999</v>
      </c>
      <c r="T411">
        <v>545.23199999999997</v>
      </c>
      <c r="U411">
        <v>44.9358</v>
      </c>
      <c r="W411" s="10">
        <f t="shared" si="63"/>
        <v>471599</v>
      </c>
    </row>
    <row r="412" spans="1:23" ht="15" customHeight="1" x14ac:dyDescent="0.2">
      <c r="A412">
        <v>2033</v>
      </c>
      <c r="B412">
        <v>1731.91</v>
      </c>
      <c r="C412">
        <v>452.80200000000002</v>
      </c>
      <c r="D412">
        <v>417.03899999999999</v>
      </c>
      <c r="E412">
        <v>395.37</v>
      </c>
      <c r="F412">
        <v>460.56299999999999</v>
      </c>
      <c r="G412">
        <v>464.709</v>
      </c>
      <c r="H412">
        <v>540.65499999999997</v>
      </c>
      <c r="I412">
        <v>47.076900000000002</v>
      </c>
      <c r="K412" s="10">
        <f t="shared" si="62"/>
        <v>464709</v>
      </c>
      <c r="M412">
        <v>2033</v>
      </c>
      <c r="N412">
        <v>1731.91</v>
      </c>
      <c r="O412">
        <v>452.80200000000002</v>
      </c>
      <c r="P412">
        <v>417.03899999999999</v>
      </c>
      <c r="Q412">
        <v>395.37</v>
      </c>
      <c r="R412">
        <v>460.56299999999999</v>
      </c>
      <c r="S412">
        <v>464.709</v>
      </c>
      <c r="T412">
        <v>540.65499999999997</v>
      </c>
      <c r="U412">
        <v>47.076900000000002</v>
      </c>
      <c r="W412" s="10">
        <f t="shared" si="63"/>
        <v>464709</v>
      </c>
    </row>
    <row r="413" spans="1:23" ht="15" customHeight="1" x14ac:dyDescent="0.2">
      <c r="A413">
        <v>2034</v>
      </c>
      <c r="B413">
        <v>1731.91</v>
      </c>
      <c r="C413">
        <v>452.80200000000002</v>
      </c>
      <c r="D413">
        <v>417.03899999999999</v>
      </c>
      <c r="E413">
        <v>390.02</v>
      </c>
      <c r="F413">
        <v>454.36900000000003</v>
      </c>
      <c r="G413">
        <v>459.07900000000001</v>
      </c>
      <c r="H413">
        <v>534.40499999999997</v>
      </c>
      <c r="I413">
        <v>48.688099999999999</v>
      </c>
      <c r="K413" s="10">
        <f t="shared" si="62"/>
        <v>459079</v>
      </c>
      <c r="M413">
        <v>2034</v>
      </c>
      <c r="N413">
        <v>1731.91</v>
      </c>
      <c r="O413">
        <v>452.80200000000002</v>
      </c>
      <c r="P413">
        <v>417.03899999999999</v>
      </c>
      <c r="Q413">
        <v>390.02</v>
      </c>
      <c r="R413">
        <v>454.36900000000003</v>
      </c>
      <c r="S413">
        <v>459.07900000000001</v>
      </c>
      <c r="T413">
        <v>534.40499999999997</v>
      </c>
      <c r="U413">
        <v>48.688099999999999</v>
      </c>
      <c r="W413" s="10">
        <f t="shared" si="63"/>
        <v>459079</v>
      </c>
    </row>
    <row r="414" spans="1:23" ht="15" customHeight="1" x14ac:dyDescent="0.2">
      <c r="A414" t="s">
        <v>16</v>
      </c>
      <c r="B414">
        <v>7</v>
      </c>
      <c r="C414" t="s">
        <v>16</v>
      </c>
      <c r="D414" t="s">
        <v>17</v>
      </c>
      <c r="E414" t="s">
        <v>106</v>
      </c>
      <c r="M414" t="s">
        <v>16</v>
      </c>
      <c r="N414">
        <v>7</v>
      </c>
      <c r="O414" t="s">
        <v>16</v>
      </c>
      <c r="P414" t="s">
        <v>17</v>
      </c>
      <c r="Q414" t="s">
        <v>106</v>
      </c>
    </row>
    <row r="415" spans="1:23" ht="15" customHeight="1" x14ac:dyDescent="0.2">
      <c r="A415" t="s">
        <v>18</v>
      </c>
      <c r="B415" t="s">
        <v>106</v>
      </c>
      <c r="M415" t="s">
        <v>18</v>
      </c>
      <c r="N415" t="s">
        <v>106</v>
      </c>
    </row>
    <row r="416" spans="1:23" ht="15" customHeight="1" x14ac:dyDescent="0.2">
      <c r="A416" t="s">
        <v>6</v>
      </c>
      <c r="B416" t="s">
        <v>19</v>
      </c>
      <c r="C416" t="s">
        <v>20</v>
      </c>
      <c r="D416" t="s">
        <v>21</v>
      </c>
      <c r="E416" t="s">
        <v>22</v>
      </c>
      <c r="F416" t="s">
        <v>23</v>
      </c>
      <c r="G416" t="s">
        <v>24</v>
      </c>
      <c r="H416" t="s">
        <v>25</v>
      </c>
      <c r="I416" t="s">
        <v>26</v>
      </c>
      <c r="M416" t="s">
        <v>6</v>
      </c>
      <c r="N416" t="s">
        <v>19</v>
      </c>
      <c r="O416" t="s">
        <v>20</v>
      </c>
      <c r="P416" t="s">
        <v>21</v>
      </c>
      <c r="Q416" t="s">
        <v>22</v>
      </c>
      <c r="R416" t="s">
        <v>23</v>
      </c>
      <c r="S416" t="s">
        <v>24</v>
      </c>
      <c r="T416" t="s">
        <v>25</v>
      </c>
      <c r="U416" t="s">
        <v>26</v>
      </c>
    </row>
    <row r="417" spans="1:23" ht="15" customHeight="1" x14ac:dyDescent="0.2">
      <c r="A417">
        <v>2021</v>
      </c>
      <c r="B417">
        <v>0</v>
      </c>
      <c r="C417">
        <v>24.716699999999999</v>
      </c>
      <c r="D417">
        <v>26.454999999999998</v>
      </c>
      <c r="E417">
        <v>28.186800000000002</v>
      </c>
      <c r="F417">
        <v>28.186800000000002</v>
      </c>
      <c r="G417">
        <v>28.186800000000002</v>
      </c>
      <c r="H417">
        <v>28.186800000000002</v>
      </c>
      <c r="I417" s="1">
        <v>2.0961E-13</v>
      </c>
      <c r="K417" s="10">
        <f t="shared" ref="K417:K430" si="64">G417*1000</f>
        <v>28186.800000000003</v>
      </c>
      <c r="M417">
        <v>2021</v>
      </c>
      <c r="N417">
        <v>0</v>
      </c>
      <c r="O417">
        <v>24.716699999999999</v>
      </c>
      <c r="P417">
        <v>26.454999999999998</v>
      </c>
      <c r="Q417">
        <v>28.186800000000002</v>
      </c>
      <c r="R417">
        <v>28.186800000000002</v>
      </c>
      <c r="S417">
        <v>28.186800000000002</v>
      </c>
      <c r="T417">
        <v>28.186800000000002</v>
      </c>
      <c r="U417" s="1">
        <v>2.0961E-13</v>
      </c>
      <c r="W417" s="10">
        <f t="shared" ref="W417:W430" si="65">S417*1000</f>
        <v>28186.800000000003</v>
      </c>
    </row>
    <row r="418" spans="1:23" ht="15" customHeight="1" x14ac:dyDescent="0.2">
      <c r="A418">
        <v>2022</v>
      </c>
      <c r="B418">
        <v>0</v>
      </c>
      <c r="C418">
        <v>24.716699999999999</v>
      </c>
      <c r="D418">
        <v>26.454999999999998</v>
      </c>
      <c r="E418">
        <v>38.2682</v>
      </c>
      <c r="F418">
        <v>38.2684</v>
      </c>
      <c r="G418">
        <v>38.268500000000003</v>
      </c>
      <c r="H418">
        <v>38.268900000000002</v>
      </c>
      <c r="I418" s="1">
        <v>2.3689499999999999E-4</v>
      </c>
      <c r="K418" s="10">
        <f t="shared" si="64"/>
        <v>38268.5</v>
      </c>
      <c r="M418">
        <v>2022</v>
      </c>
      <c r="N418">
        <v>0</v>
      </c>
      <c r="O418">
        <v>24.716699999999999</v>
      </c>
      <c r="P418">
        <v>26.454999999999998</v>
      </c>
      <c r="Q418">
        <v>38.2682</v>
      </c>
      <c r="R418">
        <v>38.2684</v>
      </c>
      <c r="S418">
        <v>38.268500000000003</v>
      </c>
      <c r="T418">
        <v>38.268900000000002</v>
      </c>
      <c r="U418" s="1">
        <v>2.3689499999999999E-4</v>
      </c>
      <c r="W418" s="10">
        <f t="shared" si="65"/>
        <v>38268.5</v>
      </c>
    </row>
    <row r="419" spans="1:23" ht="15" customHeight="1" x14ac:dyDescent="0.2">
      <c r="A419">
        <v>2023</v>
      </c>
      <c r="B419">
        <v>0</v>
      </c>
      <c r="C419">
        <v>24.716699999999999</v>
      </c>
      <c r="D419">
        <v>26.454999999999998</v>
      </c>
      <c r="E419">
        <v>36.666699999999999</v>
      </c>
      <c r="F419">
        <v>36.671599999999998</v>
      </c>
      <c r="G419">
        <v>36.672899999999998</v>
      </c>
      <c r="H419">
        <v>36.683700000000002</v>
      </c>
      <c r="I419" s="1">
        <v>5.6760100000000004E-3</v>
      </c>
      <c r="K419" s="10">
        <f t="shared" si="64"/>
        <v>36672.9</v>
      </c>
      <c r="M419">
        <v>2023</v>
      </c>
      <c r="N419">
        <v>0</v>
      </c>
      <c r="O419">
        <v>24.716699999999999</v>
      </c>
      <c r="P419">
        <v>26.454999999999998</v>
      </c>
      <c r="Q419">
        <v>36.666600000000003</v>
      </c>
      <c r="R419">
        <v>36.671599999999998</v>
      </c>
      <c r="S419">
        <v>36.672899999999998</v>
      </c>
      <c r="T419">
        <v>36.683599999999998</v>
      </c>
      <c r="U419" s="1">
        <v>5.6760300000000003E-3</v>
      </c>
      <c r="W419" s="10">
        <f t="shared" si="65"/>
        <v>36672.9</v>
      </c>
    </row>
    <row r="420" spans="1:23" ht="15" customHeight="1" x14ac:dyDescent="0.2">
      <c r="A420">
        <v>2024</v>
      </c>
      <c r="B420">
        <v>0</v>
      </c>
      <c r="C420">
        <v>24.716699999999999</v>
      </c>
      <c r="D420">
        <v>26.454999999999998</v>
      </c>
      <c r="E420">
        <v>41.966999999999999</v>
      </c>
      <c r="F420">
        <v>42.005800000000001</v>
      </c>
      <c r="G420">
        <v>42.013800000000003</v>
      </c>
      <c r="H420">
        <v>42.0914</v>
      </c>
      <c r="I420">
        <v>4.0694099999999997E-2</v>
      </c>
      <c r="K420" s="10">
        <f t="shared" si="64"/>
        <v>42013.8</v>
      </c>
      <c r="M420">
        <v>2024</v>
      </c>
      <c r="N420">
        <v>0</v>
      </c>
      <c r="O420">
        <v>24.716699999999999</v>
      </c>
      <c r="P420">
        <v>26.454999999999998</v>
      </c>
      <c r="Q420">
        <v>41.966999999999999</v>
      </c>
      <c r="R420">
        <v>42.005800000000001</v>
      </c>
      <c r="S420">
        <v>42.013800000000003</v>
      </c>
      <c r="T420">
        <v>42.0914</v>
      </c>
      <c r="U420">
        <v>4.0694099999999997E-2</v>
      </c>
      <c r="W420" s="10">
        <f t="shared" si="65"/>
        <v>42013.8</v>
      </c>
    </row>
    <row r="421" spans="1:23" ht="15" customHeight="1" x14ac:dyDescent="0.2">
      <c r="A421">
        <v>2025</v>
      </c>
      <c r="B421">
        <v>0</v>
      </c>
      <c r="C421">
        <v>24.716699999999999</v>
      </c>
      <c r="D421">
        <v>26.454999999999998</v>
      </c>
      <c r="E421">
        <v>39.776600000000002</v>
      </c>
      <c r="F421">
        <v>39.910600000000002</v>
      </c>
      <c r="G421">
        <v>39.934699999999999</v>
      </c>
      <c r="H421">
        <v>40.191699999999997</v>
      </c>
      <c r="I421">
        <v>0.133211</v>
      </c>
      <c r="K421" s="10">
        <f t="shared" si="64"/>
        <v>39934.699999999997</v>
      </c>
      <c r="M421">
        <v>2025</v>
      </c>
      <c r="N421">
        <v>0</v>
      </c>
      <c r="O421">
        <v>24.716699999999999</v>
      </c>
      <c r="P421">
        <v>26.454999999999998</v>
      </c>
      <c r="Q421">
        <v>39.776600000000002</v>
      </c>
      <c r="R421">
        <v>39.910600000000002</v>
      </c>
      <c r="S421">
        <v>39.934699999999999</v>
      </c>
      <c r="T421">
        <v>40.191699999999997</v>
      </c>
      <c r="U421">
        <v>0.133211</v>
      </c>
      <c r="W421" s="10">
        <f t="shared" si="65"/>
        <v>39934.699999999997</v>
      </c>
    </row>
    <row r="422" spans="1:23" ht="15" customHeight="1" x14ac:dyDescent="0.2">
      <c r="A422">
        <v>2026</v>
      </c>
      <c r="B422">
        <v>0</v>
      </c>
      <c r="C422">
        <v>24.716699999999999</v>
      </c>
      <c r="D422">
        <v>26.454999999999998</v>
      </c>
      <c r="E422">
        <v>37.686100000000003</v>
      </c>
      <c r="F422">
        <v>38.005699999999997</v>
      </c>
      <c r="G422">
        <v>38.055700000000002</v>
      </c>
      <c r="H422">
        <v>38.646700000000003</v>
      </c>
      <c r="I422">
        <v>0.310222</v>
      </c>
      <c r="K422" s="10">
        <f t="shared" si="64"/>
        <v>38055.700000000004</v>
      </c>
      <c r="M422">
        <v>2026</v>
      </c>
      <c r="N422">
        <v>0</v>
      </c>
      <c r="O422">
        <v>24.716699999999999</v>
      </c>
      <c r="P422">
        <v>26.454999999999998</v>
      </c>
      <c r="Q422">
        <v>37.686100000000003</v>
      </c>
      <c r="R422">
        <v>38.005699999999997</v>
      </c>
      <c r="S422">
        <v>38.055700000000002</v>
      </c>
      <c r="T422">
        <v>38.646700000000003</v>
      </c>
      <c r="U422">
        <v>0.310222</v>
      </c>
      <c r="W422" s="10">
        <f t="shared" si="65"/>
        <v>38055.700000000004</v>
      </c>
    </row>
    <row r="423" spans="1:23" ht="15" customHeight="1" x14ac:dyDescent="0.2">
      <c r="A423">
        <v>2027</v>
      </c>
      <c r="B423">
        <v>0</v>
      </c>
      <c r="C423">
        <v>24.716699999999999</v>
      </c>
      <c r="D423">
        <v>26.454999999999998</v>
      </c>
      <c r="E423">
        <v>35.622999999999998</v>
      </c>
      <c r="F423">
        <v>36.261499999999998</v>
      </c>
      <c r="G423">
        <v>36.349400000000003</v>
      </c>
      <c r="H423">
        <v>37.420699999999997</v>
      </c>
      <c r="I423">
        <v>0.57930499999999996</v>
      </c>
      <c r="K423" s="10">
        <f t="shared" si="64"/>
        <v>36349.4</v>
      </c>
      <c r="M423">
        <v>2027</v>
      </c>
      <c r="N423">
        <v>0</v>
      </c>
      <c r="O423">
        <v>24.716699999999999</v>
      </c>
      <c r="P423">
        <v>26.454999999999998</v>
      </c>
      <c r="Q423">
        <v>35.622999999999998</v>
      </c>
      <c r="R423">
        <v>36.261499999999998</v>
      </c>
      <c r="S423">
        <v>36.349400000000003</v>
      </c>
      <c r="T423">
        <v>37.420699999999997</v>
      </c>
      <c r="U423">
        <v>0.57930499999999996</v>
      </c>
      <c r="W423" s="10">
        <f t="shared" si="65"/>
        <v>36349.4</v>
      </c>
    </row>
    <row r="424" spans="1:23" ht="15" customHeight="1" x14ac:dyDescent="0.2">
      <c r="A424">
        <v>2028</v>
      </c>
      <c r="B424">
        <v>0</v>
      </c>
      <c r="C424">
        <v>24.716699999999999</v>
      </c>
      <c r="D424">
        <v>26.454999999999998</v>
      </c>
      <c r="E424">
        <v>33.677599999999998</v>
      </c>
      <c r="F424">
        <v>34.660800000000002</v>
      </c>
      <c r="G424">
        <v>34.824399999999997</v>
      </c>
      <c r="H424">
        <v>36.553699999999999</v>
      </c>
      <c r="I424">
        <v>0.92649999999999999</v>
      </c>
      <c r="K424" s="10">
        <f t="shared" si="64"/>
        <v>34824.399999999994</v>
      </c>
      <c r="M424">
        <v>2028</v>
      </c>
      <c r="N424">
        <v>0</v>
      </c>
      <c r="O424">
        <v>24.716699999999999</v>
      </c>
      <c r="P424">
        <v>26.454999999999998</v>
      </c>
      <c r="Q424">
        <v>33.677599999999998</v>
      </c>
      <c r="R424">
        <v>34.660800000000002</v>
      </c>
      <c r="S424">
        <v>34.824399999999997</v>
      </c>
      <c r="T424">
        <v>36.553699999999999</v>
      </c>
      <c r="U424">
        <v>0.92649999999999999</v>
      </c>
      <c r="W424" s="10">
        <f t="shared" si="65"/>
        <v>34824.399999999994</v>
      </c>
    </row>
    <row r="425" spans="1:23" ht="15" customHeight="1" x14ac:dyDescent="0.2">
      <c r="A425">
        <v>2029</v>
      </c>
      <c r="B425">
        <v>0</v>
      </c>
      <c r="C425">
        <v>24.716699999999999</v>
      </c>
      <c r="D425">
        <v>26.454999999999998</v>
      </c>
      <c r="E425">
        <v>31.768699999999999</v>
      </c>
      <c r="F425">
        <v>33.2209</v>
      </c>
      <c r="G425">
        <v>33.462899999999998</v>
      </c>
      <c r="H425">
        <v>35.918700000000001</v>
      </c>
      <c r="I425">
        <v>1.32148</v>
      </c>
      <c r="K425" s="10">
        <f t="shared" si="64"/>
        <v>33462.899999999994</v>
      </c>
      <c r="M425">
        <v>2029</v>
      </c>
      <c r="N425">
        <v>0</v>
      </c>
      <c r="O425">
        <v>24.716699999999999</v>
      </c>
      <c r="P425">
        <v>26.454999999999998</v>
      </c>
      <c r="Q425">
        <v>31.768699999999999</v>
      </c>
      <c r="R425">
        <v>33.2209</v>
      </c>
      <c r="S425">
        <v>33.462899999999998</v>
      </c>
      <c r="T425">
        <v>35.918700000000001</v>
      </c>
      <c r="U425">
        <v>1.32148</v>
      </c>
      <c r="W425" s="10">
        <f t="shared" si="65"/>
        <v>33462.899999999994</v>
      </c>
    </row>
    <row r="426" spans="1:23" ht="15" customHeight="1" x14ac:dyDescent="0.2">
      <c r="A426">
        <v>2030</v>
      </c>
      <c r="B426">
        <v>0</v>
      </c>
      <c r="C426">
        <v>24.716699999999999</v>
      </c>
      <c r="D426">
        <v>26.454999999999998</v>
      </c>
      <c r="E426">
        <v>29.977799999999998</v>
      </c>
      <c r="F426">
        <v>32.045099999999998</v>
      </c>
      <c r="G426">
        <v>32.285200000000003</v>
      </c>
      <c r="H426">
        <v>35.418300000000002</v>
      </c>
      <c r="I426">
        <v>1.72627</v>
      </c>
      <c r="K426" s="10">
        <f t="shared" si="64"/>
        <v>32285.200000000004</v>
      </c>
      <c r="M426">
        <v>2030</v>
      </c>
      <c r="N426">
        <v>0</v>
      </c>
      <c r="O426">
        <v>24.716699999999999</v>
      </c>
      <c r="P426">
        <v>26.454999999999998</v>
      </c>
      <c r="Q426">
        <v>29.977799999999998</v>
      </c>
      <c r="R426">
        <v>32.045099999999998</v>
      </c>
      <c r="S426">
        <v>32.285200000000003</v>
      </c>
      <c r="T426">
        <v>35.418300000000002</v>
      </c>
      <c r="U426">
        <v>1.72627</v>
      </c>
      <c r="W426" s="10">
        <f t="shared" si="65"/>
        <v>32285.200000000004</v>
      </c>
    </row>
    <row r="427" spans="1:23" ht="15" customHeight="1" x14ac:dyDescent="0.2">
      <c r="A427">
        <v>2031</v>
      </c>
      <c r="B427">
        <v>0</v>
      </c>
      <c r="C427">
        <v>24.716699999999999</v>
      </c>
      <c r="D427">
        <v>26.454999999999998</v>
      </c>
      <c r="E427">
        <v>28.415099999999999</v>
      </c>
      <c r="F427">
        <v>31.041699999999999</v>
      </c>
      <c r="G427">
        <v>31.276299999999999</v>
      </c>
      <c r="H427">
        <v>35.103200000000001</v>
      </c>
      <c r="I427">
        <v>2.1063000000000001</v>
      </c>
      <c r="K427" s="10">
        <f t="shared" si="64"/>
        <v>31276.3</v>
      </c>
      <c r="M427">
        <v>2031</v>
      </c>
      <c r="N427">
        <v>0</v>
      </c>
      <c r="O427">
        <v>24.716699999999999</v>
      </c>
      <c r="P427">
        <v>26.454999999999998</v>
      </c>
      <c r="Q427">
        <v>28.415099999999999</v>
      </c>
      <c r="R427">
        <v>31.041699999999999</v>
      </c>
      <c r="S427">
        <v>31.276299999999999</v>
      </c>
      <c r="T427">
        <v>35.103200000000001</v>
      </c>
      <c r="U427">
        <v>2.1063000000000001</v>
      </c>
      <c r="W427" s="10">
        <f t="shared" si="65"/>
        <v>31276.3</v>
      </c>
    </row>
    <row r="428" spans="1:23" ht="15" customHeight="1" x14ac:dyDescent="0.2">
      <c r="A428">
        <v>2032</v>
      </c>
      <c r="B428">
        <v>0</v>
      </c>
      <c r="C428">
        <v>24.716699999999999</v>
      </c>
      <c r="D428">
        <v>26.454999999999998</v>
      </c>
      <c r="E428">
        <v>26.625900000000001</v>
      </c>
      <c r="F428">
        <v>30.116099999999999</v>
      </c>
      <c r="G428">
        <v>30.3767</v>
      </c>
      <c r="H428">
        <v>34.872799999999998</v>
      </c>
      <c r="I428">
        <v>2.5464000000000002</v>
      </c>
      <c r="K428" s="10">
        <f t="shared" si="64"/>
        <v>30376.7</v>
      </c>
      <c r="M428">
        <v>2032</v>
      </c>
      <c r="N428">
        <v>0</v>
      </c>
      <c r="O428">
        <v>24.716699999999999</v>
      </c>
      <c r="P428">
        <v>26.454999999999998</v>
      </c>
      <c r="Q428">
        <v>26.625900000000001</v>
      </c>
      <c r="R428">
        <v>30.116099999999999</v>
      </c>
      <c r="S428">
        <v>30.3767</v>
      </c>
      <c r="T428">
        <v>34.872799999999998</v>
      </c>
      <c r="U428">
        <v>2.5464000000000002</v>
      </c>
      <c r="W428" s="10">
        <f t="shared" si="65"/>
        <v>30376.7</v>
      </c>
    </row>
    <row r="429" spans="1:23" ht="15" customHeight="1" x14ac:dyDescent="0.2">
      <c r="A429">
        <v>2033</v>
      </c>
      <c r="B429">
        <v>0</v>
      </c>
      <c r="C429">
        <v>24.716699999999999</v>
      </c>
      <c r="D429">
        <v>26.454999999999998</v>
      </c>
      <c r="E429">
        <v>24.319400000000002</v>
      </c>
      <c r="F429">
        <v>29.3916</v>
      </c>
      <c r="G429">
        <v>29.476600000000001</v>
      </c>
      <c r="H429">
        <v>34.529400000000003</v>
      </c>
      <c r="I429">
        <v>3.09646</v>
      </c>
      <c r="K429" s="10">
        <f t="shared" si="64"/>
        <v>29476.600000000002</v>
      </c>
      <c r="M429">
        <v>2033</v>
      </c>
      <c r="N429">
        <v>0</v>
      </c>
      <c r="O429">
        <v>24.716699999999999</v>
      </c>
      <c r="P429">
        <v>26.454999999999998</v>
      </c>
      <c r="Q429">
        <v>24.319400000000002</v>
      </c>
      <c r="R429">
        <v>29.3916</v>
      </c>
      <c r="S429">
        <v>29.476600000000001</v>
      </c>
      <c r="T429">
        <v>34.529400000000003</v>
      </c>
      <c r="U429">
        <v>3.09646</v>
      </c>
      <c r="W429" s="10">
        <f t="shared" si="65"/>
        <v>29476.600000000002</v>
      </c>
    </row>
    <row r="430" spans="1:23" ht="15" customHeight="1" x14ac:dyDescent="0.2">
      <c r="A430">
        <v>2034</v>
      </c>
      <c r="B430">
        <v>0</v>
      </c>
      <c r="C430">
        <v>24.716699999999999</v>
      </c>
      <c r="D430">
        <v>26.454999999999998</v>
      </c>
      <c r="E430">
        <v>22.627700000000001</v>
      </c>
      <c r="F430">
        <v>28.798300000000001</v>
      </c>
      <c r="G430">
        <v>28.692699999999999</v>
      </c>
      <c r="H430">
        <v>34.194200000000002</v>
      </c>
      <c r="I430">
        <v>3.5521799999999999</v>
      </c>
      <c r="K430" s="10">
        <f t="shared" si="64"/>
        <v>28692.699999999997</v>
      </c>
      <c r="M430">
        <v>2034</v>
      </c>
      <c r="N430">
        <v>0</v>
      </c>
      <c r="O430">
        <v>24.716699999999999</v>
      </c>
      <c r="P430">
        <v>26.454999999999998</v>
      </c>
      <c r="Q430">
        <v>22.627700000000001</v>
      </c>
      <c r="R430">
        <v>28.798300000000001</v>
      </c>
      <c r="S430">
        <v>28.692699999999999</v>
      </c>
      <c r="T430">
        <v>34.194200000000002</v>
      </c>
      <c r="U430">
        <v>3.5521799999999999</v>
      </c>
      <c r="W430" s="10">
        <f t="shared" si="65"/>
        <v>28692.699999999997</v>
      </c>
    </row>
    <row r="431" spans="1:23" ht="15" customHeight="1" x14ac:dyDescent="0.2"/>
    <row r="432" spans="1:23" ht="15" customHeight="1" x14ac:dyDescent="0.2">
      <c r="A432" t="s">
        <v>29</v>
      </c>
      <c r="B432" t="s">
        <v>106</v>
      </c>
      <c r="M432" t="s">
        <v>29</v>
      </c>
      <c r="N432" t="s">
        <v>106</v>
      </c>
    </row>
    <row r="433" spans="1:21" ht="15" customHeight="1" x14ac:dyDescent="0.2">
      <c r="A433" t="s">
        <v>6</v>
      </c>
      <c r="B433" t="s">
        <v>30</v>
      </c>
      <c r="C433" t="s">
        <v>31</v>
      </c>
      <c r="D433" t="s">
        <v>32</v>
      </c>
      <c r="E433" t="s">
        <v>33</v>
      </c>
      <c r="F433" t="s">
        <v>34</v>
      </c>
      <c r="G433" t="s">
        <v>35</v>
      </c>
      <c r="H433" t="s">
        <v>36</v>
      </c>
      <c r="I433" t="s">
        <v>37</v>
      </c>
      <c r="M433" t="s">
        <v>6</v>
      </c>
      <c r="N433" t="s">
        <v>30</v>
      </c>
      <c r="O433" t="s">
        <v>31</v>
      </c>
      <c r="P433" t="s">
        <v>32</v>
      </c>
      <c r="Q433" t="s">
        <v>33</v>
      </c>
      <c r="R433" t="s">
        <v>34</v>
      </c>
      <c r="S433" t="s">
        <v>35</v>
      </c>
      <c r="T433" t="s">
        <v>36</v>
      </c>
      <c r="U433" t="s">
        <v>37</v>
      </c>
    </row>
    <row r="434" spans="1:21" ht="15" customHeight="1" x14ac:dyDescent="0.2">
      <c r="A434">
        <v>2021</v>
      </c>
      <c r="B434">
        <v>331.91699999999997</v>
      </c>
      <c r="C434">
        <v>132.767</v>
      </c>
      <c r="D434">
        <v>116.17100000000001</v>
      </c>
      <c r="E434">
        <v>222.30099999999999</v>
      </c>
      <c r="F434">
        <v>222.30099999999999</v>
      </c>
      <c r="G434">
        <v>222.30099999999999</v>
      </c>
      <c r="H434">
        <v>222.30099999999999</v>
      </c>
      <c r="I434" s="1">
        <v>1.13687E-12</v>
      </c>
      <c r="M434">
        <v>2021</v>
      </c>
      <c r="N434">
        <v>331.91699999999997</v>
      </c>
      <c r="O434">
        <v>132.767</v>
      </c>
      <c r="P434">
        <v>116.17100000000001</v>
      </c>
      <c r="Q434">
        <v>222.30099999999999</v>
      </c>
      <c r="R434">
        <v>222.30099999999999</v>
      </c>
      <c r="S434">
        <v>222.30099999999999</v>
      </c>
      <c r="T434">
        <v>222.30099999999999</v>
      </c>
      <c r="U434" s="1">
        <v>1.13687E-12</v>
      </c>
    </row>
    <row r="435" spans="1:21" ht="15" customHeight="1" x14ac:dyDescent="0.2">
      <c r="A435">
        <v>2022</v>
      </c>
      <c r="B435">
        <v>331.91699999999997</v>
      </c>
      <c r="C435">
        <v>132.767</v>
      </c>
      <c r="D435">
        <v>116.17100000000001</v>
      </c>
      <c r="E435">
        <v>215.745</v>
      </c>
      <c r="F435">
        <v>215.75299999999999</v>
      </c>
      <c r="G435">
        <v>215.755</v>
      </c>
      <c r="H435">
        <v>215.773</v>
      </c>
      <c r="I435" s="1">
        <v>9.4588999999999993E-3</v>
      </c>
      <c r="M435">
        <v>2022</v>
      </c>
      <c r="N435">
        <v>331.91699999999997</v>
      </c>
      <c r="O435">
        <v>132.767</v>
      </c>
      <c r="P435">
        <v>116.17100000000001</v>
      </c>
      <c r="Q435">
        <v>215.745</v>
      </c>
      <c r="R435">
        <v>215.75299999999999</v>
      </c>
      <c r="S435">
        <v>215.755</v>
      </c>
      <c r="T435">
        <v>215.773</v>
      </c>
      <c r="U435" s="1">
        <v>9.4588999999999993E-3</v>
      </c>
    </row>
    <row r="436" spans="1:21" ht="15" customHeight="1" x14ac:dyDescent="0.2">
      <c r="A436">
        <v>2023</v>
      </c>
      <c r="B436">
        <v>331.91699999999997</v>
      </c>
      <c r="C436">
        <v>132.767</v>
      </c>
      <c r="D436">
        <v>116.17100000000001</v>
      </c>
      <c r="E436">
        <v>206.869</v>
      </c>
      <c r="F436">
        <v>206.90799999999999</v>
      </c>
      <c r="G436">
        <v>206.91499999999999</v>
      </c>
      <c r="H436">
        <v>206.98599999999999</v>
      </c>
      <c r="I436" s="1">
        <v>3.8292800000000002E-2</v>
      </c>
      <c r="M436">
        <v>2023</v>
      </c>
      <c r="N436">
        <v>331.91699999999997</v>
      </c>
      <c r="O436">
        <v>132.767</v>
      </c>
      <c r="P436">
        <v>116.17100000000001</v>
      </c>
      <c r="Q436">
        <v>206.869</v>
      </c>
      <c r="R436">
        <v>206.90799999999999</v>
      </c>
      <c r="S436">
        <v>206.91499999999999</v>
      </c>
      <c r="T436">
        <v>206.98599999999999</v>
      </c>
      <c r="U436" s="1">
        <v>3.8292800000000002E-2</v>
      </c>
    </row>
    <row r="437" spans="1:21" ht="15" customHeight="1" x14ac:dyDescent="0.2">
      <c r="A437">
        <v>2024</v>
      </c>
      <c r="B437">
        <v>331.91699999999997</v>
      </c>
      <c r="C437">
        <v>132.767</v>
      </c>
      <c r="D437">
        <v>116.17100000000001</v>
      </c>
      <c r="E437">
        <v>198.31</v>
      </c>
      <c r="F437">
        <v>198.429</v>
      </c>
      <c r="G437">
        <v>198.45</v>
      </c>
      <c r="H437">
        <v>198.678</v>
      </c>
      <c r="I437" s="1">
        <v>0.11805400000000001</v>
      </c>
      <c r="M437">
        <v>2024</v>
      </c>
      <c r="N437">
        <v>331.91699999999997</v>
      </c>
      <c r="O437">
        <v>132.767</v>
      </c>
      <c r="P437">
        <v>116.17100000000001</v>
      </c>
      <c r="Q437">
        <v>198.31</v>
      </c>
      <c r="R437">
        <v>198.429</v>
      </c>
      <c r="S437">
        <v>198.45</v>
      </c>
      <c r="T437">
        <v>198.678</v>
      </c>
      <c r="U437" s="1">
        <v>0.11805400000000001</v>
      </c>
    </row>
    <row r="438" spans="1:21" ht="15" customHeight="1" x14ac:dyDescent="0.2">
      <c r="A438">
        <v>2025</v>
      </c>
      <c r="B438">
        <v>331.91699999999997</v>
      </c>
      <c r="C438">
        <v>132.767</v>
      </c>
      <c r="D438">
        <v>116.17100000000001</v>
      </c>
      <c r="E438">
        <v>189.23400000000001</v>
      </c>
      <c r="F438">
        <v>189.54400000000001</v>
      </c>
      <c r="G438">
        <v>189.59800000000001</v>
      </c>
      <c r="H438">
        <v>190.18700000000001</v>
      </c>
      <c r="I438" s="1">
        <v>0.30755399999999999</v>
      </c>
      <c r="M438">
        <v>2025</v>
      </c>
      <c r="N438">
        <v>331.91699999999997</v>
      </c>
      <c r="O438">
        <v>132.767</v>
      </c>
      <c r="P438">
        <v>116.17100000000001</v>
      </c>
      <c r="Q438">
        <v>189.23400000000001</v>
      </c>
      <c r="R438">
        <v>189.54400000000001</v>
      </c>
      <c r="S438">
        <v>189.59800000000001</v>
      </c>
      <c r="T438">
        <v>190.18700000000001</v>
      </c>
      <c r="U438" s="1">
        <v>0.30755399999999999</v>
      </c>
    </row>
    <row r="439" spans="1:21" ht="15" customHeight="1" x14ac:dyDescent="0.2">
      <c r="A439">
        <v>2026</v>
      </c>
      <c r="B439">
        <v>331.91699999999997</v>
      </c>
      <c r="C439">
        <v>132.767</v>
      </c>
      <c r="D439">
        <v>116.17100000000001</v>
      </c>
      <c r="E439">
        <v>181.05600000000001</v>
      </c>
      <c r="F439">
        <v>181.79499999999999</v>
      </c>
      <c r="G439">
        <v>181.91499999999999</v>
      </c>
      <c r="H439">
        <v>183.26300000000001</v>
      </c>
      <c r="I439" s="1">
        <v>0.70757700000000001</v>
      </c>
      <c r="M439">
        <v>2026</v>
      </c>
      <c r="N439">
        <v>331.91699999999997</v>
      </c>
      <c r="O439">
        <v>132.767</v>
      </c>
      <c r="P439">
        <v>116.17100000000001</v>
      </c>
      <c r="Q439">
        <v>181.05600000000001</v>
      </c>
      <c r="R439">
        <v>181.79499999999999</v>
      </c>
      <c r="S439">
        <v>181.91499999999999</v>
      </c>
      <c r="T439">
        <v>183.26300000000001</v>
      </c>
      <c r="U439" s="1">
        <v>0.70757700000000001</v>
      </c>
    </row>
    <row r="440" spans="1:21" ht="15" customHeight="1" x14ac:dyDescent="0.2">
      <c r="A440">
        <v>2027</v>
      </c>
      <c r="B440">
        <v>331.91699999999997</v>
      </c>
      <c r="C440">
        <v>132.767</v>
      </c>
      <c r="D440">
        <v>116.17100000000001</v>
      </c>
      <c r="E440">
        <v>172.821</v>
      </c>
      <c r="F440">
        <v>174.36699999999999</v>
      </c>
      <c r="G440">
        <v>174.59800000000001</v>
      </c>
      <c r="H440">
        <v>177.428</v>
      </c>
      <c r="I440">
        <v>1.4594199999999999</v>
      </c>
      <c r="M440">
        <v>2027</v>
      </c>
      <c r="N440">
        <v>331.91699999999997</v>
      </c>
      <c r="O440">
        <v>132.767</v>
      </c>
      <c r="P440">
        <v>116.17100000000001</v>
      </c>
      <c r="Q440">
        <v>172.821</v>
      </c>
      <c r="R440">
        <v>174.36699999999999</v>
      </c>
      <c r="S440">
        <v>174.59800000000001</v>
      </c>
      <c r="T440">
        <v>177.428</v>
      </c>
      <c r="U440">
        <v>1.4594199999999999</v>
      </c>
    </row>
    <row r="441" spans="1:21" ht="15" customHeight="1" x14ac:dyDescent="0.2">
      <c r="A441">
        <v>2028</v>
      </c>
      <c r="B441">
        <v>331.91699999999997</v>
      </c>
      <c r="C441">
        <v>132.767</v>
      </c>
      <c r="D441">
        <v>116.17100000000001</v>
      </c>
      <c r="E441">
        <v>163.887</v>
      </c>
      <c r="F441">
        <v>166.82499999999999</v>
      </c>
      <c r="G441">
        <v>167.255</v>
      </c>
      <c r="H441">
        <v>172.27199999999999</v>
      </c>
      <c r="I441">
        <v>2.69299</v>
      </c>
      <c r="M441">
        <v>2028</v>
      </c>
      <c r="N441">
        <v>331.91699999999997</v>
      </c>
      <c r="O441">
        <v>132.767</v>
      </c>
      <c r="P441">
        <v>116.17100000000001</v>
      </c>
      <c r="Q441">
        <v>163.887</v>
      </c>
      <c r="R441">
        <v>166.82499999999999</v>
      </c>
      <c r="S441">
        <v>167.255</v>
      </c>
      <c r="T441">
        <v>172.27199999999999</v>
      </c>
      <c r="U441">
        <v>2.69299</v>
      </c>
    </row>
    <row r="442" spans="1:21" ht="15" customHeight="1" x14ac:dyDescent="0.2">
      <c r="A442">
        <v>2029</v>
      </c>
      <c r="B442">
        <v>331.91699999999997</v>
      </c>
      <c r="C442">
        <v>132.767</v>
      </c>
      <c r="D442">
        <v>116.17100000000001</v>
      </c>
      <c r="E442">
        <v>154.61699999999999</v>
      </c>
      <c r="F442">
        <v>159.38800000000001</v>
      </c>
      <c r="G442">
        <v>160.172</v>
      </c>
      <c r="H442">
        <v>168.636</v>
      </c>
      <c r="I442">
        <v>4.4098499999999996</v>
      </c>
      <c r="M442">
        <v>2029</v>
      </c>
      <c r="N442">
        <v>331.91699999999997</v>
      </c>
      <c r="O442">
        <v>132.767</v>
      </c>
      <c r="P442">
        <v>116.17100000000001</v>
      </c>
      <c r="Q442">
        <v>154.61699999999999</v>
      </c>
      <c r="R442">
        <v>159.38800000000001</v>
      </c>
      <c r="S442">
        <v>160.172</v>
      </c>
      <c r="T442">
        <v>168.636</v>
      </c>
      <c r="U442">
        <v>4.4098499999999996</v>
      </c>
    </row>
    <row r="443" spans="1:21" ht="15" customHeight="1" x14ac:dyDescent="0.2">
      <c r="A443">
        <v>2030</v>
      </c>
      <c r="B443">
        <v>331.91699999999997</v>
      </c>
      <c r="C443">
        <v>132.767</v>
      </c>
      <c r="D443">
        <v>116.17100000000001</v>
      </c>
      <c r="E443">
        <v>145.54400000000001</v>
      </c>
      <c r="F443">
        <v>152.542</v>
      </c>
      <c r="G443">
        <v>153.78</v>
      </c>
      <c r="H443">
        <v>165.56700000000001</v>
      </c>
      <c r="I443">
        <v>6.3973599999999999</v>
      </c>
      <c r="M443">
        <v>2030</v>
      </c>
      <c r="N443">
        <v>331.91699999999997</v>
      </c>
      <c r="O443">
        <v>132.767</v>
      </c>
      <c r="P443">
        <v>116.17100000000001</v>
      </c>
      <c r="Q443">
        <v>145.54400000000001</v>
      </c>
      <c r="R443">
        <v>152.542</v>
      </c>
      <c r="S443">
        <v>153.78</v>
      </c>
      <c r="T443">
        <v>165.56700000000001</v>
      </c>
      <c r="U443">
        <v>6.3973599999999999</v>
      </c>
    </row>
    <row r="444" spans="1:21" ht="15" customHeight="1" x14ac:dyDescent="0.2">
      <c r="A444">
        <v>2031</v>
      </c>
      <c r="B444">
        <v>331.91699999999997</v>
      </c>
      <c r="C444">
        <v>132.767</v>
      </c>
      <c r="D444">
        <v>116.17100000000001</v>
      </c>
      <c r="E444">
        <v>137.12200000000001</v>
      </c>
      <c r="F444">
        <v>147.11199999999999</v>
      </c>
      <c r="G444">
        <v>148.315</v>
      </c>
      <c r="H444">
        <v>163.32</v>
      </c>
      <c r="I444">
        <v>8.3338199999999993</v>
      </c>
      <c r="M444">
        <v>2031</v>
      </c>
      <c r="N444">
        <v>331.91699999999997</v>
      </c>
      <c r="O444">
        <v>132.767</v>
      </c>
      <c r="P444">
        <v>116.17100000000001</v>
      </c>
      <c r="Q444">
        <v>137.12200000000001</v>
      </c>
      <c r="R444">
        <v>147.11199999999999</v>
      </c>
      <c r="S444">
        <v>148.315</v>
      </c>
      <c r="T444">
        <v>163.32</v>
      </c>
      <c r="U444">
        <v>8.3338199999999993</v>
      </c>
    </row>
    <row r="445" spans="1:21" ht="15" customHeight="1" x14ac:dyDescent="0.2">
      <c r="A445">
        <v>2032</v>
      </c>
      <c r="B445">
        <v>331.91699999999997</v>
      </c>
      <c r="C445">
        <v>132.767</v>
      </c>
      <c r="D445">
        <v>116.17100000000001</v>
      </c>
      <c r="E445">
        <v>130.10400000000001</v>
      </c>
      <c r="F445">
        <v>142.85599999999999</v>
      </c>
      <c r="G445">
        <v>143.75</v>
      </c>
      <c r="H445">
        <v>161.56800000000001</v>
      </c>
      <c r="I445">
        <v>9.9733800000000006</v>
      </c>
      <c r="M445">
        <v>2032</v>
      </c>
      <c r="N445">
        <v>331.91699999999997</v>
      </c>
      <c r="O445">
        <v>132.767</v>
      </c>
      <c r="P445">
        <v>116.17100000000001</v>
      </c>
      <c r="Q445">
        <v>130.10400000000001</v>
      </c>
      <c r="R445">
        <v>142.85599999999999</v>
      </c>
      <c r="S445">
        <v>143.751</v>
      </c>
      <c r="T445">
        <v>161.56800000000001</v>
      </c>
      <c r="U445">
        <v>9.9733800000000006</v>
      </c>
    </row>
    <row r="446" spans="1:21" ht="15" customHeight="1" x14ac:dyDescent="0.2">
      <c r="A446">
        <v>2033</v>
      </c>
      <c r="B446">
        <v>331.91699999999997</v>
      </c>
      <c r="C446">
        <v>132.767</v>
      </c>
      <c r="D446">
        <v>116.17100000000001</v>
      </c>
      <c r="E446">
        <v>124.431</v>
      </c>
      <c r="F446">
        <v>138.143</v>
      </c>
      <c r="G446">
        <v>140.01400000000001</v>
      </c>
      <c r="H446">
        <v>159.398</v>
      </c>
      <c r="I446">
        <v>11.1875</v>
      </c>
      <c r="M446">
        <v>2033</v>
      </c>
      <c r="N446">
        <v>331.91699999999997</v>
      </c>
      <c r="O446">
        <v>132.767</v>
      </c>
      <c r="P446">
        <v>116.17100000000001</v>
      </c>
      <c r="Q446">
        <v>124.431</v>
      </c>
      <c r="R446">
        <v>138.143</v>
      </c>
      <c r="S446">
        <v>140.01400000000001</v>
      </c>
      <c r="T446">
        <v>159.398</v>
      </c>
      <c r="U446">
        <v>11.1875</v>
      </c>
    </row>
    <row r="447" spans="1:21" ht="15" customHeight="1" x14ac:dyDescent="0.2">
      <c r="A447">
        <v>2034</v>
      </c>
      <c r="B447">
        <v>331.91699999999997</v>
      </c>
      <c r="C447">
        <v>132.767</v>
      </c>
      <c r="D447">
        <v>116.17100000000001</v>
      </c>
      <c r="E447">
        <v>120.354</v>
      </c>
      <c r="F447">
        <v>135.011</v>
      </c>
      <c r="G447">
        <v>137.01300000000001</v>
      </c>
      <c r="H447">
        <v>158.68199999999999</v>
      </c>
      <c r="I447">
        <v>11.9749</v>
      </c>
      <c r="M447">
        <v>2034</v>
      </c>
      <c r="N447">
        <v>331.91699999999997</v>
      </c>
      <c r="O447">
        <v>132.767</v>
      </c>
      <c r="P447">
        <v>116.17100000000001</v>
      </c>
      <c r="Q447">
        <v>120.354</v>
      </c>
      <c r="R447">
        <v>135.011</v>
      </c>
      <c r="S447">
        <v>137.01300000000001</v>
      </c>
      <c r="T447">
        <v>158.68199999999999</v>
      </c>
      <c r="U447">
        <v>11.9749</v>
      </c>
    </row>
    <row r="448" spans="1:21" ht="15" customHeight="1" x14ac:dyDescent="0.2"/>
    <row r="449" spans="1:21" ht="15" customHeight="1" x14ac:dyDescent="0.2">
      <c r="A449" t="s">
        <v>104</v>
      </c>
      <c r="M449" t="s">
        <v>104</v>
      </c>
    </row>
    <row r="450" spans="1:21" ht="15" customHeight="1" x14ac:dyDescent="0.2">
      <c r="A450" t="s">
        <v>6</v>
      </c>
      <c r="B450" t="s">
        <v>39</v>
      </c>
      <c r="C450" t="s">
        <v>40</v>
      </c>
      <c r="D450" t="s">
        <v>41</v>
      </c>
      <c r="E450" t="s">
        <v>42</v>
      </c>
      <c r="F450" t="s">
        <v>43</v>
      </c>
      <c r="G450" t="s">
        <v>44</v>
      </c>
      <c r="H450" t="s">
        <v>45</v>
      </c>
      <c r="I450" t="s">
        <v>46</v>
      </c>
      <c r="M450" t="s">
        <v>6</v>
      </c>
      <c r="N450" t="s">
        <v>39</v>
      </c>
      <c r="O450" t="s">
        <v>40</v>
      </c>
      <c r="P450" t="s">
        <v>41</v>
      </c>
      <c r="Q450" t="s">
        <v>42</v>
      </c>
      <c r="R450" t="s">
        <v>43</v>
      </c>
      <c r="S450" t="s">
        <v>44</v>
      </c>
      <c r="T450" t="s">
        <v>45</v>
      </c>
      <c r="U450" t="s">
        <v>46</v>
      </c>
    </row>
    <row r="451" spans="1:21" ht="15" customHeight="1" x14ac:dyDescent="0.2">
      <c r="A451">
        <v>2021</v>
      </c>
      <c r="B451">
        <v>0</v>
      </c>
      <c r="C451">
        <v>0.10036299999999999</v>
      </c>
      <c r="D451">
        <v>0.12045400000000001</v>
      </c>
      <c r="E451">
        <v>7.1452000000000002E-2</v>
      </c>
      <c r="F451">
        <v>7.1452000000000002E-2</v>
      </c>
      <c r="G451">
        <v>7.1452000000000002E-2</v>
      </c>
      <c r="H451">
        <v>7.1452000000000002E-2</v>
      </c>
      <c r="I451" s="1">
        <v>5.96745E-16</v>
      </c>
      <c r="M451">
        <v>2021</v>
      </c>
      <c r="N451">
        <v>0</v>
      </c>
      <c r="O451">
        <v>0.10036299999999999</v>
      </c>
      <c r="P451">
        <v>0.12045400000000001</v>
      </c>
      <c r="Q451">
        <v>7.1452000000000002E-2</v>
      </c>
      <c r="R451">
        <v>7.1452000000000002E-2</v>
      </c>
      <c r="S451">
        <v>7.1452000000000002E-2</v>
      </c>
      <c r="T451">
        <v>7.1452000000000002E-2</v>
      </c>
      <c r="U451" s="1">
        <v>5.96745E-16</v>
      </c>
    </row>
    <row r="452" spans="1:21" ht="15" customHeight="1" x14ac:dyDescent="0.2">
      <c r="A452">
        <v>2022</v>
      </c>
      <c r="B452">
        <v>0</v>
      </c>
      <c r="C452">
        <v>0.10036299999999999</v>
      </c>
      <c r="D452">
        <v>0.12045400000000001</v>
      </c>
      <c r="E452">
        <v>0.10036299999999999</v>
      </c>
      <c r="F452">
        <v>0.10036299999999999</v>
      </c>
      <c r="G452">
        <v>0.10036299999999999</v>
      </c>
      <c r="H452">
        <v>0.10036299999999999</v>
      </c>
      <c r="I452" s="1">
        <v>7.4940100000000003E-16</v>
      </c>
      <c r="M452">
        <v>2022</v>
      </c>
      <c r="N452">
        <v>0</v>
      </c>
      <c r="O452">
        <v>0.10036299999999999</v>
      </c>
      <c r="P452">
        <v>0.12045400000000001</v>
      </c>
      <c r="Q452">
        <v>0.10036299999999999</v>
      </c>
      <c r="R452">
        <v>0.10036299999999999</v>
      </c>
      <c r="S452">
        <v>0.10036299999999999</v>
      </c>
      <c r="T452">
        <v>0.10036299999999999</v>
      </c>
      <c r="U452" s="1">
        <v>3.0906500000000001E-13</v>
      </c>
    </row>
    <row r="453" spans="1:21" ht="15" customHeight="1" x14ac:dyDescent="0.2">
      <c r="A453">
        <v>2023</v>
      </c>
      <c r="B453">
        <v>0</v>
      </c>
      <c r="C453">
        <v>0.10036299999999999</v>
      </c>
      <c r="D453">
        <v>0.12045400000000001</v>
      </c>
      <c r="E453">
        <v>0.10036299999999999</v>
      </c>
      <c r="F453">
        <v>0.10036299999999999</v>
      </c>
      <c r="G453">
        <v>0.10036299999999999</v>
      </c>
      <c r="H453">
        <v>0.10036299999999999</v>
      </c>
      <c r="I453" s="1">
        <v>7.4940100000000003E-16</v>
      </c>
      <c r="M453">
        <v>2023</v>
      </c>
      <c r="N453">
        <v>0</v>
      </c>
      <c r="O453">
        <v>0.10036299999999999</v>
      </c>
      <c r="P453">
        <v>0.12045400000000001</v>
      </c>
      <c r="Q453">
        <v>0.10036299999999999</v>
      </c>
      <c r="R453">
        <v>0.10036299999999999</v>
      </c>
      <c r="S453">
        <v>0.10036299999999999</v>
      </c>
      <c r="T453">
        <v>0.10036299999999999</v>
      </c>
      <c r="U453" s="1">
        <v>5.7532900000000001E-11</v>
      </c>
    </row>
    <row r="454" spans="1:21" ht="15" customHeight="1" x14ac:dyDescent="0.2">
      <c r="A454">
        <v>2024</v>
      </c>
      <c r="B454">
        <v>0</v>
      </c>
      <c r="C454">
        <v>0.10036299999999999</v>
      </c>
      <c r="D454">
        <v>0.12045400000000001</v>
      </c>
      <c r="E454">
        <v>0.12045400000000001</v>
      </c>
      <c r="F454">
        <v>0.12045400000000001</v>
      </c>
      <c r="G454">
        <v>0.12045400000000001</v>
      </c>
      <c r="H454">
        <v>0.12045400000000001</v>
      </c>
      <c r="I454" s="1">
        <v>1.2073699999999999E-15</v>
      </c>
      <c r="M454">
        <v>2024</v>
      </c>
      <c r="N454">
        <v>0</v>
      </c>
      <c r="O454">
        <v>0.10036299999999999</v>
      </c>
      <c r="P454">
        <v>0.12045400000000001</v>
      </c>
      <c r="Q454">
        <v>0.12045400000000001</v>
      </c>
      <c r="R454">
        <v>0.12045400000000001</v>
      </c>
      <c r="S454">
        <v>0.12045400000000001</v>
      </c>
      <c r="T454">
        <v>0.12045400000000001</v>
      </c>
      <c r="U454" s="1">
        <v>1.2073699999999999E-15</v>
      </c>
    </row>
    <row r="455" spans="1:21" ht="15" customHeight="1" x14ac:dyDescent="0.2">
      <c r="A455">
        <v>2025</v>
      </c>
      <c r="B455">
        <v>0</v>
      </c>
      <c r="C455">
        <v>0.10036299999999999</v>
      </c>
      <c r="D455">
        <v>0.12045400000000001</v>
      </c>
      <c r="E455">
        <v>0.12045400000000001</v>
      </c>
      <c r="F455">
        <v>0.12045400000000001</v>
      </c>
      <c r="G455">
        <v>0.12045400000000001</v>
      </c>
      <c r="H455">
        <v>0.12045400000000001</v>
      </c>
      <c r="I455" s="1">
        <v>1.2073699999999999E-15</v>
      </c>
      <c r="M455">
        <v>2025</v>
      </c>
      <c r="N455">
        <v>0</v>
      </c>
      <c r="O455">
        <v>0.10036299999999999</v>
      </c>
      <c r="P455">
        <v>0.12045400000000001</v>
      </c>
      <c r="Q455">
        <v>0.12045400000000001</v>
      </c>
      <c r="R455">
        <v>0.12045400000000001</v>
      </c>
      <c r="S455">
        <v>0.12045400000000001</v>
      </c>
      <c r="T455">
        <v>0.12045400000000001</v>
      </c>
      <c r="U455" s="1">
        <v>1.2073699999999999E-15</v>
      </c>
    </row>
    <row r="456" spans="1:21" ht="15" customHeight="1" x14ac:dyDescent="0.2">
      <c r="A456">
        <v>2026</v>
      </c>
      <c r="B456">
        <v>0</v>
      </c>
      <c r="C456">
        <v>0.10036299999999999</v>
      </c>
      <c r="D456">
        <v>0.12045400000000001</v>
      </c>
      <c r="E456">
        <v>0.12045400000000001</v>
      </c>
      <c r="F456">
        <v>0.12045400000000001</v>
      </c>
      <c r="G456">
        <v>0.12045400000000001</v>
      </c>
      <c r="H456">
        <v>0.12045400000000001</v>
      </c>
      <c r="I456" s="1">
        <v>1.2073699999999999E-15</v>
      </c>
      <c r="M456">
        <v>2026</v>
      </c>
      <c r="N456">
        <v>0</v>
      </c>
      <c r="O456">
        <v>0.10036299999999999</v>
      </c>
      <c r="P456">
        <v>0.12045400000000001</v>
      </c>
      <c r="Q456">
        <v>0.12045400000000001</v>
      </c>
      <c r="R456">
        <v>0.12045400000000001</v>
      </c>
      <c r="S456">
        <v>0.12045400000000001</v>
      </c>
      <c r="T456">
        <v>0.12045400000000001</v>
      </c>
      <c r="U456" s="1">
        <v>1.2073699999999999E-15</v>
      </c>
    </row>
    <row r="457" spans="1:21" ht="15" customHeight="1" x14ac:dyDescent="0.2">
      <c r="A457">
        <v>2027</v>
      </c>
      <c r="B457">
        <v>0</v>
      </c>
      <c r="C457">
        <v>0.10036299999999999</v>
      </c>
      <c r="D457">
        <v>0.12045400000000001</v>
      </c>
      <c r="E457">
        <v>0.12045400000000001</v>
      </c>
      <c r="F457">
        <v>0.12045400000000001</v>
      </c>
      <c r="G457">
        <v>0.12045400000000001</v>
      </c>
      <c r="H457">
        <v>0.12045400000000001</v>
      </c>
      <c r="I457" s="1">
        <v>1.2073699999999999E-15</v>
      </c>
      <c r="M457">
        <v>2027</v>
      </c>
      <c r="N457">
        <v>0</v>
      </c>
      <c r="O457">
        <v>0.10036299999999999</v>
      </c>
      <c r="P457">
        <v>0.12045400000000001</v>
      </c>
      <c r="Q457">
        <v>0.12045400000000001</v>
      </c>
      <c r="R457">
        <v>0.12045400000000001</v>
      </c>
      <c r="S457">
        <v>0.12045400000000001</v>
      </c>
      <c r="T457">
        <v>0.12045400000000001</v>
      </c>
      <c r="U457" s="1">
        <v>1.2073699999999999E-15</v>
      </c>
    </row>
    <row r="458" spans="1:21" ht="15" customHeight="1" x14ac:dyDescent="0.2">
      <c r="A458">
        <v>2028</v>
      </c>
      <c r="B458">
        <v>0</v>
      </c>
      <c r="C458">
        <v>0.10036299999999999</v>
      </c>
      <c r="D458">
        <v>0.12045400000000001</v>
      </c>
      <c r="E458">
        <v>0.12045400000000001</v>
      </c>
      <c r="F458">
        <v>0.12045400000000001</v>
      </c>
      <c r="G458">
        <v>0.12045400000000001</v>
      </c>
      <c r="H458">
        <v>0.12045400000000001</v>
      </c>
      <c r="I458" s="1">
        <v>1.2073699999999999E-15</v>
      </c>
      <c r="M458">
        <v>2028</v>
      </c>
      <c r="N458">
        <v>0</v>
      </c>
      <c r="O458">
        <v>0.10036299999999999</v>
      </c>
      <c r="P458">
        <v>0.12045400000000001</v>
      </c>
      <c r="Q458">
        <v>0.12045400000000001</v>
      </c>
      <c r="R458">
        <v>0.12045400000000001</v>
      </c>
      <c r="S458">
        <v>0.12045400000000001</v>
      </c>
      <c r="T458">
        <v>0.12045400000000001</v>
      </c>
      <c r="U458" s="1">
        <v>1.2073699999999999E-15</v>
      </c>
    </row>
    <row r="459" spans="1:21" ht="15" customHeight="1" x14ac:dyDescent="0.2">
      <c r="A459">
        <v>2029</v>
      </c>
      <c r="B459">
        <v>0</v>
      </c>
      <c r="C459">
        <v>0.10036299999999999</v>
      </c>
      <c r="D459">
        <v>0.12045400000000001</v>
      </c>
      <c r="E459">
        <v>0.12045400000000001</v>
      </c>
      <c r="F459">
        <v>0.12045400000000001</v>
      </c>
      <c r="G459">
        <v>0.12045400000000001</v>
      </c>
      <c r="H459">
        <v>0.12045400000000001</v>
      </c>
      <c r="I459" s="1">
        <v>1.2073699999999999E-15</v>
      </c>
      <c r="M459">
        <v>2029</v>
      </c>
      <c r="N459">
        <v>0</v>
      </c>
      <c r="O459">
        <v>0.10036299999999999</v>
      </c>
      <c r="P459">
        <v>0.12045400000000001</v>
      </c>
      <c r="Q459">
        <v>0.12045400000000001</v>
      </c>
      <c r="R459">
        <v>0.12045400000000001</v>
      </c>
      <c r="S459">
        <v>0.12045400000000001</v>
      </c>
      <c r="T459">
        <v>0.12045400000000001</v>
      </c>
      <c r="U459" s="1">
        <v>1.2073699999999999E-15</v>
      </c>
    </row>
    <row r="460" spans="1:21" ht="15" customHeight="1" x14ac:dyDescent="0.2">
      <c r="A460">
        <v>2030</v>
      </c>
      <c r="B460">
        <v>0</v>
      </c>
      <c r="C460">
        <v>0.10036299999999999</v>
      </c>
      <c r="D460">
        <v>0.12045400000000001</v>
      </c>
      <c r="E460">
        <v>0.12045400000000001</v>
      </c>
      <c r="F460">
        <v>0.12045400000000001</v>
      </c>
      <c r="G460">
        <v>0.12045400000000001</v>
      </c>
      <c r="H460">
        <v>0.12045400000000001</v>
      </c>
      <c r="I460" s="1">
        <v>1.2073699999999999E-15</v>
      </c>
      <c r="M460">
        <v>2030</v>
      </c>
      <c r="N460">
        <v>0</v>
      </c>
      <c r="O460">
        <v>0.10036299999999999</v>
      </c>
      <c r="P460">
        <v>0.12045400000000001</v>
      </c>
      <c r="Q460">
        <v>0.12045400000000001</v>
      </c>
      <c r="R460">
        <v>0.12045400000000001</v>
      </c>
      <c r="S460">
        <v>0.12045400000000001</v>
      </c>
      <c r="T460">
        <v>0.12045400000000001</v>
      </c>
      <c r="U460" s="1">
        <v>1.2073699999999999E-15</v>
      </c>
    </row>
    <row r="461" spans="1:21" ht="15" customHeight="1" x14ac:dyDescent="0.2">
      <c r="A461">
        <v>2031</v>
      </c>
      <c r="B461">
        <v>0</v>
      </c>
      <c r="C461">
        <v>0.10036299999999999</v>
      </c>
      <c r="D461">
        <v>0.12045400000000001</v>
      </c>
      <c r="E461">
        <v>0.12045400000000001</v>
      </c>
      <c r="F461">
        <v>0.12045400000000001</v>
      </c>
      <c r="G461">
        <v>0.120452</v>
      </c>
      <c r="H461">
        <v>0.12045400000000001</v>
      </c>
      <c r="I461" s="1">
        <v>4.7918799999999999E-5</v>
      </c>
      <c r="M461">
        <v>2031</v>
      </c>
      <c r="N461">
        <v>0</v>
      </c>
      <c r="O461">
        <v>0.10036299999999999</v>
      </c>
      <c r="P461">
        <v>0.12045400000000001</v>
      </c>
      <c r="Q461">
        <v>0.12045400000000001</v>
      </c>
      <c r="R461">
        <v>0.12045400000000001</v>
      </c>
      <c r="S461">
        <v>0.120452</v>
      </c>
      <c r="T461">
        <v>0.12045400000000001</v>
      </c>
      <c r="U461" s="1">
        <v>4.7918499999999999E-5</v>
      </c>
    </row>
    <row r="462" spans="1:21" ht="15" customHeight="1" x14ac:dyDescent="0.2">
      <c r="A462">
        <v>2032</v>
      </c>
      <c r="B462">
        <v>0</v>
      </c>
      <c r="C462">
        <v>0.10036299999999999</v>
      </c>
      <c r="D462">
        <v>0.12045400000000001</v>
      </c>
      <c r="E462">
        <v>0.117912</v>
      </c>
      <c r="F462">
        <v>0.12045400000000001</v>
      </c>
      <c r="G462">
        <v>0.120142</v>
      </c>
      <c r="H462">
        <v>0.12045400000000001</v>
      </c>
      <c r="I462">
        <v>1.1009500000000001E-3</v>
      </c>
      <c r="M462">
        <v>2032</v>
      </c>
      <c r="N462">
        <v>0</v>
      </c>
      <c r="O462">
        <v>0.10036299999999999</v>
      </c>
      <c r="P462">
        <v>0.12045400000000001</v>
      </c>
      <c r="Q462">
        <v>0.117912</v>
      </c>
      <c r="R462">
        <v>0.12045400000000001</v>
      </c>
      <c r="S462">
        <v>0.120142</v>
      </c>
      <c r="T462">
        <v>0.12045400000000001</v>
      </c>
      <c r="U462">
        <v>1.1009399999999999E-3</v>
      </c>
    </row>
    <row r="463" spans="1:21" ht="15" customHeight="1" x14ac:dyDescent="0.2">
      <c r="A463">
        <v>2033</v>
      </c>
      <c r="B463">
        <v>0</v>
      </c>
      <c r="C463">
        <v>0.10036299999999999</v>
      </c>
      <c r="D463">
        <v>0.12045400000000001</v>
      </c>
      <c r="E463">
        <v>0.112494</v>
      </c>
      <c r="F463">
        <v>0.12045400000000001</v>
      </c>
      <c r="G463">
        <v>0.119093</v>
      </c>
      <c r="H463">
        <v>0.12045400000000001</v>
      </c>
      <c r="I463">
        <v>2.7542000000000001E-3</v>
      </c>
      <c r="M463">
        <v>2033</v>
      </c>
      <c r="N463">
        <v>0</v>
      </c>
      <c r="O463">
        <v>0.10036299999999999</v>
      </c>
      <c r="P463">
        <v>0.12045400000000001</v>
      </c>
      <c r="Q463">
        <v>0.112494</v>
      </c>
      <c r="R463">
        <v>0.12045400000000001</v>
      </c>
      <c r="S463">
        <v>0.119093</v>
      </c>
      <c r="T463">
        <v>0.12045400000000001</v>
      </c>
      <c r="U463">
        <v>2.7542000000000001E-3</v>
      </c>
    </row>
    <row r="464" spans="1:21" ht="15" customHeight="1" x14ac:dyDescent="0.2">
      <c r="A464">
        <v>2034</v>
      </c>
      <c r="B464">
        <v>0</v>
      </c>
      <c r="C464">
        <v>0.10036299999999999</v>
      </c>
      <c r="D464">
        <v>0.12045400000000001</v>
      </c>
      <c r="E464">
        <v>0.108599</v>
      </c>
      <c r="F464">
        <v>0.12045400000000001</v>
      </c>
      <c r="G464">
        <v>0.117838</v>
      </c>
      <c r="H464">
        <v>0.12045400000000001</v>
      </c>
      <c r="I464">
        <v>4.1667400000000004E-3</v>
      </c>
      <c r="M464">
        <v>2034</v>
      </c>
      <c r="N464">
        <v>0</v>
      </c>
      <c r="O464">
        <v>0.10036299999999999</v>
      </c>
      <c r="P464">
        <v>0.12045400000000001</v>
      </c>
      <c r="Q464">
        <v>0.108599</v>
      </c>
      <c r="R464">
        <v>0.12045400000000001</v>
      </c>
      <c r="S464">
        <v>0.117838</v>
      </c>
      <c r="T464">
        <v>0.12045400000000001</v>
      </c>
      <c r="U464">
        <v>4.1667400000000004E-3</v>
      </c>
    </row>
    <row r="465" spans="1:21" ht="15" customHeight="1" x14ac:dyDescent="0.2"/>
    <row r="466" spans="1:21" ht="15" customHeight="1" x14ac:dyDescent="0.2">
      <c r="A466" t="s">
        <v>105</v>
      </c>
      <c r="M466" t="s">
        <v>105</v>
      </c>
    </row>
    <row r="467" spans="1:21" ht="15" customHeight="1" x14ac:dyDescent="0.2">
      <c r="A467" t="s">
        <v>6</v>
      </c>
      <c r="B467" t="s">
        <v>47</v>
      </c>
      <c r="C467" t="s">
        <v>48</v>
      </c>
      <c r="D467" t="s">
        <v>49</v>
      </c>
      <c r="E467" t="s">
        <v>50</v>
      </c>
      <c r="F467" t="s">
        <v>51</v>
      </c>
      <c r="G467" t="s">
        <v>52</v>
      </c>
      <c r="H467" t="s">
        <v>53</v>
      </c>
      <c r="I467" t="s">
        <v>54</v>
      </c>
      <c r="M467" t="s">
        <v>6</v>
      </c>
      <c r="N467" t="s">
        <v>47</v>
      </c>
      <c r="O467" t="s">
        <v>48</v>
      </c>
      <c r="P467" t="s">
        <v>49</v>
      </c>
      <c r="Q467" t="s">
        <v>50</v>
      </c>
      <c r="R467" t="s">
        <v>51</v>
      </c>
      <c r="S467" t="s">
        <v>52</v>
      </c>
      <c r="T467" t="s">
        <v>53</v>
      </c>
      <c r="U467" t="s">
        <v>54</v>
      </c>
    </row>
    <row r="468" spans="1:21" ht="15" customHeight="1" x14ac:dyDescent="0.2">
      <c r="A468">
        <v>2021</v>
      </c>
      <c r="B468">
        <v>1731.91</v>
      </c>
      <c r="C468">
        <v>452.80200000000002</v>
      </c>
      <c r="D468">
        <v>417.03899999999999</v>
      </c>
      <c r="E468">
        <v>661.76599999999996</v>
      </c>
      <c r="F468">
        <v>661.76599999999996</v>
      </c>
      <c r="G468">
        <v>661.76599999999996</v>
      </c>
      <c r="H468">
        <v>661.76599999999996</v>
      </c>
      <c r="I468" s="1">
        <v>4.88853E-12</v>
      </c>
      <c r="M468">
        <v>2021</v>
      </c>
      <c r="N468">
        <v>1731.91</v>
      </c>
      <c r="O468">
        <v>452.80200000000002</v>
      </c>
      <c r="P468">
        <v>417.03899999999999</v>
      </c>
      <c r="Q468">
        <v>661.76599999999996</v>
      </c>
      <c r="R468">
        <v>661.76599999999996</v>
      </c>
      <c r="S468">
        <v>661.76599999999996</v>
      </c>
      <c r="T468">
        <v>661.76599999999996</v>
      </c>
      <c r="U468" s="1">
        <v>4.88853E-12</v>
      </c>
    </row>
    <row r="469" spans="1:21" ht="15" customHeight="1" x14ac:dyDescent="0.2">
      <c r="A469">
        <v>2022</v>
      </c>
      <c r="B469">
        <v>1731.91</v>
      </c>
      <c r="C469">
        <v>452.80200000000002</v>
      </c>
      <c r="D469">
        <v>417.03899999999999</v>
      </c>
      <c r="E469">
        <v>647.59500000000003</v>
      </c>
      <c r="F469">
        <v>650.07299999999998</v>
      </c>
      <c r="G469">
        <v>650.83199999999999</v>
      </c>
      <c r="H469">
        <v>656.50900000000001</v>
      </c>
      <c r="I469">
        <v>2.9522599999999999</v>
      </c>
      <c r="M469">
        <v>2022</v>
      </c>
      <c r="N469">
        <v>1731.91</v>
      </c>
      <c r="O469">
        <v>452.80200000000002</v>
      </c>
      <c r="P469">
        <v>417.03899999999999</v>
      </c>
      <c r="Q469">
        <v>647.59500000000003</v>
      </c>
      <c r="R469">
        <v>650.07299999999998</v>
      </c>
      <c r="S469">
        <v>650.83199999999999</v>
      </c>
      <c r="T469">
        <v>656.50900000000001</v>
      </c>
      <c r="U469">
        <v>2.9522599999999999</v>
      </c>
    </row>
    <row r="470" spans="1:21" ht="15" customHeight="1" x14ac:dyDescent="0.2">
      <c r="A470">
        <v>2023</v>
      </c>
      <c r="B470">
        <v>1731.91</v>
      </c>
      <c r="C470">
        <v>452.80200000000002</v>
      </c>
      <c r="D470">
        <v>417.03899999999999</v>
      </c>
      <c r="E470">
        <v>621.24</v>
      </c>
      <c r="F470">
        <v>628.07100000000003</v>
      </c>
      <c r="G470">
        <v>629.072</v>
      </c>
      <c r="H470">
        <v>641.346</v>
      </c>
      <c r="I470">
        <v>6.4892700000000003</v>
      </c>
      <c r="M470">
        <v>2023</v>
      </c>
      <c r="N470">
        <v>1731.91</v>
      </c>
      <c r="O470">
        <v>452.80200000000002</v>
      </c>
      <c r="P470">
        <v>417.03899999999999</v>
      </c>
      <c r="Q470">
        <v>621.24</v>
      </c>
      <c r="R470">
        <v>628.07100000000003</v>
      </c>
      <c r="S470">
        <v>629.072</v>
      </c>
      <c r="T470">
        <v>641.346</v>
      </c>
      <c r="U470">
        <v>6.4892700000000003</v>
      </c>
    </row>
    <row r="471" spans="1:21" ht="15" customHeight="1" x14ac:dyDescent="0.2">
      <c r="A471">
        <v>2024</v>
      </c>
      <c r="B471">
        <v>1731.91</v>
      </c>
      <c r="C471">
        <v>452.80200000000002</v>
      </c>
      <c r="D471">
        <v>417.03899999999999</v>
      </c>
      <c r="E471">
        <v>595.02099999999996</v>
      </c>
      <c r="F471">
        <v>606.67100000000005</v>
      </c>
      <c r="G471">
        <v>608.71100000000001</v>
      </c>
      <c r="H471">
        <v>628.69799999999998</v>
      </c>
      <c r="I471">
        <v>11.008100000000001</v>
      </c>
      <c r="M471">
        <v>2024</v>
      </c>
      <c r="N471">
        <v>1731.91</v>
      </c>
      <c r="O471">
        <v>452.80200000000002</v>
      </c>
      <c r="P471">
        <v>417.03899999999999</v>
      </c>
      <c r="Q471">
        <v>595.02099999999996</v>
      </c>
      <c r="R471">
        <v>606.67100000000005</v>
      </c>
      <c r="S471">
        <v>608.71100000000001</v>
      </c>
      <c r="T471">
        <v>628.69799999999998</v>
      </c>
      <c r="U471">
        <v>11.008100000000001</v>
      </c>
    </row>
    <row r="472" spans="1:21" ht="15" customHeight="1" x14ac:dyDescent="0.2">
      <c r="A472">
        <v>2025</v>
      </c>
      <c r="B472">
        <v>1731.91</v>
      </c>
      <c r="C472">
        <v>452.80200000000002</v>
      </c>
      <c r="D472">
        <v>417.03899999999999</v>
      </c>
      <c r="E472">
        <v>563.21600000000001</v>
      </c>
      <c r="F472">
        <v>580.14200000000005</v>
      </c>
      <c r="G472">
        <v>583.28200000000004</v>
      </c>
      <c r="H472">
        <v>613.58699999999999</v>
      </c>
      <c r="I472">
        <v>16.2181</v>
      </c>
      <c r="M472">
        <v>2025</v>
      </c>
      <c r="N472">
        <v>1731.91</v>
      </c>
      <c r="O472">
        <v>452.80200000000002</v>
      </c>
      <c r="P472">
        <v>417.03899999999999</v>
      </c>
      <c r="Q472">
        <v>563.21600000000001</v>
      </c>
      <c r="R472">
        <v>580.14200000000005</v>
      </c>
      <c r="S472">
        <v>583.28200000000004</v>
      </c>
      <c r="T472">
        <v>613.58699999999999</v>
      </c>
      <c r="U472">
        <v>16.2181</v>
      </c>
    </row>
    <row r="473" spans="1:21" ht="15" customHeight="1" x14ac:dyDescent="0.2">
      <c r="A473">
        <v>2026</v>
      </c>
      <c r="B473">
        <v>1731.91</v>
      </c>
      <c r="C473">
        <v>452.80200000000002</v>
      </c>
      <c r="D473">
        <v>417.03899999999999</v>
      </c>
      <c r="E473">
        <v>532.43899999999996</v>
      </c>
      <c r="F473">
        <v>557.58799999999997</v>
      </c>
      <c r="G473">
        <v>560.51499999999999</v>
      </c>
      <c r="H473">
        <v>599.63599999999997</v>
      </c>
      <c r="I473">
        <v>21.6554</v>
      </c>
      <c r="M473">
        <v>2026</v>
      </c>
      <c r="N473">
        <v>1731.91</v>
      </c>
      <c r="O473">
        <v>452.80200000000002</v>
      </c>
      <c r="P473">
        <v>417.03899999999999</v>
      </c>
      <c r="Q473">
        <v>532.43899999999996</v>
      </c>
      <c r="R473">
        <v>557.58799999999997</v>
      </c>
      <c r="S473">
        <v>560.51499999999999</v>
      </c>
      <c r="T473">
        <v>599.63599999999997</v>
      </c>
      <c r="U473">
        <v>21.6554</v>
      </c>
    </row>
    <row r="474" spans="1:21" ht="15" customHeight="1" x14ac:dyDescent="0.2">
      <c r="A474">
        <v>2027</v>
      </c>
      <c r="B474">
        <v>1731.91</v>
      </c>
      <c r="C474">
        <v>452.80200000000002</v>
      </c>
      <c r="D474">
        <v>417.03899999999999</v>
      </c>
      <c r="E474">
        <v>504.01499999999999</v>
      </c>
      <c r="F474">
        <v>537.69000000000005</v>
      </c>
      <c r="G474">
        <v>540.42899999999997</v>
      </c>
      <c r="H474">
        <v>588.78399999999999</v>
      </c>
      <c r="I474">
        <v>26.935600000000001</v>
      </c>
      <c r="M474">
        <v>2027</v>
      </c>
      <c r="N474">
        <v>1731.91</v>
      </c>
      <c r="O474">
        <v>452.80200000000002</v>
      </c>
      <c r="P474">
        <v>417.03899999999999</v>
      </c>
      <c r="Q474">
        <v>504.01499999999999</v>
      </c>
      <c r="R474">
        <v>537.69000000000005</v>
      </c>
      <c r="S474">
        <v>540.42899999999997</v>
      </c>
      <c r="T474">
        <v>588.78399999999999</v>
      </c>
      <c r="U474">
        <v>26.935600000000001</v>
      </c>
    </row>
    <row r="475" spans="1:21" ht="15" customHeight="1" x14ac:dyDescent="0.2">
      <c r="A475">
        <v>2028</v>
      </c>
      <c r="B475">
        <v>1731.91</v>
      </c>
      <c r="C475">
        <v>452.80200000000002</v>
      </c>
      <c r="D475">
        <v>417.03899999999999</v>
      </c>
      <c r="E475">
        <v>479.01400000000001</v>
      </c>
      <c r="F475">
        <v>519.74099999999999</v>
      </c>
      <c r="G475">
        <v>523.01700000000005</v>
      </c>
      <c r="H475">
        <v>580.04100000000005</v>
      </c>
      <c r="I475">
        <v>31.6981</v>
      </c>
      <c r="M475">
        <v>2028</v>
      </c>
      <c r="N475">
        <v>1731.91</v>
      </c>
      <c r="O475">
        <v>452.80200000000002</v>
      </c>
      <c r="P475">
        <v>417.03899999999999</v>
      </c>
      <c r="Q475">
        <v>479.01400000000001</v>
      </c>
      <c r="R475">
        <v>519.74099999999999</v>
      </c>
      <c r="S475">
        <v>523.01700000000005</v>
      </c>
      <c r="T475">
        <v>580.04100000000005</v>
      </c>
      <c r="U475">
        <v>31.6981</v>
      </c>
    </row>
    <row r="476" spans="1:21" ht="15" customHeight="1" x14ac:dyDescent="0.2">
      <c r="A476">
        <v>2029</v>
      </c>
      <c r="B476">
        <v>1731.91</v>
      </c>
      <c r="C476">
        <v>452.80200000000002</v>
      </c>
      <c r="D476">
        <v>417.03899999999999</v>
      </c>
      <c r="E476">
        <v>457.94499999999999</v>
      </c>
      <c r="F476">
        <v>503.78699999999998</v>
      </c>
      <c r="G476">
        <v>508.13099999999997</v>
      </c>
      <c r="H476">
        <v>572.15300000000002</v>
      </c>
      <c r="I476">
        <v>35.910699999999999</v>
      </c>
      <c r="M476">
        <v>2029</v>
      </c>
      <c r="N476">
        <v>1731.91</v>
      </c>
      <c r="O476">
        <v>452.80200000000002</v>
      </c>
      <c r="P476">
        <v>417.03899999999999</v>
      </c>
      <c r="Q476">
        <v>457.94499999999999</v>
      </c>
      <c r="R476">
        <v>503.78699999999998</v>
      </c>
      <c r="S476">
        <v>508.13099999999997</v>
      </c>
      <c r="T476">
        <v>572.15300000000002</v>
      </c>
      <c r="U476">
        <v>35.910699999999999</v>
      </c>
    </row>
    <row r="477" spans="1:21" ht="15" customHeight="1" x14ac:dyDescent="0.2">
      <c r="A477">
        <v>2030</v>
      </c>
      <c r="B477">
        <v>1731.91</v>
      </c>
      <c r="C477">
        <v>452.80200000000002</v>
      </c>
      <c r="D477">
        <v>417.03899999999999</v>
      </c>
      <c r="E477">
        <v>438.83800000000002</v>
      </c>
      <c r="F477">
        <v>490.55</v>
      </c>
      <c r="G477">
        <v>495.44400000000002</v>
      </c>
      <c r="H477">
        <v>563.03700000000003</v>
      </c>
      <c r="I477">
        <v>39.372</v>
      </c>
      <c r="M477">
        <v>2030</v>
      </c>
      <c r="N477">
        <v>1731.91</v>
      </c>
      <c r="O477">
        <v>452.80200000000002</v>
      </c>
      <c r="P477">
        <v>417.03899999999999</v>
      </c>
      <c r="Q477">
        <v>438.83800000000002</v>
      </c>
      <c r="R477">
        <v>490.55</v>
      </c>
      <c r="S477">
        <v>495.44400000000002</v>
      </c>
      <c r="T477">
        <v>563.03700000000003</v>
      </c>
      <c r="U477">
        <v>39.372</v>
      </c>
    </row>
    <row r="478" spans="1:21" ht="15" customHeight="1" x14ac:dyDescent="0.2">
      <c r="A478">
        <v>2031</v>
      </c>
      <c r="B478">
        <v>1731.91</v>
      </c>
      <c r="C478">
        <v>452.80200000000002</v>
      </c>
      <c r="D478">
        <v>417.03899999999999</v>
      </c>
      <c r="E478">
        <v>421.98899999999998</v>
      </c>
      <c r="F478">
        <v>479.642</v>
      </c>
      <c r="G478">
        <v>484.71300000000002</v>
      </c>
      <c r="H478">
        <v>557.40800000000002</v>
      </c>
      <c r="I478">
        <v>42.3934</v>
      </c>
      <c r="M478">
        <v>2031</v>
      </c>
      <c r="N478">
        <v>1731.91</v>
      </c>
      <c r="O478">
        <v>452.80200000000002</v>
      </c>
      <c r="P478">
        <v>417.03899999999999</v>
      </c>
      <c r="Q478">
        <v>421.98899999999998</v>
      </c>
      <c r="R478">
        <v>479.642</v>
      </c>
      <c r="S478">
        <v>484.71300000000002</v>
      </c>
      <c r="T478">
        <v>557.40800000000002</v>
      </c>
      <c r="U478">
        <v>42.3934</v>
      </c>
    </row>
    <row r="479" spans="1:21" ht="15" customHeight="1" x14ac:dyDescent="0.2">
      <c r="A479">
        <v>2032</v>
      </c>
      <c r="B479">
        <v>1731.91</v>
      </c>
      <c r="C479">
        <v>452.80200000000002</v>
      </c>
      <c r="D479">
        <v>417.03899999999999</v>
      </c>
      <c r="E479">
        <v>410.65</v>
      </c>
      <c r="F479">
        <v>469.81</v>
      </c>
      <c r="G479">
        <v>475.66399999999999</v>
      </c>
      <c r="H479">
        <v>549.31100000000004</v>
      </c>
      <c r="I479">
        <v>44.942100000000003</v>
      </c>
      <c r="M479">
        <v>2032</v>
      </c>
      <c r="N479">
        <v>1731.91</v>
      </c>
      <c r="O479">
        <v>452.80200000000002</v>
      </c>
      <c r="P479">
        <v>417.03899999999999</v>
      </c>
      <c r="Q479">
        <v>410.65</v>
      </c>
      <c r="R479">
        <v>469.81</v>
      </c>
      <c r="S479">
        <v>475.66399999999999</v>
      </c>
      <c r="T479">
        <v>549.31100000000004</v>
      </c>
      <c r="U479">
        <v>44.942100000000003</v>
      </c>
    </row>
    <row r="480" spans="1:21" ht="15" customHeight="1" x14ac:dyDescent="0.2">
      <c r="A480">
        <v>2033</v>
      </c>
      <c r="B480">
        <v>1731.91</v>
      </c>
      <c r="C480">
        <v>452.80200000000002</v>
      </c>
      <c r="D480">
        <v>417.03899999999999</v>
      </c>
      <c r="E480">
        <v>398.47500000000002</v>
      </c>
      <c r="F480">
        <v>464.053</v>
      </c>
      <c r="G480">
        <v>468.13799999999998</v>
      </c>
      <c r="H480">
        <v>544.14099999999996</v>
      </c>
      <c r="I480">
        <v>47.138199999999998</v>
      </c>
      <c r="M480">
        <v>2033</v>
      </c>
      <c r="N480">
        <v>1731.91</v>
      </c>
      <c r="O480">
        <v>452.80200000000002</v>
      </c>
      <c r="P480">
        <v>417.03899999999999</v>
      </c>
      <c r="Q480">
        <v>398.47500000000002</v>
      </c>
      <c r="R480">
        <v>464.053</v>
      </c>
      <c r="S480">
        <v>468.13799999999998</v>
      </c>
      <c r="T480">
        <v>544.14200000000005</v>
      </c>
      <c r="U480">
        <v>47.138199999999998</v>
      </c>
    </row>
    <row r="481" spans="1:21" ht="15" customHeight="1" x14ac:dyDescent="0.2">
      <c r="A481">
        <v>2034</v>
      </c>
      <c r="B481">
        <v>1731.91</v>
      </c>
      <c r="C481">
        <v>452.80200000000002</v>
      </c>
      <c r="D481">
        <v>417.03899999999999</v>
      </c>
      <c r="E481">
        <v>392.65800000000002</v>
      </c>
      <c r="F481">
        <v>457.34899999999999</v>
      </c>
      <c r="G481">
        <v>461.92500000000001</v>
      </c>
      <c r="H481">
        <v>537.40499999999997</v>
      </c>
      <c r="I481">
        <v>48.804900000000004</v>
      </c>
      <c r="M481">
        <v>2034</v>
      </c>
      <c r="N481">
        <v>1731.91</v>
      </c>
      <c r="O481">
        <v>452.80200000000002</v>
      </c>
      <c r="P481">
        <v>417.03899999999999</v>
      </c>
      <c r="Q481">
        <v>392.65800000000002</v>
      </c>
      <c r="R481">
        <v>457.34899999999999</v>
      </c>
      <c r="S481">
        <v>461.92500000000001</v>
      </c>
      <c r="T481">
        <v>537.40499999999997</v>
      </c>
      <c r="U481">
        <v>48.804900000000004</v>
      </c>
    </row>
    <row r="482" spans="1:21" ht="15" customHeight="1" x14ac:dyDescent="0.2"/>
    <row r="483" spans="1:21" ht="15" customHeight="1" x14ac:dyDescent="0.2"/>
    <row r="484" spans="1:21" ht="15" customHeight="1" x14ac:dyDescent="0.2"/>
    <row r="485" spans="1:21" ht="15" customHeight="1" x14ac:dyDescent="0.2"/>
    <row r="486" spans="1:21" ht="15" customHeight="1" x14ac:dyDescent="0.2"/>
    <row r="487" spans="1:21" ht="15" customHeight="1" x14ac:dyDescent="0.2"/>
    <row r="488" spans="1:21" ht="15" customHeight="1" x14ac:dyDescent="0.2"/>
    <row r="489" spans="1:21" ht="15" customHeight="1" x14ac:dyDescent="0.2"/>
    <row r="490" spans="1:21" ht="15" customHeight="1" x14ac:dyDescent="0.2"/>
    <row r="491" spans="1:21" ht="15" customHeight="1" x14ac:dyDescent="0.2"/>
    <row r="492" spans="1:21" ht="15" customHeight="1" x14ac:dyDescent="0.2"/>
    <row r="493" spans="1:21" ht="15" customHeight="1" x14ac:dyDescent="0.2"/>
    <row r="494" spans="1:21" ht="15" customHeight="1" x14ac:dyDescent="0.2"/>
    <row r="495" spans="1:21" ht="15" customHeight="1" x14ac:dyDescent="0.2"/>
    <row r="496" spans="1:21"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sheetData>
  <sortState ref="Y2:AG99">
    <sortCondition ref="Y2:Y99"/>
    <sortCondition ref="AA2:AA99"/>
  </sortState>
  <mergeCells count="10">
    <mergeCell ref="AQ19:AX19"/>
    <mergeCell ref="AL19:AM19"/>
    <mergeCell ref="AN19:AO19"/>
    <mergeCell ref="AQ34:AX34"/>
    <mergeCell ref="AK3:AK4"/>
    <mergeCell ref="AL3:AM3"/>
    <mergeCell ref="AN3:AO3"/>
    <mergeCell ref="AL4:AM4"/>
    <mergeCell ref="AN4:AO4"/>
    <mergeCell ref="AQ4:AX4"/>
  </mergeCell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F537"/>
  <sheetViews>
    <sheetView topLeftCell="X4" workbookViewId="0">
      <selection activeCell="Y1" sqref="Y1:AG99"/>
    </sheetView>
  </sheetViews>
  <sheetFormatPr defaultRowHeight="12.75" x14ac:dyDescent="0.2"/>
  <cols>
    <col min="11" max="11" width="10.28515625" style="9" bestFit="1" customWidth="1"/>
    <col min="14" max="14" width="10" bestFit="1" customWidth="1"/>
    <col min="15" max="15" width="10" customWidth="1"/>
    <col min="23" max="23" width="9.140625" style="9"/>
    <col min="36" max="36" width="10.42578125" customWidth="1"/>
    <col min="37" max="37" width="42.5703125" customWidth="1"/>
    <col min="39" max="39" width="11.140625" bestFit="1" customWidth="1"/>
    <col min="40" max="40" width="9.85546875" bestFit="1" customWidth="1"/>
  </cols>
  <sheetData>
    <row r="1" spans="1:58" ht="15" customHeight="1" x14ac:dyDescent="0.2">
      <c r="K1" s="8" t="s">
        <v>68</v>
      </c>
      <c r="W1" s="8" t="s">
        <v>69</v>
      </c>
      <c r="X1" s="8" t="s">
        <v>67</v>
      </c>
      <c r="Y1" t="s">
        <v>63</v>
      </c>
      <c r="Z1" t="s">
        <v>64</v>
      </c>
      <c r="AA1" t="s">
        <v>6</v>
      </c>
      <c r="AB1" t="s">
        <v>56</v>
      </c>
      <c r="AC1" t="s">
        <v>57</v>
      </c>
      <c r="AD1" t="s">
        <v>18</v>
      </c>
      <c r="AE1" t="s">
        <v>58</v>
      </c>
      <c r="AF1" t="s">
        <v>65</v>
      </c>
      <c r="AG1" t="s">
        <v>66</v>
      </c>
      <c r="AH1" s="8" t="s">
        <v>56</v>
      </c>
      <c r="AI1" s="8" t="s">
        <v>57</v>
      </c>
      <c r="AK1" s="27" t="s">
        <v>71</v>
      </c>
      <c r="AL1" s="27"/>
      <c r="AM1" s="27"/>
      <c r="AN1" s="27"/>
      <c r="AO1" s="27"/>
      <c r="AP1" s="27"/>
      <c r="AQ1" s="27" t="s">
        <v>70</v>
      </c>
      <c r="AR1" s="27"/>
      <c r="AS1" s="27"/>
    </row>
    <row r="2" spans="1:58" ht="15" customHeight="1" thickBot="1" x14ac:dyDescent="0.25">
      <c r="A2" t="s">
        <v>0</v>
      </c>
      <c r="B2" t="s">
        <v>1</v>
      </c>
      <c r="C2" t="s">
        <v>2</v>
      </c>
      <c r="D2" t="s">
        <v>3</v>
      </c>
      <c r="E2" t="s">
        <v>4</v>
      </c>
      <c r="F2" t="s">
        <v>5</v>
      </c>
      <c r="M2" t="s">
        <v>0</v>
      </c>
      <c r="N2" t="s">
        <v>1</v>
      </c>
      <c r="O2" t="s">
        <v>2</v>
      </c>
      <c r="P2" t="s">
        <v>3</v>
      </c>
      <c r="Q2" t="s">
        <v>4</v>
      </c>
      <c r="R2" t="s">
        <v>5</v>
      </c>
      <c r="Y2">
        <v>1</v>
      </c>
      <c r="Z2" t="s">
        <v>97</v>
      </c>
      <c r="AA2">
        <v>2020</v>
      </c>
      <c r="AB2">
        <v>5.6230500000000001</v>
      </c>
      <c r="AC2">
        <v>6.7117100000000001</v>
      </c>
      <c r="AD2">
        <v>2.3849200000000002</v>
      </c>
      <c r="AE2">
        <v>45.176000000000002</v>
      </c>
      <c r="AF2">
        <v>2.5439900000000001E-2</v>
      </c>
      <c r="AG2">
        <v>106.12</v>
      </c>
      <c r="AH2" s="9">
        <f t="shared" ref="AH2:AI5" si="0">AB2*1000</f>
        <v>5623.05</v>
      </c>
      <c r="AI2" s="9">
        <f t="shared" si="0"/>
        <v>6711.71</v>
      </c>
    </row>
    <row r="3" spans="1:58" ht="15" customHeight="1" thickBot="1" x14ac:dyDescent="0.25">
      <c r="A3">
        <v>84.831699999999998</v>
      </c>
      <c r="B3">
        <v>33.932699999999997</v>
      </c>
      <c r="C3">
        <v>29.691099999999999</v>
      </c>
      <c r="D3">
        <v>1.8110399999999999E-2</v>
      </c>
      <c r="E3">
        <v>9.9077599999999998E-3</v>
      </c>
      <c r="F3">
        <v>46.4619</v>
      </c>
      <c r="L3" s="27"/>
      <c r="M3">
        <v>84.831699999999998</v>
      </c>
      <c r="N3">
        <v>33.932699999999997</v>
      </c>
      <c r="O3">
        <v>29.691099999999999</v>
      </c>
      <c r="P3">
        <v>1.8110399999999999E-2</v>
      </c>
      <c r="Q3">
        <v>9.9077599999999998E-3</v>
      </c>
      <c r="R3">
        <v>46.4619</v>
      </c>
      <c r="Y3">
        <v>1</v>
      </c>
      <c r="Z3" t="s">
        <v>97</v>
      </c>
      <c r="AA3">
        <v>2021</v>
      </c>
      <c r="AB3">
        <v>5.3701418099999998</v>
      </c>
      <c r="AC3">
        <v>6.4099498300000004</v>
      </c>
      <c r="AD3">
        <v>2.4710399999999999</v>
      </c>
      <c r="AE3">
        <v>42.987947699999999</v>
      </c>
      <c r="AF3">
        <v>2.76304998E-2</v>
      </c>
      <c r="AG3">
        <v>102.90346599999999</v>
      </c>
      <c r="AH3" s="9">
        <f t="shared" si="0"/>
        <v>5370.1418100000001</v>
      </c>
      <c r="AI3" s="9">
        <f t="shared" si="0"/>
        <v>6409.9498300000005</v>
      </c>
      <c r="AK3" s="58"/>
      <c r="AL3" s="60" t="s">
        <v>77</v>
      </c>
      <c r="AM3" s="60"/>
      <c r="AN3" s="61" t="s">
        <v>77</v>
      </c>
      <c r="AO3" s="62"/>
      <c r="AQ3" s="2" t="s">
        <v>6</v>
      </c>
      <c r="AR3" s="2" t="s">
        <v>7</v>
      </c>
      <c r="AS3" s="2" t="s">
        <v>55</v>
      </c>
      <c r="AT3" s="2" t="s">
        <v>8</v>
      </c>
      <c r="AU3" s="2" t="s">
        <v>9</v>
      </c>
      <c r="AV3" s="2" t="s">
        <v>10</v>
      </c>
      <c r="AW3" s="2" t="s">
        <v>11</v>
      </c>
      <c r="AX3" s="2" t="s">
        <v>12</v>
      </c>
    </row>
    <row r="4" spans="1:58" ht="30" customHeight="1" x14ac:dyDescent="0.2">
      <c r="A4" t="s">
        <v>14</v>
      </c>
      <c r="B4" t="s">
        <v>15</v>
      </c>
      <c r="M4" t="s">
        <v>14</v>
      </c>
      <c r="N4" t="s">
        <v>15</v>
      </c>
      <c r="Y4">
        <v>1</v>
      </c>
      <c r="Z4" t="s">
        <v>97</v>
      </c>
      <c r="AA4">
        <v>2022</v>
      </c>
      <c r="AB4">
        <v>5.1465177500000001</v>
      </c>
      <c r="AC4">
        <v>6.1431351200000002</v>
      </c>
      <c r="AD4">
        <v>3.0894599999999999</v>
      </c>
      <c r="AE4">
        <v>40.8076364</v>
      </c>
      <c r="AF4">
        <v>3.6198330799999998E-2</v>
      </c>
      <c r="AG4">
        <v>100.3705492</v>
      </c>
      <c r="AH4" s="9">
        <f t="shared" si="0"/>
        <v>5146.51775</v>
      </c>
      <c r="AI4" s="9">
        <f t="shared" si="0"/>
        <v>6143.1351199999999</v>
      </c>
      <c r="AK4" s="59"/>
      <c r="AL4" s="63" t="s">
        <v>78</v>
      </c>
      <c r="AM4" s="63"/>
      <c r="AN4" s="64" t="s">
        <v>82</v>
      </c>
      <c r="AO4" s="65"/>
      <c r="AQ4" s="66" t="s">
        <v>13</v>
      </c>
      <c r="AR4" s="66"/>
      <c r="AS4" s="66"/>
      <c r="AT4" s="66"/>
      <c r="AU4" s="66"/>
      <c r="AV4" s="66"/>
      <c r="AW4" s="66"/>
      <c r="AX4" s="66"/>
    </row>
    <row r="5" spans="1:58" ht="15" customHeight="1" thickBot="1" x14ac:dyDescent="0.3">
      <c r="A5">
        <v>0.90988999999999998</v>
      </c>
      <c r="M5">
        <v>0.90988999999999998</v>
      </c>
      <c r="Y5">
        <v>1</v>
      </c>
      <c r="Z5" t="s">
        <v>97</v>
      </c>
      <c r="AA5">
        <v>2023</v>
      </c>
      <c r="AB5">
        <v>4.9206632499999996</v>
      </c>
      <c r="AC5">
        <v>5.8736291200000004</v>
      </c>
      <c r="AD5">
        <v>2.8842400000000001</v>
      </c>
      <c r="AE5">
        <v>38.656925800000003</v>
      </c>
      <c r="AF5">
        <v>3.5331203899999997E-2</v>
      </c>
      <c r="AG5">
        <v>98.077705499999993</v>
      </c>
      <c r="AH5" s="9">
        <f t="shared" si="0"/>
        <v>4920.6632499999996</v>
      </c>
      <c r="AI5" s="9">
        <f t="shared" si="0"/>
        <v>5873.6291200000005</v>
      </c>
      <c r="AK5" s="12" t="s">
        <v>59</v>
      </c>
      <c r="AL5" s="31">
        <f>AM5-1</f>
        <v>2021</v>
      </c>
      <c r="AM5" s="31">
        <f>AN5</f>
        <v>2022</v>
      </c>
      <c r="AN5" s="44">
        <v>2022</v>
      </c>
      <c r="AO5" s="13">
        <f>AN5+1</f>
        <v>2023</v>
      </c>
      <c r="AQ5" s="3">
        <f t="shared" ref="AQ5:AQ18" si="1">A9</f>
        <v>2020</v>
      </c>
      <c r="AR5" s="4">
        <f t="shared" ref="AR5:AR18" si="2">G26*1000</f>
        <v>45176</v>
      </c>
      <c r="AS5" s="4">
        <f>NR!W26</f>
        <v>45176</v>
      </c>
      <c r="AT5" s="4">
        <f t="shared" ref="AT5:AT18" si="3">F162*1000</f>
        <v>45176</v>
      </c>
      <c r="AU5" s="4">
        <f t="shared" ref="AU5:AU18" si="4">G230*1000</f>
        <v>45176</v>
      </c>
      <c r="AV5" s="4">
        <f t="shared" ref="AV5:AV18" si="5">G298*1000</f>
        <v>45176</v>
      </c>
      <c r="AW5" s="4">
        <f t="shared" ref="AW5:AW18" si="6">G366*1000</f>
        <v>45176</v>
      </c>
      <c r="AX5" s="4">
        <f t="shared" ref="AX5:AX18" si="7">G434*1000</f>
        <v>45176</v>
      </c>
      <c r="AZ5" s="29"/>
      <c r="BA5" s="29"/>
      <c r="BB5" s="29"/>
      <c r="BC5" s="29"/>
      <c r="BD5" s="29"/>
      <c r="BE5" s="29"/>
      <c r="BF5" s="29"/>
    </row>
    <row r="6" spans="1:58" ht="15" customHeight="1" x14ac:dyDescent="0.25">
      <c r="A6" t="s">
        <v>16</v>
      </c>
      <c r="B6">
        <v>1</v>
      </c>
      <c r="C6" t="s">
        <v>16</v>
      </c>
      <c r="D6" t="s">
        <v>17</v>
      </c>
      <c r="E6" t="s">
        <v>97</v>
      </c>
      <c r="M6" t="s">
        <v>16</v>
      </c>
      <c r="N6">
        <v>1</v>
      </c>
      <c r="O6" t="s">
        <v>16</v>
      </c>
      <c r="P6" t="s">
        <v>17</v>
      </c>
      <c r="Q6" t="s">
        <v>97</v>
      </c>
      <c r="Y6">
        <v>1</v>
      </c>
      <c r="Z6" t="s">
        <v>97</v>
      </c>
      <c r="AA6">
        <v>2024</v>
      </c>
      <c r="AB6">
        <v>4.73575049</v>
      </c>
      <c r="AC6">
        <v>5.6529934199999996</v>
      </c>
      <c r="AD6">
        <v>4.73575049</v>
      </c>
      <c r="AE6">
        <v>36.506170900000001</v>
      </c>
      <c r="AF6">
        <v>6.1027400000000002E-2</v>
      </c>
      <c r="AG6">
        <v>96.8425522</v>
      </c>
      <c r="AH6" s="9">
        <f t="shared" ref="AH6" si="8">AB6*1000</f>
        <v>4735.7504900000004</v>
      </c>
      <c r="AI6" s="9">
        <f t="shared" ref="AI6" si="9">AC6*1000</f>
        <v>5652.9934199999998</v>
      </c>
      <c r="AK6" s="14" t="s">
        <v>60</v>
      </c>
      <c r="AL6" s="15"/>
      <c r="AM6" s="16"/>
      <c r="AN6" s="15"/>
      <c r="AO6" s="16"/>
      <c r="AQ6" s="3">
        <f t="shared" si="1"/>
        <v>2021</v>
      </c>
      <c r="AR6" s="4">
        <f t="shared" si="2"/>
        <v>42987.9</v>
      </c>
      <c r="AS6" s="4">
        <f>AE3*1000</f>
        <v>42987.947699999997</v>
      </c>
      <c r="AT6" s="4">
        <f t="shared" si="3"/>
        <v>42987.7</v>
      </c>
      <c r="AU6" s="4">
        <f t="shared" si="4"/>
        <v>42987.9</v>
      </c>
      <c r="AV6" s="4">
        <f t="shared" si="5"/>
        <v>42987.9</v>
      </c>
      <c r="AW6" s="4">
        <f t="shared" si="6"/>
        <v>42343.6</v>
      </c>
      <c r="AX6" s="4">
        <f t="shared" si="7"/>
        <v>42515.5</v>
      </c>
      <c r="AZ6" s="29"/>
      <c r="BA6" s="29"/>
      <c r="BB6" s="29"/>
      <c r="BC6" s="29"/>
      <c r="BD6" s="29"/>
      <c r="BE6" s="29"/>
      <c r="BF6" s="29"/>
    </row>
    <row r="7" spans="1:58" ht="15" customHeight="1" x14ac:dyDescent="0.25">
      <c r="A7" t="s">
        <v>18</v>
      </c>
      <c r="B7" t="s">
        <v>97</v>
      </c>
      <c r="M7" t="s">
        <v>18</v>
      </c>
      <c r="N7" t="s">
        <v>97</v>
      </c>
      <c r="Y7">
        <v>1</v>
      </c>
      <c r="Z7" t="s">
        <v>97</v>
      </c>
      <c r="AA7">
        <v>2025</v>
      </c>
      <c r="AB7">
        <v>4.4785525000000002</v>
      </c>
      <c r="AC7">
        <v>5.3442551399999996</v>
      </c>
      <c r="AD7">
        <v>4.4785525000000002</v>
      </c>
      <c r="AE7">
        <v>34.121091499999999</v>
      </c>
      <c r="AF7">
        <v>6.1027400000000002E-2</v>
      </c>
      <c r="AG7">
        <v>94.523549399999993</v>
      </c>
      <c r="AK7" s="20" t="s">
        <v>83</v>
      </c>
      <c r="AL7" s="15" t="s">
        <v>92</v>
      </c>
      <c r="AM7" s="16" t="s">
        <v>92</v>
      </c>
      <c r="AN7" s="15" t="str">
        <f>IF(AN9&lt;AN11,"3b","3a")</f>
        <v>3a</v>
      </c>
      <c r="AO7" s="22" t="str">
        <f>IF(AO9&lt;AO11,"3b","3a")</f>
        <v>3a</v>
      </c>
      <c r="AQ7" s="3">
        <f t="shared" si="1"/>
        <v>2022</v>
      </c>
      <c r="AR7" s="4">
        <f t="shared" si="2"/>
        <v>40474.200000000004</v>
      </c>
      <c r="AS7" s="4">
        <f t="shared" ref="AS7:AS18" si="10">AE4*1000</f>
        <v>40807.636400000003</v>
      </c>
      <c r="AT7" s="4">
        <f t="shared" si="3"/>
        <v>40883.200000000004</v>
      </c>
      <c r="AU7" s="4">
        <f t="shared" si="4"/>
        <v>40957</v>
      </c>
      <c r="AV7" s="4">
        <f t="shared" si="5"/>
        <v>41298.6</v>
      </c>
      <c r="AW7" s="4">
        <f t="shared" si="6"/>
        <v>38539.200000000004</v>
      </c>
      <c r="AX7" s="4">
        <f t="shared" si="7"/>
        <v>39164.800000000003</v>
      </c>
      <c r="AZ7" s="29"/>
      <c r="BA7" s="29"/>
      <c r="BB7" s="29"/>
      <c r="BC7" s="29"/>
      <c r="BD7" s="29"/>
      <c r="BE7" s="29"/>
      <c r="BF7" s="29"/>
    </row>
    <row r="8" spans="1:58" ht="15" customHeight="1" x14ac:dyDescent="0.25">
      <c r="A8" t="s">
        <v>6</v>
      </c>
      <c r="B8" t="s">
        <v>19</v>
      </c>
      <c r="C8" t="s">
        <v>20</v>
      </c>
      <c r="D8" t="s">
        <v>21</v>
      </c>
      <c r="E8" t="s">
        <v>22</v>
      </c>
      <c r="F8" t="s">
        <v>23</v>
      </c>
      <c r="G8" t="s">
        <v>24</v>
      </c>
      <c r="H8" t="s">
        <v>25</v>
      </c>
      <c r="I8" t="s">
        <v>26</v>
      </c>
      <c r="M8" t="s">
        <v>6</v>
      </c>
      <c r="N8" t="s">
        <v>19</v>
      </c>
      <c r="O8" t="s">
        <v>20</v>
      </c>
      <c r="P8" t="s">
        <v>21</v>
      </c>
      <c r="Q8" t="s">
        <v>22</v>
      </c>
      <c r="R8" t="s">
        <v>23</v>
      </c>
      <c r="S8" t="s">
        <v>24</v>
      </c>
      <c r="T8" t="s">
        <v>25</v>
      </c>
      <c r="U8" t="s">
        <v>26</v>
      </c>
      <c r="Y8">
        <v>1</v>
      </c>
      <c r="Z8" t="s">
        <v>97</v>
      </c>
      <c r="AA8">
        <v>2026</v>
      </c>
      <c r="AB8">
        <v>4.0570268900000004</v>
      </c>
      <c r="AC8">
        <v>4.8263430700000001</v>
      </c>
      <c r="AD8">
        <v>4.0570268900000004</v>
      </c>
      <c r="AE8">
        <v>32.192715700000001</v>
      </c>
      <c r="AF8" s="28">
        <v>5.7733435800000003E-2</v>
      </c>
      <c r="AG8" s="28">
        <v>93.166745899999995</v>
      </c>
      <c r="AK8" s="20" t="s">
        <v>84</v>
      </c>
      <c r="AL8" s="21"/>
      <c r="AM8" s="22"/>
      <c r="AN8" s="21">
        <f>W62</f>
        <v>100371</v>
      </c>
      <c r="AO8" s="22">
        <f>W63</f>
        <v>96044.5</v>
      </c>
      <c r="AQ8" s="3">
        <f t="shared" si="1"/>
        <v>2023</v>
      </c>
      <c r="AR8" s="4">
        <f t="shared" si="2"/>
        <v>37407.5</v>
      </c>
      <c r="AS8" s="4">
        <f t="shared" si="10"/>
        <v>38656.925800000005</v>
      </c>
      <c r="AT8" s="4">
        <f t="shared" si="3"/>
        <v>38931.300000000003</v>
      </c>
      <c r="AU8" s="4">
        <f t="shared" si="4"/>
        <v>39210.6</v>
      </c>
      <c r="AV8" s="4">
        <f t="shared" si="5"/>
        <v>40525.9</v>
      </c>
      <c r="AW8" s="4">
        <f t="shared" si="6"/>
        <v>35216.6</v>
      </c>
      <c r="AX8" s="4">
        <f t="shared" si="7"/>
        <v>36068.300000000003</v>
      </c>
      <c r="AZ8" s="29"/>
      <c r="BA8" s="29"/>
      <c r="BB8" s="29"/>
      <c r="BC8" s="29"/>
      <c r="BD8" s="29"/>
      <c r="BE8" s="29"/>
      <c r="BF8" s="29"/>
    </row>
    <row r="9" spans="1:58" ht="15" customHeight="1" x14ac:dyDescent="0.25">
      <c r="A9">
        <v>2020</v>
      </c>
      <c r="B9">
        <v>0</v>
      </c>
      <c r="C9">
        <v>4.9312699999999996</v>
      </c>
      <c r="D9">
        <v>5.2728599999999997</v>
      </c>
      <c r="E9">
        <v>2.3849200000000002</v>
      </c>
      <c r="F9">
        <v>2.3849200000000002</v>
      </c>
      <c r="G9">
        <v>2.3849200000000002</v>
      </c>
      <c r="H9">
        <v>2.3849200000000002</v>
      </c>
      <c r="I9" s="1">
        <v>1.3322700000000001E-15</v>
      </c>
      <c r="K9" s="10">
        <f t="shared" ref="K9:K22" si="11">G9*1000</f>
        <v>2384.92</v>
      </c>
      <c r="M9">
        <v>2020</v>
      </c>
      <c r="N9">
        <v>0</v>
      </c>
      <c r="O9">
        <v>4.9312699999999996</v>
      </c>
      <c r="P9">
        <v>5.2728599999999997</v>
      </c>
      <c r="Q9">
        <v>2.3849200000000002</v>
      </c>
      <c r="R9">
        <v>2.3849200000000002</v>
      </c>
      <c r="S9">
        <v>2.3849200000000002</v>
      </c>
      <c r="T9">
        <v>2.3849200000000002</v>
      </c>
      <c r="U9" s="1">
        <v>1.3322700000000001E-15</v>
      </c>
      <c r="W9" s="10">
        <f t="shared" ref="W9:W22" si="12">S9*1000</f>
        <v>2384.92</v>
      </c>
      <c r="Y9">
        <v>1</v>
      </c>
      <c r="Z9" t="s">
        <v>97</v>
      </c>
      <c r="AA9">
        <v>2027</v>
      </c>
      <c r="AB9">
        <v>3.7864418199999998</v>
      </c>
      <c r="AC9">
        <v>4.50660667</v>
      </c>
      <c r="AD9">
        <v>3.7864418199999998</v>
      </c>
      <c r="AE9">
        <v>30.777990500000001</v>
      </c>
      <c r="AF9">
        <v>5.5055107800000003E-2</v>
      </c>
      <c r="AG9">
        <v>92.836451600000004</v>
      </c>
      <c r="AK9" s="20" t="s">
        <v>93</v>
      </c>
      <c r="AL9" s="21"/>
      <c r="AM9" s="22"/>
      <c r="AN9" s="21">
        <f>W28</f>
        <v>40474.200000000004</v>
      </c>
      <c r="AO9" s="22">
        <f>W29</f>
        <v>37407.5</v>
      </c>
      <c r="AQ9" s="3">
        <f t="shared" si="1"/>
        <v>2024</v>
      </c>
      <c r="AR9" s="4">
        <f t="shared" si="2"/>
        <v>34756.199999999997</v>
      </c>
      <c r="AS9" s="4">
        <f t="shared" si="10"/>
        <v>36506.170899999997</v>
      </c>
      <c r="AT9" s="4">
        <f t="shared" si="3"/>
        <v>37242.199999999997</v>
      </c>
      <c r="AU9" s="4">
        <f t="shared" si="4"/>
        <v>37711.399999999994</v>
      </c>
      <c r="AV9" s="4">
        <f t="shared" si="5"/>
        <v>39932.800000000003</v>
      </c>
      <c r="AW9" s="4">
        <f t="shared" si="6"/>
        <v>32408.400000000001</v>
      </c>
      <c r="AX9" s="4">
        <f t="shared" si="7"/>
        <v>33157.200000000004</v>
      </c>
      <c r="AZ9" s="29"/>
      <c r="BA9" s="29"/>
      <c r="BB9" s="29"/>
      <c r="BC9" s="29"/>
      <c r="BD9" s="29"/>
      <c r="BE9" s="29"/>
      <c r="BF9" s="29"/>
    </row>
    <row r="10" spans="1:58" ht="15" customHeight="1" x14ac:dyDescent="0.3">
      <c r="A10">
        <v>2021</v>
      </c>
      <c r="B10">
        <v>0</v>
      </c>
      <c r="C10">
        <v>4.9312699999999996</v>
      </c>
      <c r="D10">
        <v>5.2728599999999997</v>
      </c>
      <c r="E10">
        <v>2.4710399999999999</v>
      </c>
      <c r="F10">
        <v>2.4710399999999999</v>
      </c>
      <c r="G10">
        <v>2.4710399999999999</v>
      </c>
      <c r="H10">
        <v>2.4710399999999999</v>
      </c>
      <c r="I10" s="1">
        <v>1.1534500000000001E-12</v>
      </c>
      <c r="K10" s="10">
        <f t="shared" si="11"/>
        <v>2471.04</v>
      </c>
      <c r="L10" s="46"/>
      <c r="M10">
        <v>2021</v>
      </c>
      <c r="N10">
        <v>0</v>
      </c>
      <c r="O10">
        <v>4.9312699999999996</v>
      </c>
      <c r="P10">
        <v>5.2728599999999997</v>
      </c>
      <c r="Q10">
        <v>2.4710399999999999</v>
      </c>
      <c r="R10">
        <v>2.4710399999999999</v>
      </c>
      <c r="S10">
        <v>2.4710399999999999</v>
      </c>
      <c r="T10">
        <v>2.4710399999999999</v>
      </c>
      <c r="U10" s="1">
        <v>1.1534500000000001E-12</v>
      </c>
      <c r="W10" s="10">
        <f t="shared" si="12"/>
        <v>2471.04</v>
      </c>
      <c r="Y10">
        <v>1</v>
      </c>
      <c r="Z10" t="s">
        <v>97</v>
      </c>
      <c r="AA10">
        <v>2028</v>
      </c>
      <c r="AB10">
        <v>3.6720103499999999</v>
      </c>
      <c r="AC10">
        <v>4.3718103499999996</v>
      </c>
      <c r="AD10">
        <v>3.6720103499999999</v>
      </c>
      <c r="AE10">
        <v>29.8536252</v>
      </c>
      <c r="AF10">
        <v>5.32964088E-2</v>
      </c>
      <c r="AG10">
        <v>93.252094600000007</v>
      </c>
      <c r="AK10" s="14" t="s">
        <v>73</v>
      </c>
      <c r="AL10" s="21"/>
      <c r="AM10" s="22"/>
      <c r="AN10" s="21">
        <f>M3*1000</f>
        <v>84831.7</v>
      </c>
      <c r="AO10" s="22">
        <f>AN10</f>
        <v>84831.7</v>
      </c>
      <c r="AQ10" s="3">
        <f t="shared" si="1"/>
        <v>2025</v>
      </c>
      <c r="AR10" s="4">
        <f t="shared" si="2"/>
        <v>32549.999999999996</v>
      </c>
      <c r="AS10" s="4">
        <f t="shared" si="10"/>
        <v>34121.091499999995</v>
      </c>
      <c r="AT10" s="4">
        <f t="shared" si="3"/>
        <v>35833.5</v>
      </c>
      <c r="AU10" s="4">
        <f t="shared" si="4"/>
        <v>36485.4</v>
      </c>
      <c r="AV10" s="4">
        <f t="shared" si="5"/>
        <v>39554.299999999996</v>
      </c>
      <c r="AW10" s="4">
        <f t="shared" si="6"/>
        <v>30179.300000000003</v>
      </c>
      <c r="AX10" s="4">
        <f t="shared" si="7"/>
        <v>30805.599999999999</v>
      </c>
      <c r="AZ10" s="29"/>
      <c r="BA10" s="29"/>
      <c r="BB10" s="29"/>
      <c r="BC10" s="29"/>
      <c r="BD10" s="29"/>
      <c r="BE10" s="29"/>
      <c r="BF10" s="29"/>
    </row>
    <row r="11" spans="1:58" ht="15" customHeight="1" x14ac:dyDescent="0.3">
      <c r="A11">
        <v>2022</v>
      </c>
      <c r="B11">
        <v>0</v>
      </c>
      <c r="C11">
        <v>4.9312699999999996</v>
      </c>
      <c r="D11">
        <v>5.2728599999999997</v>
      </c>
      <c r="E11">
        <v>5.1464999999999996</v>
      </c>
      <c r="F11">
        <v>5.1465100000000001</v>
      </c>
      <c r="G11">
        <v>5.1465199999999998</v>
      </c>
      <c r="H11">
        <v>5.14656</v>
      </c>
      <c r="I11" s="1">
        <v>2.0140400000000001E-5</v>
      </c>
      <c r="K11" s="10">
        <f t="shared" si="11"/>
        <v>5146.5199999999995</v>
      </c>
      <c r="L11" s="46"/>
      <c r="M11">
        <v>2022</v>
      </c>
      <c r="N11">
        <v>0</v>
      </c>
      <c r="O11">
        <v>4.9312699999999996</v>
      </c>
      <c r="P11">
        <v>5.2728599999999997</v>
      </c>
      <c r="Q11">
        <v>5.1464999999999996</v>
      </c>
      <c r="R11">
        <v>5.1465100000000001</v>
      </c>
      <c r="S11">
        <v>5.1465199999999998</v>
      </c>
      <c r="T11">
        <v>5.14656</v>
      </c>
      <c r="U11" s="1">
        <v>2.0140400000000001E-5</v>
      </c>
      <c r="W11" s="10">
        <f t="shared" si="12"/>
        <v>5146.5199999999995</v>
      </c>
      <c r="Y11">
        <v>1</v>
      </c>
      <c r="Z11" t="s">
        <v>97</v>
      </c>
      <c r="AA11">
        <v>2029</v>
      </c>
      <c r="AB11">
        <v>3.6633223400000001</v>
      </c>
      <c r="AC11">
        <v>4.3622174400000002</v>
      </c>
      <c r="AD11">
        <v>3.6633223400000001</v>
      </c>
      <c r="AE11">
        <v>29.3874095</v>
      </c>
      <c r="AF11">
        <v>5.2379737599999997E-2</v>
      </c>
      <c r="AG11">
        <v>94.1600945</v>
      </c>
      <c r="AK11" s="14" t="s">
        <v>74</v>
      </c>
      <c r="AL11" s="21"/>
      <c r="AM11" s="22"/>
      <c r="AN11" s="21">
        <f>N3*1000</f>
        <v>33932.699999999997</v>
      </c>
      <c r="AO11" s="22">
        <f>AN11</f>
        <v>33932.699999999997</v>
      </c>
      <c r="AP11" t="s">
        <v>96</v>
      </c>
      <c r="AQ11" s="3">
        <f t="shared" si="1"/>
        <v>2026</v>
      </c>
      <c r="AR11" s="4">
        <f t="shared" si="2"/>
        <v>30839.200000000001</v>
      </c>
      <c r="AS11" s="4">
        <f t="shared" si="10"/>
        <v>32192.715700000001</v>
      </c>
      <c r="AT11" s="4">
        <f t="shared" si="3"/>
        <v>34708.300000000003</v>
      </c>
      <c r="AU11" s="4">
        <f t="shared" si="4"/>
        <v>35551.599999999999</v>
      </c>
      <c r="AV11" s="4">
        <f t="shared" si="5"/>
        <v>39417.200000000004</v>
      </c>
      <c r="AW11" s="4">
        <f t="shared" si="6"/>
        <v>28510</v>
      </c>
      <c r="AX11" s="4">
        <f t="shared" si="7"/>
        <v>29035.8</v>
      </c>
      <c r="AZ11" s="29"/>
      <c r="BA11" s="29"/>
      <c r="BB11" s="29"/>
      <c r="BC11" s="29"/>
      <c r="BD11" s="29"/>
      <c r="BE11" s="29"/>
      <c r="BF11" s="29"/>
    </row>
    <row r="12" spans="1:58" ht="15" customHeight="1" x14ac:dyDescent="0.3">
      <c r="A12">
        <v>2023</v>
      </c>
      <c r="B12">
        <v>0</v>
      </c>
      <c r="C12">
        <v>4.9312699999999996</v>
      </c>
      <c r="D12">
        <v>5.2728599999999997</v>
      </c>
      <c r="E12">
        <v>4.8045</v>
      </c>
      <c r="F12">
        <v>4.8046100000000003</v>
      </c>
      <c r="G12">
        <v>4.8046600000000002</v>
      </c>
      <c r="H12">
        <v>4.8049799999999996</v>
      </c>
      <c r="I12">
        <v>1.7691199999999999E-4</v>
      </c>
      <c r="K12" s="10">
        <f t="shared" si="11"/>
        <v>4804.66</v>
      </c>
      <c r="L12" s="46"/>
      <c r="M12">
        <v>2023</v>
      </c>
      <c r="N12">
        <v>0</v>
      </c>
      <c r="O12">
        <v>4.9312699999999996</v>
      </c>
      <c r="P12">
        <v>5.2728599999999997</v>
      </c>
      <c r="Q12">
        <v>4.8045</v>
      </c>
      <c r="R12">
        <v>4.8046100000000003</v>
      </c>
      <c r="S12">
        <v>4.8046600000000002</v>
      </c>
      <c r="T12">
        <v>4.8049799999999996</v>
      </c>
      <c r="U12" s="1">
        <v>1.7691199999999999E-4</v>
      </c>
      <c r="W12" s="10">
        <f t="shared" si="12"/>
        <v>4804.66</v>
      </c>
      <c r="Y12">
        <v>1</v>
      </c>
      <c r="Z12" t="s">
        <v>97</v>
      </c>
      <c r="AA12">
        <v>2030</v>
      </c>
      <c r="AB12">
        <v>3.71905347</v>
      </c>
      <c r="AC12">
        <v>4.4291274500000002</v>
      </c>
      <c r="AD12">
        <v>3.71905347</v>
      </c>
      <c r="AE12">
        <v>29.3178448</v>
      </c>
      <c r="AF12">
        <v>5.2144414200000003E-2</v>
      </c>
      <c r="AG12">
        <v>95.318253900000002</v>
      </c>
      <c r="AK12" s="14" t="s">
        <v>75</v>
      </c>
      <c r="AL12" s="21"/>
      <c r="AM12" s="22"/>
      <c r="AN12" s="21">
        <f>O3*1000</f>
        <v>29691.1</v>
      </c>
      <c r="AO12" s="22">
        <f>AN12</f>
        <v>29691.1</v>
      </c>
      <c r="AP12" t="s">
        <v>94</v>
      </c>
      <c r="AQ12" s="3">
        <f t="shared" si="1"/>
        <v>2027</v>
      </c>
      <c r="AR12" s="4">
        <f t="shared" si="2"/>
        <v>29618.1</v>
      </c>
      <c r="AS12" s="4">
        <f t="shared" si="10"/>
        <v>30777.9905</v>
      </c>
      <c r="AT12" s="4">
        <f t="shared" si="3"/>
        <v>33893.5</v>
      </c>
      <c r="AU12" s="4">
        <f t="shared" si="4"/>
        <v>34935.1</v>
      </c>
      <c r="AV12" s="4">
        <f t="shared" si="5"/>
        <v>39554.299999999996</v>
      </c>
      <c r="AW12" s="4">
        <f t="shared" si="6"/>
        <v>27344.899999999998</v>
      </c>
      <c r="AX12" s="4">
        <f t="shared" si="7"/>
        <v>27786.400000000001</v>
      </c>
      <c r="AZ12" s="29"/>
      <c r="BA12" s="29"/>
      <c r="BB12" s="29"/>
      <c r="BC12" s="29"/>
      <c r="BD12" s="29"/>
      <c r="BE12" s="29"/>
      <c r="BF12" s="29"/>
    </row>
    <row r="13" spans="1:58" ht="15" customHeight="1" x14ac:dyDescent="0.3">
      <c r="A13">
        <v>2024</v>
      </c>
      <c r="B13">
        <v>0</v>
      </c>
      <c r="C13">
        <v>4.9312699999999996</v>
      </c>
      <c r="D13">
        <v>5.2728599999999997</v>
      </c>
      <c r="E13">
        <v>4.5145900000000001</v>
      </c>
      <c r="F13">
        <v>4.5153800000000004</v>
      </c>
      <c r="G13">
        <v>4.5157400000000001</v>
      </c>
      <c r="H13">
        <v>4.5180800000000003</v>
      </c>
      <c r="I13">
        <v>1.2832099999999999E-3</v>
      </c>
      <c r="K13" s="10">
        <f t="shared" si="11"/>
        <v>4515.74</v>
      </c>
      <c r="M13">
        <v>2024</v>
      </c>
      <c r="N13">
        <v>0</v>
      </c>
      <c r="O13">
        <v>4.9312699999999996</v>
      </c>
      <c r="P13">
        <v>5.2728599999999997</v>
      </c>
      <c r="Q13">
        <v>4.5145900000000001</v>
      </c>
      <c r="R13">
        <v>4.5153800000000004</v>
      </c>
      <c r="S13">
        <v>4.5157400000000001</v>
      </c>
      <c r="T13">
        <v>4.5180800000000003</v>
      </c>
      <c r="U13" s="1">
        <v>1.2832099999999999E-3</v>
      </c>
      <c r="W13" s="10">
        <f t="shared" si="12"/>
        <v>4515.74</v>
      </c>
      <c r="Y13">
        <v>1</v>
      </c>
      <c r="Z13" t="s">
        <v>97</v>
      </c>
      <c r="AA13">
        <v>2031</v>
      </c>
      <c r="AB13">
        <v>3.8076243999999999</v>
      </c>
      <c r="AC13">
        <v>4.5350624399999999</v>
      </c>
      <c r="AD13">
        <v>3.8076243999999999</v>
      </c>
      <c r="AE13">
        <v>29.5445241</v>
      </c>
      <c r="AF13">
        <v>5.23889232E-2</v>
      </c>
      <c r="AG13">
        <v>96.598643699999997</v>
      </c>
      <c r="AK13" s="14" t="s">
        <v>61</v>
      </c>
      <c r="AL13" s="43"/>
      <c r="AM13" s="26"/>
      <c r="AN13" s="49">
        <f>P43*AP13</f>
        <v>7.3275999999999994E-2</v>
      </c>
      <c r="AO13" s="50">
        <f>P43*AP15</f>
        <v>7.3275999999999994E-2</v>
      </c>
      <c r="AP13">
        <f>IF(AN9&lt;AN11,(AN9/AN11-0.05)/(1-0.05),1)</f>
        <v>1</v>
      </c>
      <c r="AQ13" s="3">
        <f t="shared" si="1"/>
        <v>2028</v>
      </c>
      <c r="AR13" s="4">
        <f t="shared" si="2"/>
        <v>28862.5</v>
      </c>
      <c r="AS13" s="4">
        <f t="shared" si="10"/>
        <v>29853.625199999999</v>
      </c>
      <c r="AT13" s="4">
        <f t="shared" si="3"/>
        <v>33406.799999999996</v>
      </c>
      <c r="AU13" s="4">
        <f t="shared" si="4"/>
        <v>34667.4</v>
      </c>
      <c r="AV13" s="4">
        <f t="shared" si="5"/>
        <v>40007.599999999999</v>
      </c>
      <c r="AW13" s="4">
        <f t="shared" si="6"/>
        <v>26650.2</v>
      </c>
      <c r="AX13" s="4">
        <f t="shared" si="7"/>
        <v>27019.9</v>
      </c>
      <c r="AZ13" s="29"/>
      <c r="BA13" s="29"/>
      <c r="BB13" s="29"/>
      <c r="BC13" s="29"/>
      <c r="BD13" s="29"/>
      <c r="BE13" s="29"/>
      <c r="BF13" s="29"/>
    </row>
    <row r="14" spans="1:58" ht="15" customHeight="1" x14ac:dyDescent="0.3">
      <c r="A14">
        <v>2025</v>
      </c>
      <c r="B14">
        <v>0</v>
      </c>
      <c r="C14">
        <v>4.9312699999999996</v>
      </c>
      <c r="D14">
        <v>5.2728599999999997</v>
      </c>
      <c r="E14">
        <v>4.0805600000000002</v>
      </c>
      <c r="F14">
        <v>4.0953299999999997</v>
      </c>
      <c r="G14">
        <v>4.1010900000000001</v>
      </c>
      <c r="H14">
        <v>4.1391600000000004</v>
      </c>
      <c r="I14">
        <v>2.1112599999999999E-2</v>
      </c>
      <c r="K14" s="10">
        <f t="shared" si="11"/>
        <v>4101.09</v>
      </c>
      <c r="M14">
        <v>2025</v>
      </c>
      <c r="N14">
        <v>0</v>
      </c>
      <c r="O14">
        <v>4.9312699999999996</v>
      </c>
      <c r="P14">
        <v>5.2728599999999997</v>
      </c>
      <c r="Q14">
        <v>4.0805600000000002</v>
      </c>
      <c r="R14">
        <v>4.0953299999999997</v>
      </c>
      <c r="S14">
        <v>4.1010900000000001</v>
      </c>
      <c r="T14">
        <v>4.1391600000000004</v>
      </c>
      <c r="U14">
        <v>2.1112599999999999E-2</v>
      </c>
      <c r="W14" s="10">
        <f t="shared" si="12"/>
        <v>4101.09</v>
      </c>
      <c r="Y14">
        <v>1</v>
      </c>
      <c r="Z14" t="s">
        <v>97</v>
      </c>
      <c r="AA14">
        <v>2032</v>
      </c>
      <c r="AB14">
        <v>3.9091211600000002</v>
      </c>
      <c r="AC14">
        <v>4.6563609100000001</v>
      </c>
      <c r="AD14">
        <v>3.9091211600000002</v>
      </c>
      <c r="AE14">
        <v>29.950927799999999</v>
      </c>
      <c r="AF14">
        <v>5.2889129600000001E-2</v>
      </c>
      <c r="AG14">
        <v>97.869139000000004</v>
      </c>
      <c r="AK14" s="14" t="s">
        <v>85</v>
      </c>
      <c r="AL14" s="25"/>
      <c r="AM14" s="26"/>
      <c r="AN14" s="51">
        <f>O43*AP13</f>
        <v>6.1027400000000002E-2</v>
      </c>
      <c r="AO14" s="50">
        <f>O43*AP15</f>
        <v>6.1027400000000002E-2</v>
      </c>
      <c r="AP14" t="s">
        <v>95</v>
      </c>
      <c r="AQ14" s="3">
        <f t="shared" si="1"/>
        <v>2029</v>
      </c>
      <c r="AR14" s="4">
        <f t="shared" si="2"/>
        <v>28544.5</v>
      </c>
      <c r="AS14" s="4">
        <f t="shared" si="10"/>
        <v>29387.409500000002</v>
      </c>
      <c r="AT14" s="4">
        <f t="shared" si="3"/>
        <v>33261.899999999994</v>
      </c>
      <c r="AU14" s="4">
        <f t="shared" si="4"/>
        <v>34772</v>
      </c>
      <c r="AV14" s="4">
        <f t="shared" si="5"/>
        <v>40815.800000000003</v>
      </c>
      <c r="AW14" s="4">
        <f t="shared" si="6"/>
        <v>26389.399999999998</v>
      </c>
      <c r="AX14" s="4">
        <f t="shared" si="7"/>
        <v>26697.7</v>
      </c>
      <c r="AZ14" s="29"/>
      <c r="BA14" s="29"/>
      <c r="BB14" s="29"/>
      <c r="BC14" s="29"/>
      <c r="BD14" s="29"/>
      <c r="BE14" s="29"/>
      <c r="BF14" s="29"/>
    </row>
    <row r="15" spans="1:58" ht="15" customHeight="1" x14ac:dyDescent="0.3">
      <c r="A15">
        <v>2026</v>
      </c>
      <c r="B15">
        <v>0</v>
      </c>
      <c r="C15">
        <v>4.9312699999999996</v>
      </c>
      <c r="D15">
        <v>5.2728599999999997</v>
      </c>
      <c r="E15">
        <v>3.6642700000000001</v>
      </c>
      <c r="F15">
        <v>3.7102400000000002</v>
      </c>
      <c r="G15">
        <v>3.72831</v>
      </c>
      <c r="H15">
        <v>3.8470200000000001</v>
      </c>
      <c r="I15">
        <v>6.6809199999999999E-2</v>
      </c>
      <c r="K15" s="10">
        <f t="shared" si="11"/>
        <v>3728.31</v>
      </c>
      <c r="M15">
        <v>2026</v>
      </c>
      <c r="N15">
        <v>0</v>
      </c>
      <c r="O15">
        <v>4.9312699999999996</v>
      </c>
      <c r="P15">
        <v>5.2728599999999997</v>
      </c>
      <c r="Q15">
        <v>3.6642700000000001</v>
      </c>
      <c r="R15">
        <v>3.7102400000000002</v>
      </c>
      <c r="S15">
        <v>3.72831</v>
      </c>
      <c r="T15">
        <v>3.8470200000000001</v>
      </c>
      <c r="U15">
        <v>6.6809199999999999E-2</v>
      </c>
      <c r="W15" s="10">
        <f t="shared" si="12"/>
        <v>3728.31</v>
      </c>
      <c r="Y15">
        <v>1</v>
      </c>
      <c r="Z15" t="s">
        <v>97</v>
      </c>
      <c r="AA15">
        <v>2033</v>
      </c>
      <c r="AB15">
        <v>4.0175589399999998</v>
      </c>
      <c r="AC15">
        <v>4.7862111900000004</v>
      </c>
      <c r="AD15">
        <v>4.0175589399999998</v>
      </c>
      <c r="AE15">
        <v>30.439145</v>
      </c>
      <c r="AF15">
        <v>5.3476899600000002E-2</v>
      </c>
      <c r="AG15">
        <v>99.067869599999995</v>
      </c>
      <c r="AH15">
        <v>2020</v>
      </c>
      <c r="AI15" s="28">
        <v>4312</v>
      </c>
      <c r="AK15" s="14" t="s">
        <v>86</v>
      </c>
      <c r="AL15" s="25"/>
      <c r="AM15" s="26"/>
      <c r="AN15" s="25">
        <f>AN14</f>
        <v>6.1027400000000002E-2</v>
      </c>
      <c r="AO15" s="26">
        <f>AO14</f>
        <v>6.1027400000000002E-2</v>
      </c>
      <c r="AP15">
        <f>IF(AO9&lt;AO11,(AO9/AO11-0.05)/(1-0.05),1)</f>
        <v>1</v>
      </c>
      <c r="AQ15" s="3">
        <f t="shared" si="1"/>
        <v>2030</v>
      </c>
      <c r="AR15" s="4">
        <f t="shared" si="2"/>
        <v>28605.200000000001</v>
      </c>
      <c r="AS15" s="4">
        <f t="shared" si="10"/>
        <v>29317.844799999999</v>
      </c>
      <c r="AT15" s="4">
        <f t="shared" si="3"/>
        <v>33461</v>
      </c>
      <c r="AU15" s="4">
        <f t="shared" si="4"/>
        <v>35235.100000000006</v>
      </c>
      <c r="AV15" s="4">
        <f t="shared" si="5"/>
        <v>41982</v>
      </c>
      <c r="AW15" s="4">
        <f t="shared" si="6"/>
        <v>26496.1</v>
      </c>
      <c r="AX15" s="4">
        <f t="shared" si="7"/>
        <v>26751.5</v>
      </c>
      <c r="AZ15" s="29"/>
      <c r="BA15" s="29"/>
      <c r="BB15" s="29"/>
      <c r="BC15" s="29"/>
      <c r="BD15" s="29"/>
      <c r="BE15" s="29"/>
      <c r="BF15" s="29"/>
    </row>
    <row r="16" spans="1:58" ht="15" customHeight="1" x14ac:dyDescent="0.25">
      <c r="A16">
        <v>2027</v>
      </c>
      <c r="B16">
        <v>0</v>
      </c>
      <c r="C16">
        <v>4.9312699999999996</v>
      </c>
      <c r="D16">
        <v>5.2728599999999997</v>
      </c>
      <c r="E16">
        <v>3.3295499999999998</v>
      </c>
      <c r="F16">
        <v>3.46435</v>
      </c>
      <c r="G16">
        <v>3.5151400000000002</v>
      </c>
      <c r="H16">
        <v>3.8587799999999999</v>
      </c>
      <c r="I16">
        <v>0.1943</v>
      </c>
      <c r="K16" s="10">
        <f t="shared" si="11"/>
        <v>3515.1400000000003</v>
      </c>
      <c r="M16">
        <v>2027</v>
      </c>
      <c r="N16">
        <v>0</v>
      </c>
      <c r="O16">
        <v>4.9312699999999996</v>
      </c>
      <c r="P16">
        <v>5.2728599999999997</v>
      </c>
      <c r="Q16">
        <v>3.3295499999999998</v>
      </c>
      <c r="R16">
        <v>3.46435</v>
      </c>
      <c r="S16">
        <v>3.5151400000000002</v>
      </c>
      <c r="T16">
        <v>3.8587799999999999</v>
      </c>
      <c r="U16">
        <v>0.1943</v>
      </c>
      <c r="W16" s="10">
        <f t="shared" si="12"/>
        <v>3515.1400000000003</v>
      </c>
      <c r="Y16">
        <v>2</v>
      </c>
      <c r="Z16" t="s">
        <v>97</v>
      </c>
      <c r="AA16">
        <v>2020</v>
      </c>
      <c r="AB16">
        <v>5.6230500000000001</v>
      </c>
      <c r="AC16">
        <v>6.7117100000000001</v>
      </c>
      <c r="AD16">
        <v>2.3849200000000002</v>
      </c>
      <c r="AE16">
        <v>45.176000000000002</v>
      </c>
      <c r="AF16">
        <v>2.5439900000000001E-2</v>
      </c>
      <c r="AG16">
        <v>106.12</v>
      </c>
      <c r="AH16">
        <v>2021</v>
      </c>
      <c r="AI16" s="28">
        <f>AN17</f>
        <v>5146.51775</v>
      </c>
      <c r="AK16" s="20" t="s">
        <v>87</v>
      </c>
      <c r="AL16" s="21"/>
      <c r="AM16" s="22"/>
      <c r="AN16" s="21">
        <f>AI4</f>
        <v>6143.1351199999999</v>
      </c>
      <c r="AO16" s="22">
        <f>AI5</f>
        <v>5873.6291200000005</v>
      </c>
      <c r="AQ16" s="3">
        <f t="shared" si="1"/>
        <v>2031</v>
      </c>
      <c r="AR16" s="4">
        <f t="shared" si="2"/>
        <v>28945.5</v>
      </c>
      <c r="AS16" s="4">
        <f t="shared" si="10"/>
        <v>29544.524099999999</v>
      </c>
      <c r="AT16" s="4">
        <f t="shared" si="3"/>
        <v>33915.5</v>
      </c>
      <c r="AU16" s="4">
        <f t="shared" si="4"/>
        <v>35990.1</v>
      </c>
      <c r="AV16" s="4">
        <f t="shared" si="5"/>
        <v>43452.3</v>
      </c>
      <c r="AW16" s="4">
        <f t="shared" si="6"/>
        <v>26866.2</v>
      </c>
      <c r="AX16" s="4">
        <f t="shared" si="7"/>
        <v>27076.1</v>
      </c>
      <c r="AZ16" s="29"/>
      <c r="BA16" s="29"/>
      <c r="BB16" s="29"/>
      <c r="BC16" s="29"/>
      <c r="BD16" s="29"/>
      <c r="BE16" s="29"/>
      <c r="BF16" s="29"/>
    </row>
    <row r="17" spans="1:58" ht="15" customHeight="1" x14ac:dyDescent="0.25">
      <c r="A17">
        <v>2028</v>
      </c>
      <c r="B17">
        <v>0</v>
      </c>
      <c r="C17">
        <v>4.9312699999999996</v>
      </c>
      <c r="D17">
        <v>5.2728599999999997</v>
      </c>
      <c r="E17">
        <v>3.0580099999999999</v>
      </c>
      <c r="F17">
        <v>3.32931</v>
      </c>
      <c r="G17">
        <v>3.4449700000000001</v>
      </c>
      <c r="H17">
        <v>4.1136699999999999</v>
      </c>
      <c r="I17">
        <v>0.391878</v>
      </c>
      <c r="K17" s="10">
        <f t="shared" si="11"/>
        <v>3444.9700000000003</v>
      </c>
      <c r="M17">
        <v>2028</v>
      </c>
      <c r="N17">
        <v>0</v>
      </c>
      <c r="O17">
        <v>4.9312699999999996</v>
      </c>
      <c r="P17">
        <v>5.2728599999999997</v>
      </c>
      <c r="Q17">
        <v>3.0580099999999999</v>
      </c>
      <c r="R17">
        <v>3.32931</v>
      </c>
      <c r="S17">
        <v>3.4449700000000001</v>
      </c>
      <c r="T17">
        <v>4.1136699999999999</v>
      </c>
      <c r="U17">
        <v>0.391878</v>
      </c>
      <c r="W17" s="10">
        <f t="shared" si="12"/>
        <v>3444.9700000000003</v>
      </c>
      <c r="Y17">
        <v>2</v>
      </c>
      <c r="Z17" t="s">
        <v>97</v>
      </c>
      <c r="AA17">
        <v>2021</v>
      </c>
      <c r="AB17">
        <v>5.3701418099999998</v>
      </c>
      <c r="AC17">
        <v>6.4099498300000004</v>
      </c>
      <c r="AD17">
        <v>2.4710399999999999</v>
      </c>
      <c r="AE17">
        <v>42.987947699999999</v>
      </c>
      <c r="AF17">
        <v>2.76304998E-2</v>
      </c>
      <c r="AG17">
        <v>102.90346599999999</v>
      </c>
      <c r="AH17" t="s">
        <v>103</v>
      </c>
      <c r="AI17" s="53">
        <f>(AI16-AI15)/AI16</f>
        <v>0.16215192301629583</v>
      </c>
      <c r="AK17" s="20" t="s">
        <v>88</v>
      </c>
      <c r="AL17" s="21"/>
      <c r="AM17" s="22"/>
      <c r="AN17" s="21">
        <f>AH4</f>
        <v>5146.51775</v>
      </c>
      <c r="AO17" s="22">
        <f>AH5</f>
        <v>4920.6632499999996</v>
      </c>
      <c r="AQ17" s="3">
        <f t="shared" si="1"/>
        <v>2032</v>
      </c>
      <c r="AR17" s="4">
        <f t="shared" si="2"/>
        <v>29449.899999999998</v>
      </c>
      <c r="AS17" s="4">
        <f t="shared" si="10"/>
        <v>29950.927799999998</v>
      </c>
      <c r="AT17" s="4">
        <f t="shared" si="3"/>
        <v>34639.899999999994</v>
      </c>
      <c r="AU17" s="4">
        <f t="shared" si="4"/>
        <v>36937.699999999997</v>
      </c>
      <c r="AV17" s="4">
        <f t="shared" si="5"/>
        <v>45131.4</v>
      </c>
      <c r="AW17" s="4">
        <f t="shared" si="6"/>
        <v>27381.599999999999</v>
      </c>
      <c r="AX17" s="4">
        <f t="shared" si="7"/>
        <v>27552.9</v>
      </c>
      <c r="AZ17" s="29"/>
      <c r="BA17" s="29"/>
      <c r="BB17" s="29"/>
      <c r="BC17" s="29"/>
      <c r="BD17" s="29"/>
      <c r="BE17" s="29"/>
      <c r="BF17" s="29"/>
    </row>
    <row r="18" spans="1:58" ht="15" customHeight="1" thickBot="1" x14ac:dyDescent="0.3">
      <c r="A18">
        <v>2029</v>
      </c>
      <c r="B18">
        <v>0</v>
      </c>
      <c r="C18">
        <v>4.9312699999999996</v>
      </c>
      <c r="D18">
        <v>5.2728599999999997</v>
      </c>
      <c r="E18">
        <v>2.8517299999999999</v>
      </c>
      <c r="F18">
        <v>3.3083300000000002</v>
      </c>
      <c r="G18">
        <v>3.4721199999999999</v>
      </c>
      <c r="H18">
        <v>4.5427200000000001</v>
      </c>
      <c r="I18">
        <v>0.58718099999999995</v>
      </c>
      <c r="K18" s="10">
        <f t="shared" si="11"/>
        <v>3472.12</v>
      </c>
      <c r="M18">
        <v>2029</v>
      </c>
      <c r="N18">
        <v>0</v>
      </c>
      <c r="O18">
        <v>4.9312699999999996</v>
      </c>
      <c r="P18">
        <v>5.2728599999999997</v>
      </c>
      <c r="Q18">
        <v>2.8517299999999999</v>
      </c>
      <c r="R18">
        <v>3.3083300000000002</v>
      </c>
      <c r="S18">
        <v>3.4721199999999999</v>
      </c>
      <c r="T18">
        <v>4.5427200000000001</v>
      </c>
      <c r="U18">
        <v>0.58718099999999995</v>
      </c>
      <c r="W18" s="10">
        <f t="shared" si="12"/>
        <v>3472.12</v>
      </c>
      <c r="Y18">
        <v>2</v>
      </c>
      <c r="Z18" t="s">
        <v>97</v>
      </c>
      <c r="AA18">
        <v>2022</v>
      </c>
      <c r="AB18">
        <v>5.1465177500000001</v>
      </c>
      <c r="AC18">
        <v>6.1431351200000002</v>
      </c>
      <c r="AD18">
        <v>3.0894599999999999</v>
      </c>
      <c r="AE18">
        <v>40.8076364</v>
      </c>
      <c r="AF18">
        <v>3.6198330799999998E-2</v>
      </c>
      <c r="AG18">
        <v>100.3705492</v>
      </c>
      <c r="AK18" s="17" t="s">
        <v>89</v>
      </c>
      <c r="AL18" s="23"/>
      <c r="AM18" s="24"/>
      <c r="AN18" s="23">
        <f>AN17</f>
        <v>5146.51775</v>
      </c>
      <c r="AO18" s="24">
        <f>AO17</f>
        <v>4920.6632499999996</v>
      </c>
      <c r="AQ18" s="3">
        <f t="shared" si="1"/>
        <v>2033</v>
      </c>
      <c r="AR18" s="4">
        <f t="shared" si="2"/>
        <v>30021.599999999999</v>
      </c>
      <c r="AS18" s="4">
        <f t="shared" si="10"/>
        <v>30439.145</v>
      </c>
      <c r="AT18" s="4">
        <f t="shared" si="3"/>
        <v>35494</v>
      </c>
      <c r="AU18" s="4">
        <f t="shared" si="4"/>
        <v>37982.9</v>
      </c>
      <c r="AV18" s="4">
        <f t="shared" si="5"/>
        <v>46921.100000000006</v>
      </c>
      <c r="AW18" s="4">
        <f t="shared" si="6"/>
        <v>27945.699999999997</v>
      </c>
      <c r="AX18" s="4">
        <f t="shared" si="7"/>
        <v>28084.6</v>
      </c>
      <c r="AZ18" s="29"/>
      <c r="BA18" s="29"/>
      <c r="BB18" s="29"/>
      <c r="BC18" s="29"/>
      <c r="BD18" s="29"/>
      <c r="BE18" s="29"/>
      <c r="BF18" s="29"/>
    </row>
    <row r="19" spans="1:58" ht="15" customHeight="1" x14ac:dyDescent="0.25">
      <c r="A19">
        <v>2030</v>
      </c>
      <c r="B19">
        <v>0</v>
      </c>
      <c r="C19">
        <v>4.9312699999999996</v>
      </c>
      <c r="D19">
        <v>5.2728599999999997</v>
      </c>
      <c r="E19">
        <v>2.7301899999999999</v>
      </c>
      <c r="F19">
        <v>3.3599700000000001</v>
      </c>
      <c r="G19">
        <v>3.55952</v>
      </c>
      <c r="H19">
        <v>4.9423899999999996</v>
      </c>
      <c r="I19">
        <v>0.75031899999999996</v>
      </c>
      <c r="K19" s="10">
        <f t="shared" si="11"/>
        <v>3559.52</v>
      </c>
      <c r="M19">
        <v>2030</v>
      </c>
      <c r="N19">
        <v>0</v>
      </c>
      <c r="O19">
        <v>4.9312699999999996</v>
      </c>
      <c r="P19">
        <v>5.2728599999999997</v>
      </c>
      <c r="Q19">
        <v>2.7301899999999999</v>
      </c>
      <c r="R19">
        <v>3.3599700000000001</v>
      </c>
      <c r="S19">
        <v>3.55952</v>
      </c>
      <c r="T19">
        <v>4.9423899999999996</v>
      </c>
      <c r="U19">
        <v>0.75031899999999996</v>
      </c>
      <c r="W19" s="10">
        <f t="shared" si="12"/>
        <v>3559.52</v>
      </c>
      <c r="Y19">
        <v>2</v>
      </c>
      <c r="Z19" t="s">
        <v>97</v>
      </c>
      <c r="AA19">
        <v>2023</v>
      </c>
      <c r="AB19">
        <v>4.9206632499999996</v>
      </c>
      <c r="AC19">
        <v>5.8736291200000004</v>
      </c>
      <c r="AD19">
        <v>2.8842400000000001</v>
      </c>
      <c r="AE19">
        <v>38.656925800000003</v>
      </c>
      <c r="AF19">
        <v>3.5331203899999997E-2</v>
      </c>
      <c r="AG19">
        <v>98.077705499999993</v>
      </c>
      <c r="AK19" s="37" t="s">
        <v>90</v>
      </c>
      <c r="AL19" s="55" t="s">
        <v>81</v>
      </c>
      <c r="AM19" s="55"/>
      <c r="AN19" s="56" t="s">
        <v>79</v>
      </c>
      <c r="AO19" s="57"/>
      <c r="AQ19" s="54" t="s">
        <v>27</v>
      </c>
      <c r="AR19" s="54"/>
      <c r="AS19" s="54"/>
      <c r="AT19" s="54"/>
      <c r="AU19" s="54"/>
      <c r="AV19" s="54"/>
      <c r="AW19" s="54"/>
      <c r="AX19" s="54"/>
    </row>
    <row r="20" spans="1:58" ht="30" customHeight="1" thickBot="1" x14ac:dyDescent="0.25">
      <c r="A20">
        <v>2031</v>
      </c>
      <c r="B20">
        <v>0</v>
      </c>
      <c r="C20">
        <v>4.9312699999999996</v>
      </c>
      <c r="D20">
        <v>5.2728599999999997</v>
      </c>
      <c r="E20">
        <v>2.6474600000000001</v>
      </c>
      <c r="F20">
        <v>3.4577800000000001</v>
      </c>
      <c r="G20">
        <v>3.67489</v>
      </c>
      <c r="H20">
        <v>5.3450499999999996</v>
      </c>
      <c r="I20">
        <v>0.86772400000000005</v>
      </c>
      <c r="K20" s="10">
        <f t="shared" si="11"/>
        <v>3674.89</v>
      </c>
      <c r="M20">
        <v>2031</v>
      </c>
      <c r="N20">
        <v>0</v>
      </c>
      <c r="O20">
        <v>4.9312699999999996</v>
      </c>
      <c r="P20">
        <v>5.2728599999999997</v>
      </c>
      <c r="Q20">
        <v>2.6474600000000001</v>
      </c>
      <c r="R20">
        <v>3.4577800000000001</v>
      </c>
      <c r="S20">
        <v>3.67489</v>
      </c>
      <c r="T20">
        <v>5.3450499999999996</v>
      </c>
      <c r="U20">
        <v>0.86772400000000005</v>
      </c>
      <c r="W20" s="10">
        <f t="shared" si="12"/>
        <v>3674.89</v>
      </c>
      <c r="Y20">
        <v>2</v>
      </c>
      <c r="Z20" t="s">
        <v>97</v>
      </c>
      <c r="AA20">
        <v>2024</v>
      </c>
      <c r="AB20">
        <v>4.73575049</v>
      </c>
      <c r="AC20">
        <v>5.6529934199999996</v>
      </c>
      <c r="AD20">
        <v>4.73575049</v>
      </c>
      <c r="AE20">
        <v>36.506170900000001</v>
      </c>
      <c r="AF20">
        <v>6.1027400000000002E-2</v>
      </c>
      <c r="AG20">
        <v>96.8425522</v>
      </c>
      <c r="AK20" s="38"/>
      <c r="AL20" s="33">
        <f>AM20-1</f>
        <v>2019</v>
      </c>
      <c r="AM20" s="33">
        <f>Last_year</f>
        <v>2020</v>
      </c>
      <c r="AN20" s="39">
        <f>AN5-2</f>
        <v>2020</v>
      </c>
      <c r="AO20" s="40">
        <f>AO5-2</f>
        <v>2021</v>
      </c>
      <c r="AQ20" s="3">
        <f t="shared" ref="AQ20:AQ33" si="13">A9</f>
        <v>2020</v>
      </c>
      <c r="AR20" s="5">
        <f t="shared" ref="AR20:AR33" si="14">G43</f>
        <v>2.5439900000000001E-2</v>
      </c>
      <c r="AS20" s="5">
        <f>NR!W43</f>
        <v>2.5439900000000001E-2</v>
      </c>
      <c r="AT20" s="5">
        <f t="shared" ref="AT20:AT33" si="15">F179</f>
        <v>2.5439900000000001E-2</v>
      </c>
      <c r="AU20" s="5">
        <f t="shared" ref="AU20:AU33" si="16">G247</f>
        <v>2.5439900000000001E-2</v>
      </c>
      <c r="AV20" s="5">
        <f>G315</f>
        <v>2.5439900000000001E-2</v>
      </c>
      <c r="AW20" s="5">
        <f t="shared" ref="AW20:AW33" si="17">G383</f>
        <v>2.5439900000000001E-2</v>
      </c>
      <c r="AX20" s="5">
        <f t="shared" ref="AX20:AX33" si="18">G383</f>
        <v>2.5439900000000001E-2</v>
      </c>
    </row>
    <row r="21" spans="1:58" ht="15" customHeight="1" x14ac:dyDescent="0.25">
      <c r="A21">
        <v>2032</v>
      </c>
      <c r="B21">
        <v>0</v>
      </c>
      <c r="C21">
        <v>4.9312699999999996</v>
      </c>
      <c r="D21">
        <v>5.2728599999999997</v>
      </c>
      <c r="E21">
        <v>2.5905800000000001</v>
      </c>
      <c r="F21">
        <v>3.5992500000000001</v>
      </c>
      <c r="G21">
        <v>3.8003100000000001</v>
      </c>
      <c r="H21">
        <v>5.6084800000000001</v>
      </c>
      <c r="I21">
        <v>0.95021699999999998</v>
      </c>
      <c r="K21" s="10">
        <f t="shared" si="11"/>
        <v>3800.31</v>
      </c>
      <c r="M21">
        <v>2032</v>
      </c>
      <c r="N21">
        <v>0</v>
      </c>
      <c r="O21">
        <v>4.9312699999999996</v>
      </c>
      <c r="P21">
        <v>5.2728599999999997</v>
      </c>
      <c r="Q21">
        <v>2.5905800000000001</v>
      </c>
      <c r="R21">
        <v>3.5992500000000001</v>
      </c>
      <c r="S21">
        <v>3.8003100000000001</v>
      </c>
      <c r="T21">
        <v>5.6084800000000001</v>
      </c>
      <c r="U21">
        <v>0.95021699999999998</v>
      </c>
      <c r="W21" s="10">
        <f t="shared" si="12"/>
        <v>3800.31</v>
      </c>
      <c r="Y21">
        <v>2</v>
      </c>
      <c r="Z21" t="s">
        <v>97</v>
      </c>
      <c r="AA21">
        <v>2025</v>
      </c>
      <c r="AB21">
        <v>4.4785525000000002</v>
      </c>
      <c r="AC21">
        <v>5.3442551399999996</v>
      </c>
      <c r="AD21">
        <v>4.4785525000000002</v>
      </c>
      <c r="AE21">
        <v>34.121091499999999</v>
      </c>
      <c r="AF21">
        <v>6.1027400000000002E-2</v>
      </c>
      <c r="AG21">
        <v>94.523549399999993</v>
      </c>
      <c r="AK21" s="41" t="s">
        <v>91</v>
      </c>
      <c r="AL21" s="32" t="s">
        <v>62</v>
      </c>
      <c r="AM21" s="32" t="s">
        <v>80</v>
      </c>
      <c r="AN21" s="15" t="s">
        <v>62</v>
      </c>
      <c r="AO21" s="16" t="s">
        <v>80</v>
      </c>
      <c r="AQ21" s="3">
        <f t="shared" si="13"/>
        <v>2021</v>
      </c>
      <c r="AR21" s="5">
        <f t="shared" si="14"/>
        <v>2.7630499999999999E-2</v>
      </c>
      <c r="AS21" s="5">
        <f>S44</f>
        <v>2.7630499999999999E-2</v>
      </c>
      <c r="AT21" s="5">
        <f t="shared" si="15"/>
        <v>2.7630499999999999E-2</v>
      </c>
      <c r="AU21" s="5">
        <f t="shared" si="16"/>
        <v>2.7630499999999999E-2</v>
      </c>
      <c r="AV21" s="5" t="s">
        <v>28</v>
      </c>
      <c r="AW21" s="5">
        <f t="shared" si="17"/>
        <v>7.3275900000000005E-2</v>
      </c>
      <c r="AX21" s="5">
        <f t="shared" si="18"/>
        <v>7.3275900000000005E-2</v>
      </c>
    </row>
    <row r="22" spans="1:58" ht="15" customHeight="1" x14ac:dyDescent="0.25">
      <c r="A22">
        <v>2033</v>
      </c>
      <c r="B22">
        <v>0</v>
      </c>
      <c r="C22">
        <v>4.9312699999999996</v>
      </c>
      <c r="D22">
        <v>5.2728599999999997</v>
      </c>
      <c r="E22">
        <v>2.5781399999999999</v>
      </c>
      <c r="F22">
        <v>3.7387299999999999</v>
      </c>
      <c r="G22">
        <v>3.9291100000000001</v>
      </c>
      <c r="H22">
        <v>5.7225900000000003</v>
      </c>
      <c r="I22">
        <v>1.0067299999999999</v>
      </c>
      <c r="K22" s="10">
        <f t="shared" si="11"/>
        <v>3929.11</v>
      </c>
      <c r="M22">
        <v>2033</v>
      </c>
      <c r="N22">
        <v>0</v>
      </c>
      <c r="O22">
        <v>4.9312699999999996</v>
      </c>
      <c r="P22">
        <v>5.2728599999999997</v>
      </c>
      <c r="Q22">
        <v>2.5781399999999999</v>
      </c>
      <c r="R22">
        <v>3.7387299999999999</v>
      </c>
      <c r="S22">
        <v>3.9291100000000001</v>
      </c>
      <c r="T22">
        <v>5.7225900000000003</v>
      </c>
      <c r="U22">
        <v>1.0067299999999999</v>
      </c>
      <c r="W22" s="10">
        <f t="shared" si="12"/>
        <v>3929.11</v>
      </c>
      <c r="Y22">
        <v>2</v>
      </c>
      <c r="Z22" t="s">
        <v>97</v>
      </c>
      <c r="AA22">
        <v>2026</v>
      </c>
      <c r="AB22">
        <v>4.0570268900000004</v>
      </c>
      <c r="AC22">
        <v>4.8263430700000001</v>
      </c>
      <c r="AD22">
        <v>4.0570268900000004</v>
      </c>
      <c r="AE22">
        <v>32.192715700000001</v>
      </c>
      <c r="AF22">
        <v>5.7733435800000003E-2</v>
      </c>
      <c r="AG22">
        <v>93.166745899999995</v>
      </c>
      <c r="AK22" s="41" t="s">
        <v>11</v>
      </c>
      <c r="AL22" s="32" t="s">
        <v>80</v>
      </c>
      <c r="AM22" s="32" t="s">
        <v>62</v>
      </c>
      <c r="AN22" s="15" t="s">
        <v>80</v>
      </c>
      <c r="AO22" s="16" t="s">
        <v>62</v>
      </c>
      <c r="AQ22" s="3">
        <f t="shared" si="13"/>
        <v>2022</v>
      </c>
      <c r="AR22" s="5">
        <f t="shared" si="14"/>
        <v>6.1027400000000002E-2</v>
      </c>
      <c r="AS22" s="5">
        <f t="shared" ref="AS22:AS33" si="19">S45</f>
        <v>6.1027400000000002E-2</v>
      </c>
      <c r="AT22" s="5">
        <f t="shared" si="15"/>
        <v>3.0513700000000001E-2</v>
      </c>
      <c r="AU22" s="5">
        <f t="shared" si="16"/>
        <v>2.5141799999999999E-2</v>
      </c>
      <c r="AV22" s="5" t="s">
        <v>28</v>
      </c>
      <c r="AW22" s="5">
        <f t="shared" si="17"/>
        <v>7.3275999999999994E-2</v>
      </c>
      <c r="AX22" s="5">
        <f t="shared" si="18"/>
        <v>7.3275999999999994E-2</v>
      </c>
    </row>
    <row r="23" spans="1:58" ht="15" customHeight="1" thickBot="1" x14ac:dyDescent="0.3">
      <c r="Y23">
        <v>2</v>
      </c>
      <c r="Z23" t="s">
        <v>97</v>
      </c>
      <c r="AA23">
        <v>2027</v>
      </c>
      <c r="AB23">
        <v>3.7864418199999998</v>
      </c>
      <c r="AC23">
        <v>4.50660667</v>
      </c>
      <c r="AD23">
        <v>3.7864418199999998</v>
      </c>
      <c r="AE23">
        <v>30.777990500000001</v>
      </c>
      <c r="AF23">
        <v>5.5055107800000003E-2</v>
      </c>
      <c r="AG23">
        <v>92.836451600000004</v>
      </c>
      <c r="AK23" s="42" t="s">
        <v>12</v>
      </c>
      <c r="AL23" s="34" t="s">
        <v>80</v>
      </c>
      <c r="AM23" s="34" t="s">
        <v>62</v>
      </c>
      <c r="AN23" s="18" t="s">
        <v>80</v>
      </c>
      <c r="AO23" s="19" t="s">
        <v>62</v>
      </c>
      <c r="AQ23" s="3">
        <f t="shared" si="13"/>
        <v>2023</v>
      </c>
      <c r="AR23" s="5">
        <f t="shared" si="14"/>
        <v>6.1027400000000002E-2</v>
      </c>
      <c r="AS23" s="5">
        <f t="shared" si="19"/>
        <v>6.1027400000000002E-2</v>
      </c>
      <c r="AT23" s="5">
        <f t="shared" si="15"/>
        <v>3.0513700000000001E-2</v>
      </c>
      <c r="AU23" s="5">
        <f t="shared" si="16"/>
        <v>2.5141799999999999E-2</v>
      </c>
      <c r="AV23" s="3" t="s">
        <v>28</v>
      </c>
      <c r="AW23" s="5">
        <f t="shared" si="17"/>
        <v>7.3275999999999994E-2</v>
      </c>
      <c r="AX23" s="5">
        <f t="shared" si="18"/>
        <v>7.3275999999999994E-2</v>
      </c>
    </row>
    <row r="24" spans="1:58" ht="15" customHeight="1" x14ac:dyDescent="0.2">
      <c r="A24" t="s">
        <v>29</v>
      </c>
      <c r="B24" t="s">
        <v>97</v>
      </c>
      <c r="M24" t="s">
        <v>29</v>
      </c>
      <c r="N24" t="s">
        <v>97</v>
      </c>
      <c r="Y24">
        <v>2</v>
      </c>
      <c r="Z24" t="s">
        <v>97</v>
      </c>
      <c r="AA24">
        <v>2028</v>
      </c>
      <c r="AB24">
        <v>3.6720103499999999</v>
      </c>
      <c r="AC24">
        <v>4.3718103499999996</v>
      </c>
      <c r="AD24">
        <v>3.6720103499999999</v>
      </c>
      <c r="AE24">
        <v>29.8536252</v>
      </c>
      <c r="AF24">
        <v>5.32964088E-2</v>
      </c>
      <c r="AG24">
        <v>93.252094600000007</v>
      </c>
      <c r="AO24" s="28"/>
      <c r="AP24" s="28"/>
      <c r="AQ24" s="3">
        <f t="shared" si="13"/>
        <v>2024</v>
      </c>
      <c r="AR24" s="5">
        <f t="shared" si="14"/>
        <v>6.1027400000000002E-2</v>
      </c>
      <c r="AS24" s="5">
        <f t="shared" si="19"/>
        <v>6.1027400000000002E-2</v>
      </c>
      <c r="AT24" s="5">
        <f t="shared" si="15"/>
        <v>3.0513700000000001E-2</v>
      </c>
      <c r="AU24" s="5">
        <f t="shared" si="16"/>
        <v>2.5141799999999999E-2</v>
      </c>
      <c r="AV24" s="3" t="s">
        <v>28</v>
      </c>
      <c r="AW24" s="5">
        <f t="shared" si="17"/>
        <v>6.9811200000000004E-2</v>
      </c>
      <c r="AX24" s="5">
        <f t="shared" si="18"/>
        <v>6.9811200000000004E-2</v>
      </c>
    </row>
    <row r="25" spans="1:58" ht="15" customHeight="1" x14ac:dyDescent="0.2">
      <c r="A25" t="s">
        <v>6</v>
      </c>
      <c r="B25" t="s">
        <v>30</v>
      </c>
      <c r="C25" t="s">
        <v>31</v>
      </c>
      <c r="D25" t="s">
        <v>32</v>
      </c>
      <c r="E25" t="s">
        <v>33</v>
      </c>
      <c r="F25" t="s">
        <v>34</v>
      </c>
      <c r="G25" t="s">
        <v>35</v>
      </c>
      <c r="H25" t="s">
        <v>36</v>
      </c>
      <c r="I25" t="s">
        <v>37</v>
      </c>
      <c r="M25" t="s">
        <v>6</v>
      </c>
      <c r="N25" t="s">
        <v>30</v>
      </c>
      <c r="O25" t="s">
        <v>31</v>
      </c>
      <c r="P25" t="s">
        <v>32</v>
      </c>
      <c r="Q25" t="s">
        <v>33</v>
      </c>
      <c r="R25" t="s">
        <v>34</v>
      </c>
      <c r="S25" t="s">
        <v>35</v>
      </c>
      <c r="T25" t="s">
        <v>36</v>
      </c>
      <c r="U25" t="s">
        <v>37</v>
      </c>
      <c r="Y25">
        <v>2</v>
      </c>
      <c r="Z25" t="s">
        <v>97</v>
      </c>
      <c r="AA25">
        <v>2029</v>
      </c>
      <c r="AB25">
        <v>3.6633223400000001</v>
      </c>
      <c r="AC25">
        <v>4.3622174400000002</v>
      </c>
      <c r="AD25">
        <v>3.6633223400000001</v>
      </c>
      <c r="AE25">
        <v>29.3874095</v>
      </c>
      <c r="AF25">
        <v>5.2379737599999997E-2</v>
      </c>
      <c r="AG25">
        <v>94.1600945</v>
      </c>
      <c r="AP25" s="28"/>
      <c r="AQ25" s="3">
        <f t="shared" si="13"/>
        <v>2025</v>
      </c>
      <c r="AR25" s="5">
        <f t="shared" si="14"/>
        <v>5.8409799999999998E-2</v>
      </c>
      <c r="AS25" s="5">
        <f t="shared" si="19"/>
        <v>5.8409799999999998E-2</v>
      </c>
      <c r="AT25" s="5">
        <f t="shared" si="15"/>
        <v>3.0513700000000001E-2</v>
      </c>
      <c r="AU25" s="5">
        <f t="shared" si="16"/>
        <v>2.5141799999999999E-2</v>
      </c>
      <c r="AV25" s="3" t="s">
        <v>28</v>
      </c>
      <c r="AW25" s="5">
        <f t="shared" si="17"/>
        <v>6.4744099999999999E-2</v>
      </c>
      <c r="AX25" s="5">
        <f t="shared" si="18"/>
        <v>6.4744099999999999E-2</v>
      </c>
    </row>
    <row r="26" spans="1:58" ht="15" customHeight="1" x14ac:dyDescent="0.2">
      <c r="A26">
        <v>2020</v>
      </c>
      <c r="B26">
        <v>84.831699999999998</v>
      </c>
      <c r="C26">
        <v>33.932699999999997</v>
      </c>
      <c r="D26">
        <v>29.691099999999999</v>
      </c>
      <c r="E26">
        <v>45.176000000000002</v>
      </c>
      <c r="F26">
        <v>45.176000000000002</v>
      </c>
      <c r="G26">
        <v>45.176000000000002</v>
      </c>
      <c r="H26">
        <v>45.176000000000002</v>
      </c>
      <c r="I26" s="1">
        <v>1.0445E-12</v>
      </c>
      <c r="K26" s="10">
        <f t="shared" ref="K26:K39" si="20">G26*1000</f>
        <v>45176</v>
      </c>
      <c r="M26">
        <v>2020</v>
      </c>
      <c r="N26">
        <v>84.831699999999998</v>
      </c>
      <c r="O26">
        <v>33.932699999999997</v>
      </c>
      <c r="P26">
        <v>29.691099999999999</v>
      </c>
      <c r="Q26">
        <v>45.176000000000002</v>
      </c>
      <c r="R26">
        <v>45.176000000000002</v>
      </c>
      <c r="S26">
        <v>45.176000000000002</v>
      </c>
      <c r="T26">
        <v>45.176000000000002</v>
      </c>
      <c r="U26" s="1">
        <v>1.0445E-12</v>
      </c>
      <c r="W26" s="10">
        <f t="shared" ref="W26:W39" si="21">S26*1000</f>
        <v>45176</v>
      </c>
      <c r="Y26">
        <v>2</v>
      </c>
      <c r="Z26" t="s">
        <v>97</v>
      </c>
      <c r="AA26">
        <v>2030</v>
      </c>
      <c r="AB26">
        <v>3.71905347</v>
      </c>
      <c r="AC26">
        <v>4.4291274500000002</v>
      </c>
      <c r="AD26">
        <v>3.71905347</v>
      </c>
      <c r="AE26">
        <v>29.3178448</v>
      </c>
      <c r="AF26">
        <v>5.2144414200000003E-2</v>
      </c>
      <c r="AG26">
        <v>95.318253900000002</v>
      </c>
      <c r="AP26" s="28"/>
      <c r="AQ26" s="3">
        <f t="shared" si="13"/>
        <v>2026</v>
      </c>
      <c r="AR26" s="5">
        <f t="shared" si="14"/>
        <v>5.5170900000000002E-2</v>
      </c>
      <c r="AS26" s="5">
        <f t="shared" si="19"/>
        <v>5.5170900000000002E-2</v>
      </c>
      <c r="AT26" s="5">
        <f t="shared" si="15"/>
        <v>3.0513700000000001E-2</v>
      </c>
      <c r="AU26" s="5">
        <f t="shared" si="16"/>
        <v>2.5141799999999999E-2</v>
      </c>
      <c r="AV26" s="3" t="s">
        <v>28</v>
      </c>
      <c r="AW26" s="5">
        <f t="shared" si="17"/>
        <v>6.09496E-2</v>
      </c>
      <c r="AX26" s="5">
        <f t="shared" si="18"/>
        <v>6.09496E-2</v>
      </c>
    </row>
    <row r="27" spans="1:58" ht="15" customHeight="1" x14ac:dyDescent="0.2">
      <c r="A27">
        <v>2021</v>
      </c>
      <c r="B27">
        <v>84.831699999999998</v>
      </c>
      <c r="C27">
        <v>33.932699999999997</v>
      </c>
      <c r="D27">
        <v>29.691099999999999</v>
      </c>
      <c r="E27">
        <v>42.987200000000001</v>
      </c>
      <c r="F27">
        <v>42.987699999999997</v>
      </c>
      <c r="G27">
        <v>42.987900000000003</v>
      </c>
      <c r="H27">
        <v>42.9895</v>
      </c>
      <c r="I27" s="1">
        <v>8.7855300000000002E-4</v>
      </c>
      <c r="K27" s="10">
        <f t="shared" si="20"/>
        <v>42987.9</v>
      </c>
      <c r="M27">
        <v>2021</v>
      </c>
      <c r="N27">
        <v>84.831699999999998</v>
      </c>
      <c r="O27">
        <v>33.932699999999997</v>
      </c>
      <c r="P27">
        <v>29.691099999999999</v>
      </c>
      <c r="Q27">
        <v>42.987200000000001</v>
      </c>
      <c r="R27">
        <v>42.987699999999997</v>
      </c>
      <c r="S27">
        <v>42.987900000000003</v>
      </c>
      <c r="T27">
        <v>42.9895</v>
      </c>
      <c r="U27" s="1">
        <v>8.7855300000000002E-4</v>
      </c>
      <c r="W27" s="10">
        <f t="shared" si="21"/>
        <v>42987.9</v>
      </c>
      <c r="Y27">
        <v>2</v>
      </c>
      <c r="Z27" t="s">
        <v>97</v>
      </c>
      <c r="AA27">
        <v>2031</v>
      </c>
      <c r="AB27">
        <v>3.8076243999999999</v>
      </c>
      <c r="AC27">
        <v>4.5350624399999999</v>
      </c>
      <c r="AD27">
        <v>3.8076243999999999</v>
      </c>
      <c r="AE27">
        <v>29.5445241</v>
      </c>
      <c r="AF27">
        <v>5.23889232E-2</v>
      </c>
      <c r="AG27">
        <v>96.598643699999997</v>
      </c>
      <c r="AP27" s="28"/>
      <c r="AQ27" s="3">
        <f t="shared" si="13"/>
        <v>2027</v>
      </c>
      <c r="AR27" s="5">
        <f t="shared" si="14"/>
        <v>5.2859299999999998E-2</v>
      </c>
      <c r="AS27" s="5">
        <f t="shared" si="19"/>
        <v>5.2859299999999998E-2</v>
      </c>
      <c r="AT27" s="5">
        <f t="shared" si="15"/>
        <v>3.0162000000000001E-2</v>
      </c>
      <c r="AU27" s="5">
        <f t="shared" si="16"/>
        <v>2.5141799999999999E-2</v>
      </c>
      <c r="AV27" s="3" t="s">
        <v>28</v>
      </c>
      <c r="AW27" s="5">
        <f t="shared" si="17"/>
        <v>5.83013E-2</v>
      </c>
      <c r="AX27" s="5">
        <f t="shared" si="18"/>
        <v>5.83013E-2</v>
      </c>
    </row>
    <row r="28" spans="1:58" ht="15" customHeight="1" x14ac:dyDescent="0.2">
      <c r="A28">
        <v>2022</v>
      </c>
      <c r="B28">
        <v>84.831699999999998</v>
      </c>
      <c r="C28">
        <v>33.932699999999997</v>
      </c>
      <c r="D28">
        <v>29.691099999999999</v>
      </c>
      <c r="E28">
        <v>40.470300000000002</v>
      </c>
      <c r="F28">
        <v>40.473100000000002</v>
      </c>
      <c r="G28">
        <v>40.474200000000003</v>
      </c>
      <c r="H28">
        <v>40.482300000000002</v>
      </c>
      <c r="I28" s="1">
        <v>4.3285299999999997E-3</v>
      </c>
      <c r="K28" s="10">
        <f t="shared" si="20"/>
        <v>40474.200000000004</v>
      </c>
      <c r="M28">
        <v>2022</v>
      </c>
      <c r="N28">
        <v>84.831699999999998</v>
      </c>
      <c r="O28">
        <v>33.932699999999997</v>
      </c>
      <c r="P28">
        <v>29.691099999999999</v>
      </c>
      <c r="Q28">
        <v>40.470300000000002</v>
      </c>
      <c r="R28">
        <v>40.473100000000002</v>
      </c>
      <c r="S28">
        <v>40.474200000000003</v>
      </c>
      <c r="T28">
        <v>40.482300000000002</v>
      </c>
      <c r="U28" s="1">
        <v>4.3285299999999997E-3</v>
      </c>
      <c r="W28" s="10">
        <f t="shared" si="21"/>
        <v>40474.200000000004</v>
      </c>
      <c r="Y28">
        <v>2</v>
      </c>
      <c r="Z28" t="s">
        <v>97</v>
      </c>
      <c r="AA28">
        <v>2032</v>
      </c>
      <c r="AB28">
        <v>3.9091211600000002</v>
      </c>
      <c r="AC28">
        <v>4.6563609100000001</v>
      </c>
      <c r="AD28">
        <v>3.9091211600000002</v>
      </c>
      <c r="AE28">
        <v>29.950927799999999</v>
      </c>
      <c r="AF28">
        <v>5.2889129600000001E-2</v>
      </c>
      <c r="AG28">
        <v>97.869139000000004</v>
      </c>
      <c r="AP28" s="28"/>
      <c r="AQ28" s="3">
        <f t="shared" si="13"/>
        <v>2028</v>
      </c>
      <c r="AR28" s="5">
        <f t="shared" si="14"/>
        <v>5.1426800000000002E-2</v>
      </c>
      <c r="AS28" s="5">
        <f t="shared" si="19"/>
        <v>5.1426800000000002E-2</v>
      </c>
      <c r="AT28" s="5">
        <f t="shared" si="15"/>
        <v>2.9712700000000002E-2</v>
      </c>
      <c r="AU28" s="5">
        <f t="shared" si="16"/>
        <v>2.5141799999999999E-2</v>
      </c>
      <c r="AV28" s="3" t="s">
        <v>28</v>
      </c>
      <c r="AW28" s="5">
        <f t="shared" si="17"/>
        <v>5.6722000000000002E-2</v>
      </c>
      <c r="AX28" s="5">
        <f t="shared" si="18"/>
        <v>5.6722000000000002E-2</v>
      </c>
    </row>
    <row r="29" spans="1:58" ht="15" customHeight="1" x14ac:dyDescent="0.2">
      <c r="A29">
        <v>2023</v>
      </c>
      <c r="B29">
        <v>84.831699999999998</v>
      </c>
      <c r="C29">
        <v>33.932699999999997</v>
      </c>
      <c r="D29">
        <v>29.691099999999999</v>
      </c>
      <c r="E29">
        <v>37.3932</v>
      </c>
      <c r="F29">
        <v>37.403599999999997</v>
      </c>
      <c r="G29">
        <v>37.407499999999999</v>
      </c>
      <c r="H29">
        <v>37.434199999999997</v>
      </c>
      <c r="I29" s="1">
        <v>1.4985200000000001E-2</v>
      </c>
      <c r="K29" s="10">
        <f t="shared" si="20"/>
        <v>37407.5</v>
      </c>
      <c r="M29">
        <v>2023</v>
      </c>
      <c r="N29">
        <v>84.831699999999998</v>
      </c>
      <c r="O29">
        <v>33.932699999999997</v>
      </c>
      <c r="P29">
        <v>29.691099999999999</v>
      </c>
      <c r="Q29">
        <v>37.3932</v>
      </c>
      <c r="R29">
        <v>37.403599999999997</v>
      </c>
      <c r="S29">
        <v>37.407499999999999</v>
      </c>
      <c r="T29">
        <v>37.434199999999997</v>
      </c>
      <c r="U29" s="1">
        <v>1.4985200000000001E-2</v>
      </c>
      <c r="W29" s="10">
        <f t="shared" si="21"/>
        <v>37407.5</v>
      </c>
      <c r="Y29">
        <v>2</v>
      </c>
      <c r="Z29" t="s">
        <v>97</v>
      </c>
      <c r="AA29">
        <v>2033</v>
      </c>
      <c r="AB29">
        <v>4.0175589399999998</v>
      </c>
      <c r="AC29">
        <v>4.7862111900000004</v>
      </c>
      <c r="AD29">
        <v>4.0175589399999998</v>
      </c>
      <c r="AE29">
        <v>30.439145</v>
      </c>
      <c r="AF29">
        <v>5.3476899600000002E-2</v>
      </c>
      <c r="AG29">
        <v>99.067869599999995</v>
      </c>
      <c r="AQ29" s="3">
        <f t="shared" si="13"/>
        <v>2029</v>
      </c>
      <c r="AR29" s="5">
        <f t="shared" si="14"/>
        <v>5.08003E-2</v>
      </c>
      <c r="AS29" s="5">
        <f t="shared" si="19"/>
        <v>5.08003E-2</v>
      </c>
      <c r="AT29" s="5">
        <f t="shared" si="15"/>
        <v>2.9574199999999998E-2</v>
      </c>
      <c r="AU29" s="5">
        <f t="shared" si="16"/>
        <v>2.5141799999999999E-2</v>
      </c>
      <c r="AV29" s="3" t="s">
        <v>28</v>
      </c>
      <c r="AW29" s="5">
        <f t="shared" si="17"/>
        <v>5.6122600000000002E-2</v>
      </c>
      <c r="AX29" s="5">
        <f t="shared" si="18"/>
        <v>5.6122600000000002E-2</v>
      </c>
    </row>
    <row r="30" spans="1:58" ht="15" customHeight="1" x14ac:dyDescent="0.2">
      <c r="A30">
        <v>2024</v>
      </c>
      <c r="B30">
        <v>84.831699999999998</v>
      </c>
      <c r="C30">
        <v>33.932699999999997</v>
      </c>
      <c r="D30">
        <v>29.691099999999999</v>
      </c>
      <c r="E30">
        <v>34.714500000000001</v>
      </c>
      <c r="F30">
        <v>34.745199999999997</v>
      </c>
      <c r="G30">
        <v>34.7562</v>
      </c>
      <c r="H30">
        <v>34.832599999999999</v>
      </c>
      <c r="I30" s="1">
        <v>4.2595099999999997E-2</v>
      </c>
      <c r="K30" s="10">
        <f t="shared" si="20"/>
        <v>34756.199999999997</v>
      </c>
      <c r="M30">
        <v>2024</v>
      </c>
      <c r="N30">
        <v>84.831699999999998</v>
      </c>
      <c r="O30">
        <v>33.932699999999997</v>
      </c>
      <c r="P30">
        <v>29.691099999999999</v>
      </c>
      <c r="Q30">
        <v>34.714500000000001</v>
      </c>
      <c r="R30">
        <v>34.745199999999997</v>
      </c>
      <c r="S30">
        <v>34.7562</v>
      </c>
      <c r="T30">
        <v>34.832599999999999</v>
      </c>
      <c r="U30" s="1">
        <v>4.2595099999999997E-2</v>
      </c>
      <c r="W30" s="10">
        <f t="shared" si="21"/>
        <v>34756.199999999997</v>
      </c>
      <c r="Y30">
        <v>3</v>
      </c>
      <c r="Z30" t="s">
        <v>97</v>
      </c>
      <c r="AA30">
        <v>2020</v>
      </c>
      <c r="AB30">
        <v>2.85351</v>
      </c>
      <c r="AC30">
        <v>6.7117100000000001</v>
      </c>
      <c r="AD30">
        <v>2.3849200000000002</v>
      </c>
      <c r="AE30">
        <v>45.176000000000002</v>
      </c>
      <c r="AF30">
        <v>2.5439900000000001E-2</v>
      </c>
      <c r="AG30">
        <v>106.12</v>
      </c>
      <c r="AQ30" s="3">
        <f t="shared" si="13"/>
        <v>2030</v>
      </c>
      <c r="AR30" s="5">
        <f t="shared" si="14"/>
        <v>5.0838700000000001E-2</v>
      </c>
      <c r="AS30" s="5">
        <f t="shared" si="19"/>
        <v>5.0838700000000001E-2</v>
      </c>
      <c r="AT30" s="5">
        <f t="shared" si="15"/>
        <v>2.97592E-2</v>
      </c>
      <c r="AU30" s="5">
        <f t="shared" si="16"/>
        <v>2.5141799999999999E-2</v>
      </c>
      <c r="AV30" s="3" t="s">
        <v>28</v>
      </c>
      <c r="AW30" s="5">
        <f t="shared" si="17"/>
        <v>5.6327700000000001E-2</v>
      </c>
      <c r="AX30" s="5">
        <f t="shared" si="18"/>
        <v>5.6327700000000001E-2</v>
      </c>
    </row>
    <row r="31" spans="1:58" ht="15" customHeight="1" x14ac:dyDescent="0.2">
      <c r="A31">
        <v>2025</v>
      </c>
      <c r="B31">
        <v>84.831699999999998</v>
      </c>
      <c r="C31">
        <v>33.932699999999997</v>
      </c>
      <c r="D31">
        <v>29.691099999999999</v>
      </c>
      <c r="E31">
        <v>32.446100000000001</v>
      </c>
      <c r="F31">
        <v>32.522100000000002</v>
      </c>
      <c r="G31">
        <v>32.549999999999997</v>
      </c>
      <c r="H31">
        <v>32.736400000000003</v>
      </c>
      <c r="I31" s="1">
        <v>0.10421999999999999</v>
      </c>
      <c r="K31" s="10">
        <f t="shared" si="20"/>
        <v>32549.999999999996</v>
      </c>
      <c r="M31">
        <v>2025</v>
      </c>
      <c r="N31">
        <v>84.831699999999998</v>
      </c>
      <c r="O31">
        <v>33.932699999999997</v>
      </c>
      <c r="P31">
        <v>29.691099999999999</v>
      </c>
      <c r="Q31">
        <v>32.446100000000001</v>
      </c>
      <c r="R31">
        <v>32.522100000000002</v>
      </c>
      <c r="S31">
        <v>32.549999999999997</v>
      </c>
      <c r="T31">
        <v>32.736400000000003</v>
      </c>
      <c r="U31" s="1">
        <v>0.10421999999999999</v>
      </c>
      <c r="W31" s="10">
        <f t="shared" si="21"/>
        <v>32549.999999999996</v>
      </c>
      <c r="Y31">
        <v>3</v>
      </c>
      <c r="Z31" t="s">
        <v>97</v>
      </c>
      <c r="AA31">
        <v>2021</v>
      </c>
      <c r="AB31">
        <v>2.7250636199999998</v>
      </c>
      <c r="AC31">
        <v>6.4099498300000004</v>
      </c>
      <c r="AD31">
        <v>2.4710399999999999</v>
      </c>
      <c r="AE31">
        <v>42.987947699999999</v>
      </c>
      <c r="AF31">
        <v>2.76304998E-2</v>
      </c>
      <c r="AG31">
        <v>102.90346599999999</v>
      </c>
      <c r="AL31" s="28"/>
      <c r="AM31" s="28"/>
      <c r="AN31" s="28"/>
      <c r="AO31" s="28"/>
      <c r="AQ31" s="3">
        <f t="shared" si="13"/>
        <v>2031</v>
      </c>
      <c r="AR31" s="5">
        <f t="shared" si="14"/>
        <v>5.1319900000000002E-2</v>
      </c>
      <c r="AS31" s="5">
        <f t="shared" si="19"/>
        <v>5.1319900000000002E-2</v>
      </c>
      <c r="AT31" s="5">
        <f t="shared" si="15"/>
        <v>3.01827E-2</v>
      </c>
      <c r="AU31" s="5">
        <f t="shared" si="16"/>
        <v>2.5141799999999999E-2</v>
      </c>
      <c r="AV31" s="3" t="s">
        <v>28</v>
      </c>
      <c r="AW31" s="5">
        <f t="shared" si="17"/>
        <v>5.7082899999999999E-2</v>
      </c>
      <c r="AX31" s="5">
        <f t="shared" si="18"/>
        <v>5.7082899999999999E-2</v>
      </c>
    </row>
    <row r="32" spans="1:58" ht="15" customHeight="1" x14ac:dyDescent="0.2">
      <c r="A32">
        <v>2026</v>
      </c>
      <c r="B32">
        <v>84.831699999999998</v>
      </c>
      <c r="C32">
        <v>33.932699999999997</v>
      </c>
      <c r="D32">
        <v>29.691099999999999</v>
      </c>
      <c r="E32">
        <v>30.605799999999999</v>
      </c>
      <c r="F32">
        <v>30.773399999999999</v>
      </c>
      <c r="G32">
        <v>30.839200000000002</v>
      </c>
      <c r="H32">
        <v>31.248799999999999</v>
      </c>
      <c r="I32">
        <v>0.229686</v>
      </c>
      <c r="K32" s="10">
        <f t="shared" si="20"/>
        <v>30839.200000000001</v>
      </c>
      <c r="M32">
        <v>2026</v>
      </c>
      <c r="N32">
        <v>84.831699999999998</v>
      </c>
      <c r="O32">
        <v>33.932699999999997</v>
      </c>
      <c r="P32">
        <v>29.691099999999999</v>
      </c>
      <c r="Q32">
        <v>30.605799999999999</v>
      </c>
      <c r="R32">
        <v>30.773399999999999</v>
      </c>
      <c r="S32">
        <v>30.839200000000002</v>
      </c>
      <c r="T32">
        <v>31.248799999999999</v>
      </c>
      <c r="U32">
        <v>0.229686</v>
      </c>
      <c r="W32" s="10">
        <f t="shared" si="21"/>
        <v>30839.200000000001</v>
      </c>
      <c r="Y32">
        <v>3</v>
      </c>
      <c r="Z32" t="s">
        <v>97</v>
      </c>
      <c r="AA32">
        <v>2022</v>
      </c>
      <c r="AB32">
        <v>2.6114655299999998</v>
      </c>
      <c r="AC32">
        <v>6.1431351200000002</v>
      </c>
      <c r="AD32">
        <v>3.0894599999999999</v>
      </c>
      <c r="AE32">
        <v>40.8076364</v>
      </c>
      <c r="AF32">
        <v>3.6198330799999998E-2</v>
      </c>
      <c r="AG32">
        <v>100.3705492</v>
      </c>
      <c r="AL32" s="28"/>
      <c r="AM32" s="28"/>
      <c r="AN32" s="28"/>
      <c r="AO32" s="28"/>
      <c r="AQ32" s="3">
        <f t="shared" si="13"/>
        <v>2032</v>
      </c>
      <c r="AR32" s="5">
        <f t="shared" si="14"/>
        <v>5.20346E-2</v>
      </c>
      <c r="AS32" s="5">
        <f t="shared" si="19"/>
        <v>5.20346E-2</v>
      </c>
      <c r="AT32" s="5">
        <f t="shared" si="15"/>
        <v>3.0513700000000001E-2</v>
      </c>
      <c r="AU32" s="5">
        <f t="shared" si="16"/>
        <v>2.5141799999999999E-2</v>
      </c>
      <c r="AV32" s="3" t="s">
        <v>28</v>
      </c>
      <c r="AW32" s="5">
        <f t="shared" si="17"/>
        <v>5.8123599999999997E-2</v>
      </c>
      <c r="AX32" s="5">
        <f t="shared" si="18"/>
        <v>5.8123599999999997E-2</v>
      </c>
    </row>
    <row r="33" spans="1:58" ht="15" customHeight="1" x14ac:dyDescent="0.2">
      <c r="A33">
        <v>2027</v>
      </c>
      <c r="B33">
        <v>84.831699999999998</v>
      </c>
      <c r="C33">
        <v>33.932699999999997</v>
      </c>
      <c r="D33">
        <v>29.691099999999999</v>
      </c>
      <c r="E33">
        <v>29.133900000000001</v>
      </c>
      <c r="F33">
        <v>29.4922</v>
      </c>
      <c r="G33">
        <v>29.618099999999998</v>
      </c>
      <c r="H33">
        <v>30.450399999999998</v>
      </c>
      <c r="I33">
        <v>0.46626899999999999</v>
      </c>
      <c r="K33" s="10">
        <f t="shared" si="20"/>
        <v>29618.1</v>
      </c>
      <c r="M33">
        <v>2027</v>
      </c>
      <c r="N33">
        <v>84.831699999999998</v>
      </c>
      <c r="O33">
        <v>33.932699999999997</v>
      </c>
      <c r="P33">
        <v>29.691099999999999</v>
      </c>
      <c r="Q33">
        <v>29.133900000000001</v>
      </c>
      <c r="R33">
        <v>29.4922</v>
      </c>
      <c r="S33">
        <v>29.618099999999998</v>
      </c>
      <c r="T33">
        <v>30.450399999999998</v>
      </c>
      <c r="U33">
        <v>0.46626899999999999</v>
      </c>
      <c r="W33" s="10">
        <f t="shared" si="21"/>
        <v>29618.1</v>
      </c>
      <c r="Y33">
        <v>3</v>
      </c>
      <c r="Z33" t="s">
        <v>97</v>
      </c>
      <c r="AA33">
        <v>2023</v>
      </c>
      <c r="AB33">
        <v>2.49677083</v>
      </c>
      <c r="AC33">
        <v>5.8736291200000004</v>
      </c>
      <c r="AD33">
        <v>2.8842400000000001</v>
      </c>
      <c r="AE33">
        <v>38.656925800000003</v>
      </c>
      <c r="AF33">
        <v>3.5331203899999997E-2</v>
      </c>
      <c r="AG33">
        <v>98.077705499999993</v>
      </c>
      <c r="AQ33" s="3">
        <f t="shared" si="13"/>
        <v>2033</v>
      </c>
      <c r="AR33" s="5">
        <f t="shared" si="14"/>
        <v>5.2804499999999997E-2</v>
      </c>
      <c r="AS33" s="5">
        <f t="shared" si="19"/>
        <v>5.2804499999999997E-2</v>
      </c>
      <c r="AT33" s="5">
        <f t="shared" si="15"/>
        <v>3.0513700000000001E-2</v>
      </c>
      <c r="AU33" s="5">
        <f t="shared" si="16"/>
        <v>2.5141799999999999E-2</v>
      </c>
      <c r="AV33" s="3" t="s">
        <v>28</v>
      </c>
      <c r="AW33" s="5">
        <f t="shared" si="17"/>
        <v>5.9252899999999997E-2</v>
      </c>
      <c r="AX33" s="5">
        <f t="shared" si="18"/>
        <v>5.9252899999999997E-2</v>
      </c>
    </row>
    <row r="34" spans="1:58" ht="15" customHeight="1" x14ac:dyDescent="0.2">
      <c r="A34">
        <v>2028</v>
      </c>
      <c r="B34">
        <v>84.831699999999998</v>
      </c>
      <c r="C34">
        <v>33.932699999999997</v>
      </c>
      <c r="D34">
        <v>29.691099999999999</v>
      </c>
      <c r="E34">
        <v>27.947199999999999</v>
      </c>
      <c r="F34">
        <v>28.644100000000002</v>
      </c>
      <c r="G34">
        <v>28.862500000000001</v>
      </c>
      <c r="H34">
        <v>30.3748</v>
      </c>
      <c r="I34">
        <v>0.85669600000000001</v>
      </c>
      <c r="K34" s="10">
        <f t="shared" si="20"/>
        <v>28862.5</v>
      </c>
      <c r="M34">
        <v>2028</v>
      </c>
      <c r="N34">
        <v>84.831699999999998</v>
      </c>
      <c r="O34">
        <v>33.932699999999997</v>
      </c>
      <c r="P34">
        <v>29.691099999999999</v>
      </c>
      <c r="Q34">
        <v>27.947199999999999</v>
      </c>
      <c r="R34">
        <v>28.644100000000002</v>
      </c>
      <c r="S34">
        <v>28.862500000000001</v>
      </c>
      <c r="T34">
        <v>30.3748</v>
      </c>
      <c r="U34">
        <v>0.85669600000000001</v>
      </c>
      <c r="W34" s="10">
        <f t="shared" si="21"/>
        <v>28862.5</v>
      </c>
      <c r="Y34">
        <v>3</v>
      </c>
      <c r="Z34" t="s">
        <v>97</v>
      </c>
      <c r="AA34">
        <v>2024</v>
      </c>
      <c r="AB34">
        <v>2.4028514699999999</v>
      </c>
      <c r="AC34">
        <v>5.6529934199999996</v>
      </c>
      <c r="AD34">
        <v>2.4028514699999999</v>
      </c>
      <c r="AE34">
        <v>36.8748182</v>
      </c>
      <c r="AF34">
        <v>3.0513700000000001E-2</v>
      </c>
      <c r="AG34">
        <v>96.8425522</v>
      </c>
      <c r="AQ34" s="54" t="s">
        <v>38</v>
      </c>
      <c r="AR34" s="54"/>
      <c r="AS34" s="54"/>
      <c r="AT34" s="54"/>
      <c r="AU34" s="54"/>
      <c r="AV34" s="54"/>
      <c r="AW34" s="54"/>
      <c r="AX34" s="54"/>
    </row>
    <row r="35" spans="1:58" ht="15" customHeight="1" x14ac:dyDescent="0.2">
      <c r="A35">
        <v>2029</v>
      </c>
      <c r="B35">
        <v>84.831699999999998</v>
      </c>
      <c r="C35">
        <v>33.932699999999997</v>
      </c>
      <c r="D35">
        <v>29.691099999999999</v>
      </c>
      <c r="E35">
        <v>26.9923</v>
      </c>
      <c r="F35">
        <v>28.183800000000002</v>
      </c>
      <c r="G35">
        <v>28.544499999999999</v>
      </c>
      <c r="H35">
        <v>30.971299999999999</v>
      </c>
      <c r="I35">
        <v>1.4093500000000001</v>
      </c>
      <c r="K35" s="10">
        <f t="shared" si="20"/>
        <v>28544.5</v>
      </c>
      <c r="M35">
        <v>2029</v>
      </c>
      <c r="N35">
        <v>84.831699999999998</v>
      </c>
      <c r="O35">
        <v>33.932699999999997</v>
      </c>
      <c r="P35">
        <v>29.691099999999999</v>
      </c>
      <c r="Q35">
        <v>26.9923</v>
      </c>
      <c r="R35">
        <v>28.183800000000002</v>
      </c>
      <c r="S35">
        <v>28.544499999999999</v>
      </c>
      <c r="T35">
        <v>30.971299999999999</v>
      </c>
      <c r="U35">
        <v>1.4093500000000001</v>
      </c>
      <c r="W35" s="10">
        <f t="shared" si="21"/>
        <v>28544.5</v>
      </c>
      <c r="Y35">
        <v>3</v>
      </c>
      <c r="Z35" t="s">
        <v>97</v>
      </c>
      <c r="AA35">
        <v>2025</v>
      </c>
      <c r="AB35">
        <v>2.3390714799999999</v>
      </c>
      <c r="AC35">
        <v>5.5033002900000003</v>
      </c>
      <c r="AD35">
        <v>2.3390714799999999</v>
      </c>
      <c r="AE35">
        <v>35.505601499999997</v>
      </c>
      <c r="AF35">
        <v>3.0513700000000001E-2</v>
      </c>
      <c r="AG35">
        <v>96.837371399999995</v>
      </c>
      <c r="AQ35" s="3">
        <f t="shared" ref="AQ35:AQ48" si="22">A26</f>
        <v>2020</v>
      </c>
      <c r="AR35" s="4">
        <f t="shared" ref="AR35:AR48" si="23">G9*1000</f>
        <v>2384.92</v>
      </c>
      <c r="AS35" s="4">
        <f>NR!W9</f>
        <v>2384.92</v>
      </c>
      <c r="AT35" s="4">
        <f t="shared" ref="AT35:AT48" si="24">G145*1000</f>
        <v>2384.92</v>
      </c>
      <c r="AU35" s="4">
        <f t="shared" ref="AU35:AU48" si="25">G213*1000</f>
        <v>2384.92</v>
      </c>
      <c r="AV35" s="4">
        <f>G281*1000</f>
        <v>2384.92</v>
      </c>
      <c r="AW35" s="4">
        <f t="shared" ref="AW35:AW48" si="26">G349*1000</f>
        <v>2384.92</v>
      </c>
      <c r="AX35" s="4">
        <f t="shared" ref="AX35:AX48" si="27">G417*1000</f>
        <v>2384.92</v>
      </c>
      <c r="AZ35" s="29"/>
      <c r="BA35" s="29"/>
      <c r="BB35" s="29"/>
      <c r="BC35" s="29"/>
      <c r="BD35" s="29"/>
      <c r="BE35" s="29"/>
      <c r="BF35" s="29"/>
    </row>
    <row r="36" spans="1:58" ht="15" customHeight="1" x14ac:dyDescent="0.2">
      <c r="A36">
        <v>2030</v>
      </c>
      <c r="B36">
        <v>84.831699999999998</v>
      </c>
      <c r="C36">
        <v>33.932699999999997</v>
      </c>
      <c r="D36">
        <v>29.691099999999999</v>
      </c>
      <c r="E36">
        <v>26.2758</v>
      </c>
      <c r="F36">
        <v>28.113499999999998</v>
      </c>
      <c r="G36">
        <v>28.6052</v>
      </c>
      <c r="H36">
        <v>32.362400000000001</v>
      </c>
      <c r="I36">
        <v>2.0742099999999999</v>
      </c>
      <c r="K36" s="10">
        <f t="shared" si="20"/>
        <v>28605.200000000001</v>
      </c>
      <c r="M36">
        <v>2030</v>
      </c>
      <c r="N36">
        <v>84.831699999999998</v>
      </c>
      <c r="O36">
        <v>33.932699999999997</v>
      </c>
      <c r="P36">
        <v>29.691099999999999</v>
      </c>
      <c r="Q36">
        <v>26.2758</v>
      </c>
      <c r="R36">
        <v>28.113499999999998</v>
      </c>
      <c r="S36">
        <v>28.6052</v>
      </c>
      <c r="T36">
        <v>32.362400000000001</v>
      </c>
      <c r="U36">
        <v>2.0742099999999999</v>
      </c>
      <c r="W36" s="10">
        <f t="shared" si="21"/>
        <v>28605.200000000001</v>
      </c>
      <c r="Y36">
        <v>3</v>
      </c>
      <c r="Z36" t="s">
        <v>97</v>
      </c>
      <c r="AA36">
        <v>2026</v>
      </c>
      <c r="AB36">
        <v>2.29720279</v>
      </c>
      <c r="AC36">
        <v>5.39667896</v>
      </c>
      <c r="AD36">
        <v>2.29720279</v>
      </c>
      <c r="AE36">
        <v>34.443761600000002</v>
      </c>
      <c r="AF36">
        <v>3.0503249199999999E-2</v>
      </c>
      <c r="AG36">
        <v>97.517212200000003</v>
      </c>
      <c r="AQ36" s="3">
        <f t="shared" si="22"/>
        <v>2021</v>
      </c>
      <c r="AR36" s="4">
        <f t="shared" si="23"/>
        <v>2471.04</v>
      </c>
      <c r="AS36" s="7">
        <f>AB3*1000</f>
        <v>5370.1418100000001</v>
      </c>
      <c r="AT36" s="4">
        <f t="shared" si="24"/>
        <v>2471.04</v>
      </c>
      <c r="AU36" s="4">
        <f t="shared" si="25"/>
        <v>2471.04</v>
      </c>
      <c r="AV36" s="3" t="s">
        <v>28</v>
      </c>
      <c r="AW36" s="4">
        <f t="shared" si="26"/>
        <v>6409.94</v>
      </c>
      <c r="AX36" s="4">
        <f t="shared" si="27"/>
        <v>5370.14</v>
      </c>
      <c r="AZ36" s="29"/>
      <c r="BA36" s="29"/>
      <c r="BB36" s="29"/>
      <c r="BC36" s="29"/>
      <c r="BD36" s="29"/>
      <c r="BE36" s="29"/>
      <c r="BF36" s="29"/>
    </row>
    <row r="37" spans="1:58" ht="15" customHeight="1" x14ac:dyDescent="0.2">
      <c r="A37">
        <v>2031</v>
      </c>
      <c r="B37">
        <v>84.831699999999998</v>
      </c>
      <c r="C37">
        <v>33.932699999999997</v>
      </c>
      <c r="D37">
        <v>29.691099999999999</v>
      </c>
      <c r="E37">
        <v>25.732600000000001</v>
      </c>
      <c r="F37">
        <v>28.3154</v>
      </c>
      <c r="G37">
        <v>28.945499999999999</v>
      </c>
      <c r="H37">
        <v>33.6982</v>
      </c>
      <c r="I37">
        <v>2.7539600000000002</v>
      </c>
      <c r="K37" s="10">
        <f t="shared" si="20"/>
        <v>28945.5</v>
      </c>
      <c r="M37">
        <v>2031</v>
      </c>
      <c r="N37">
        <v>84.831699999999998</v>
      </c>
      <c r="O37">
        <v>33.932699999999997</v>
      </c>
      <c r="P37">
        <v>29.691099999999999</v>
      </c>
      <c r="Q37">
        <v>25.732600000000001</v>
      </c>
      <c r="R37">
        <v>28.3154</v>
      </c>
      <c r="S37">
        <v>28.945499999999999</v>
      </c>
      <c r="T37">
        <v>33.6982</v>
      </c>
      <c r="U37">
        <v>2.7539600000000002</v>
      </c>
      <c r="W37" s="10">
        <f t="shared" si="21"/>
        <v>28945.5</v>
      </c>
      <c r="Y37">
        <v>3</v>
      </c>
      <c r="Z37" t="s">
        <v>97</v>
      </c>
      <c r="AA37">
        <v>2027</v>
      </c>
      <c r="AB37">
        <v>2.25248793</v>
      </c>
      <c r="AC37">
        <v>5.2847617600000003</v>
      </c>
      <c r="AD37">
        <v>2.25248793</v>
      </c>
      <c r="AE37">
        <v>33.718232100000002</v>
      </c>
      <c r="AF37">
        <v>2.9948012999999999E-2</v>
      </c>
      <c r="AG37">
        <v>98.771445999999997</v>
      </c>
      <c r="AQ37" s="3">
        <f t="shared" si="22"/>
        <v>2022</v>
      </c>
      <c r="AR37" s="4">
        <f t="shared" si="23"/>
        <v>5146.5199999999995</v>
      </c>
      <c r="AS37" s="7">
        <f>AB4*1000</f>
        <v>5146.51775</v>
      </c>
      <c r="AT37" s="4">
        <f t="shared" si="24"/>
        <v>2611.4700000000003</v>
      </c>
      <c r="AU37" s="4">
        <f t="shared" si="25"/>
        <v>2157.33</v>
      </c>
      <c r="AV37" s="3" t="s">
        <v>28</v>
      </c>
      <c r="AW37" s="4">
        <f t="shared" si="26"/>
        <v>5877.99</v>
      </c>
      <c r="AX37" s="4">
        <f t="shared" si="27"/>
        <v>4983</v>
      </c>
      <c r="AZ37" s="29"/>
      <c r="BA37" s="29"/>
      <c r="BB37" s="29"/>
      <c r="BC37" s="29"/>
      <c r="BD37" s="29"/>
      <c r="BE37" s="29"/>
      <c r="BF37" s="29"/>
    </row>
    <row r="38" spans="1:58" ht="15" customHeight="1" x14ac:dyDescent="0.2">
      <c r="A38">
        <v>2032</v>
      </c>
      <c r="B38">
        <v>84.831699999999998</v>
      </c>
      <c r="C38">
        <v>33.932699999999997</v>
      </c>
      <c r="D38">
        <v>29.691099999999999</v>
      </c>
      <c r="E38">
        <v>25.350999999999999</v>
      </c>
      <c r="F38">
        <v>28.7485</v>
      </c>
      <c r="G38">
        <v>29.4499</v>
      </c>
      <c r="H38">
        <v>35.421700000000001</v>
      </c>
      <c r="I38">
        <v>3.3559199999999998</v>
      </c>
      <c r="K38" s="10">
        <f t="shared" si="20"/>
        <v>29449.899999999998</v>
      </c>
      <c r="M38">
        <v>2032</v>
      </c>
      <c r="N38">
        <v>84.831699999999998</v>
      </c>
      <c r="O38">
        <v>33.932699999999997</v>
      </c>
      <c r="P38">
        <v>29.691099999999999</v>
      </c>
      <c r="Q38">
        <v>25.350999999999999</v>
      </c>
      <c r="R38">
        <v>28.7485</v>
      </c>
      <c r="S38">
        <v>29.4499</v>
      </c>
      <c r="T38">
        <v>35.421700000000001</v>
      </c>
      <c r="U38">
        <v>3.3559199999999998</v>
      </c>
      <c r="W38" s="10">
        <f t="shared" si="21"/>
        <v>29449.899999999998</v>
      </c>
      <c r="Y38">
        <v>3</v>
      </c>
      <c r="Z38" t="s">
        <v>97</v>
      </c>
      <c r="AA38">
        <v>2028</v>
      </c>
      <c r="AB38">
        <v>2.2613135500000001</v>
      </c>
      <c r="AC38">
        <v>5.3081960099999996</v>
      </c>
      <c r="AD38">
        <v>2.2613135500000001</v>
      </c>
      <c r="AE38">
        <v>33.366931700000002</v>
      </c>
      <c r="AF38">
        <v>2.9565729400000001E-2</v>
      </c>
      <c r="AG38">
        <v>100.4907956</v>
      </c>
      <c r="AQ38" s="3">
        <f t="shared" si="22"/>
        <v>2023</v>
      </c>
      <c r="AR38" s="4">
        <f t="shared" si="23"/>
        <v>4804.66</v>
      </c>
      <c r="AS38" s="4">
        <f>AB5*1000</f>
        <v>4920.6632499999996</v>
      </c>
      <c r="AT38" s="4">
        <f t="shared" si="24"/>
        <v>2510.4500000000003</v>
      </c>
      <c r="AU38" s="4">
        <f t="shared" si="25"/>
        <v>2084.61</v>
      </c>
      <c r="AV38" s="3" t="s">
        <v>28</v>
      </c>
      <c r="AW38" s="4">
        <f t="shared" si="26"/>
        <v>5431.2300000000005</v>
      </c>
      <c r="AX38" s="4">
        <f t="shared" si="27"/>
        <v>5558.68</v>
      </c>
      <c r="AZ38" s="29"/>
      <c r="BA38" s="29"/>
      <c r="BB38" s="29"/>
      <c r="BC38" s="29"/>
      <c r="BD38" s="29"/>
      <c r="BE38" s="29"/>
      <c r="BF38" s="29"/>
    </row>
    <row r="39" spans="1:58" ht="15" customHeight="1" x14ac:dyDescent="0.2">
      <c r="A39">
        <v>2033</v>
      </c>
      <c r="B39">
        <v>84.831699999999998</v>
      </c>
      <c r="C39">
        <v>33.932699999999997</v>
      </c>
      <c r="D39">
        <v>29.691099999999999</v>
      </c>
      <c r="E39">
        <v>25.237100000000002</v>
      </c>
      <c r="F39">
        <v>29.227</v>
      </c>
      <c r="G39">
        <v>30.021599999999999</v>
      </c>
      <c r="H39">
        <v>36.910499999999999</v>
      </c>
      <c r="I39">
        <v>3.83283</v>
      </c>
      <c r="K39" s="10">
        <f t="shared" si="20"/>
        <v>30021.599999999999</v>
      </c>
      <c r="M39">
        <v>2033</v>
      </c>
      <c r="N39">
        <v>84.831699999999998</v>
      </c>
      <c r="O39">
        <v>33.932699999999997</v>
      </c>
      <c r="P39">
        <v>29.691099999999999</v>
      </c>
      <c r="Q39">
        <v>25.237100000000002</v>
      </c>
      <c r="R39">
        <v>29.227</v>
      </c>
      <c r="S39">
        <v>30.021599999999999</v>
      </c>
      <c r="T39">
        <v>36.910499999999999</v>
      </c>
      <c r="U39">
        <v>3.83283</v>
      </c>
      <c r="W39" s="10">
        <f t="shared" si="21"/>
        <v>30021.599999999999</v>
      </c>
      <c r="Y39">
        <v>3</v>
      </c>
      <c r="Z39" t="s">
        <v>97</v>
      </c>
      <c r="AA39">
        <v>2029</v>
      </c>
      <c r="AB39">
        <v>2.3101393300000002</v>
      </c>
      <c r="AC39">
        <v>5.4251437500000002</v>
      </c>
      <c r="AD39">
        <v>2.3101393300000002</v>
      </c>
      <c r="AE39">
        <v>33.402102999999997</v>
      </c>
      <c r="AF39">
        <v>2.94294495E-2</v>
      </c>
      <c r="AG39">
        <v>102.53704620000001</v>
      </c>
      <c r="AQ39" s="3">
        <f t="shared" si="22"/>
        <v>2024</v>
      </c>
      <c r="AR39" s="4">
        <f t="shared" si="23"/>
        <v>4515.74</v>
      </c>
      <c r="AS39" s="4">
        <f t="shared" ref="AS39:AS48" si="28">AB6*1000</f>
        <v>4735.7504900000004</v>
      </c>
      <c r="AT39" s="4">
        <f t="shared" si="24"/>
        <v>2426.73</v>
      </c>
      <c r="AU39" s="4">
        <f t="shared" si="25"/>
        <v>2025.1000000000001</v>
      </c>
      <c r="AV39" s="3" t="s">
        <v>28</v>
      </c>
      <c r="AW39" s="4">
        <f t="shared" si="26"/>
        <v>4825.9400000000005</v>
      </c>
      <c r="AX39" s="4">
        <f t="shared" si="27"/>
        <v>5050.7</v>
      </c>
      <c r="AZ39" s="29"/>
      <c r="BA39" s="29"/>
      <c r="BB39" s="29"/>
      <c r="BC39" s="29"/>
      <c r="BD39" s="29"/>
      <c r="BE39" s="29"/>
      <c r="BF39" s="29"/>
    </row>
    <row r="40" spans="1:58" ht="15" customHeight="1" x14ac:dyDescent="0.2">
      <c r="Y40">
        <v>3</v>
      </c>
      <c r="Z40" t="s">
        <v>97</v>
      </c>
      <c r="AA40">
        <v>2030</v>
      </c>
      <c r="AB40">
        <v>2.3777903399999998</v>
      </c>
      <c r="AC40">
        <v>5.5869277899999998</v>
      </c>
      <c r="AD40">
        <v>2.3777903399999998</v>
      </c>
      <c r="AE40">
        <v>33.798576799999999</v>
      </c>
      <c r="AF40">
        <v>2.944507E-2</v>
      </c>
      <c r="AG40">
        <v>104.7414481</v>
      </c>
      <c r="AQ40" s="3">
        <f t="shared" si="22"/>
        <v>2025</v>
      </c>
      <c r="AR40" s="4">
        <f t="shared" si="23"/>
        <v>4101.09</v>
      </c>
      <c r="AS40" s="4">
        <f t="shared" si="28"/>
        <v>4478.5524999999998</v>
      </c>
      <c r="AT40" s="4">
        <f t="shared" si="24"/>
        <v>2361.33</v>
      </c>
      <c r="AU40" s="4">
        <f t="shared" si="25"/>
        <v>1979.7800000000002</v>
      </c>
      <c r="AV40" s="3" t="s">
        <v>28</v>
      </c>
      <c r="AW40" s="4">
        <f t="shared" si="26"/>
        <v>4230.6900000000005</v>
      </c>
      <c r="AX40" s="4">
        <f t="shared" si="27"/>
        <v>4405.6100000000006</v>
      </c>
      <c r="AZ40" s="29"/>
      <c r="BA40" s="29"/>
      <c r="BB40" s="29"/>
      <c r="BC40" s="29"/>
      <c r="BD40" s="29"/>
      <c r="BE40" s="29"/>
      <c r="BF40" s="29"/>
    </row>
    <row r="41" spans="1:58" ht="15" customHeight="1" x14ac:dyDescent="0.2">
      <c r="A41" t="s">
        <v>98</v>
      </c>
      <c r="M41" t="s">
        <v>98</v>
      </c>
      <c r="Y41">
        <v>3</v>
      </c>
      <c r="Z41" t="s">
        <v>97</v>
      </c>
      <c r="AA41">
        <v>2031</v>
      </c>
      <c r="AB41">
        <v>2.4503589400000001</v>
      </c>
      <c r="AC41">
        <v>5.7591943299999997</v>
      </c>
      <c r="AD41">
        <v>2.4503589400000001</v>
      </c>
      <c r="AE41">
        <v>34.482951800000002</v>
      </c>
      <c r="AF41">
        <v>2.95395068E-2</v>
      </c>
      <c r="AG41">
        <v>107.0252682</v>
      </c>
      <c r="AQ41" s="3">
        <f t="shared" si="22"/>
        <v>2026</v>
      </c>
      <c r="AR41" s="4">
        <f t="shared" si="23"/>
        <v>3728.31</v>
      </c>
      <c r="AS41" s="4">
        <f t="shared" si="28"/>
        <v>4057.0268900000005</v>
      </c>
      <c r="AT41" s="4">
        <f t="shared" si="24"/>
        <v>2318.6200000000003</v>
      </c>
      <c r="AU41" s="4">
        <f t="shared" si="25"/>
        <v>1952.3500000000001</v>
      </c>
      <c r="AV41" s="3" t="s">
        <v>28</v>
      </c>
      <c r="AW41" s="4">
        <f t="shared" si="26"/>
        <v>3828.63</v>
      </c>
      <c r="AX41" s="4">
        <f t="shared" si="27"/>
        <v>3967.43</v>
      </c>
      <c r="AZ41" s="29"/>
      <c r="BA41" s="29"/>
      <c r="BB41" s="29"/>
      <c r="BC41" s="29"/>
      <c r="BD41" s="29"/>
      <c r="BE41" s="29"/>
      <c r="BF41" s="29"/>
    </row>
    <row r="42" spans="1:58" ht="15" customHeight="1" x14ac:dyDescent="0.2">
      <c r="A42" t="s">
        <v>6</v>
      </c>
      <c r="B42" t="s">
        <v>39</v>
      </c>
      <c r="C42" t="s">
        <v>40</v>
      </c>
      <c r="D42" t="s">
        <v>41</v>
      </c>
      <c r="E42" t="s">
        <v>42</v>
      </c>
      <c r="F42" t="s">
        <v>43</v>
      </c>
      <c r="G42" t="s">
        <v>44</v>
      </c>
      <c r="H42" t="s">
        <v>45</v>
      </c>
      <c r="I42" t="s">
        <v>46</v>
      </c>
      <c r="M42" t="s">
        <v>6</v>
      </c>
      <c r="N42" t="s">
        <v>39</v>
      </c>
      <c r="O42" t="s">
        <v>40</v>
      </c>
      <c r="P42" t="s">
        <v>41</v>
      </c>
      <c r="Q42" t="s">
        <v>42</v>
      </c>
      <c r="R42" t="s">
        <v>43</v>
      </c>
      <c r="S42" t="s">
        <v>44</v>
      </c>
      <c r="T42" t="s">
        <v>45</v>
      </c>
      <c r="U42" t="s">
        <v>46</v>
      </c>
      <c r="Y42">
        <v>3</v>
      </c>
      <c r="Z42" t="s">
        <v>97</v>
      </c>
      <c r="AA42">
        <v>2032</v>
      </c>
      <c r="AB42">
        <v>2.52299052</v>
      </c>
      <c r="AC42">
        <v>5.9312287299999999</v>
      </c>
      <c r="AD42">
        <v>2.52299052</v>
      </c>
      <c r="AE42">
        <v>35.352851299999998</v>
      </c>
      <c r="AF42">
        <v>2.9669465400000001E-2</v>
      </c>
      <c r="AG42">
        <v>109.2849659</v>
      </c>
      <c r="AP42" s="30"/>
      <c r="AQ42" s="3">
        <f t="shared" si="22"/>
        <v>2027</v>
      </c>
      <c r="AR42" s="4">
        <f t="shared" si="23"/>
        <v>3515.1400000000003</v>
      </c>
      <c r="AS42" s="4">
        <f t="shared" si="28"/>
        <v>3786.44182</v>
      </c>
      <c r="AT42" s="4">
        <f t="shared" si="24"/>
        <v>2289.0299999999997</v>
      </c>
      <c r="AU42" s="4">
        <f t="shared" si="25"/>
        <v>1954.6699999999998</v>
      </c>
      <c r="AV42" s="3" t="s">
        <v>28</v>
      </c>
      <c r="AW42" s="4">
        <f t="shared" si="26"/>
        <v>3606.89</v>
      </c>
      <c r="AX42" s="4">
        <f t="shared" si="27"/>
        <v>3719.3999999999996</v>
      </c>
      <c r="AZ42" s="29"/>
      <c r="BA42" s="29"/>
      <c r="BB42" s="29"/>
      <c r="BC42" s="29"/>
      <c r="BD42" s="29"/>
      <c r="BE42" s="29"/>
      <c r="BF42" s="29"/>
    </row>
    <row r="43" spans="1:58" ht="15" customHeight="1" x14ac:dyDescent="0.2">
      <c r="A43">
        <v>2020</v>
      </c>
      <c r="B43">
        <v>0</v>
      </c>
      <c r="C43">
        <v>6.1027400000000002E-2</v>
      </c>
      <c r="D43">
        <v>7.3275999999999994E-2</v>
      </c>
      <c r="E43">
        <v>2.5439900000000001E-2</v>
      </c>
      <c r="F43">
        <v>2.5439900000000001E-2</v>
      </c>
      <c r="G43">
        <v>2.5439900000000001E-2</v>
      </c>
      <c r="H43">
        <v>2.5439900000000001E-2</v>
      </c>
      <c r="I43" s="1">
        <v>2.0816700000000001E-16</v>
      </c>
      <c r="K43" s="11">
        <f t="shared" ref="K43:K57" si="29">G43</f>
        <v>2.5439900000000001E-2</v>
      </c>
      <c r="M43">
        <v>2020</v>
      </c>
      <c r="N43">
        <v>0</v>
      </c>
      <c r="O43">
        <v>6.1027400000000002E-2</v>
      </c>
      <c r="P43">
        <v>7.3275999999999994E-2</v>
      </c>
      <c r="Q43">
        <v>2.5439900000000001E-2</v>
      </c>
      <c r="R43">
        <v>2.5439900000000001E-2</v>
      </c>
      <c r="S43">
        <v>2.5439900000000001E-2</v>
      </c>
      <c r="T43">
        <v>2.5439900000000001E-2</v>
      </c>
      <c r="U43" s="1">
        <v>2.0816700000000001E-16</v>
      </c>
      <c r="W43" s="11">
        <f t="shared" ref="W43:W57" si="30">S43</f>
        <v>2.5439900000000001E-2</v>
      </c>
      <c r="Y43">
        <v>3</v>
      </c>
      <c r="Z43" t="s">
        <v>97</v>
      </c>
      <c r="AA43">
        <v>2033</v>
      </c>
      <c r="AB43">
        <v>2.5973506199999998</v>
      </c>
      <c r="AC43">
        <v>6.1076514299999998</v>
      </c>
      <c r="AD43">
        <v>2.5973506199999998</v>
      </c>
      <c r="AE43">
        <v>36.312869200000002</v>
      </c>
      <c r="AF43">
        <v>2.9807031300000002E-2</v>
      </c>
      <c r="AG43">
        <v>111.4705474</v>
      </c>
      <c r="AQ43" s="3">
        <f t="shared" si="22"/>
        <v>2028</v>
      </c>
      <c r="AR43" s="4">
        <f t="shared" si="23"/>
        <v>3444.9700000000003</v>
      </c>
      <c r="AS43" s="4">
        <f t="shared" si="28"/>
        <v>3672.01035</v>
      </c>
      <c r="AT43" s="4">
        <f t="shared" si="24"/>
        <v>2294.19</v>
      </c>
      <c r="AU43" s="4">
        <f t="shared" si="25"/>
        <v>1989.17</v>
      </c>
      <c r="AV43" s="3" t="s">
        <v>28</v>
      </c>
      <c r="AW43" s="4">
        <f t="shared" si="26"/>
        <v>3544.2200000000003</v>
      </c>
      <c r="AX43" s="4">
        <f t="shared" si="27"/>
        <v>3637.14</v>
      </c>
      <c r="AZ43" s="29"/>
      <c r="BA43" s="29"/>
      <c r="BB43" s="29"/>
      <c r="BC43" s="29"/>
      <c r="BD43" s="29"/>
      <c r="BE43" s="29"/>
      <c r="BF43" s="29"/>
    </row>
    <row r="44" spans="1:58" ht="15" customHeight="1" x14ac:dyDescent="0.2">
      <c r="A44">
        <v>2021</v>
      </c>
      <c r="B44">
        <v>0</v>
      </c>
      <c r="C44">
        <v>6.1027400000000002E-2</v>
      </c>
      <c r="D44">
        <v>7.3275999999999994E-2</v>
      </c>
      <c r="E44">
        <v>2.7630499999999999E-2</v>
      </c>
      <c r="F44">
        <v>2.7630499999999999E-2</v>
      </c>
      <c r="G44">
        <v>2.7630499999999999E-2</v>
      </c>
      <c r="H44">
        <v>2.7630499999999999E-2</v>
      </c>
      <c r="I44" s="1">
        <v>8.2365799999999997E-9</v>
      </c>
      <c r="K44" s="11">
        <f t="shared" si="29"/>
        <v>2.7630499999999999E-2</v>
      </c>
      <c r="M44">
        <v>2021</v>
      </c>
      <c r="N44">
        <v>0</v>
      </c>
      <c r="O44">
        <v>6.1027400000000002E-2</v>
      </c>
      <c r="P44">
        <v>7.3275999999999994E-2</v>
      </c>
      <c r="Q44">
        <v>2.7630499999999999E-2</v>
      </c>
      <c r="R44">
        <v>2.7630499999999999E-2</v>
      </c>
      <c r="S44">
        <v>2.7630499999999999E-2</v>
      </c>
      <c r="T44">
        <v>2.7630499999999999E-2</v>
      </c>
      <c r="U44" s="1">
        <v>8.2365799999999997E-9</v>
      </c>
      <c r="W44" s="11">
        <f t="shared" si="30"/>
        <v>2.7630499999999999E-2</v>
      </c>
      <c r="Y44">
        <v>4</v>
      </c>
      <c r="Z44" t="s">
        <v>97</v>
      </c>
      <c r="AA44">
        <v>2020</v>
      </c>
      <c r="AB44">
        <v>2.35731</v>
      </c>
      <c r="AC44">
        <v>6.7117100000000001</v>
      </c>
      <c r="AD44">
        <v>2.3849200000000002</v>
      </c>
      <c r="AE44">
        <v>45.176000000000002</v>
      </c>
      <c r="AF44">
        <v>2.5439900000000001E-2</v>
      </c>
      <c r="AG44">
        <v>106.12</v>
      </c>
      <c r="AQ44" s="3">
        <f t="shared" si="22"/>
        <v>2029</v>
      </c>
      <c r="AR44" s="4">
        <f t="shared" si="23"/>
        <v>3472.12</v>
      </c>
      <c r="AS44" s="4">
        <f t="shared" si="28"/>
        <v>3663.3223400000002</v>
      </c>
      <c r="AT44" s="4">
        <f t="shared" si="24"/>
        <v>2338.15</v>
      </c>
      <c r="AU44" s="4">
        <f t="shared" si="25"/>
        <v>2041.1299999999999</v>
      </c>
      <c r="AV44" s="3" t="s">
        <v>28</v>
      </c>
      <c r="AW44" s="4">
        <f t="shared" si="26"/>
        <v>3590.17</v>
      </c>
      <c r="AX44" s="4">
        <f t="shared" si="27"/>
        <v>3667.44</v>
      </c>
      <c r="AZ44" s="29"/>
      <c r="BA44" s="29"/>
      <c r="BB44" s="29"/>
      <c r="BC44" s="29"/>
      <c r="BD44" s="29"/>
      <c r="BE44" s="29"/>
      <c r="BF44" s="29"/>
    </row>
    <row r="45" spans="1:58" ht="15" customHeight="1" x14ac:dyDescent="0.2">
      <c r="A45">
        <v>2022</v>
      </c>
      <c r="B45">
        <v>0</v>
      </c>
      <c r="C45">
        <v>6.1027400000000002E-2</v>
      </c>
      <c r="D45">
        <v>7.3275999999999994E-2</v>
      </c>
      <c r="E45">
        <v>6.1027400000000002E-2</v>
      </c>
      <c r="F45">
        <v>6.1027400000000002E-2</v>
      </c>
      <c r="G45">
        <v>6.1027400000000002E-2</v>
      </c>
      <c r="H45">
        <v>6.1027400000000002E-2</v>
      </c>
      <c r="I45" s="1">
        <v>1.63064E-15</v>
      </c>
      <c r="K45" s="11">
        <f t="shared" si="29"/>
        <v>6.1027400000000002E-2</v>
      </c>
      <c r="M45">
        <v>2022</v>
      </c>
      <c r="N45">
        <v>0</v>
      </c>
      <c r="O45">
        <v>6.1027400000000002E-2</v>
      </c>
      <c r="P45">
        <v>7.3275999999999994E-2</v>
      </c>
      <c r="Q45">
        <v>6.1027400000000002E-2</v>
      </c>
      <c r="R45">
        <v>6.1027400000000002E-2</v>
      </c>
      <c r="S45">
        <v>6.1027400000000002E-2</v>
      </c>
      <c r="T45">
        <v>6.1027400000000002E-2</v>
      </c>
      <c r="U45" s="1">
        <v>1.63064E-15</v>
      </c>
      <c r="W45" s="11">
        <f t="shared" si="30"/>
        <v>6.1027400000000002E-2</v>
      </c>
      <c r="Y45">
        <v>4</v>
      </c>
      <c r="Z45" t="s">
        <v>97</v>
      </c>
      <c r="AA45">
        <v>2021</v>
      </c>
      <c r="AB45">
        <v>2.2511899999999998</v>
      </c>
      <c r="AC45">
        <v>6.4099498300000004</v>
      </c>
      <c r="AD45">
        <v>2.4710399999999999</v>
      </c>
      <c r="AE45">
        <v>42.987947699999999</v>
      </c>
      <c r="AF45">
        <v>2.76304998E-2</v>
      </c>
      <c r="AG45">
        <v>102.90346599999999</v>
      </c>
      <c r="AQ45" s="3">
        <f t="shared" si="22"/>
        <v>2030</v>
      </c>
      <c r="AR45" s="4">
        <f t="shared" si="23"/>
        <v>3559.52</v>
      </c>
      <c r="AS45" s="4">
        <f t="shared" si="28"/>
        <v>3719.0534699999998</v>
      </c>
      <c r="AT45" s="4">
        <f t="shared" si="24"/>
        <v>2401.1</v>
      </c>
      <c r="AU45" s="4">
        <f t="shared" si="25"/>
        <v>2099.4499999999998</v>
      </c>
      <c r="AV45" s="3" t="s">
        <v>28</v>
      </c>
      <c r="AW45" s="4">
        <f t="shared" si="26"/>
        <v>3702.95</v>
      </c>
      <c r="AX45" s="4">
        <f t="shared" si="27"/>
        <v>3767.25</v>
      </c>
      <c r="AZ45" s="29"/>
      <c r="BA45" s="29"/>
      <c r="BB45" s="29"/>
      <c r="BC45" s="29"/>
      <c r="BD45" s="29"/>
      <c r="BE45" s="29"/>
      <c r="BF45" s="29"/>
    </row>
    <row r="46" spans="1:58" ht="15" customHeight="1" x14ac:dyDescent="0.2">
      <c r="A46">
        <v>2023</v>
      </c>
      <c r="B46">
        <v>0</v>
      </c>
      <c r="C46">
        <v>6.1027400000000002E-2</v>
      </c>
      <c r="D46">
        <v>7.3275999999999994E-2</v>
      </c>
      <c r="E46">
        <v>6.1027400000000002E-2</v>
      </c>
      <c r="F46">
        <v>6.1027400000000002E-2</v>
      </c>
      <c r="G46">
        <v>6.1027400000000002E-2</v>
      </c>
      <c r="H46">
        <v>6.1027400000000002E-2</v>
      </c>
      <c r="I46" s="1">
        <v>1.63064E-15</v>
      </c>
      <c r="K46" s="11">
        <f t="shared" si="29"/>
        <v>6.1027400000000002E-2</v>
      </c>
      <c r="M46">
        <v>2023</v>
      </c>
      <c r="N46">
        <v>0</v>
      </c>
      <c r="O46">
        <v>6.1027400000000002E-2</v>
      </c>
      <c r="P46">
        <v>7.3275999999999994E-2</v>
      </c>
      <c r="Q46">
        <v>6.1027400000000002E-2</v>
      </c>
      <c r="R46">
        <v>6.1027400000000002E-2</v>
      </c>
      <c r="S46">
        <v>6.1027400000000002E-2</v>
      </c>
      <c r="T46">
        <v>6.1027400000000002E-2</v>
      </c>
      <c r="U46" s="1">
        <v>1.63064E-15</v>
      </c>
      <c r="W46" s="11">
        <f t="shared" si="30"/>
        <v>6.1027400000000002E-2</v>
      </c>
      <c r="Y46">
        <v>4</v>
      </c>
      <c r="Z46" t="s">
        <v>97</v>
      </c>
      <c r="AA46">
        <v>2022</v>
      </c>
      <c r="AB46">
        <v>2.1573261499999998</v>
      </c>
      <c r="AC46">
        <v>6.1431351200000002</v>
      </c>
      <c r="AD46">
        <v>3.0894599999999999</v>
      </c>
      <c r="AE46">
        <v>40.8076364</v>
      </c>
      <c r="AF46">
        <v>3.6198330799999998E-2</v>
      </c>
      <c r="AG46">
        <v>100.3705492</v>
      </c>
      <c r="AQ46" s="3">
        <f t="shared" si="22"/>
        <v>2031</v>
      </c>
      <c r="AR46" s="4">
        <f t="shared" si="23"/>
        <v>3674.89</v>
      </c>
      <c r="AS46" s="4">
        <f t="shared" si="28"/>
        <v>3807.6243999999997</v>
      </c>
      <c r="AT46" s="4">
        <f t="shared" si="24"/>
        <v>2469.92</v>
      </c>
      <c r="AU46" s="4">
        <f t="shared" si="25"/>
        <v>2157.31</v>
      </c>
      <c r="AV46" s="3" t="s">
        <v>28</v>
      </c>
      <c r="AW46" s="4">
        <f t="shared" si="26"/>
        <v>3847.47</v>
      </c>
      <c r="AX46" s="4">
        <f t="shared" si="27"/>
        <v>3900.31</v>
      </c>
      <c r="AZ46" s="29"/>
      <c r="BA46" s="29"/>
      <c r="BB46" s="29"/>
      <c r="BC46" s="29"/>
      <c r="BD46" s="29"/>
      <c r="BE46" s="29"/>
      <c r="BF46" s="29"/>
    </row>
    <row r="47" spans="1:58" ht="15" customHeight="1" x14ac:dyDescent="0.2">
      <c r="A47">
        <v>2024</v>
      </c>
      <c r="B47">
        <v>0</v>
      </c>
      <c r="C47">
        <v>6.1027400000000002E-2</v>
      </c>
      <c r="D47">
        <v>7.3275999999999994E-2</v>
      </c>
      <c r="E47">
        <v>6.1027400000000002E-2</v>
      </c>
      <c r="F47">
        <v>6.1027400000000002E-2</v>
      </c>
      <c r="G47">
        <v>6.1027400000000002E-2</v>
      </c>
      <c r="H47">
        <v>6.1027400000000002E-2</v>
      </c>
      <c r="I47" s="1">
        <v>1.63064E-15</v>
      </c>
      <c r="K47" s="11">
        <f t="shared" si="29"/>
        <v>6.1027400000000002E-2</v>
      </c>
      <c r="M47">
        <v>2024</v>
      </c>
      <c r="N47">
        <v>0</v>
      </c>
      <c r="O47">
        <v>6.1027400000000002E-2</v>
      </c>
      <c r="P47">
        <v>7.3275999999999994E-2</v>
      </c>
      <c r="Q47">
        <v>6.1027400000000002E-2</v>
      </c>
      <c r="R47">
        <v>6.1027400000000002E-2</v>
      </c>
      <c r="S47">
        <v>6.1027400000000002E-2</v>
      </c>
      <c r="T47">
        <v>6.1027400000000002E-2</v>
      </c>
      <c r="U47" s="1">
        <v>1.63064E-15</v>
      </c>
      <c r="W47" s="11">
        <f t="shared" si="30"/>
        <v>6.1027400000000002E-2</v>
      </c>
      <c r="Y47">
        <v>4</v>
      </c>
      <c r="Z47" t="s">
        <v>97</v>
      </c>
      <c r="AA47">
        <v>2023</v>
      </c>
      <c r="AB47">
        <v>2.0625646099999999</v>
      </c>
      <c r="AC47">
        <v>5.8736291200000004</v>
      </c>
      <c r="AD47">
        <v>2.8842400000000001</v>
      </c>
      <c r="AE47">
        <v>38.656925800000003</v>
      </c>
      <c r="AF47">
        <v>3.5331203899999997E-2</v>
      </c>
      <c r="AG47">
        <v>98.077705499999993</v>
      </c>
      <c r="AQ47" s="3">
        <f t="shared" si="22"/>
        <v>2032</v>
      </c>
      <c r="AR47" s="4">
        <f t="shared" si="23"/>
        <v>3800.31</v>
      </c>
      <c r="AS47" s="4">
        <f t="shared" si="28"/>
        <v>3909.1211600000001</v>
      </c>
      <c r="AT47" s="4">
        <f t="shared" si="24"/>
        <v>2539.52</v>
      </c>
      <c r="AU47" s="4">
        <f t="shared" si="25"/>
        <v>2213.42</v>
      </c>
      <c r="AV47" s="3" t="s">
        <v>28</v>
      </c>
      <c r="AW47" s="4">
        <f t="shared" si="26"/>
        <v>4002.03</v>
      </c>
      <c r="AX47" s="4">
        <f t="shared" si="27"/>
        <v>4045.2500000000005</v>
      </c>
      <c r="AZ47" s="29"/>
      <c r="BA47" s="29"/>
      <c r="BB47" s="29"/>
      <c r="BC47" s="29"/>
      <c r="BD47" s="29"/>
      <c r="BE47" s="29"/>
      <c r="BF47" s="29"/>
    </row>
    <row r="48" spans="1:58" ht="15" customHeight="1" x14ac:dyDescent="0.2">
      <c r="A48">
        <v>2025</v>
      </c>
      <c r="B48">
        <v>0</v>
      </c>
      <c r="C48">
        <v>6.1027400000000002E-2</v>
      </c>
      <c r="D48">
        <v>7.3275999999999994E-2</v>
      </c>
      <c r="E48">
        <v>5.82132E-2</v>
      </c>
      <c r="F48">
        <v>5.8357100000000002E-2</v>
      </c>
      <c r="G48">
        <v>5.8409799999999998E-2</v>
      </c>
      <c r="H48">
        <v>5.8762599999999998E-2</v>
      </c>
      <c r="I48" s="1">
        <v>1.97305E-4</v>
      </c>
      <c r="K48" s="11">
        <f t="shared" si="29"/>
        <v>5.8409799999999998E-2</v>
      </c>
      <c r="M48">
        <v>2025</v>
      </c>
      <c r="N48">
        <v>0</v>
      </c>
      <c r="O48">
        <v>6.1027400000000002E-2</v>
      </c>
      <c r="P48">
        <v>7.3275999999999994E-2</v>
      </c>
      <c r="Q48">
        <v>5.82132E-2</v>
      </c>
      <c r="R48">
        <v>5.8357100000000002E-2</v>
      </c>
      <c r="S48">
        <v>5.8409799999999998E-2</v>
      </c>
      <c r="T48">
        <v>5.8762599999999998E-2</v>
      </c>
      <c r="U48" s="1">
        <v>1.97305E-4</v>
      </c>
      <c r="W48" s="11">
        <f t="shared" si="30"/>
        <v>5.8409799999999998E-2</v>
      </c>
      <c r="Y48">
        <v>4</v>
      </c>
      <c r="Z48" t="s">
        <v>97</v>
      </c>
      <c r="AA48">
        <v>2024</v>
      </c>
      <c r="AB48">
        <v>1.98496502</v>
      </c>
      <c r="AC48">
        <v>5.6529934199999996</v>
      </c>
      <c r="AD48">
        <v>1.98496502</v>
      </c>
      <c r="AE48">
        <v>36.9401048</v>
      </c>
      <c r="AF48">
        <v>2.5141799999999999E-2</v>
      </c>
      <c r="AG48">
        <v>96.8425522</v>
      </c>
      <c r="AQ48" s="3">
        <f t="shared" si="22"/>
        <v>2033</v>
      </c>
      <c r="AR48" s="4">
        <f t="shared" si="23"/>
        <v>3929.11</v>
      </c>
      <c r="AS48" s="4">
        <f t="shared" si="28"/>
        <v>4017.5589399999999</v>
      </c>
      <c r="AT48" s="4">
        <f t="shared" si="24"/>
        <v>2611.1799999999998</v>
      </c>
      <c r="AU48" s="4">
        <f t="shared" si="25"/>
        <v>2270.81</v>
      </c>
      <c r="AV48" s="6" t="s">
        <v>28</v>
      </c>
      <c r="AW48" s="4">
        <f t="shared" si="26"/>
        <v>4160.84</v>
      </c>
      <c r="AX48" s="4">
        <f t="shared" si="27"/>
        <v>4195.8900000000003</v>
      </c>
      <c r="AZ48" s="29"/>
      <c r="BA48" s="29"/>
      <c r="BB48" s="29"/>
      <c r="BC48" s="29"/>
      <c r="BD48" s="29"/>
      <c r="BE48" s="29"/>
      <c r="BF48" s="29"/>
    </row>
    <row r="49" spans="1:42" ht="15" customHeight="1" x14ac:dyDescent="0.2">
      <c r="A49">
        <v>2026</v>
      </c>
      <c r="B49">
        <v>0</v>
      </c>
      <c r="C49">
        <v>6.1027400000000002E-2</v>
      </c>
      <c r="D49">
        <v>7.3275999999999994E-2</v>
      </c>
      <c r="E49">
        <v>5.4729100000000003E-2</v>
      </c>
      <c r="F49">
        <v>5.5046400000000002E-2</v>
      </c>
      <c r="G49">
        <v>5.5170900000000002E-2</v>
      </c>
      <c r="H49">
        <v>5.59464E-2</v>
      </c>
      <c r="I49" s="1">
        <v>4.3483200000000001E-4</v>
      </c>
      <c r="K49" s="11">
        <f t="shared" si="29"/>
        <v>5.5170900000000002E-2</v>
      </c>
      <c r="M49">
        <v>2026</v>
      </c>
      <c r="N49">
        <v>0</v>
      </c>
      <c r="O49">
        <v>6.1027400000000002E-2</v>
      </c>
      <c r="P49">
        <v>7.3275999999999994E-2</v>
      </c>
      <c r="Q49">
        <v>5.4729100000000003E-2</v>
      </c>
      <c r="R49">
        <v>5.5046400000000002E-2</v>
      </c>
      <c r="S49">
        <v>5.5170900000000002E-2</v>
      </c>
      <c r="T49">
        <v>5.59464E-2</v>
      </c>
      <c r="U49" s="1">
        <v>4.3483200000000001E-4</v>
      </c>
      <c r="W49" s="11">
        <f t="shared" si="30"/>
        <v>5.5170900000000002E-2</v>
      </c>
      <c r="Y49">
        <v>4</v>
      </c>
      <c r="Z49" t="s">
        <v>97</v>
      </c>
      <c r="AA49">
        <v>2025</v>
      </c>
      <c r="AB49">
        <v>1.94215468</v>
      </c>
      <c r="AC49">
        <v>5.5314662200000004</v>
      </c>
      <c r="AD49">
        <v>1.94215468</v>
      </c>
      <c r="AE49">
        <v>35.755183000000002</v>
      </c>
      <c r="AF49">
        <v>2.5141799999999999E-2</v>
      </c>
      <c r="AG49">
        <v>97.251898400000002</v>
      </c>
    </row>
    <row r="50" spans="1:42" ht="15" customHeight="1" x14ac:dyDescent="0.2">
      <c r="A50">
        <v>2027</v>
      </c>
      <c r="B50">
        <v>0</v>
      </c>
      <c r="C50">
        <v>6.1027400000000002E-2</v>
      </c>
      <c r="D50">
        <v>7.3275999999999994E-2</v>
      </c>
      <c r="E50">
        <v>5.1942500000000003E-2</v>
      </c>
      <c r="F50">
        <v>5.2621000000000001E-2</v>
      </c>
      <c r="G50">
        <v>5.2859299999999998E-2</v>
      </c>
      <c r="H50">
        <v>5.4434900000000001E-2</v>
      </c>
      <c r="I50" s="1">
        <v>8.8271900000000002E-4</v>
      </c>
      <c r="K50" s="11">
        <f t="shared" si="29"/>
        <v>5.2859299999999998E-2</v>
      </c>
      <c r="M50">
        <v>2027</v>
      </c>
      <c r="N50">
        <v>0</v>
      </c>
      <c r="O50">
        <v>6.1027400000000002E-2</v>
      </c>
      <c r="P50">
        <v>7.3275999999999994E-2</v>
      </c>
      <c r="Q50">
        <v>5.1942500000000003E-2</v>
      </c>
      <c r="R50">
        <v>5.2621000000000001E-2</v>
      </c>
      <c r="S50">
        <v>5.2859299999999998E-2</v>
      </c>
      <c r="T50">
        <v>5.4434900000000001E-2</v>
      </c>
      <c r="U50" s="1">
        <v>8.8271900000000002E-4</v>
      </c>
      <c r="W50" s="11">
        <f t="shared" si="30"/>
        <v>5.2859299999999998E-2</v>
      </c>
      <c r="Y50">
        <v>4</v>
      </c>
      <c r="Z50" t="s">
        <v>97</v>
      </c>
      <c r="AA50">
        <v>2026</v>
      </c>
      <c r="AB50">
        <v>1.9172465999999999</v>
      </c>
      <c r="AC50">
        <v>5.4612174299999996</v>
      </c>
      <c r="AD50">
        <v>1.9172465999999999</v>
      </c>
      <c r="AE50">
        <v>34.8629289</v>
      </c>
      <c r="AF50">
        <v>2.5141799999999999E-2</v>
      </c>
      <c r="AG50">
        <v>98.310082600000001</v>
      </c>
    </row>
    <row r="51" spans="1:42" ht="15" customHeight="1" x14ac:dyDescent="0.2">
      <c r="A51">
        <v>2028</v>
      </c>
      <c r="B51">
        <v>0</v>
      </c>
      <c r="C51">
        <v>6.1027400000000002E-2</v>
      </c>
      <c r="D51">
        <v>7.3275999999999994E-2</v>
      </c>
      <c r="E51">
        <v>4.9695999999999997E-2</v>
      </c>
      <c r="F51">
        <v>5.10153E-2</v>
      </c>
      <c r="G51">
        <v>5.1426800000000002E-2</v>
      </c>
      <c r="H51">
        <v>5.4291899999999997E-2</v>
      </c>
      <c r="I51" s="1">
        <v>1.6089699999999999E-3</v>
      </c>
      <c r="K51" s="11">
        <f t="shared" si="29"/>
        <v>5.1426800000000002E-2</v>
      </c>
      <c r="M51">
        <v>2028</v>
      </c>
      <c r="N51">
        <v>0</v>
      </c>
      <c r="O51">
        <v>6.1027400000000002E-2</v>
      </c>
      <c r="P51">
        <v>7.3275999999999994E-2</v>
      </c>
      <c r="Q51">
        <v>4.9695999999999997E-2</v>
      </c>
      <c r="R51">
        <v>5.10153E-2</v>
      </c>
      <c r="S51">
        <v>5.1426800000000002E-2</v>
      </c>
      <c r="T51">
        <v>5.4291899999999997E-2</v>
      </c>
      <c r="U51" s="1">
        <v>1.6089699999999999E-3</v>
      </c>
      <c r="W51" s="11">
        <f t="shared" si="30"/>
        <v>5.1426800000000002E-2</v>
      </c>
      <c r="Y51">
        <v>4</v>
      </c>
      <c r="Z51" t="s">
        <v>97</v>
      </c>
      <c r="AA51">
        <v>2027</v>
      </c>
      <c r="AB51">
        <v>1.92201993</v>
      </c>
      <c r="AC51">
        <v>5.4290400600000002</v>
      </c>
      <c r="AD51">
        <v>1.92201993</v>
      </c>
      <c r="AE51">
        <v>34.288444800000001</v>
      </c>
      <c r="AF51">
        <v>2.5141799999999999E-2</v>
      </c>
      <c r="AG51">
        <v>99.911861200000004</v>
      </c>
    </row>
    <row r="52" spans="1:42" ht="15" customHeight="1" x14ac:dyDescent="0.2">
      <c r="A52">
        <v>2029</v>
      </c>
      <c r="B52">
        <v>0</v>
      </c>
      <c r="C52">
        <v>6.1027400000000002E-2</v>
      </c>
      <c r="D52">
        <v>7.3275999999999994E-2</v>
      </c>
      <c r="E52">
        <v>4.7888199999999999E-2</v>
      </c>
      <c r="F52">
        <v>5.0144000000000001E-2</v>
      </c>
      <c r="G52">
        <v>5.08003E-2</v>
      </c>
      <c r="H52">
        <v>5.5420999999999998E-2</v>
      </c>
      <c r="I52" s="1">
        <v>2.5359200000000001E-3</v>
      </c>
      <c r="K52" s="11">
        <f t="shared" si="29"/>
        <v>5.08003E-2</v>
      </c>
      <c r="M52">
        <v>2029</v>
      </c>
      <c r="N52">
        <v>0</v>
      </c>
      <c r="O52">
        <v>6.1027400000000002E-2</v>
      </c>
      <c r="P52">
        <v>7.3275999999999994E-2</v>
      </c>
      <c r="Q52">
        <v>4.7888199999999999E-2</v>
      </c>
      <c r="R52">
        <v>5.0144000000000001E-2</v>
      </c>
      <c r="S52">
        <v>5.08003E-2</v>
      </c>
      <c r="T52">
        <v>5.5420999999999998E-2</v>
      </c>
      <c r="U52" s="1">
        <v>2.5359200000000001E-3</v>
      </c>
      <c r="W52" s="11">
        <f t="shared" si="30"/>
        <v>5.08003E-2</v>
      </c>
      <c r="X52">
        <f>97271/106526</f>
        <v>0.91311980173854268</v>
      </c>
      <c r="Y52">
        <v>4</v>
      </c>
      <c r="Z52" t="s">
        <v>97</v>
      </c>
      <c r="AA52">
        <v>2028</v>
      </c>
      <c r="AB52">
        <v>1.9588585700000001</v>
      </c>
      <c r="AC52">
        <v>5.4867466699999996</v>
      </c>
      <c r="AD52">
        <v>1.9588585700000001</v>
      </c>
      <c r="AE52">
        <v>34.062982400000003</v>
      </c>
      <c r="AF52">
        <v>2.5141799999999999E-2</v>
      </c>
      <c r="AG52">
        <v>101.9170998</v>
      </c>
      <c r="AM52" s="48"/>
      <c r="AN52" s="48"/>
      <c r="AO52" s="45"/>
    </row>
    <row r="53" spans="1:42" ht="15" customHeight="1" x14ac:dyDescent="0.2">
      <c r="A53">
        <v>2030</v>
      </c>
      <c r="B53">
        <v>0</v>
      </c>
      <c r="C53">
        <v>6.1027400000000002E-2</v>
      </c>
      <c r="D53">
        <v>7.3275999999999994E-2</v>
      </c>
      <c r="E53">
        <v>4.6531900000000001E-2</v>
      </c>
      <c r="F53">
        <v>5.0010800000000001E-2</v>
      </c>
      <c r="G53">
        <v>5.0838700000000001E-2</v>
      </c>
      <c r="H53">
        <v>5.8054599999999998E-2</v>
      </c>
      <c r="I53" s="1">
        <v>3.5264900000000002E-3</v>
      </c>
      <c r="K53" s="11">
        <f t="shared" si="29"/>
        <v>5.0838700000000001E-2</v>
      </c>
      <c r="M53">
        <v>2030</v>
      </c>
      <c r="N53">
        <v>0</v>
      </c>
      <c r="O53">
        <v>6.1027400000000002E-2</v>
      </c>
      <c r="P53">
        <v>7.3275999999999994E-2</v>
      </c>
      <c r="Q53">
        <v>4.6531900000000001E-2</v>
      </c>
      <c r="R53">
        <v>5.0010800000000001E-2</v>
      </c>
      <c r="S53">
        <v>5.0838700000000001E-2</v>
      </c>
      <c r="T53">
        <v>5.8054599999999998E-2</v>
      </c>
      <c r="U53" s="1">
        <v>3.5264900000000002E-3</v>
      </c>
      <c r="W53" s="11">
        <f t="shared" si="30"/>
        <v>5.0838700000000001E-2</v>
      </c>
      <c r="X53">
        <f>(17240-16250)/17240</f>
        <v>5.7424593967517402E-2</v>
      </c>
      <c r="Y53">
        <v>4</v>
      </c>
      <c r="Z53" t="s">
        <v>97</v>
      </c>
      <c r="AA53">
        <v>2029</v>
      </c>
      <c r="AB53">
        <v>2.0130362900000001</v>
      </c>
      <c r="AC53">
        <v>5.6223139900000003</v>
      </c>
      <c r="AD53">
        <v>2.0130362900000001</v>
      </c>
      <c r="AE53">
        <v>34.209268000000002</v>
      </c>
      <c r="AF53">
        <v>2.5141799999999999E-2</v>
      </c>
      <c r="AG53">
        <v>104.2117215</v>
      </c>
      <c r="AM53" s="48"/>
      <c r="AN53" s="45"/>
      <c r="AO53" s="45"/>
      <c r="AP53" s="48"/>
    </row>
    <row r="54" spans="1:42" ht="15" customHeight="1" x14ac:dyDescent="0.2">
      <c r="A54">
        <v>2031</v>
      </c>
      <c r="B54">
        <v>0</v>
      </c>
      <c r="C54">
        <v>6.1027400000000002E-2</v>
      </c>
      <c r="D54">
        <v>7.3275999999999994E-2</v>
      </c>
      <c r="E54">
        <v>4.5503500000000002E-2</v>
      </c>
      <c r="F54">
        <v>5.0393199999999999E-2</v>
      </c>
      <c r="G54">
        <v>5.1319900000000002E-2</v>
      </c>
      <c r="H54">
        <v>6.0583499999999998E-2</v>
      </c>
      <c r="I54" s="1">
        <v>4.37405E-3</v>
      </c>
      <c r="K54" s="11">
        <f t="shared" si="29"/>
        <v>5.1319900000000002E-2</v>
      </c>
      <c r="M54">
        <v>2031</v>
      </c>
      <c r="N54">
        <v>0</v>
      </c>
      <c r="O54">
        <v>6.1027400000000002E-2</v>
      </c>
      <c r="P54">
        <v>7.3275999999999994E-2</v>
      </c>
      <c r="Q54">
        <v>4.5503500000000002E-2</v>
      </c>
      <c r="R54">
        <v>5.0393199999999999E-2</v>
      </c>
      <c r="S54">
        <v>5.1319900000000002E-2</v>
      </c>
      <c r="T54">
        <v>6.0583499999999998E-2</v>
      </c>
      <c r="U54" s="1">
        <v>4.37405E-3</v>
      </c>
      <c r="W54" s="11">
        <f t="shared" si="30"/>
        <v>5.1319900000000002E-2</v>
      </c>
      <c r="Y54">
        <v>4</v>
      </c>
      <c r="Z54" t="s">
        <v>97</v>
      </c>
      <c r="AA54">
        <v>2030</v>
      </c>
      <c r="AB54">
        <v>2.07343688</v>
      </c>
      <c r="AC54">
        <v>5.7942492699999999</v>
      </c>
      <c r="AD54">
        <v>2.07343688</v>
      </c>
      <c r="AE54" s="28">
        <v>34.712633500000003</v>
      </c>
      <c r="AF54" s="28">
        <v>2.5141799999999999E-2</v>
      </c>
      <c r="AG54">
        <v>106.6512858</v>
      </c>
      <c r="AM54" s="45"/>
      <c r="AN54" s="45"/>
      <c r="AO54" s="45"/>
      <c r="AP54" s="45"/>
    </row>
    <row r="55" spans="1:42" ht="15" customHeight="1" x14ac:dyDescent="0.2">
      <c r="A55">
        <v>2032</v>
      </c>
      <c r="B55">
        <v>0</v>
      </c>
      <c r="C55">
        <v>6.1027400000000002E-2</v>
      </c>
      <c r="D55">
        <v>7.3275999999999994E-2</v>
      </c>
      <c r="E55">
        <v>4.4781000000000001E-2</v>
      </c>
      <c r="F55">
        <v>5.1213000000000002E-2</v>
      </c>
      <c r="G55">
        <v>5.20346E-2</v>
      </c>
      <c r="H55">
        <v>6.1027400000000002E-2</v>
      </c>
      <c r="I55">
        <v>5.0111299999999999E-3</v>
      </c>
      <c r="K55" s="11">
        <f t="shared" si="29"/>
        <v>5.20346E-2</v>
      </c>
      <c r="M55">
        <v>2032</v>
      </c>
      <c r="N55">
        <v>0</v>
      </c>
      <c r="O55">
        <v>6.1027400000000002E-2</v>
      </c>
      <c r="P55">
        <v>7.3275999999999994E-2</v>
      </c>
      <c r="Q55">
        <v>4.4781000000000001E-2</v>
      </c>
      <c r="R55">
        <v>5.1213000000000002E-2</v>
      </c>
      <c r="S55">
        <v>5.20346E-2</v>
      </c>
      <c r="T55">
        <v>6.1027400000000002E-2</v>
      </c>
      <c r="U55" s="1">
        <v>5.0111299999999999E-3</v>
      </c>
      <c r="W55" s="11">
        <f t="shared" si="30"/>
        <v>5.20346E-2</v>
      </c>
      <c r="Y55">
        <v>4</v>
      </c>
      <c r="Z55" t="s">
        <v>97</v>
      </c>
      <c r="AA55">
        <v>2031</v>
      </c>
      <c r="AB55">
        <v>2.1332574399999999</v>
      </c>
      <c r="AC55">
        <v>5.9749412599999996</v>
      </c>
      <c r="AD55">
        <v>2.1332574399999999</v>
      </c>
      <c r="AE55">
        <v>35.506173500000003</v>
      </c>
      <c r="AF55">
        <v>2.5141799999999999E-2</v>
      </c>
      <c r="AG55">
        <v>109.17017970000001</v>
      </c>
      <c r="AP55" s="45"/>
    </row>
    <row r="56" spans="1:42" ht="15" customHeight="1" x14ac:dyDescent="0.2">
      <c r="A56">
        <v>2033</v>
      </c>
      <c r="B56">
        <v>0</v>
      </c>
      <c r="C56">
        <v>6.1027400000000002E-2</v>
      </c>
      <c r="D56">
        <v>7.3275999999999994E-2</v>
      </c>
      <c r="E56">
        <v>4.4565399999999998E-2</v>
      </c>
      <c r="F56">
        <v>5.2118900000000003E-2</v>
      </c>
      <c r="G56">
        <v>5.2804499999999997E-2</v>
      </c>
      <c r="H56">
        <v>6.1027400000000002E-2</v>
      </c>
      <c r="I56">
        <v>5.3995700000000002E-3</v>
      </c>
      <c r="K56" s="11">
        <f t="shared" si="29"/>
        <v>5.2804499999999997E-2</v>
      </c>
      <c r="M56">
        <v>2033</v>
      </c>
      <c r="N56">
        <v>0</v>
      </c>
      <c r="O56">
        <v>6.1027400000000002E-2</v>
      </c>
      <c r="P56">
        <v>7.3275999999999994E-2</v>
      </c>
      <c r="Q56">
        <v>4.4565399999999998E-2</v>
      </c>
      <c r="R56">
        <v>5.2118900000000003E-2</v>
      </c>
      <c r="S56">
        <v>5.2804499999999997E-2</v>
      </c>
      <c r="T56">
        <v>6.1027400000000002E-2</v>
      </c>
      <c r="U56">
        <v>5.3995700000000002E-3</v>
      </c>
      <c r="W56" s="11">
        <f t="shared" si="30"/>
        <v>5.2804499999999997E-2</v>
      </c>
      <c r="Y56">
        <v>4</v>
      </c>
      <c r="Z56" t="s">
        <v>97</v>
      </c>
      <c r="AA56">
        <v>2032</v>
      </c>
      <c r="AB56">
        <v>2.1912044100000001</v>
      </c>
      <c r="AC56">
        <v>6.1540269099999998</v>
      </c>
      <c r="AD56">
        <v>2.1912044100000001</v>
      </c>
      <c r="AE56">
        <v>36.490251700000002</v>
      </c>
      <c r="AF56">
        <v>2.5141799999999999E-2</v>
      </c>
      <c r="AG56">
        <v>111.6701518</v>
      </c>
    </row>
    <row r="57" spans="1:42" ht="15" customHeight="1" x14ac:dyDescent="0.2">
      <c r="K57" s="11">
        <f t="shared" si="29"/>
        <v>0</v>
      </c>
      <c r="W57" s="11">
        <f t="shared" si="30"/>
        <v>0</v>
      </c>
      <c r="Y57">
        <v>4</v>
      </c>
      <c r="Z57" t="s">
        <v>97</v>
      </c>
      <c r="AA57">
        <v>2033</v>
      </c>
      <c r="AB57">
        <v>2.2503002799999998</v>
      </c>
      <c r="AC57">
        <v>6.3368063399999999</v>
      </c>
      <c r="AD57">
        <v>2.2503002799999998</v>
      </c>
      <c r="AE57">
        <v>37.569598999999997</v>
      </c>
      <c r="AF57">
        <v>2.5141799999999999E-2</v>
      </c>
      <c r="AG57">
        <v>114.1025837</v>
      </c>
    </row>
    <row r="58" spans="1:42" ht="15" customHeight="1" x14ac:dyDescent="0.2">
      <c r="A58" t="s">
        <v>99</v>
      </c>
      <c r="M58" t="s">
        <v>99</v>
      </c>
      <c r="Y58">
        <v>5</v>
      </c>
      <c r="Z58" t="s">
        <v>97</v>
      </c>
      <c r="AA58">
        <v>2020</v>
      </c>
      <c r="AB58">
        <v>0</v>
      </c>
      <c r="AC58">
        <v>6.7117100000000001</v>
      </c>
      <c r="AD58">
        <v>2.3849200000000002</v>
      </c>
      <c r="AE58">
        <v>45.176000000000002</v>
      </c>
      <c r="AF58">
        <v>2.5439900000000001E-2</v>
      </c>
      <c r="AG58">
        <v>106.12</v>
      </c>
    </row>
    <row r="59" spans="1:42" ht="15" customHeight="1" x14ac:dyDescent="0.2">
      <c r="A59" t="s">
        <v>6</v>
      </c>
      <c r="B59" t="s">
        <v>47</v>
      </c>
      <c r="C59" t="s">
        <v>48</v>
      </c>
      <c r="D59" t="s">
        <v>49</v>
      </c>
      <c r="E59" t="s">
        <v>50</v>
      </c>
      <c r="F59" t="s">
        <v>51</v>
      </c>
      <c r="G59" t="s">
        <v>52</v>
      </c>
      <c r="H59" t="s">
        <v>53</v>
      </c>
      <c r="I59" t="s">
        <v>54</v>
      </c>
      <c r="M59" t="s">
        <v>6</v>
      </c>
      <c r="N59" t="s">
        <v>47</v>
      </c>
      <c r="O59" t="s">
        <v>48</v>
      </c>
      <c r="P59" t="s">
        <v>49</v>
      </c>
      <c r="Q59" t="s">
        <v>50</v>
      </c>
      <c r="R59" t="s">
        <v>51</v>
      </c>
      <c r="S59" t="s">
        <v>52</v>
      </c>
      <c r="T59" t="s">
        <v>53</v>
      </c>
      <c r="U59" t="s">
        <v>54</v>
      </c>
      <c r="Y59">
        <v>5</v>
      </c>
      <c r="Z59" t="s">
        <v>97</v>
      </c>
      <c r="AA59">
        <v>2021</v>
      </c>
      <c r="AB59">
        <v>0</v>
      </c>
      <c r="AC59">
        <v>6.4099498300000004</v>
      </c>
      <c r="AD59">
        <v>2.4710399999999999</v>
      </c>
      <c r="AE59">
        <v>42.987947699999999</v>
      </c>
      <c r="AF59">
        <v>2.76304998E-2</v>
      </c>
      <c r="AG59">
        <v>102.90346599999999</v>
      </c>
    </row>
    <row r="60" spans="1:42" ht="15" customHeight="1" x14ac:dyDescent="0.2">
      <c r="A60">
        <v>2020</v>
      </c>
      <c r="B60">
        <v>421.45800000000003</v>
      </c>
      <c r="C60">
        <v>106.08799999999999</v>
      </c>
      <c r="D60">
        <v>97.113799999999998</v>
      </c>
      <c r="E60">
        <v>106.12</v>
      </c>
      <c r="F60">
        <v>106.12</v>
      </c>
      <c r="G60">
        <v>106.12</v>
      </c>
      <c r="H60">
        <v>106.12</v>
      </c>
      <c r="I60" s="1">
        <v>1.2647700000000001E-12</v>
      </c>
      <c r="K60" s="10">
        <f t="shared" ref="K60:K73" si="31">G60*1000</f>
        <v>106120</v>
      </c>
      <c r="M60">
        <v>2020</v>
      </c>
      <c r="N60">
        <v>421.45800000000003</v>
      </c>
      <c r="O60">
        <v>106.08799999999999</v>
      </c>
      <c r="P60">
        <v>97.113799999999998</v>
      </c>
      <c r="Q60">
        <v>106.12</v>
      </c>
      <c r="R60">
        <v>106.12</v>
      </c>
      <c r="S60">
        <v>106.12</v>
      </c>
      <c r="T60">
        <v>106.12</v>
      </c>
      <c r="U60" s="1">
        <v>1.2647700000000001E-12</v>
      </c>
      <c r="W60" s="10">
        <f t="shared" ref="W60:W73" si="32">S60*1000</f>
        <v>106120</v>
      </c>
      <c r="Y60">
        <v>5</v>
      </c>
      <c r="Z60" t="s">
        <v>97</v>
      </c>
      <c r="AA60">
        <v>2022</v>
      </c>
      <c r="AB60">
        <v>0</v>
      </c>
      <c r="AC60">
        <v>6.1431351200000002</v>
      </c>
      <c r="AD60">
        <v>3.0894599999999999</v>
      </c>
      <c r="AE60">
        <v>40.8076364</v>
      </c>
      <c r="AF60">
        <v>3.6198330799999998E-2</v>
      </c>
      <c r="AG60">
        <v>100.3705492</v>
      </c>
    </row>
    <row r="61" spans="1:42" ht="15" customHeight="1" x14ac:dyDescent="0.2">
      <c r="A61">
        <v>2021</v>
      </c>
      <c r="B61">
        <v>421.45800000000003</v>
      </c>
      <c r="C61">
        <v>106.08799999999999</v>
      </c>
      <c r="D61">
        <v>97.113799999999998</v>
      </c>
      <c r="E61">
        <v>102.491</v>
      </c>
      <c r="F61">
        <v>102.758</v>
      </c>
      <c r="G61">
        <v>102.90300000000001</v>
      </c>
      <c r="H61">
        <v>103.767</v>
      </c>
      <c r="I61">
        <v>0.48026200000000002</v>
      </c>
      <c r="K61" s="10">
        <f t="shared" si="31"/>
        <v>102903</v>
      </c>
      <c r="M61">
        <v>2021</v>
      </c>
      <c r="N61">
        <v>421.45800000000003</v>
      </c>
      <c r="O61">
        <v>106.08799999999999</v>
      </c>
      <c r="P61">
        <v>97.113799999999998</v>
      </c>
      <c r="Q61">
        <v>102.491</v>
      </c>
      <c r="R61">
        <v>102.758</v>
      </c>
      <c r="S61">
        <v>102.90300000000001</v>
      </c>
      <c r="T61">
        <v>103.767</v>
      </c>
      <c r="U61">
        <v>0.48026200000000002</v>
      </c>
      <c r="W61" s="10">
        <f t="shared" si="32"/>
        <v>102903</v>
      </c>
      <c r="Y61">
        <v>5</v>
      </c>
      <c r="Z61" t="s">
        <v>97</v>
      </c>
      <c r="AA61">
        <v>2023</v>
      </c>
      <c r="AB61">
        <v>0</v>
      </c>
      <c r="AC61">
        <v>5.8736291200000004</v>
      </c>
      <c r="AD61">
        <v>2.8842400000000001</v>
      </c>
      <c r="AE61">
        <v>38.656925800000003</v>
      </c>
      <c r="AF61">
        <v>3.5331203899999997E-2</v>
      </c>
      <c r="AG61">
        <v>98.077705499999993</v>
      </c>
    </row>
    <row r="62" spans="1:42" ht="15" customHeight="1" x14ac:dyDescent="0.2">
      <c r="A62">
        <v>2022</v>
      </c>
      <c r="B62">
        <v>421.45800000000003</v>
      </c>
      <c r="C62">
        <v>106.08799999999999</v>
      </c>
      <c r="D62">
        <v>97.113799999999998</v>
      </c>
      <c r="E62">
        <v>99.086200000000005</v>
      </c>
      <c r="F62">
        <v>99.997900000000001</v>
      </c>
      <c r="G62">
        <v>100.371</v>
      </c>
      <c r="H62">
        <v>102.79</v>
      </c>
      <c r="I62">
        <v>1.31653</v>
      </c>
      <c r="K62" s="10">
        <f t="shared" si="31"/>
        <v>100371</v>
      </c>
      <c r="M62">
        <v>2022</v>
      </c>
      <c r="N62">
        <v>421.45800000000003</v>
      </c>
      <c r="O62">
        <v>106.08799999999999</v>
      </c>
      <c r="P62">
        <v>97.113799999999998</v>
      </c>
      <c r="Q62">
        <v>99.086200000000005</v>
      </c>
      <c r="R62">
        <v>99.997900000000001</v>
      </c>
      <c r="S62">
        <v>100.371</v>
      </c>
      <c r="T62">
        <v>102.79</v>
      </c>
      <c r="U62">
        <v>1.31653</v>
      </c>
      <c r="W62" s="10">
        <f t="shared" si="32"/>
        <v>100371</v>
      </c>
      <c r="Y62">
        <v>5</v>
      </c>
      <c r="Z62" t="s">
        <v>97</v>
      </c>
      <c r="AA62">
        <v>2024</v>
      </c>
      <c r="AB62">
        <v>0</v>
      </c>
      <c r="AC62">
        <v>5.6529934199999996</v>
      </c>
      <c r="AD62">
        <v>0</v>
      </c>
      <c r="AE62">
        <v>37.247215699999998</v>
      </c>
      <c r="AF62">
        <v>0</v>
      </c>
      <c r="AG62">
        <v>96.8425522</v>
      </c>
    </row>
    <row r="63" spans="1:42" ht="15" customHeight="1" x14ac:dyDescent="0.2">
      <c r="A63">
        <v>2023</v>
      </c>
      <c r="B63">
        <v>421.45800000000003</v>
      </c>
      <c r="C63">
        <v>106.08799999999999</v>
      </c>
      <c r="D63">
        <v>97.113799999999998</v>
      </c>
      <c r="E63">
        <v>93.357500000000002</v>
      </c>
      <c r="F63">
        <v>95.314700000000002</v>
      </c>
      <c r="G63">
        <v>96.044499999999999</v>
      </c>
      <c r="H63">
        <v>100.455</v>
      </c>
      <c r="I63">
        <v>2.57246</v>
      </c>
      <c r="K63" s="10">
        <f t="shared" si="31"/>
        <v>96044.5</v>
      </c>
      <c r="M63">
        <v>2023</v>
      </c>
      <c r="N63">
        <v>421.45800000000003</v>
      </c>
      <c r="O63">
        <v>106.08799999999999</v>
      </c>
      <c r="P63">
        <v>97.113799999999998</v>
      </c>
      <c r="Q63">
        <v>93.357500000000002</v>
      </c>
      <c r="R63">
        <v>95.314700000000002</v>
      </c>
      <c r="S63">
        <v>96.044499999999999</v>
      </c>
      <c r="T63">
        <v>100.455</v>
      </c>
      <c r="U63">
        <v>2.57246</v>
      </c>
      <c r="W63" s="10">
        <f t="shared" si="32"/>
        <v>96044.5</v>
      </c>
      <c r="Y63">
        <v>5</v>
      </c>
      <c r="Z63" t="s">
        <v>97</v>
      </c>
      <c r="AA63">
        <v>2025</v>
      </c>
      <c r="AB63">
        <v>0</v>
      </c>
      <c r="AC63">
        <v>5.6652808099999996</v>
      </c>
      <c r="AD63">
        <v>0</v>
      </c>
      <c r="AE63">
        <v>36.947157400000002</v>
      </c>
      <c r="AF63">
        <v>0</v>
      </c>
      <c r="AG63">
        <v>99.221067300000001</v>
      </c>
    </row>
    <row r="64" spans="1:42" ht="15" customHeight="1" x14ac:dyDescent="0.2">
      <c r="A64">
        <v>2024</v>
      </c>
      <c r="B64">
        <v>421.45800000000003</v>
      </c>
      <c r="C64">
        <v>106.08799999999999</v>
      </c>
      <c r="D64">
        <v>97.113799999999998</v>
      </c>
      <c r="E64">
        <v>88.498999999999995</v>
      </c>
      <c r="F64">
        <v>91.911799999999999</v>
      </c>
      <c r="G64">
        <v>92.993200000000002</v>
      </c>
      <c r="H64">
        <v>100.36499999999999</v>
      </c>
      <c r="I64">
        <v>4.1327800000000003</v>
      </c>
      <c r="K64" s="10">
        <f t="shared" si="31"/>
        <v>92993.2</v>
      </c>
      <c r="M64">
        <v>2024</v>
      </c>
      <c r="N64">
        <v>421.45800000000003</v>
      </c>
      <c r="O64">
        <v>106.08799999999999</v>
      </c>
      <c r="P64">
        <v>97.113799999999998</v>
      </c>
      <c r="Q64">
        <v>88.498999999999995</v>
      </c>
      <c r="R64">
        <v>91.911799999999999</v>
      </c>
      <c r="S64">
        <v>92.993200000000002</v>
      </c>
      <c r="T64">
        <v>100.36499999999999</v>
      </c>
      <c r="U64">
        <v>4.1327800000000003</v>
      </c>
      <c r="W64" s="10">
        <f t="shared" si="32"/>
        <v>92993.2</v>
      </c>
      <c r="Y64">
        <v>5</v>
      </c>
      <c r="Z64" t="s">
        <v>97</v>
      </c>
      <c r="AA64">
        <v>2026</v>
      </c>
      <c r="AB64">
        <v>0</v>
      </c>
      <c r="AC64">
        <v>5.7215391999999996</v>
      </c>
      <c r="AD64">
        <v>0</v>
      </c>
      <c r="AE64">
        <v>36.895839000000002</v>
      </c>
      <c r="AF64">
        <v>0</v>
      </c>
      <c r="AG64">
        <v>102.1325922</v>
      </c>
    </row>
    <row r="65" spans="1:33" ht="15" customHeight="1" x14ac:dyDescent="0.2">
      <c r="A65">
        <v>2025</v>
      </c>
      <c r="B65">
        <v>421.45800000000003</v>
      </c>
      <c r="C65">
        <v>106.08799999999999</v>
      </c>
      <c r="D65">
        <v>97.113799999999998</v>
      </c>
      <c r="E65">
        <v>84.312700000000007</v>
      </c>
      <c r="F65">
        <v>89.614999999999995</v>
      </c>
      <c r="G65">
        <v>91.054199999999994</v>
      </c>
      <c r="H65">
        <v>101.858</v>
      </c>
      <c r="I65">
        <v>5.8871500000000001</v>
      </c>
      <c r="K65" s="10">
        <f t="shared" si="31"/>
        <v>91054.2</v>
      </c>
      <c r="M65">
        <v>2025</v>
      </c>
      <c r="N65">
        <v>421.45800000000003</v>
      </c>
      <c r="O65">
        <v>106.08799999999999</v>
      </c>
      <c r="P65">
        <v>97.113799999999998</v>
      </c>
      <c r="Q65">
        <v>84.312700000000007</v>
      </c>
      <c r="R65">
        <v>89.614999999999995</v>
      </c>
      <c r="S65">
        <v>91.054199999999994</v>
      </c>
      <c r="T65">
        <v>101.858</v>
      </c>
      <c r="U65">
        <v>5.8871500000000001</v>
      </c>
      <c r="W65" s="10">
        <f t="shared" si="32"/>
        <v>91054.2</v>
      </c>
      <c r="Y65">
        <v>5</v>
      </c>
      <c r="Z65" t="s">
        <v>97</v>
      </c>
      <c r="AA65">
        <v>2027</v>
      </c>
      <c r="AB65">
        <v>0</v>
      </c>
      <c r="AC65">
        <v>5.8563584999999998</v>
      </c>
      <c r="AD65">
        <v>0</v>
      </c>
      <c r="AE65">
        <v>37.126828000000003</v>
      </c>
      <c r="AF65">
        <v>0</v>
      </c>
      <c r="AG65">
        <v>105.4938763</v>
      </c>
    </row>
    <row r="66" spans="1:33" ht="15" customHeight="1" x14ac:dyDescent="0.2">
      <c r="A66">
        <v>2026</v>
      </c>
      <c r="B66">
        <v>421.45800000000003</v>
      </c>
      <c r="C66">
        <v>106.08799999999999</v>
      </c>
      <c r="D66">
        <v>97.113799999999998</v>
      </c>
      <c r="E66">
        <v>81.200199999999995</v>
      </c>
      <c r="F66">
        <v>88.4816</v>
      </c>
      <c r="G66">
        <v>90.224999999999994</v>
      </c>
      <c r="H66">
        <v>103.748</v>
      </c>
      <c r="I66">
        <v>7.68973</v>
      </c>
      <c r="K66" s="10">
        <f t="shared" si="31"/>
        <v>90225</v>
      </c>
      <c r="M66">
        <v>2026</v>
      </c>
      <c r="N66">
        <v>421.45800000000003</v>
      </c>
      <c r="O66">
        <v>106.08799999999999</v>
      </c>
      <c r="P66">
        <v>97.113799999999998</v>
      </c>
      <c r="Q66">
        <v>81.200199999999995</v>
      </c>
      <c r="R66">
        <v>88.4816</v>
      </c>
      <c r="S66">
        <v>90.224999999999994</v>
      </c>
      <c r="T66">
        <v>103.748</v>
      </c>
      <c r="U66">
        <v>7.68973</v>
      </c>
      <c r="W66" s="10">
        <f t="shared" si="32"/>
        <v>90225</v>
      </c>
      <c r="Y66">
        <v>5</v>
      </c>
      <c r="Z66" t="s">
        <v>97</v>
      </c>
      <c r="AA66">
        <v>2028</v>
      </c>
      <c r="AB66">
        <v>0</v>
      </c>
      <c r="AC66">
        <v>6.0780248700000001</v>
      </c>
      <c r="AD66">
        <v>0</v>
      </c>
      <c r="AE66">
        <v>37.680972699999998</v>
      </c>
      <c r="AF66">
        <v>0</v>
      </c>
      <c r="AG66">
        <v>109.1999021</v>
      </c>
    </row>
    <row r="67" spans="1:33" ht="15" customHeight="1" x14ac:dyDescent="0.2">
      <c r="A67">
        <v>2027</v>
      </c>
      <c r="B67">
        <v>421.45800000000003</v>
      </c>
      <c r="C67">
        <v>106.08799999999999</v>
      </c>
      <c r="D67">
        <v>97.113799999999998</v>
      </c>
      <c r="E67">
        <v>78.730800000000002</v>
      </c>
      <c r="F67">
        <v>88.400099999999995</v>
      </c>
      <c r="G67">
        <v>90.358199999999997</v>
      </c>
      <c r="H67">
        <v>107.307</v>
      </c>
      <c r="I67">
        <v>9.4504999999999999</v>
      </c>
      <c r="K67" s="10">
        <f t="shared" si="31"/>
        <v>90358.2</v>
      </c>
      <c r="M67">
        <v>2027</v>
      </c>
      <c r="N67">
        <v>421.45800000000003</v>
      </c>
      <c r="O67">
        <v>106.08799999999999</v>
      </c>
      <c r="P67">
        <v>97.113799999999998</v>
      </c>
      <c r="Q67">
        <v>78.730800000000002</v>
      </c>
      <c r="R67">
        <v>88.400099999999995</v>
      </c>
      <c r="S67">
        <v>90.358199999999997</v>
      </c>
      <c r="T67">
        <v>107.307</v>
      </c>
      <c r="U67">
        <v>9.4504999999999999</v>
      </c>
      <c r="W67" s="10">
        <f t="shared" si="32"/>
        <v>90358.2</v>
      </c>
      <c r="Y67">
        <v>5</v>
      </c>
      <c r="Z67" t="s">
        <v>97</v>
      </c>
      <c r="AA67">
        <v>2029</v>
      </c>
      <c r="AB67">
        <v>0</v>
      </c>
      <c r="AC67" s="28">
        <v>6.3473667499999999</v>
      </c>
      <c r="AD67" s="28">
        <v>0</v>
      </c>
      <c r="AE67" s="28">
        <v>38.594505900000001</v>
      </c>
      <c r="AF67" s="28">
        <v>0</v>
      </c>
      <c r="AG67">
        <v>113.17376640000001</v>
      </c>
    </row>
    <row r="68" spans="1:33" ht="15" customHeight="1" x14ac:dyDescent="0.2">
      <c r="A68">
        <v>2028</v>
      </c>
      <c r="B68">
        <v>421.45800000000003</v>
      </c>
      <c r="C68">
        <v>106.08799999999999</v>
      </c>
      <c r="D68">
        <v>97.113799999999998</v>
      </c>
      <c r="E68">
        <v>77.333500000000001</v>
      </c>
      <c r="F68">
        <v>88.897300000000001</v>
      </c>
      <c r="G68">
        <v>91.165499999999994</v>
      </c>
      <c r="H68">
        <v>110.72799999999999</v>
      </c>
      <c r="I68">
        <v>11.049899999999999</v>
      </c>
      <c r="K68" s="10">
        <f t="shared" si="31"/>
        <v>91165.5</v>
      </c>
      <c r="M68">
        <v>2028</v>
      </c>
      <c r="N68">
        <v>421.45800000000003</v>
      </c>
      <c r="O68">
        <v>106.08799999999999</v>
      </c>
      <c r="P68">
        <v>97.113799999999998</v>
      </c>
      <c r="Q68">
        <v>77.333500000000001</v>
      </c>
      <c r="R68">
        <v>88.897300000000001</v>
      </c>
      <c r="S68">
        <v>91.165499999999994</v>
      </c>
      <c r="T68">
        <v>110.72799999999999</v>
      </c>
      <c r="U68">
        <v>11.049899999999999</v>
      </c>
      <c r="W68" s="10">
        <f t="shared" si="32"/>
        <v>91165.5</v>
      </c>
      <c r="Y68">
        <v>5</v>
      </c>
      <c r="Z68" t="s">
        <v>97</v>
      </c>
      <c r="AA68">
        <v>2030</v>
      </c>
      <c r="AB68">
        <v>0</v>
      </c>
      <c r="AC68">
        <v>6.6342794999999999</v>
      </c>
      <c r="AD68">
        <v>0</v>
      </c>
      <c r="AE68">
        <v>39.867604399999998</v>
      </c>
      <c r="AF68">
        <v>0</v>
      </c>
      <c r="AG68">
        <v>117.2906912</v>
      </c>
    </row>
    <row r="69" spans="1:33" ht="15" customHeight="1" x14ac:dyDescent="0.2">
      <c r="A69">
        <v>2029</v>
      </c>
      <c r="B69">
        <v>421.45800000000003</v>
      </c>
      <c r="C69">
        <v>106.08799999999999</v>
      </c>
      <c r="D69">
        <v>97.113799999999998</v>
      </c>
      <c r="E69">
        <v>76.690399999999997</v>
      </c>
      <c r="F69">
        <v>90.043599999999998</v>
      </c>
      <c r="G69">
        <v>92.407799999999995</v>
      </c>
      <c r="H69">
        <v>114.486</v>
      </c>
      <c r="I69">
        <v>12.417899999999999</v>
      </c>
      <c r="K69" s="10">
        <f t="shared" si="31"/>
        <v>92407.799999999988</v>
      </c>
      <c r="M69">
        <v>2029</v>
      </c>
      <c r="N69">
        <v>421.45800000000003</v>
      </c>
      <c r="O69">
        <v>106.08799999999999</v>
      </c>
      <c r="P69">
        <v>97.113799999999998</v>
      </c>
      <c r="Q69">
        <v>76.690399999999997</v>
      </c>
      <c r="R69">
        <v>90.043599999999998</v>
      </c>
      <c r="S69">
        <v>92.407799999999995</v>
      </c>
      <c r="T69">
        <v>114.486</v>
      </c>
      <c r="U69">
        <v>12.417899999999999</v>
      </c>
      <c r="W69" s="10">
        <f t="shared" si="32"/>
        <v>92407.799999999988</v>
      </c>
      <c r="Y69">
        <v>5</v>
      </c>
      <c r="Z69" t="s">
        <v>97</v>
      </c>
      <c r="AA69">
        <v>2031</v>
      </c>
      <c r="AB69">
        <v>0</v>
      </c>
      <c r="AC69">
        <v>6.9198566799999996</v>
      </c>
      <c r="AD69">
        <v>0</v>
      </c>
      <c r="AE69">
        <v>41.4440898</v>
      </c>
      <c r="AF69">
        <v>0</v>
      </c>
      <c r="AG69" s="28">
        <v>121.4908939</v>
      </c>
    </row>
    <row r="70" spans="1:33" ht="15" customHeight="1" x14ac:dyDescent="0.2">
      <c r="A70">
        <v>2030</v>
      </c>
      <c r="B70">
        <v>421.45800000000003</v>
      </c>
      <c r="C70">
        <v>106.08799999999999</v>
      </c>
      <c r="D70">
        <v>97.113799999999998</v>
      </c>
      <c r="E70">
        <v>76.660700000000006</v>
      </c>
      <c r="F70">
        <v>91.045699999999997</v>
      </c>
      <c r="G70">
        <v>93.852199999999996</v>
      </c>
      <c r="H70">
        <v>118.879</v>
      </c>
      <c r="I70">
        <v>13.545199999999999</v>
      </c>
      <c r="K70" s="10">
        <f t="shared" si="31"/>
        <v>93852.2</v>
      </c>
      <c r="M70">
        <v>2030</v>
      </c>
      <c r="N70">
        <v>421.45800000000003</v>
      </c>
      <c r="O70">
        <v>106.08799999999999</v>
      </c>
      <c r="P70">
        <v>97.113799999999998</v>
      </c>
      <c r="Q70">
        <v>76.660700000000006</v>
      </c>
      <c r="R70">
        <v>91.045699999999997</v>
      </c>
      <c r="S70">
        <v>93.852199999999996</v>
      </c>
      <c r="T70">
        <v>118.879</v>
      </c>
      <c r="U70">
        <v>13.545199999999999</v>
      </c>
      <c r="W70" s="10">
        <f t="shared" si="32"/>
        <v>93852.2</v>
      </c>
      <c r="Y70">
        <v>5</v>
      </c>
      <c r="Z70" t="s">
        <v>97</v>
      </c>
      <c r="AA70">
        <v>2032</v>
      </c>
      <c r="AB70">
        <v>0</v>
      </c>
      <c r="AC70">
        <v>7.2003023700000002</v>
      </c>
      <c r="AD70">
        <v>0</v>
      </c>
      <c r="AE70">
        <v>43.227194500000003</v>
      </c>
      <c r="AF70">
        <v>0</v>
      </c>
      <c r="AG70">
        <v>125.67298599999999</v>
      </c>
    </row>
    <row r="71" spans="1:33" ht="15" customHeight="1" x14ac:dyDescent="0.2">
      <c r="A71">
        <v>2031</v>
      </c>
      <c r="B71">
        <v>421.45800000000003</v>
      </c>
      <c r="C71">
        <v>106.08799999999999</v>
      </c>
      <c r="D71">
        <v>97.113799999999998</v>
      </c>
      <c r="E71">
        <v>76.665700000000001</v>
      </c>
      <c r="F71">
        <v>92.970399999999998</v>
      </c>
      <c r="G71">
        <v>95.375799999999998</v>
      </c>
      <c r="H71">
        <v>121.295</v>
      </c>
      <c r="I71">
        <v>14.4473</v>
      </c>
      <c r="K71" s="10">
        <f t="shared" si="31"/>
        <v>95375.8</v>
      </c>
      <c r="M71">
        <v>2031</v>
      </c>
      <c r="N71">
        <v>421.45800000000003</v>
      </c>
      <c r="O71">
        <v>106.08799999999999</v>
      </c>
      <c r="P71">
        <v>97.113799999999998</v>
      </c>
      <c r="Q71">
        <v>76.665700000000001</v>
      </c>
      <c r="R71">
        <v>92.970399999999998</v>
      </c>
      <c r="S71">
        <v>95.375799999999998</v>
      </c>
      <c r="T71">
        <v>121.295</v>
      </c>
      <c r="U71">
        <v>14.4473</v>
      </c>
      <c r="W71" s="10">
        <f t="shared" si="32"/>
        <v>95375.8</v>
      </c>
      <c r="Y71">
        <v>5</v>
      </c>
      <c r="Z71" t="s">
        <v>97</v>
      </c>
      <c r="AA71">
        <v>2033</v>
      </c>
      <c r="AB71">
        <v>0</v>
      </c>
      <c r="AC71">
        <v>7.48377933</v>
      </c>
      <c r="AD71">
        <v>0</v>
      </c>
      <c r="AE71">
        <v>45.117634299999999</v>
      </c>
      <c r="AF71">
        <v>0</v>
      </c>
      <c r="AG71">
        <v>129.7831558</v>
      </c>
    </row>
    <row r="72" spans="1:33" ht="15" customHeight="1" x14ac:dyDescent="0.2">
      <c r="A72">
        <v>2032</v>
      </c>
      <c r="B72">
        <v>421.45800000000003</v>
      </c>
      <c r="C72">
        <v>106.08799999999999</v>
      </c>
      <c r="D72">
        <v>97.113799999999998</v>
      </c>
      <c r="E72">
        <v>76.8523</v>
      </c>
      <c r="F72">
        <v>94.708600000000004</v>
      </c>
      <c r="G72">
        <v>96.852099999999993</v>
      </c>
      <c r="H72">
        <v>123.85599999999999</v>
      </c>
      <c r="I72">
        <v>15.1744</v>
      </c>
      <c r="K72" s="10">
        <f t="shared" si="31"/>
        <v>96852.099999999991</v>
      </c>
      <c r="M72">
        <v>2032</v>
      </c>
      <c r="N72">
        <v>421.45800000000003</v>
      </c>
      <c r="O72">
        <v>106.08799999999999</v>
      </c>
      <c r="P72">
        <v>97.113799999999998</v>
      </c>
      <c r="Q72">
        <v>76.8523</v>
      </c>
      <c r="R72">
        <v>94.708600000000004</v>
      </c>
      <c r="S72">
        <v>96.852099999999993</v>
      </c>
      <c r="T72">
        <v>123.85599999999999</v>
      </c>
      <c r="U72">
        <v>15.1744</v>
      </c>
      <c r="W72" s="10">
        <f t="shared" si="32"/>
        <v>96852.099999999991</v>
      </c>
      <c r="Y72">
        <v>6</v>
      </c>
      <c r="Z72" t="s">
        <v>97</v>
      </c>
      <c r="AA72">
        <v>2020</v>
      </c>
      <c r="AB72">
        <v>6.7117100000000001</v>
      </c>
      <c r="AC72">
        <v>6.7117100000000001</v>
      </c>
      <c r="AD72">
        <v>2.3849200000000002</v>
      </c>
      <c r="AE72">
        <v>45.176000000000002</v>
      </c>
      <c r="AF72">
        <v>2.5439900000000001E-2</v>
      </c>
      <c r="AG72" s="28">
        <v>106.12</v>
      </c>
    </row>
    <row r="73" spans="1:33" ht="15" customHeight="1" x14ac:dyDescent="0.2">
      <c r="A73">
        <v>2033</v>
      </c>
      <c r="B73">
        <v>421.45800000000003</v>
      </c>
      <c r="C73">
        <v>106.08799999999999</v>
      </c>
      <c r="D73">
        <v>97.113799999999998</v>
      </c>
      <c r="E73">
        <v>76.968599999999995</v>
      </c>
      <c r="F73">
        <v>95.908299999999997</v>
      </c>
      <c r="G73">
        <v>98.222899999999996</v>
      </c>
      <c r="H73">
        <v>125.601</v>
      </c>
      <c r="I73">
        <v>15.7539</v>
      </c>
      <c r="K73" s="10">
        <f t="shared" si="31"/>
        <v>98222.9</v>
      </c>
      <c r="M73">
        <v>2033</v>
      </c>
      <c r="N73">
        <v>421.45800000000003</v>
      </c>
      <c r="O73">
        <v>106.08799999999999</v>
      </c>
      <c r="P73">
        <v>97.113799999999998</v>
      </c>
      <c r="Q73">
        <v>76.968599999999995</v>
      </c>
      <c r="R73">
        <v>95.908299999999997</v>
      </c>
      <c r="S73">
        <v>98.222899999999996</v>
      </c>
      <c r="T73">
        <v>125.601</v>
      </c>
      <c r="U73">
        <v>15.7539</v>
      </c>
      <c r="W73" s="10">
        <f t="shared" si="32"/>
        <v>98222.9</v>
      </c>
      <c r="Y73">
        <v>6</v>
      </c>
      <c r="Z73" t="s">
        <v>97</v>
      </c>
      <c r="AA73">
        <v>2021</v>
      </c>
      <c r="AB73">
        <v>6.4099498300000004</v>
      </c>
      <c r="AC73">
        <v>6.4099498300000004</v>
      </c>
      <c r="AD73">
        <v>6.4099498300000004</v>
      </c>
      <c r="AE73">
        <v>42.343588400000002</v>
      </c>
      <c r="AF73">
        <v>7.3275900000000005E-2</v>
      </c>
      <c r="AG73">
        <v>102.90346599999999</v>
      </c>
    </row>
    <row r="74" spans="1:33" ht="15" customHeight="1" x14ac:dyDescent="0.2">
      <c r="A74" t="s">
        <v>16</v>
      </c>
      <c r="B74">
        <v>2</v>
      </c>
      <c r="C74" t="s">
        <v>16</v>
      </c>
      <c r="D74" t="s">
        <v>17</v>
      </c>
      <c r="E74" t="s">
        <v>97</v>
      </c>
      <c r="M74" t="s">
        <v>16</v>
      </c>
      <c r="N74">
        <v>2</v>
      </c>
      <c r="O74" t="s">
        <v>16</v>
      </c>
      <c r="P74" t="s">
        <v>17</v>
      </c>
      <c r="Q74" t="s">
        <v>97</v>
      </c>
      <c r="Y74">
        <v>6</v>
      </c>
      <c r="Z74" t="s">
        <v>97</v>
      </c>
      <c r="AA74">
        <v>2022</v>
      </c>
      <c r="AB74">
        <v>5.8779948900000001</v>
      </c>
      <c r="AC74">
        <v>5.8779948900000001</v>
      </c>
      <c r="AD74">
        <v>5.8779948900000001</v>
      </c>
      <c r="AE74">
        <v>38.539195300000003</v>
      </c>
      <c r="AF74">
        <v>7.3275900000000005E-2</v>
      </c>
      <c r="AG74">
        <v>96.481767000000005</v>
      </c>
    </row>
    <row r="75" spans="1:33" ht="15" customHeight="1" x14ac:dyDescent="0.2">
      <c r="A75" t="s">
        <v>18</v>
      </c>
      <c r="B75" t="s">
        <v>97</v>
      </c>
      <c r="M75" t="s">
        <v>18</v>
      </c>
      <c r="N75" t="s">
        <v>97</v>
      </c>
      <c r="Y75">
        <v>6</v>
      </c>
      <c r="Z75" t="s">
        <v>97</v>
      </c>
      <c r="AA75">
        <v>2023</v>
      </c>
      <c r="AB75">
        <v>5.4312256300000001</v>
      </c>
      <c r="AC75">
        <v>5.4312256300000001</v>
      </c>
      <c r="AD75">
        <v>5.4312256300000001</v>
      </c>
      <c r="AE75">
        <v>35.216577999999998</v>
      </c>
      <c r="AF75">
        <v>7.3275900000000005E-2</v>
      </c>
      <c r="AG75">
        <v>91.599155400000001</v>
      </c>
    </row>
    <row r="76" spans="1:33" ht="15" customHeight="1" x14ac:dyDescent="0.2">
      <c r="A76" t="s">
        <v>6</v>
      </c>
      <c r="B76" t="s">
        <v>19</v>
      </c>
      <c r="C76" t="s">
        <v>20</v>
      </c>
      <c r="D76" t="s">
        <v>21</v>
      </c>
      <c r="E76" t="s">
        <v>22</v>
      </c>
      <c r="F76" t="s">
        <v>23</v>
      </c>
      <c r="G76" t="s">
        <v>24</v>
      </c>
      <c r="H76" t="s">
        <v>25</v>
      </c>
      <c r="I76" t="s">
        <v>26</v>
      </c>
      <c r="M76" t="s">
        <v>6</v>
      </c>
      <c r="N76" t="s">
        <v>19</v>
      </c>
      <c r="O76" t="s">
        <v>20</v>
      </c>
      <c r="P76" t="s">
        <v>21</v>
      </c>
      <c r="Q76" t="s">
        <v>22</v>
      </c>
      <c r="R76" t="s">
        <v>23</v>
      </c>
      <c r="S76" t="s">
        <v>24</v>
      </c>
      <c r="T76" t="s">
        <v>25</v>
      </c>
      <c r="U76" t="s">
        <v>26</v>
      </c>
      <c r="Y76">
        <v>6</v>
      </c>
      <c r="Z76" t="s">
        <v>97</v>
      </c>
      <c r="AA76">
        <v>2024</v>
      </c>
      <c r="AB76">
        <v>4.8259369699999999</v>
      </c>
      <c r="AC76">
        <v>4.8259369699999999</v>
      </c>
      <c r="AD76">
        <v>4.8259369699999999</v>
      </c>
      <c r="AE76">
        <v>32.408352999999998</v>
      </c>
      <c r="AF76">
        <v>6.9811169500000006E-2</v>
      </c>
      <c r="AG76">
        <v>88.122967200000005</v>
      </c>
    </row>
    <row r="77" spans="1:33" ht="15" customHeight="1" x14ac:dyDescent="0.2">
      <c r="A77">
        <v>2020</v>
      </c>
      <c r="B77">
        <v>0</v>
      </c>
      <c r="C77">
        <v>4.9312699999999996</v>
      </c>
      <c r="D77">
        <v>5.2728599999999997</v>
      </c>
      <c r="E77">
        <v>2.3849200000000002</v>
      </c>
      <c r="F77">
        <v>2.3849200000000002</v>
      </c>
      <c r="G77">
        <v>2.3849200000000002</v>
      </c>
      <c r="H77">
        <v>2.3849200000000002</v>
      </c>
      <c r="I77" s="1">
        <v>1.3322700000000001E-15</v>
      </c>
      <c r="K77" s="10">
        <f t="shared" ref="K77:K90" si="33">G77*1000</f>
        <v>2384.92</v>
      </c>
      <c r="M77">
        <v>2020</v>
      </c>
      <c r="N77">
        <v>0</v>
      </c>
      <c r="O77">
        <v>4.9312699999999996</v>
      </c>
      <c r="P77">
        <v>5.2728599999999997</v>
      </c>
      <c r="Q77">
        <v>2.3849200000000002</v>
      </c>
      <c r="R77">
        <v>2.3849200000000002</v>
      </c>
      <c r="S77">
        <v>2.3849200000000002</v>
      </c>
      <c r="T77">
        <v>2.3849200000000002</v>
      </c>
      <c r="U77" s="1">
        <v>1.3322700000000001E-15</v>
      </c>
      <c r="W77" s="10">
        <f t="shared" ref="W77:W90" si="34">S77*1000</f>
        <v>2384.92</v>
      </c>
      <c r="Y77">
        <v>6</v>
      </c>
      <c r="Z77" t="s">
        <v>97</v>
      </c>
      <c r="AA77">
        <v>2025</v>
      </c>
      <c r="AB77">
        <v>4.2306903800000004</v>
      </c>
      <c r="AC77">
        <v>4.2306903800000004</v>
      </c>
      <c r="AD77">
        <v>4.2306903800000004</v>
      </c>
      <c r="AE77">
        <v>30.179261499999999</v>
      </c>
      <c r="AF77">
        <v>6.4744118500000003E-2</v>
      </c>
      <c r="AG77">
        <v>86.0932605</v>
      </c>
    </row>
    <row r="78" spans="1:33" ht="15" customHeight="1" x14ac:dyDescent="0.2">
      <c r="A78">
        <v>2021</v>
      </c>
      <c r="B78">
        <v>0</v>
      </c>
      <c r="C78">
        <v>4.9312699999999996</v>
      </c>
      <c r="D78">
        <v>5.2728599999999997</v>
      </c>
      <c r="E78">
        <v>2.4710399999999999</v>
      </c>
      <c r="F78">
        <v>2.4710399999999999</v>
      </c>
      <c r="G78">
        <v>2.4710399999999999</v>
      </c>
      <c r="H78">
        <v>2.4710399999999999</v>
      </c>
      <c r="I78" s="1">
        <v>1.1534500000000001E-12</v>
      </c>
      <c r="K78" s="10">
        <f t="shared" si="33"/>
        <v>2471.04</v>
      </c>
      <c r="M78">
        <v>2021</v>
      </c>
      <c r="N78">
        <v>0</v>
      </c>
      <c r="O78">
        <v>4.9312699999999996</v>
      </c>
      <c r="P78">
        <v>5.2728599999999997</v>
      </c>
      <c r="Q78">
        <v>2.4710399999999999</v>
      </c>
      <c r="R78">
        <v>2.4710399999999999</v>
      </c>
      <c r="S78">
        <v>2.4710399999999999</v>
      </c>
      <c r="T78">
        <v>2.4710399999999999</v>
      </c>
      <c r="U78" s="1">
        <v>1.1534500000000001E-12</v>
      </c>
      <c r="W78" s="10">
        <f t="shared" si="34"/>
        <v>2471.04</v>
      </c>
      <c r="Y78">
        <v>6</v>
      </c>
      <c r="Z78" t="s">
        <v>97</v>
      </c>
      <c r="AA78">
        <v>2026</v>
      </c>
      <c r="AB78">
        <v>3.8286269000000002</v>
      </c>
      <c r="AC78">
        <v>3.8286269000000002</v>
      </c>
      <c r="AD78">
        <v>3.8286269000000002</v>
      </c>
      <c r="AE78">
        <v>28.509980899999999</v>
      </c>
      <c r="AF78">
        <v>6.0949624899999999E-2</v>
      </c>
      <c r="AG78">
        <v>85.359228400000006</v>
      </c>
    </row>
    <row r="79" spans="1:33" ht="15" customHeight="1" x14ac:dyDescent="0.2">
      <c r="A79">
        <v>2022</v>
      </c>
      <c r="B79">
        <v>0</v>
      </c>
      <c r="C79">
        <v>4.9312699999999996</v>
      </c>
      <c r="D79">
        <v>5.2728599999999997</v>
      </c>
      <c r="E79">
        <v>5.1464999999999996</v>
      </c>
      <c r="F79">
        <v>5.1465100000000001</v>
      </c>
      <c r="G79">
        <v>5.1465199999999998</v>
      </c>
      <c r="H79">
        <v>5.14656</v>
      </c>
      <c r="I79" s="1">
        <v>2.0140400000000001E-5</v>
      </c>
      <c r="K79" s="10">
        <f t="shared" si="33"/>
        <v>5146.5199999999995</v>
      </c>
      <c r="M79">
        <v>2022</v>
      </c>
      <c r="N79">
        <v>0</v>
      </c>
      <c r="O79">
        <v>4.9312699999999996</v>
      </c>
      <c r="P79">
        <v>5.2728599999999997</v>
      </c>
      <c r="Q79">
        <v>5.1464999999999996</v>
      </c>
      <c r="R79">
        <v>5.1465100000000001</v>
      </c>
      <c r="S79">
        <v>5.1465199999999998</v>
      </c>
      <c r="T79">
        <v>5.14656</v>
      </c>
      <c r="U79" s="1">
        <v>2.0140400000000001E-5</v>
      </c>
      <c r="W79" s="10">
        <f t="shared" si="34"/>
        <v>5146.5199999999995</v>
      </c>
      <c r="Y79">
        <v>6</v>
      </c>
      <c r="Z79" t="s">
        <v>97</v>
      </c>
      <c r="AA79">
        <v>2027</v>
      </c>
      <c r="AB79">
        <v>3.6068944699999999</v>
      </c>
      <c r="AC79">
        <v>3.6068944699999999</v>
      </c>
      <c r="AD79">
        <v>3.6068944699999999</v>
      </c>
      <c r="AE79">
        <v>27.344933000000001</v>
      </c>
      <c r="AF79">
        <v>5.8301317800000002E-2</v>
      </c>
      <c r="AG79">
        <v>85.614573699999994</v>
      </c>
    </row>
    <row r="80" spans="1:33" ht="15" customHeight="1" x14ac:dyDescent="0.2">
      <c r="A80">
        <v>2023</v>
      </c>
      <c r="B80">
        <v>0</v>
      </c>
      <c r="C80">
        <v>4.9312699999999996</v>
      </c>
      <c r="D80">
        <v>5.2728599999999997</v>
      </c>
      <c r="E80">
        <v>4.8045</v>
      </c>
      <c r="F80">
        <v>4.8046100000000003</v>
      </c>
      <c r="G80">
        <v>4.8046600000000002</v>
      </c>
      <c r="H80">
        <v>4.8049799999999996</v>
      </c>
      <c r="I80">
        <v>1.7691199999999999E-4</v>
      </c>
      <c r="K80" s="10">
        <f t="shared" si="33"/>
        <v>4804.66</v>
      </c>
      <c r="M80">
        <v>2023</v>
      </c>
      <c r="N80">
        <v>0</v>
      </c>
      <c r="O80">
        <v>4.9312699999999996</v>
      </c>
      <c r="P80">
        <v>5.2728599999999997</v>
      </c>
      <c r="Q80">
        <v>4.8045</v>
      </c>
      <c r="R80">
        <v>4.8046100000000003</v>
      </c>
      <c r="S80">
        <v>4.8046600000000002</v>
      </c>
      <c r="T80">
        <v>4.8049799999999996</v>
      </c>
      <c r="U80" s="1">
        <v>1.7691199999999999E-4</v>
      </c>
      <c r="W80" s="10">
        <f t="shared" si="34"/>
        <v>4804.66</v>
      </c>
      <c r="Y80">
        <v>6</v>
      </c>
      <c r="Z80" t="s">
        <v>97</v>
      </c>
      <c r="AA80">
        <v>2028</v>
      </c>
      <c r="AB80">
        <v>3.5442213200000001</v>
      </c>
      <c r="AC80">
        <v>3.5442213200000001</v>
      </c>
      <c r="AD80">
        <v>3.5442213200000001</v>
      </c>
      <c r="AE80">
        <v>26.650173500000001</v>
      </c>
      <c r="AF80">
        <v>5.67220482E-2</v>
      </c>
      <c r="AG80">
        <v>86.547450400000002</v>
      </c>
    </row>
    <row r="81" spans="1:33" ht="15" customHeight="1" x14ac:dyDescent="0.2">
      <c r="A81">
        <v>2024</v>
      </c>
      <c r="B81">
        <v>0</v>
      </c>
      <c r="C81">
        <v>4.9312699999999996</v>
      </c>
      <c r="D81">
        <v>5.2728599999999997</v>
      </c>
      <c r="E81">
        <v>4.5145900000000001</v>
      </c>
      <c r="F81">
        <v>4.5153800000000004</v>
      </c>
      <c r="G81">
        <v>4.5157400000000001</v>
      </c>
      <c r="H81">
        <v>4.5180800000000003</v>
      </c>
      <c r="I81">
        <v>1.2832099999999999E-3</v>
      </c>
      <c r="K81" s="10">
        <f t="shared" si="33"/>
        <v>4515.74</v>
      </c>
      <c r="M81">
        <v>2024</v>
      </c>
      <c r="N81">
        <v>0</v>
      </c>
      <c r="O81">
        <v>4.9312699999999996</v>
      </c>
      <c r="P81">
        <v>5.2728599999999997</v>
      </c>
      <c r="Q81">
        <v>4.5145900000000001</v>
      </c>
      <c r="R81">
        <v>4.5153800000000004</v>
      </c>
      <c r="S81">
        <v>4.5157400000000001</v>
      </c>
      <c r="T81">
        <v>4.5180800000000003</v>
      </c>
      <c r="U81" s="1">
        <v>1.2832099999999999E-3</v>
      </c>
      <c r="W81" s="10">
        <f t="shared" si="34"/>
        <v>4515.74</v>
      </c>
      <c r="Y81">
        <v>6</v>
      </c>
      <c r="Z81" t="s">
        <v>97</v>
      </c>
      <c r="AA81">
        <v>2029</v>
      </c>
      <c r="AB81">
        <v>3.5901692500000002</v>
      </c>
      <c r="AC81">
        <v>3.5901692500000002</v>
      </c>
      <c r="AD81">
        <v>3.5901692500000002</v>
      </c>
      <c r="AE81">
        <v>26.3893603</v>
      </c>
      <c r="AF81">
        <v>5.6122565700000002E-2</v>
      </c>
      <c r="AG81">
        <v>87.900661799999995</v>
      </c>
    </row>
    <row r="82" spans="1:33" ht="15" customHeight="1" x14ac:dyDescent="0.2">
      <c r="A82">
        <v>2025</v>
      </c>
      <c r="B82">
        <v>0</v>
      </c>
      <c r="C82">
        <v>4.9312699999999996</v>
      </c>
      <c r="D82">
        <v>5.2728599999999997</v>
      </c>
      <c r="E82">
        <v>4.0805600000000002</v>
      </c>
      <c r="F82">
        <v>4.0953299999999997</v>
      </c>
      <c r="G82">
        <v>4.1010900000000001</v>
      </c>
      <c r="H82">
        <v>4.1391600000000004</v>
      </c>
      <c r="I82">
        <v>2.1112599999999999E-2</v>
      </c>
      <c r="K82" s="10">
        <f t="shared" si="33"/>
        <v>4101.09</v>
      </c>
      <c r="M82">
        <v>2025</v>
      </c>
      <c r="N82">
        <v>0</v>
      </c>
      <c r="O82">
        <v>4.9312699999999996</v>
      </c>
      <c r="P82">
        <v>5.2728599999999997</v>
      </c>
      <c r="Q82">
        <v>4.0805600000000002</v>
      </c>
      <c r="R82">
        <v>4.0953299999999997</v>
      </c>
      <c r="S82">
        <v>4.1010900000000001</v>
      </c>
      <c r="T82">
        <v>4.1391600000000004</v>
      </c>
      <c r="U82">
        <v>2.1112599999999999E-2</v>
      </c>
      <c r="W82" s="10">
        <f t="shared" si="34"/>
        <v>4101.09</v>
      </c>
      <c r="Y82">
        <v>6</v>
      </c>
      <c r="Z82" t="s">
        <v>97</v>
      </c>
      <c r="AA82">
        <v>2030</v>
      </c>
      <c r="AB82">
        <v>3.7029468200000002</v>
      </c>
      <c r="AC82">
        <v>3.7029468200000002</v>
      </c>
      <c r="AD82">
        <v>3.7029468200000002</v>
      </c>
      <c r="AE82">
        <v>26.496146799999998</v>
      </c>
      <c r="AF82">
        <v>5.6327747400000003E-2</v>
      </c>
      <c r="AG82">
        <v>89.429282900000004</v>
      </c>
    </row>
    <row r="83" spans="1:33" ht="15" customHeight="1" x14ac:dyDescent="0.2">
      <c r="A83">
        <v>2026</v>
      </c>
      <c r="B83">
        <v>0</v>
      </c>
      <c r="C83">
        <v>4.9312699999999996</v>
      </c>
      <c r="D83">
        <v>5.2728599999999997</v>
      </c>
      <c r="E83">
        <v>3.6642700000000001</v>
      </c>
      <c r="F83">
        <v>3.7102400000000002</v>
      </c>
      <c r="G83">
        <v>3.72831</v>
      </c>
      <c r="H83">
        <v>3.8470200000000001</v>
      </c>
      <c r="I83">
        <v>6.6809199999999999E-2</v>
      </c>
      <c r="K83" s="10">
        <f t="shared" si="33"/>
        <v>3728.31</v>
      </c>
      <c r="M83">
        <v>2026</v>
      </c>
      <c r="N83">
        <v>0</v>
      </c>
      <c r="O83">
        <v>4.9312699999999996</v>
      </c>
      <c r="P83">
        <v>5.2728599999999997</v>
      </c>
      <c r="Q83">
        <v>3.6642700000000001</v>
      </c>
      <c r="R83">
        <v>3.7102400000000002</v>
      </c>
      <c r="S83">
        <v>3.72831</v>
      </c>
      <c r="T83">
        <v>3.8470200000000001</v>
      </c>
      <c r="U83">
        <v>6.6809199999999999E-2</v>
      </c>
      <c r="W83" s="10">
        <f t="shared" si="34"/>
        <v>3728.31</v>
      </c>
      <c r="Y83">
        <v>6</v>
      </c>
      <c r="Z83" t="s">
        <v>97</v>
      </c>
      <c r="AA83">
        <v>2031</v>
      </c>
      <c r="AB83">
        <v>3.8474664600000001</v>
      </c>
      <c r="AC83">
        <v>3.8474664600000001</v>
      </c>
      <c r="AD83">
        <v>3.8474664600000001</v>
      </c>
      <c r="AE83">
        <v>26.866170700000001</v>
      </c>
      <c r="AF83">
        <v>5.7082929499999997E-2</v>
      </c>
      <c r="AG83">
        <v>91.003745199999997</v>
      </c>
    </row>
    <row r="84" spans="1:33" ht="15" customHeight="1" x14ac:dyDescent="0.2">
      <c r="A84">
        <v>2027</v>
      </c>
      <c r="B84">
        <v>0</v>
      </c>
      <c r="C84">
        <v>4.9312699999999996</v>
      </c>
      <c r="D84">
        <v>5.2728599999999997</v>
      </c>
      <c r="E84">
        <v>3.3295499999999998</v>
      </c>
      <c r="F84">
        <v>3.46435</v>
      </c>
      <c r="G84">
        <v>3.5151400000000002</v>
      </c>
      <c r="H84">
        <v>3.8587799999999999</v>
      </c>
      <c r="I84">
        <v>0.1943</v>
      </c>
      <c r="K84" s="10">
        <f t="shared" si="33"/>
        <v>3515.1400000000003</v>
      </c>
      <c r="M84">
        <v>2027</v>
      </c>
      <c r="N84">
        <v>0</v>
      </c>
      <c r="O84">
        <v>4.9312699999999996</v>
      </c>
      <c r="P84">
        <v>5.2728599999999997</v>
      </c>
      <c r="Q84">
        <v>3.3295499999999998</v>
      </c>
      <c r="R84">
        <v>3.46435</v>
      </c>
      <c r="S84">
        <v>3.5151400000000002</v>
      </c>
      <c r="T84">
        <v>3.8587799999999999</v>
      </c>
      <c r="U84">
        <v>0.1943</v>
      </c>
      <c r="W84" s="10">
        <f t="shared" si="34"/>
        <v>3515.1400000000003</v>
      </c>
      <c r="Y84">
        <v>6</v>
      </c>
      <c r="Z84" t="s">
        <v>97</v>
      </c>
      <c r="AA84">
        <v>2032</v>
      </c>
      <c r="AB84">
        <v>4.0020275400000003</v>
      </c>
      <c r="AC84">
        <v>4.0020275400000003</v>
      </c>
      <c r="AD84">
        <v>4.0020275400000003</v>
      </c>
      <c r="AE84">
        <v>27.381587700000001</v>
      </c>
      <c r="AF84">
        <v>5.81236428E-2</v>
      </c>
      <c r="AG84" s="28">
        <v>92.494678699999994</v>
      </c>
    </row>
    <row r="85" spans="1:33" ht="15" customHeight="1" x14ac:dyDescent="0.2">
      <c r="A85">
        <v>2028</v>
      </c>
      <c r="B85">
        <v>0</v>
      </c>
      <c r="C85">
        <v>4.9312699999999996</v>
      </c>
      <c r="D85">
        <v>5.2728599999999997</v>
      </c>
      <c r="E85">
        <v>3.0580099999999999</v>
      </c>
      <c r="F85">
        <v>3.32931</v>
      </c>
      <c r="G85">
        <v>3.4449700000000001</v>
      </c>
      <c r="H85">
        <v>4.1136699999999999</v>
      </c>
      <c r="I85">
        <v>0.391878</v>
      </c>
      <c r="K85" s="10">
        <f t="shared" si="33"/>
        <v>3444.9700000000003</v>
      </c>
      <c r="M85">
        <v>2028</v>
      </c>
      <c r="N85">
        <v>0</v>
      </c>
      <c r="O85">
        <v>4.9312699999999996</v>
      </c>
      <c r="P85">
        <v>5.2728599999999997</v>
      </c>
      <c r="Q85">
        <v>3.0580099999999999</v>
      </c>
      <c r="R85">
        <v>3.32931</v>
      </c>
      <c r="S85">
        <v>3.4449700000000001</v>
      </c>
      <c r="T85">
        <v>4.1136699999999999</v>
      </c>
      <c r="U85">
        <v>0.391878</v>
      </c>
      <c r="W85" s="10">
        <f t="shared" si="34"/>
        <v>3444.9700000000003</v>
      </c>
      <c r="Y85">
        <v>6</v>
      </c>
      <c r="Z85" t="s">
        <v>97</v>
      </c>
      <c r="AA85">
        <v>2033</v>
      </c>
      <c r="AB85">
        <v>4.1608411199999997</v>
      </c>
      <c r="AC85">
        <v>4.1608411199999997</v>
      </c>
      <c r="AD85">
        <v>4.1608411199999997</v>
      </c>
      <c r="AE85">
        <v>27.945720900000001</v>
      </c>
      <c r="AF85">
        <v>5.9252933700000003E-2</v>
      </c>
      <c r="AG85">
        <v>93.845262399999996</v>
      </c>
    </row>
    <row r="86" spans="1:33" ht="15" customHeight="1" x14ac:dyDescent="0.2">
      <c r="A86">
        <v>2029</v>
      </c>
      <c r="B86">
        <v>0</v>
      </c>
      <c r="C86">
        <v>4.9312699999999996</v>
      </c>
      <c r="D86">
        <v>5.2728599999999997</v>
      </c>
      <c r="E86">
        <v>2.8517299999999999</v>
      </c>
      <c r="F86">
        <v>3.3083300000000002</v>
      </c>
      <c r="G86">
        <v>3.4721199999999999</v>
      </c>
      <c r="H86">
        <v>4.5427200000000001</v>
      </c>
      <c r="I86">
        <v>0.58718099999999995</v>
      </c>
      <c r="K86" s="10">
        <f t="shared" si="33"/>
        <v>3472.12</v>
      </c>
      <c r="M86">
        <v>2029</v>
      </c>
      <c r="N86">
        <v>0</v>
      </c>
      <c r="O86">
        <v>4.9312699999999996</v>
      </c>
      <c r="P86">
        <v>5.2728599999999997</v>
      </c>
      <c r="Q86">
        <v>2.8517299999999999</v>
      </c>
      <c r="R86">
        <v>3.3083300000000002</v>
      </c>
      <c r="S86">
        <v>3.4721199999999999</v>
      </c>
      <c r="T86">
        <v>4.5427200000000001</v>
      </c>
      <c r="U86">
        <v>0.58718099999999995</v>
      </c>
      <c r="W86" s="10">
        <f t="shared" si="34"/>
        <v>3472.12</v>
      </c>
      <c r="Y86">
        <v>7</v>
      </c>
      <c r="Z86" t="s">
        <v>97</v>
      </c>
      <c r="AA86">
        <v>2020</v>
      </c>
      <c r="AB86">
        <v>6.7117100000000001</v>
      </c>
      <c r="AC86">
        <v>6.7117100000000001</v>
      </c>
      <c r="AD86">
        <v>2.3849200000000002</v>
      </c>
      <c r="AE86">
        <v>45.176000000000002</v>
      </c>
      <c r="AF86">
        <v>2.5439900000000001E-2</v>
      </c>
      <c r="AG86">
        <v>106.12</v>
      </c>
    </row>
    <row r="87" spans="1:33" ht="15" customHeight="1" x14ac:dyDescent="0.2">
      <c r="A87">
        <v>2030</v>
      </c>
      <c r="B87">
        <v>0</v>
      </c>
      <c r="C87">
        <v>4.9312699999999996</v>
      </c>
      <c r="D87">
        <v>5.2728599999999997</v>
      </c>
      <c r="E87">
        <v>2.7301899999999999</v>
      </c>
      <c r="F87">
        <v>3.3599700000000001</v>
      </c>
      <c r="G87">
        <v>3.55952</v>
      </c>
      <c r="H87">
        <v>4.9423899999999996</v>
      </c>
      <c r="I87">
        <v>0.75031899999999996</v>
      </c>
      <c r="K87" s="10">
        <f t="shared" si="33"/>
        <v>3559.52</v>
      </c>
      <c r="M87">
        <v>2030</v>
      </c>
      <c r="N87">
        <v>0</v>
      </c>
      <c r="O87">
        <v>4.9312699999999996</v>
      </c>
      <c r="P87">
        <v>5.2728599999999997</v>
      </c>
      <c r="Q87">
        <v>2.7301899999999999</v>
      </c>
      <c r="R87">
        <v>3.3599700000000001</v>
      </c>
      <c r="S87">
        <v>3.55952</v>
      </c>
      <c r="T87">
        <v>4.9423899999999996</v>
      </c>
      <c r="U87">
        <v>0.75031899999999996</v>
      </c>
      <c r="W87" s="10">
        <f t="shared" si="34"/>
        <v>3559.52</v>
      </c>
      <c r="Y87">
        <v>7</v>
      </c>
      <c r="Z87" t="s">
        <v>97</v>
      </c>
      <c r="AA87">
        <v>2021</v>
      </c>
      <c r="AB87">
        <v>6.4099498300000004</v>
      </c>
      <c r="AC87">
        <v>6.4099498300000004</v>
      </c>
      <c r="AD87">
        <v>5.3701418099999998</v>
      </c>
      <c r="AE87">
        <v>42.515538599999999</v>
      </c>
      <c r="AF87">
        <v>6.1027400000000002E-2</v>
      </c>
      <c r="AG87">
        <v>102.90346599999999</v>
      </c>
    </row>
    <row r="88" spans="1:33" ht="15" customHeight="1" x14ac:dyDescent="0.2">
      <c r="A88">
        <v>2031</v>
      </c>
      <c r="B88">
        <v>0</v>
      </c>
      <c r="C88">
        <v>4.9312699999999996</v>
      </c>
      <c r="D88">
        <v>5.2728599999999997</v>
      </c>
      <c r="E88">
        <v>2.6474600000000001</v>
      </c>
      <c r="F88">
        <v>3.4577800000000001</v>
      </c>
      <c r="G88">
        <v>3.67489</v>
      </c>
      <c r="H88">
        <v>5.3450499999999996</v>
      </c>
      <c r="I88">
        <v>0.86772400000000005</v>
      </c>
      <c r="K88" s="10">
        <f t="shared" si="33"/>
        <v>3674.89</v>
      </c>
      <c r="M88">
        <v>2031</v>
      </c>
      <c r="N88">
        <v>0</v>
      </c>
      <c r="O88">
        <v>4.9312699999999996</v>
      </c>
      <c r="P88">
        <v>5.2728599999999997</v>
      </c>
      <c r="Q88">
        <v>2.6474600000000001</v>
      </c>
      <c r="R88">
        <v>3.4577800000000001</v>
      </c>
      <c r="S88">
        <v>3.67489</v>
      </c>
      <c r="T88">
        <v>5.3450499999999996</v>
      </c>
      <c r="U88">
        <v>0.86772400000000005</v>
      </c>
      <c r="W88" s="10">
        <f t="shared" si="34"/>
        <v>3674.89</v>
      </c>
      <c r="Y88">
        <v>7</v>
      </c>
      <c r="Z88" t="s">
        <v>97</v>
      </c>
      <c r="AA88">
        <v>2022</v>
      </c>
      <c r="AB88">
        <v>5.9479725700000001</v>
      </c>
      <c r="AC88">
        <v>5.9479725700000001</v>
      </c>
      <c r="AD88">
        <v>4.9830049599999997</v>
      </c>
      <c r="AE88">
        <v>39.164843699999999</v>
      </c>
      <c r="AF88">
        <v>6.1027400000000002E-2</v>
      </c>
      <c r="AG88">
        <v>97.508196499999997</v>
      </c>
    </row>
    <row r="89" spans="1:33" ht="15" customHeight="1" x14ac:dyDescent="0.2">
      <c r="A89">
        <v>2032</v>
      </c>
      <c r="B89">
        <v>0</v>
      </c>
      <c r="C89">
        <v>4.9312699999999996</v>
      </c>
      <c r="D89">
        <v>5.2728599999999997</v>
      </c>
      <c r="E89">
        <v>2.5905800000000001</v>
      </c>
      <c r="F89">
        <v>3.5992500000000001</v>
      </c>
      <c r="G89">
        <v>3.8003100000000001</v>
      </c>
      <c r="H89">
        <v>5.6084800000000001</v>
      </c>
      <c r="I89">
        <v>0.95021699999999998</v>
      </c>
      <c r="K89" s="10">
        <f t="shared" si="33"/>
        <v>3800.31</v>
      </c>
      <c r="M89">
        <v>2032</v>
      </c>
      <c r="N89">
        <v>0</v>
      </c>
      <c r="O89">
        <v>4.9312699999999996</v>
      </c>
      <c r="P89">
        <v>5.2728599999999997</v>
      </c>
      <c r="Q89">
        <v>2.5905800000000001</v>
      </c>
      <c r="R89">
        <v>3.5992500000000001</v>
      </c>
      <c r="S89">
        <v>3.8003100000000001</v>
      </c>
      <c r="T89">
        <v>5.6084800000000001</v>
      </c>
      <c r="U89">
        <v>0.95021699999999998</v>
      </c>
      <c r="W89" s="10">
        <f t="shared" si="34"/>
        <v>3800.31</v>
      </c>
      <c r="Y89">
        <v>7</v>
      </c>
      <c r="Z89" t="s">
        <v>97</v>
      </c>
      <c r="AA89">
        <v>2023</v>
      </c>
      <c r="AB89">
        <v>5.558681</v>
      </c>
      <c r="AC89">
        <v>5.558681</v>
      </c>
      <c r="AD89">
        <v>5.558681</v>
      </c>
      <c r="AE89">
        <v>36.068293300000001</v>
      </c>
      <c r="AF89">
        <v>7.3275900000000005E-2</v>
      </c>
      <c r="AG89">
        <v>93.466343899999998</v>
      </c>
    </row>
    <row r="90" spans="1:33" ht="15" customHeight="1" x14ac:dyDescent="0.2">
      <c r="A90">
        <v>2033</v>
      </c>
      <c r="B90">
        <v>0</v>
      </c>
      <c r="C90">
        <v>4.9312699999999996</v>
      </c>
      <c r="D90">
        <v>5.2728599999999997</v>
      </c>
      <c r="E90">
        <v>2.5781399999999999</v>
      </c>
      <c r="F90">
        <v>3.7387299999999999</v>
      </c>
      <c r="G90">
        <v>3.9291100000000001</v>
      </c>
      <c r="H90">
        <v>5.7225900000000003</v>
      </c>
      <c r="I90">
        <v>1.0067299999999999</v>
      </c>
      <c r="K90" s="10">
        <f t="shared" si="33"/>
        <v>3929.11</v>
      </c>
      <c r="M90">
        <v>2033</v>
      </c>
      <c r="N90">
        <v>0</v>
      </c>
      <c r="O90">
        <v>4.9312699999999996</v>
      </c>
      <c r="P90">
        <v>5.2728599999999997</v>
      </c>
      <c r="Q90">
        <v>2.5781399999999999</v>
      </c>
      <c r="R90">
        <v>3.7387299999999999</v>
      </c>
      <c r="S90">
        <v>3.9291100000000001</v>
      </c>
      <c r="T90">
        <v>5.7225900000000003</v>
      </c>
      <c r="U90">
        <v>1.0067299999999999</v>
      </c>
      <c r="W90" s="10">
        <f t="shared" si="34"/>
        <v>3929.11</v>
      </c>
      <c r="Y90">
        <v>7</v>
      </c>
      <c r="Z90" t="s">
        <v>97</v>
      </c>
      <c r="AA90">
        <v>2024</v>
      </c>
      <c r="AB90">
        <v>5.0506995100000003</v>
      </c>
      <c r="AC90">
        <v>5.0506995100000003</v>
      </c>
      <c r="AD90">
        <v>5.0506995100000003</v>
      </c>
      <c r="AE90">
        <v>33.157211099999998</v>
      </c>
      <c r="AF90">
        <v>7.1513441699999999E-2</v>
      </c>
      <c r="AG90">
        <v>89.7836061</v>
      </c>
    </row>
    <row r="91" spans="1:33" ht="15" customHeight="1" x14ac:dyDescent="0.2">
      <c r="Y91">
        <v>7</v>
      </c>
      <c r="Z91" t="s">
        <v>97</v>
      </c>
      <c r="AA91">
        <v>2025</v>
      </c>
      <c r="AB91">
        <v>4.40561034</v>
      </c>
      <c r="AC91">
        <v>4.40561034</v>
      </c>
      <c r="AD91">
        <v>4.40561034</v>
      </c>
      <c r="AE91">
        <v>30.8056518</v>
      </c>
      <c r="AF91">
        <v>6.6167992199999998E-2</v>
      </c>
      <c r="AG91">
        <v>87.456528000000006</v>
      </c>
    </row>
    <row r="92" spans="1:33" ht="15" customHeight="1" x14ac:dyDescent="0.2">
      <c r="A92" t="s">
        <v>29</v>
      </c>
      <c r="B92" t="s">
        <v>97</v>
      </c>
      <c r="M92" t="s">
        <v>29</v>
      </c>
      <c r="N92" t="s">
        <v>97</v>
      </c>
      <c r="Y92">
        <v>7</v>
      </c>
      <c r="Z92" t="s">
        <v>97</v>
      </c>
      <c r="AA92">
        <v>2026</v>
      </c>
      <c r="AB92">
        <v>3.9674337300000002</v>
      </c>
      <c r="AC92">
        <v>3.9674337300000002</v>
      </c>
      <c r="AD92">
        <v>3.9674337300000002</v>
      </c>
      <c r="AE92">
        <v>29.0357767</v>
      </c>
      <c r="AF92">
        <v>6.2144826E-2</v>
      </c>
      <c r="AG92">
        <v>86.484387900000002</v>
      </c>
    </row>
    <row r="93" spans="1:33" ht="15" customHeight="1" x14ac:dyDescent="0.2">
      <c r="A93" t="s">
        <v>6</v>
      </c>
      <c r="B93" t="s">
        <v>30</v>
      </c>
      <c r="C93" t="s">
        <v>31</v>
      </c>
      <c r="D93" t="s">
        <v>32</v>
      </c>
      <c r="E93" t="s">
        <v>33</v>
      </c>
      <c r="F93" t="s">
        <v>34</v>
      </c>
      <c r="G93" t="s">
        <v>35</v>
      </c>
      <c r="H93" t="s">
        <v>36</v>
      </c>
      <c r="I93" t="s">
        <v>37</v>
      </c>
      <c r="M93" t="s">
        <v>6</v>
      </c>
      <c r="N93" t="s">
        <v>30</v>
      </c>
      <c r="O93" t="s">
        <v>31</v>
      </c>
      <c r="P93" t="s">
        <v>32</v>
      </c>
      <c r="Q93" t="s">
        <v>33</v>
      </c>
      <c r="R93" t="s">
        <v>34</v>
      </c>
      <c r="S93" t="s">
        <v>35</v>
      </c>
      <c r="T93" t="s">
        <v>36</v>
      </c>
      <c r="U93" t="s">
        <v>37</v>
      </c>
      <c r="Y93">
        <v>7</v>
      </c>
      <c r="Z93" t="s">
        <v>97</v>
      </c>
      <c r="AA93">
        <v>2027</v>
      </c>
      <c r="AB93">
        <v>3.7193982000000001</v>
      </c>
      <c r="AC93">
        <v>3.7193982000000001</v>
      </c>
      <c r="AD93">
        <v>3.7193982000000001</v>
      </c>
      <c r="AE93">
        <v>27.786375</v>
      </c>
      <c r="AF93">
        <v>5.9304773900000003E-2</v>
      </c>
      <c r="AG93">
        <v>86.545771200000004</v>
      </c>
    </row>
    <row r="94" spans="1:33" ht="15" customHeight="1" x14ac:dyDescent="0.2">
      <c r="A94">
        <v>2020</v>
      </c>
      <c r="B94">
        <v>84.831699999999998</v>
      </c>
      <c r="C94">
        <v>33.932699999999997</v>
      </c>
      <c r="D94">
        <v>29.691099999999999</v>
      </c>
      <c r="E94">
        <v>45.176000000000002</v>
      </c>
      <c r="F94">
        <v>45.176000000000002</v>
      </c>
      <c r="G94">
        <v>45.176000000000002</v>
      </c>
      <c r="H94">
        <v>45.176000000000002</v>
      </c>
      <c r="I94" s="1">
        <v>1.0445E-12</v>
      </c>
      <c r="K94" s="10">
        <f t="shared" ref="K94:K107" si="35">G94*1000</f>
        <v>45176</v>
      </c>
      <c r="M94">
        <v>2020</v>
      </c>
      <c r="N94">
        <v>84.831699999999998</v>
      </c>
      <c r="O94">
        <v>33.932699999999997</v>
      </c>
      <c r="P94">
        <v>29.691099999999999</v>
      </c>
      <c r="Q94">
        <v>45.176000000000002</v>
      </c>
      <c r="R94">
        <v>45.176000000000002</v>
      </c>
      <c r="S94">
        <v>45.176000000000002</v>
      </c>
      <c r="T94">
        <v>45.176000000000002</v>
      </c>
      <c r="U94" s="1">
        <v>1.0445E-12</v>
      </c>
      <c r="W94" s="10">
        <f t="shared" ref="W94:W107" si="36">S94*1000</f>
        <v>45176</v>
      </c>
      <c r="Y94">
        <v>7</v>
      </c>
      <c r="Z94" t="s">
        <v>97</v>
      </c>
      <c r="AA94">
        <v>2028</v>
      </c>
      <c r="AB94">
        <v>3.6371411199999999</v>
      </c>
      <c r="AC94">
        <v>3.6371411199999999</v>
      </c>
      <c r="AD94">
        <v>3.6371411199999999</v>
      </c>
      <c r="AE94">
        <v>27.0199289</v>
      </c>
      <c r="AF94">
        <v>5.7562546999999999E-2</v>
      </c>
      <c r="AG94">
        <v>87.317875999999998</v>
      </c>
    </row>
    <row r="95" spans="1:33" ht="15" customHeight="1" x14ac:dyDescent="0.2">
      <c r="A95">
        <v>2021</v>
      </c>
      <c r="B95">
        <v>84.831699999999998</v>
      </c>
      <c r="C95">
        <v>33.932699999999997</v>
      </c>
      <c r="D95">
        <v>29.691099999999999</v>
      </c>
      <c r="E95">
        <v>42.987200000000001</v>
      </c>
      <c r="F95">
        <v>42.987699999999997</v>
      </c>
      <c r="G95">
        <v>42.987900000000003</v>
      </c>
      <c r="H95">
        <v>42.9895</v>
      </c>
      <c r="I95" s="1">
        <v>8.7855300000000002E-4</v>
      </c>
      <c r="K95" s="10">
        <f t="shared" si="35"/>
        <v>42987.9</v>
      </c>
      <c r="M95">
        <v>2021</v>
      </c>
      <c r="N95">
        <v>84.831699999999998</v>
      </c>
      <c r="O95">
        <v>33.932699999999997</v>
      </c>
      <c r="P95">
        <v>29.691099999999999</v>
      </c>
      <c r="Q95">
        <v>42.987200000000001</v>
      </c>
      <c r="R95">
        <v>42.987699999999997</v>
      </c>
      <c r="S95">
        <v>42.987900000000003</v>
      </c>
      <c r="T95">
        <v>42.9895</v>
      </c>
      <c r="U95" s="1">
        <v>8.7855300000000002E-4</v>
      </c>
      <c r="W95" s="10">
        <f t="shared" si="36"/>
        <v>42987.9</v>
      </c>
      <c r="Y95">
        <v>7</v>
      </c>
      <c r="Z95" t="s">
        <v>97</v>
      </c>
      <c r="AA95">
        <v>2029</v>
      </c>
      <c r="AB95">
        <v>3.6674353200000001</v>
      </c>
      <c r="AC95">
        <v>3.6674353200000001</v>
      </c>
      <c r="AD95">
        <v>3.6674353200000001</v>
      </c>
      <c r="AE95">
        <v>26.697656800000001</v>
      </c>
      <c r="AF95">
        <v>5.6821340099999999E-2</v>
      </c>
      <c r="AG95">
        <v>88.535968100000005</v>
      </c>
    </row>
    <row r="96" spans="1:33" ht="15" customHeight="1" x14ac:dyDescent="0.2">
      <c r="A96">
        <v>2022</v>
      </c>
      <c r="B96">
        <v>84.831699999999998</v>
      </c>
      <c r="C96">
        <v>33.932699999999997</v>
      </c>
      <c r="D96">
        <v>29.691099999999999</v>
      </c>
      <c r="E96">
        <v>40.470300000000002</v>
      </c>
      <c r="F96">
        <v>40.473100000000002</v>
      </c>
      <c r="G96">
        <v>40.474200000000003</v>
      </c>
      <c r="H96">
        <v>40.482300000000002</v>
      </c>
      <c r="I96" s="1">
        <v>4.3285299999999997E-3</v>
      </c>
      <c r="K96" s="10">
        <f t="shared" si="35"/>
        <v>40474.200000000004</v>
      </c>
      <c r="M96">
        <v>2022</v>
      </c>
      <c r="N96">
        <v>84.831699999999998</v>
      </c>
      <c r="O96">
        <v>33.932699999999997</v>
      </c>
      <c r="P96">
        <v>29.691099999999999</v>
      </c>
      <c r="Q96">
        <v>40.470300000000002</v>
      </c>
      <c r="R96">
        <v>40.473100000000002</v>
      </c>
      <c r="S96">
        <v>40.474200000000003</v>
      </c>
      <c r="T96">
        <v>40.482300000000002</v>
      </c>
      <c r="U96" s="1">
        <v>4.3285299999999997E-3</v>
      </c>
      <c r="W96" s="10">
        <f t="shared" si="36"/>
        <v>40474.200000000004</v>
      </c>
      <c r="Y96">
        <v>7</v>
      </c>
      <c r="Z96" t="s">
        <v>97</v>
      </c>
      <c r="AA96">
        <v>2030</v>
      </c>
      <c r="AB96">
        <v>3.7672477199999999</v>
      </c>
      <c r="AC96">
        <v>3.7672477199999999</v>
      </c>
      <c r="AD96">
        <v>3.7672477199999999</v>
      </c>
      <c r="AE96">
        <v>26.751539000000001</v>
      </c>
      <c r="AF96">
        <v>5.6904394400000002E-2</v>
      </c>
      <c r="AG96">
        <v>89.9505427</v>
      </c>
    </row>
    <row r="97" spans="1:33" ht="15" customHeight="1" x14ac:dyDescent="0.2">
      <c r="A97">
        <v>2023</v>
      </c>
      <c r="B97">
        <v>84.831699999999998</v>
      </c>
      <c r="C97">
        <v>33.932699999999997</v>
      </c>
      <c r="D97">
        <v>29.691099999999999</v>
      </c>
      <c r="E97">
        <v>37.3932</v>
      </c>
      <c r="F97">
        <v>37.403599999999997</v>
      </c>
      <c r="G97">
        <v>37.407499999999999</v>
      </c>
      <c r="H97">
        <v>37.434199999999997</v>
      </c>
      <c r="I97" s="1">
        <v>1.4985200000000001E-2</v>
      </c>
      <c r="K97" s="10">
        <f t="shared" si="35"/>
        <v>37407.5</v>
      </c>
      <c r="M97">
        <v>2023</v>
      </c>
      <c r="N97">
        <v>84.831699999999998</v>
      </c>
      <c r="O97">
        <v>33.932699999999997</v>
      </c>
      <c r="P97">
        <v>29.691099999999999</v>
      </c>
      <c r="Q97">
        <v>37.3932</v>
      </c>
      <c r="R97">
        <v>37.403599999999997</v>
      </c>
      <c r="S97">
        <v>37.407499999999999</v>
      </c>
      <c r="T97">
        <v>37.434199999999997</v>
      </c>
      <c r="U97" s="1">
        <v>1.4985200000000001E-2</v>
      </c>
      <c r="W97" s="10">
        <f t="shared" si="36"/>
        <v>37407.5</v>
      </c>
      <c r="Y97">
        <v>7</v>
      </c>
      <c r="Z97" t="s">
        <v>97</v>
      </c>
      <c r="AA97">
        <v>2031</v>
      </c>
      <c r="AB97">
        <v>3.90031119</v>
      </c>
      <c r="AC97">
        <v>3.90031119</v>
      </c>
      <c r="AD97">
        <v>3.90031119</v>
      </c>
      <c r="AE97">
        <v>27.076136699999999</v>
      </c>
      <c r="AF97">
        <v>5.7550206899999998E-2</v>
      </c>
      <c r="AG97">
        <v>91.428887900000007</v>
      </c>
    </row>
    <row r="98" spans="1:33" ht="15" customHeight="1" x14ac:dyDescent="0.2">
      <c r="A98">
        <v>2024</v>
      </c>
      <c r="B98">
        <v>84.831699999999998</v>
      </c>
      <c r="C98">
        <v>33.932699999999997</v>
      </c>
      <c r="D98">
        <v>29.691099999999999</v>
      </c>
      <c r="E98">
        <v>34.714500000000001</v>
      </c>
      <c r="F98">
        <v>34.745199999999997</v>
      </c>
      <c r="G98">
        <v>34.7562</v>
      </c>
      <c r="H98">
        <v>34.832599999999999</v>
      </c>
      <c r="I98" s="1">
        <v>4.2595099999999997E-2</v>
      </c>
      <c r="K98" s="10">
        <f t="shared" si="35"/>
        <v>34756.199999999997</v>
      </c>
      <c r="M98">
        <v>2024</v>
      </c>
      <c r="N98">
        <v>84.831699999999998</v>
      </c>
      <c r="O98">
        <v>33.932699999999997</v>
      </c>
      <c r="P98">
        <v>29.691099999999999</v>
      </c>
      <c r="Q98">
        <v>34.714500000000001</v>
      </c>
      <c r="R98">
        <v>34.745199999999997</v>
      </c>
      <c r="S98">
        <v>34.7562</v>
      </c>
      <c r="T98">
        <v>34.832599999999999</v>
      </c>
      <c r="U98" s="1">
        <v>4.2595099999999997E-2</v>
      </c>
      <c r="W98" s="10">
        <f t="shared" si="36"/>
        <v>34756.199999999997</v>
      </c>
      <c r="Y98">
        <v>7</v>
      </c>
      <c r="Z98" t="s">
        <v>97</v>
      </c>
      <c r="AA98">
        <v>2032</v>
      </c>
      <c r="AB98">
        <v>4.0452550900000004</v>
      </c>
      <c r="AC98">
        <v>4.0452550900000004</v>
      </c>
      <c r="AD98">
        <v>4.0452550900000004</v>
      </c>
      <c r="AE98">
        <v>27.5529373</v>
      </c>
      <c r="AF98">
        <v>5.8499468300000003E-2</v>
      </c>
      <c r="AG98">
        <v>92.839678500000005</v>
      </c>
    </row>
    <row r="99" spans="1:33" ht="15" customHeight="1" x14ac:dyDescent="0.2">
      <c r="A99">
        <v>2025</v>
      </c>
      <c r="B99">
        <v>84.831699999999998</v>
      </c>
      <c r="C99">
        <v>33.932699999999997</v>
      </c>
      <c r="D99">
        <v>29.691099999999999</v>
      </c>
      <c r="E99">
        <v>32.446100000000001</v>
      </c>
      <c r="F99">
        <v>32.522100000000002</v>
      </c>
      <c r="G99">
        <v>32.549999999999997</v>
      </c>
      <c r="H99">
        <v>32.736400000000003</v>
      </c>
      <c r="I99" s="1">
        <v>0.10421999999999999</v>
      </c>
      <c r="K99" s="10">
        <f t="shared" si="35"/>
        <v>32549.999999999996</v>
      </c>
      <c r="M99">
        <v>2025</v>
      </c>
      <c r="N99">
        <v>84.831699999999998</v>
      </c>
      <c r="O99">
        <v>33.932699999999997</v>
      </c>
      <c r="P99">
        <v>29.691099999999999</v>
      </c>
      <c r="Q99">
        <v>32.446100000000001</v>
      </c>
      <c r="R99">
        <v>32.522100000000002</v>
      </c>
      <c r="S99">
        <v>32.549999999999997</v>
      </c>
      <c r="T99">
        <v>32.736400000000003</v>
      </c>
      <c r="U99" s="1">
        <v>0.10421999999999999</v>
      </c>
      <c r="W99" s="10">
        <f t="shared" si="36"/>
        <v>32549.999999999996</v>
      </c>
      <c r="Y99">
        <v>7</v>
      </c>
      <c r="Z99" t="s">
        <v>97</v>
      </c>
      <c r="AA99">
        <v>2033</v>
      </c>
      <c r="AB99">
        <v>4.1958890899999997</v>
      </c>
      <c r="AC99" s="28">
        <v>4.1958890899999997</v>
      </c>
      <c r="AD99" s="28">
        <v>4.1958890899999997</v>
      </c>
      <c r="AE99" s="28">
        <v>28.084598799999998</v>
      </c>
      <c r="AF99" s="28">
        <v>5.9551852199999998E-2</v>
      </c>
      <c r="AG99">
        <v>94.123827199999994</v>
      </c>
    </row>
    <row r="100" spans="1:33" ht="15" customHeight="1" x14ac:dyDescent="0.2">
      <c r="A100">
        <v>2026</v>
      </c>
      <c r="B100">
        <v>84.831699999999998</v>
      </c>
      <c r="C100">
        <v>33.932699999999997</v>
      </c>
      <c r="D100">
        <v>29.691099999999999</v>
      </c>
      <c r="E100">
        <v>30.605799999999999</v>
      </c>
      <c r="F100">
        <v>30.773399999999999</v>
      </c>
      <c r="G100">
        <v>30.839200000000002</v>
      </c>
      <c r="H100">
        <v>31.248799999999999</v>
      </c>
      <c r="I100">
        <v>0.229686</v>
      </c>
      <c r="K100" s="10">
        <f t="shared" si="35"/>
        <v>30839.200000000001</v>
      </c>
      <c r="M100">
        <v>2026</v>
      </c>
      <c r="N100">
        <v>84.831699999999998</v>
      </c>
      <c r="O100">
        <v>33.932699999999997</v>
      </c>
      <c r="P100">
        <v>29.691099999999999</v>
      </c>
      <c r="Q100">
        <v>30.605799999999999</v>
      </c>
      <c r="R100">
        <v>30.773399999999999</v>
      </c>
      <c r="S100">
        <v>30.839200000000002</v>
      </c>
      <c r="T100">
        <v>31.248799999999999</v>
      </c>
      <c r="U100">
        <v>0.229686</v>
      </c>
      <c r="W100" s="10">
        <f t="shared" si="36"/>
        <v>30839.200000000001</v>
      </c>
    </row>
    <row r="101" spans="1:33" ht="15" customHeight="1" x14ac:dyDescent="0.2">
      <c r="A101">
        <v>2027</v>
      </c>
      <c r="B101">
        <v>84.831699999999998</v>
      </c>
      <c r="C101">
        <v>33.932699999999997</v>
      </c>
      <c r="D101">
        <v>29.691099999999999</v>
      </c>
      <c r="E101">
        <v>29.133900000000001</v>
      </c>
      <c r="F101">
        <v>29.4922</v>
      </c>
      <c r="G101">
        <v>29.618099999999998</v>
      </c>
      <c r="H101">
        <v>30.450399999999998</v>
      </c>
      <c r="I101">
        <v>0.46626899999999999</v>
      </c>
      <c r="K101" s="10">
        <f t="shared" si="35"/>
        <v>29618.1</v>
      </c>
      <c r="M101">
        <v>2027</v>
      </c>
      <c r="N101">
        <v>84.831699999999998</v>
      </c>
      <c r="O101">
        <v>33.932699999999997</v>
      </c>
      <c r="P101">
        <v>29.691099999999999</v>
      </c>
      <c r="Q101">
        <v>29.133900000000001</v>
      </c>
      <c r="R101">
        <v>29.4922</v>
      </c>
      <c r="S101">
        <v>29.618099999999998</v>
      </c>
      <c r="T101">
        <v>30.450399999999998</v>
      </c>
      <c r="U101">
        <v>0.46626899999999999</v>
      </c>
      <c r="W101" s="10">
        <f t="shared" si="36"/>
        <v>29618.1</v>
      </c>
    </row>
    <row r="102" spans="1:33" ht="15" customHeight="1" x14ac:dyDescent="0.2">
      <c r="A102">
        <v>2028</v>
      </c>
      <c r="B102">
        <v>84.831699999999998</v>
      </c>
      <c r="C102">
        <v>33.932699999999997</v>
      </c>
      <c r="D102">
        <v>29.691099999999999</v>
      </c>
      <c r="E102">
        <v>27.947199999999999</v>
      </c>
      <c r="F102">
        <v>28.644100000000002</v>
      </c>
      <c r="G102">
        <v>28.862500000000001</v>
      </c>
      <c r="H102">
        <v>30.3748</v>
      </c>
      <c r="I102">
        <v>0.85669600000000001</v>
      </c>
      <c r="K102" s="10">
        <f t="shared" si="35"/>
        <v>28862.5</v>
      </c>
      <c r="M102">
        <v>2028</v>
      </c>
      <c r="N102">
        <v>84.831699999999998</v>
      </c>
      <c r="O102">
        <v>33.932699999999997</v>
      </c>
      <c r="P102">
        <v>29.691099999999999</v>
      </c>
      <c r="Q102">
        <v>27.947199999999999</v>
      </c>
      <c r="R102">
        <v>28.644100000000002</v>
      </c>
      <c r="S102">
        <v>28.862500000000001</v>
      </c>
      <c r="T102">
        <v>30.3748</v>
      </c>
      <c r="U102">
        <v>0.85669600000000001</v>
      </c>
      <c r="W102" s="10">
        <f t="shared" si="36"/>
        <v>28862.5</v>
      </c>
    </row>
    <row r="103" spans="1:33" ht="15" customHeight="1" x14ac:dyDescent="0.2">
      <c r="A103">
        <v>2029</v>
      </c>
      <c r="B103">
        <v>84.831699999999998</v>
      </c>
      <c r="C103">
        <v>33.932699999999997</v>
      </c>
      <c r="D103">
        <v>29.691099999999999</v>
      </c>
      <c r="E103">
        <v>26.9923</v>
      </c>
      <c r="F103">
        <v>28.183800000000002</v>
      </c>
      <c r="G103">
        <v>28.544499999999999</v>
      </c>
      <c r="H103">
        <v>30.971299999999999</v>
      </c>
      <c r="I103">
        <v>1.4093500000000001</v>
      </c>
      <c r="K103" s="10">
        <f t="shared" si="35"/>
        <v>28544.5</v>
      </c>
      <c r="M103">
        <v>2029</v>
      </c>
      <c r="N103">
        <v>84.831699999999998</v>
      </c>
      <c r="O103">
        <v>33.932699999999997</v>
      </c>
      <c r="P103">
        <v>29.691099999999999</v>
      </c>
      <c r="Q103">
        <v>26.9923</v>
      </c>
      <c r="R103">
        <v>28.183800000000002</v>
      </c>
      <c r="S103">
        <v>28.544499999999999</v>
      </c>
      <c r="T103">
        <v>30.971299999999999</v>
      </c>
      <c r="U103">
        <v>1.4093500000000001</v>
      </c>
      <c r="W103" s="10">
        <f t="shared" si="36"/>
        <v>28544.5</v>
      </c>
    </row>
    <row r="104" spans="1:33" ht="15" customHeight="1" x14ac:dyDescent="0.2">
      <c r="A104">
        <v>2030</v>
      </c>
      <c r="B104">
        <v>84.831699999999998</v>
      </c>
      <c r="C104">
        <v>33.932699999999997</v>
      </c>
      <c r="D104">
        <v>29.691099999999999</v>
      </c>
      <c r="E104">
        <v>26.2758</v>
      </c>
      <c r="F104">
        <v>28.113499999999998</v>
      </c>
      <c r="G104">
        <v>28.6052</v>
      </c>
      <c r="H104">
        <v>32.362400000000001</v>
      </c>
      <c r="I104">
        <v>2.0742099999999999</v>
      </c>
      <c r="K104" s="10">
        <f t="shared" si="35"/>
        <v>28605.200000000001</v>
      </c>
      <c r="M104">
        <v>2030</v>
      </c>
      <c r="N104">
        <v>84.831699999999998</v>
      </c>
      <c r="O104">
        <v>33.932699999999997</v>
      </c>
      <c r="P104">
        <v>29.691099999999999</v>
      </c>
      <c r="Q104">
        <v>26.2758</v>
      </c>
      <c r="R104">
        <v>28.113499999999998</v>
      </c>
      <c r="S104">
        <v>28.6052</v>
      </c>
      <c r="T104">
        <v>32.362400000000001</v>
      </c>
      <c r="U104">
        <v>2.0742099999999999</v>
      </c>
      <c r="W104" s="10">
        <f t="shared" si="36"/>
        <v>28605.200000000001</v>
      </c>
    </row>
    <row r="105" spans="1:33" ht="15" customHeight="1" x14ac:dyDescent="0.2">
      <c r="A105">
        <v>2031</v>
      </c>
      <c r="B105">
        <v>84.831699999999998</v>
      </c>
      <c r="C105">
        <v>33.932699999999997</v>
      </c>
      <c r="D105">
        <v>29.691099999999999</v>
      </c>
      <c r="E105">
        <v>25.732600000000001</v>
      </c>
      <c r="F105">
        <v>28.3154</v>
      </c>
      <c r="G105">
        <v>28.945499999999999</v>
      </c>
      <c r="H105">
        <v>33.6982</v>
      </c>
      <c r="I105">
        <v>2.7539600000000002</v>
      </c>
      <c r="K105" s="10">
        <f t="shared" si="35"/>
        <v>28945.5</v>
      </c>
      <c r="M105">
        <v>2031</v>
      </c>
      <c r="N105">
        <v>84.831699999999998</v>
      </c>
      <c r="O105">
        <v>33.932699999999997</v>
      </c>
      <c r="P105">
        <v>29.691099999999999</v>
      </c>
      <c r="Q105">
        <v>25.732600000000001</v>
      </c>
      <c r="R105">
        <v>28.3154</v>
      </c>
      <c r="S105">
        <v>28.945499999999999</v>
      </c>
      <c r="T105">
        <v>33.6982</v>
      </c>
      <c r="U105">
        <v>2.7539600000000002</v>
      </c>
      <c r="W105" s="10">
        <f t="shared" si="36"/>
        <v>28945.5</v>
      </c>
    </row>
    <row r="106" spans="1:33" ht="15" customHeight="1" x14ac:dyDescent="0.2">
      <c r="A106">
        <v>2032</v>
      </c>
      <c r="B106">
        <v>84.831699999999998</v>
      </c>
      <c r="C106">
        <v>33.932699999999997</v>
      </c>
      <c r="D106">
        <v>29.691099999999999</v>
      </c>
      <c r="E106">
        <v>25.350999999999999</v>
      </c>
      <c r="F106">
        <v>28.7485</v>
      </c>
      <c r="G106">
        <v>29.4499</v>
      </c>
      <c r="H106">
        <v>35.421700000000001</v>
      </c>
      <c r="I106">
        <v>3.3559199999999998</v>
      </c>
      <c r="K106" s="10">
        <f t="shared" si="35"/>
        <v>29449.899999999998</v>
      </c>
      <c r="M106">
        <v>2032</v>
      </c>
      <c r="N106">
        <v>84.831699999999998</v>
      </c>
      <c r="O106">
        <v>33.932699999999997</v>
      </c>
      <c r="P106">
        <v>29.691099999999999</v>
      </c>
      <c r="Q106">
        <v>25.350999999999999</v>
      </c>
      <c r="R106">
        <v>28.7485</v>
      </c>
      <c r="S106">
        <v>29.4499</v>
      </c>
      <c r="T106">
        <v>35.421700000000001</v>
      </c>
      <c r="U106">
        <v>3.3559199999999998</v>
      </c>
      <c r="W106" s="10">
        <f t="shared" si="36"/>
        <v>29449.899999999998</v>
      </c>
    </row>
    <row r="107" spans="1:33" ht="15" customHeight="1" x14ac:dyDescent="0.2">
      <c r="A107">
        <v>2033</v>
      </c>
      <c r="B107">
        <v>84.831699999999998</v>
      </c>
      <c r="C107">
        <v>33.932699999999997</v>
      </c>
      <c r="D107">
        <v>29.691099999999999</v>
      </c>
      <c r="E107">
        <v>25.237100000000002</v>
      </c>
      <c r="F107">
        <v>29.227</v>
      </c>
      <c r="G107">
        <v>30.021599999999999</v>
      </c>
      <c r="H107">
        <v>36.910499999999999</v>
      </c>
      <c r="I107">
        <v>3.83283</v>
      </c>
      <c r="K107" s="10">
        <f t="shared" si="35"/>
        <v>30021.599999999999</v>
      </c>
      <c r="M107">
        <v>2033</v>
      </c>
      <c r="N107">
        <v>84.831699999999998</v>
      </c>
      <c r="O107">
        <v>33.932699999999997</v>
      </c>
      <c r="P107">
        <v>29.691099999999999</v>
      </c>
      <c r="Q107">
        <v>25.237100000000002</v>
      </c>
      <c r="R107">
        <v>29.227</v>
      </c>
      <c r="S107">
        <v>30.021599999999999</v>
      </c>
      <c r="T107">
        <v>36.910499999999999</v>
      </c>
      <c r="U107">
        <v>3.83283</v>
      </c>
      <c r="W107" s="10">
        <f t="shared" si="36"/>
        <v>30021.599999999999</v>
      </c>
    </row>
    <row r="108" spans="1:33" ht="15" customHeight="1" x14ac:dyDescent="0.2"/>
    <row r="109" spans="1:33" ht="15" customHeight="1" x14ac:dyDescent="0.2">
      <c r="A109" t="s">
        <v>98</v>
      </c>
      <c r="M109" t="s">
        <v>98</v>
      </c>
    </row>
    <row r="110" spans="1:33" ht="15" customHeight="1" x14ac:dyDescent="0.2">
      <c r="A110" t="s">
        <v>6</v>
      </c>
      <c r="B110" t="s">
        <v>39</v>
      </c>
      <c r="C110" t="s">
        <v>40</v>
      </c>
      <c r="D110" t="s">
        <v>41</v>
      </c>
      <c r="E110" t="s">
        <v>42</v>
      </c>
      <c r="F110" t="s">
        <v>43</v>
      </c>
      <c r="G110" t="s">
        <v>44</v>
      </c>
      <c r="H110" t="s">
        <v>45</v>
      </c>
      <c r="I110" t="s">
        <v>46</v>
      </c>
      <c r="M110" t="s">
        <v>6</v>
      </c>
      <c r="N110" t="s">
        <v>39</v>
      </c>
      <c r="O110" t="s">
        <v>40</v>
      </c>
      <c r="P110" t="s">
        <v>41</v>
      </c>
      <c r="Q110" t="s">
        <v>42</v>
      </c>
      <c r="R110" t="s">
        <v>43</v>
      </c>
      <c r="S110" t="s">
        <v>44</v>
      </c>
      <c r="T110" t="s">
        <v>45</v>
      </c>
      <c r="U110" t="s">
        <v>46</v>
      </c>
    </row>
    <row r="111" spans="1:33" ht="15" customHeight="1" x14ac:dyDescent="0.2">
      <c r="A111">
        <v>2020</v>
      </c>
      <c r="B111">
        <v>0</v>
      </c>
      <c r="C111">
        <v>6.1027400000000002E-2</v>
      </c>
      <c r="D111">
        <v>7.3275999999999994E-2</v>
      </c>
      <c r="E111">
        <v>2.5439900000000001E-2</v>
      </c>
      <c r="F111">
        <v>2.5439900000000001E-2</v>
      </c>
      <c r="G111">
        <v>2.5439900000000001E-2</v>
      </c>
      <c r="H111">
        <v>2.5439900000000001E-2</v>
      </c>
      <c r="I111" s="1">
        <v>2.0816700000000001E-16</v>
      </c>
      <c r="K111" s="11">
        <f t="shared" ref="K111:K124" si="37">G111</f>
        <v>2.5439900000000001E-2</v>
      </c>
      <c r="M111">
        <v>2020</v>
      </c>
      <c r="N111">
        <v>0</v>
      </c>
      <c r="O111">
        <v>6.1027400000000002E-2</v>
      </c>
      <c r="P111">
        <v>7.3275999999999994E-2</v>
      </c>
      <c r="Q111">
        <v>2.5439900000000001E-2</v>
      </c>
      <c r="R111">
        <v>2.5439900000000001E-2</v>
      </c>
      <c r="S111">
        <v>2.5439900000000001E-2</v>
      </c>
      <c r="T111">
        <v>2.5439900000000001E-2</v>
      </c>
      <c r="U111" s="1">
        <v>2.0816700000000001E-16</v>
      </c>
      <c r="W111" s="11">
        <f t="shared" ref="W111:W124" si="38">S111</f>
        <v>2.5439900000000001E-2</v>
      </c>
    </row>
    <row r="112" spans="1:33" ht="15" customHeight="1" x14ac:dyDescent="0.2">
      <c r="A112">
        <v>2021</v>
      </c>
      <c r="B112">
        <v>0</v>
      </c>
      <c r="C112">
        <v>6.1027400000000002E-2</v>
      </c>
      <c r="D112">
        <v>7.3275999999999994E-2</v>
      </c>
      <c r="E112">
        <v>2.7630499999999999E-2</v>
      </c>
      <c r="F112">
        <v>2.7630499999999999E-2</v>
      </c>
      <c r="G112">
        <v>2.7630499999999999E-2</v>
      </c>
      <c r="H112">
        <v>2.7630499999999999E-2</v>
      </c>
      <c r="I112" s="1">
        <v>8.2365799999999997E-9</v>
      </c>
      <c r="K112" s="11">
        <f t="shared" si="37"/>
        <v>2.7630499999999999E-2</v>
      </c>
      <c r="M112">
        <v>2021</v>
      </c>
      <c r="N112">
        <v>0</v>
      </c>
      <c r="O112">
        <v>6.1027400000000002E-2</v>
      </c>
      <c r="P112">
        <v>7.3275999999999994E-2</v>
      </c>
      <c r="Q112">
        <v>2.7630499999999999E-2</v>
      </c>
      <c r="R112">
        <v>2.7630499999999999E-2</v>
      </c>
      <c r="S112">
        <v>2.7630499999999999E-2</v>
      </c>
      <c r="T112">
        <v>2.7630499999999999E-2</v>
      </c>
      <c r="U112" s="1">
        <v>8.2365799999999997E-9</v>
      </c>
      <c r="W112" s="11">
        <f t="shared" si="38"/>
        <v>2.7630499999999999E-2</v>
      </c>
    </row>
    <row r="113" spans="1:23" ht="15" customHeight="1" x14ac:dyDescent="0.2">
      <c r="A113">
        <v>2022</v>
      </c>
      <c r="B113">
        <v>0</v>
      </c>
      <c r="C113">
        <v>6.1027400000000002E-2</v>
      </c>
      <c r="D113">
        <v>7.3275999999999994E-2</v>
      </c>
      <c r="E113">
        <v>6.1027400000000002E-2</v>
      </c>
      <c r="F113">
        <v>6.1027400000000002E-2</v>
      </c>
      <c r="G113">
        <v>6.1027400000000002E-2</v>
      </c>
      <c r="H113">
        <v>6.1027400000000002E-2</v>
      </c>
      <c r="I113" s="1">
        <v>1.63064E-15</v>
      </c>
      <c r="K113" s="11">
        <f t="shared" si="37"/>
        <v>6.1027400000000002E-2</v>
      </c>
      <c r="M113">
        <v>2022</v>
      </c>
      <c r="N113">
        <v>0</v>
      </c>
      <c r="O113">
        <v>6.1027400000000002E-2</v>
      </c>
      <c r="P113">
        <v>7.3275999999999994E-2</v>
      </c>
      <c r="Q113">
        <v>6.1027400000000002E-2</v>
      </c>
      <c r="R113">
        <v>6.1027400000000002E-2</v>
      </c>
      <c r="S113">
        <v>6.1027400000000002E-2</v>
      </c>
      <c r="T113">
        <v>6.1027400000000002E-2</v>
      </c>
      <c r="U113" s="1">
        <v>1.63064E-15</v>
      </c>
      <c r="W113" s="11">
        <f t="shared" si="38"/>
        <v>6.1027400000000002E-2</v>
      </c>
    </row>
    <row r="114" spans="1:23" ht="15" customHeight="1" x14ac:dyDescent="0.2">
      <c r="A114">
        <v>2023</v>
      </c>
      <c r="B114">
        <v>0</v>
      </c>
      <c r="C114">
        <v>6.1027400000000002E-2</v>
      </c>
      <c r="D114">
        <v>7.3275999999999994E-2</v>
      </c>
      <c r="E114">
        <v>6.1027400000000002E-2</v>
      </c>
      <c r="F114">
        <v>6.1027400000000002E-2</v>
      </c>
      <c r="G114">
        <v>6.1027400000000002E-2</v>
      </c>
      <c r="H114">
        <v>6.1027400000000002E-2</v>
      </c>
      <c r="I114" s="1">
        <v>1.63064E-15</v>
      </c>
      <c r="K114" s="11">
        <f t="shared" si="37"/>
        <v>6.1027400000000002E-2</v>
      </c>
      <c r="M114">
        <v>2023</v>
      </c>
      <c r="N114">
        <v>0</v>
      </c>
      <c r="O114">
        <v>6.1027400000000002E-2</v>
      </c>
      <c r="P114">
        <v>7.3275999999999994E-2</v>
      </c>
      <c r="Q114">
        <v>6.1027400000000002E-2</v>
      </c>
      <c r="R114">
        <v>6.1027400000000002E-2</v>
      </c>
      <c r="S114">
        <v>6.1027400000000002E-2</v>
      </c>
      <c r="T114">
        <v>6.1027400000000002E-2</v>
      </c>
      <c r="U114" s="1">
        <v>1.63064E-15</v>
      </c>
      <c r="W114" s="11">
        <f t="shared" si="38"/>
        <v>6.1027400000000002E-2</v>
      </c>
    </row>
    <row r="115" spans="1:23" ht="15" customHeight="1" x14ac:dyDescent="0.2">
      <c r="A115">
        <v>2024</v>
      </c>
      <c r="B115">
        <v>0</v>
      </c>
      <c r="C115">
        <v>6.1027400000000002E-2</v>
      </c>
      <c r="D115">
        <v>7.3275999999999994E-2</v>
      </c>
      <c r="E115">
        <v>6.1027400000000002E-2</v>
      </c>
      <c r="F115">
        <v>6.1027400000000002E-2</v>
      </c>
      <c r="G115">
        <v>6.1027400000000002E-2</v>
      </c>
      <c r="H115">
        <v>6.1027400000000002E-2</v>
      </c>
      <c r="I115" s="1">
        <v>1.63064E-15</v>
      </c>
      <c r="K115" s="11">
        <f t="shared" si="37"/>
        <v>6.1027400000000002E-2</v>
      </c>
      <c r="M115">
        <v>2024</v>
      </c>
      <c r="N115">
        <v>0</v>
      </c>
      <c r="O115">
        <v>6.1027400000000002E-2</v>
      </c>
      <c r="P115">
        <v>7.3275999999999994E-2</v>
      </c>
      <c r="Q115">
        <v>6.1027400000000002E-2</v>
      </c>
      <c r="R115">
        <v>6.1027400000000002E-2</v>
      </c>
      <c r="S115">
        <v>6.1027400000000002E-2</v>
      </c>
      <c r="T115">
        <v>6.1027400000000002E-2</v>
      </c>
      <c r="U115" s="1">
        <v>1.63064E-15</v>
      </c>
      <c r="W115" s="11">
        <f t="shared" si="38"/>
        <v>6.1027400000000002E-2</v>
      </c>
    </row>
    <row r="116" spans="1:23" ht="15" customHeight="1" x14ac:dyDescent="0.2">
      <c r="A116">
        <v>2025</v>
      </c>
      <c r="B116">
        <v>0</v>
      </c>
      <c r="C116">
        <v>6.1027400000000002E-2</v>
      </c>
      <c r="D116">
        <v>7.3275999999999994E-2</v>
      </c>
      <c r="E116">
        <v>5.82132E-2</v>
      </c>
      <c r="F116">
        <v>5.8357100000000002E-2</v>
      </c>
      <c r="G116">
        <v>5.8409799999999998E-2</v>
      </c>
      <c r="H116">
        <v>5.8762599999999998E-2</v>
      </c>
      <c r="I116" s="1">
        <v>1.97305E-4</v>
      </c>
      <c r="K116" s="11">
        <f t="shared" si="37"/>
        <v>5.8409799999999998E-2</v>
      </c>
      <c r="M116">
        <v>2025</v>
      </c>
      <c r="N116">
        <v>0</v>
      </c>
      <c r="O116">
        <v>6.1027400000000002E-2</v>
      </c>
      <c r="P116">
        <v>7.3275999999999994E-2</v>
      </c>
      <c r="Q116">
        <v>5.82132E-2</v>
      </c>
      <c r="R116">
        <v>5.8357100000000002E-2</v>
      </c>
      <c r="S116">
        <v>5.8409799999999998E-2</v>
      </c>
      <c r="T116">
        <v>5.8762599999999998E-2</v>
      </c>
      <c r="U116" s="1">
        <v>1.97305E-4</v>
      </c>
      <c r="W116" s="11">
        <f t="shared" si="38"/>
        <v>5.8409799999999998E-2</v>
      </c>
    </row>
    <row r="117" spans="1:23" ht="15" customHeight="1" x14ac:dyDescent="0.2">
      <c r="A117">
        <v>2026</v>
      </c>
      <c r="B117">
        <v>0</v>
      </c>
      <c r="C117">
        <v>6.1027400000000002E-2</v>
      </c>
      <c r="D117">
        <v>7.3275999999999994E-2</v>
      </c>
      <c r="E117">
        <v>5.4729100000000003E-2</v>
      </c>
      <c r="F117">
        <v>5.5046400000000002E-2</v>
      </c>
      <c r="G117">
        <v>5.5170900000000002E-2</v>
      </c>
      <c r="H117">
        <v>5.59464E-2</v>
      </c>
      <c r="I117" s="1">
        <v>4.3483200000000001E-4</v>
      </c>
      <c r="K117" s="11">
        <f t="shared" si="37"/>
        <v>5.5170900000000002E-2</v>
      </c>
      <c r="M117">
        <v>2026</v>
      </c>
      <c r="N117">
        <v>0</v>
      </c>
      <c r="O117">
        <v>6.1027400000000002E-2</v>
      </c>
      <c r="P117">
        <v>7.3275999999999994E-2</v>
      </c>
      <c r="Q117">
        <v>5.4729100000000003E-2</v>
      </c>
      <c r="R117">
        <v>5.5046400000000002E-2</v>
      </c>
      <c r="S117">
        <v>5.5170900000000002E-2</v>
      </c>
      <c r="T117">
        <v>5.59464E-2</v>
      </c>
      <c r="U117" s="1">
        <v>4.3483200000000001E-4</v>
      </c>
      <c r="W117" s="11">
        <f t="shared" si="38"/>
        <v>5.5170900000000002E-2</v>
      </c>
    </row>
    <row r="118" spans="1:23" ht="15" customHeight="1" x14ac:dyDescent="0.2">
      <c r="A118">
        <v>2027</v>
      </c>
      <c r="B118">
        <v>0</v>
      </c>
      <c r="C118">
        <v>6.1027400000000002E-2</v>
      </c>
      <c r="D118">
        <v>7.3275999999999994E-2</v>
      </c>
      <c r="E118">
        <v>5.1942500000000003E-2</v>
      </c>
      <c r="F118">
        <v>5.2621000000000001E-2</v>
      </c>
      <c r="G118">
        <v>5.2859299999999998E-2</v>
      </c>
      <c r="H118">
        <v>5.4434900000000001E-2</v>
      </c>
      <c r="I118" s="1">
        <v>8.8271900000000002E-4</v>
      </c>
      <c r="K118" s="11">
        <f t="shared" si="37"/>
        <v>5.2859299999999998E-2</v>
      </c>
      <c r="M118">
        <v>2027</v>
      </c>
      <c r="N118">
        <v>0</v>
      </c>
      <c r="O118">
        <v>6.1027400000000002E-2</v>
      </c>
      <c r="P118">
        <v>7.3275999999999994E-2</v>
      </c>
      <c r="Q118">
        <v>5.1942500000000003E-2</v>
      </c>
      <c r="R118">
        <v>5.2621000000000001E-2</v>
      </c>
      <c r="S118">
        <v>5.2859299999999998E-2</v>
      </c>
      <c r="T118">
        <v>5.4434900000000001E-2</v>
      </c>
      <c r="U118" s="1">
        <v>8.8271900000000002E-4</v>
      </c>
      <c r="W118" s="11">
        <f t="shared" si="38"/>
        <v>5.2859299999999998E-2</v>
      </c>
    </row>
    <row r="119" spans="1:23" ht="15" customHeight="1" x14ac:dyDescent="0.2">
      <c r="A119">
        <v>2028</v>
      </c>
      <c r="B119">
        <v>0</v>
      </c>
      <c r="C119">
        <v>6.1027400000000002E-2</v>
      </c>
      <c r="D119">
        <v>7.3275999999999994E-2</v>
      </c>
      <c r="E119">
        <v>4.9695999999999997E-2</v>
      </c>
      <c r="F119">
        <v>5.10153E-2</v>
      </c>
      <c r="G119">
        <v>5.1426800000000002E-2</v>
      </c>
      <c r="H119">
        <v>5.4291899999999997E-2</v>
      </c>
      <c r="I119" s="1">
        <v>1.6089699999999999E-3</v>
      </c>
      <c r="K119" s="11">
        <f t="shared" si="37"/>
        <v>5.1426800000000002E-2</v>
      </c>
      <c r="M119">
        <v>2028</v>
      </c>
      <c r="N119">
        <v>0</v>
      </c>
      <c r="O119">
        <v>6.1027400000000002E-2</v>
      </c>
      <c r="P119">
        <v>7.3275999999999994E-2</v>
      </c>
      <c r="Q119">
        <v>4.9695999999999997E-2</v>
      </c>
      <c r="R119">
        <v>5.10153E-2</v>
      </c>
      <c r="S119">
        <v>5.1426800000000002E-2</v>
      </c>
      <c r="T119">
        <v>5.4291899999999997E-2</v>
      </c>
      <c r="U119" s="1">
        <v>1.6089699999999999E-3</v>
      </c>
      <c r="W119" s="11">
        <f t="shared" si="38"/>
        <v>5.1426800000000002E-2</v>
      </c>
    </row>
    <row r="120" spans="1:23" ht="15" customHeight="1" x14ac:dyDescent="0.2">
      <c r="A120">
        <v>2029</v>
      </c>
      <c r="B120">
        <v>0</v>
      </c>
      <c r="C120">
        <v>6.1027400000000002E-2</v>
      </c>
      <c r="D120">
        <v>7.3275999999999994E-2</v>
      </c>
      <c r="E120">
        <v>4.7888199999999999E-2</v>
      </c>
      <c r="F120">
        <v>5.0144000000000001E-2</v>
      </c>
      <c r="G120">
        <v>5.08003E-2</v>
      </c>
      <c r="H120">
        <v>5.5420999999999998E-2</v>
      </c>
      <c r="I120" s="1">
        <v>2.5359200000000001E-3</v>
      </c>
      <c r="K120" s="11">
        <f t="shared" si="37"/>
        <v>5.08003E-2</v>
      </c>
      <c r="M120">
        <v>2029</v>
      </c>
      <c r="N120">
        <v>0</v>
      </c>
      <c r="O120">
        <v>6.1027400000000002E-2</v>
      </c>
      <c r="P120">
        <v>7.3275999999999994E-2</v>
      </c>
      <c r="Q120">
        <v>4.7888199999999999E-2</v>
      </c>
      <c r="R120">
        <v>5.0144000000000001E-2</v>
      </c>
      <c r="S120">
        <v>5.08003E-2</v>
      </c>
      <c r="T120">
        <v>5.5420999999999998E-2</v>
      </c>
      <c r="U120" s="1">
        <v>2.5359200000000001E-3</v>
      </c>
      <c r="W120" s="11">
        <f t="shared" si="38"/>
        <v>5.08003E-2</v>
      </c>
    </row>
    <row r="121" spans="1:23" ht="15" customHeight="1" x14ac:dyDescent="0.2">
      <c r="A121">
        <v>2030</v>
      </c>
      <c r="B121">
        <v>0</v>
      </c>
      <c r="C121">
        <v>6.1027400000000002E-2</v>
      </c>
      <c r="D121">
        <v>7.3275999999999994E-2</v>
      </c>
      <c r="E121">
        <v>4.6531900000000001E-2</v>
      </c>
      <c r="F121">
        <v>5.0010800000000001E-2</v>
      </c>
      <c r="G121">
        <v>5.0838700000000001E-2</v>
      </c>
      <c r="H121">
        <v>5.8054599999999998E-2</v>
      </c>
      <c r="I121" s="1">
        <v>3.5264900000000002E-3</v>
      </c>
      <c r="K121" s="11">
        <f t="shared" si="37"/>
        <v>5.0838700000000001E-2</v>
      </c>
      <c r="M121">
        <v>2030</v>
      </c>
      <c r="N121">
        <v>0</v>
      </c>
      <c r="O121">
        <v>6.1027400000000002E-2</v>
      </c>
      <c r="P121">
        <v>7.3275999999999994E-2</v>
      </c>
      <c r="Q121">
        <v>4.6531900000000001E-2</v>
      </c>
      <c r="R121">
        <v>5.0010800000000001E-2</v>
      </c>
      <c r="S121">
        <v>5.0838700000000001E-2</v>
      </c>
      <c r="T121">
        <v>5.8054599999999998E-2</v>
      </c>
      <c r="U121" s="1">
        <v>3.5264900000000002E-3</v>
      </c>
      <c r="W121" s="11">
        <f t="shared" si="38"/>
        <v>5.0838700000000001E-2</v>
      </c>
    </row>
    <row r="122" spans="1:23" ht="15" customHeight="1" x14ac:dyDescent="0.2">
      <c r="A122">
        <v>2031</v>
      </c>
      <c r="B122">
        <v>0</v>
      </c>
      <c r="C122">
        <v>6.1027400000000002E-2</v>
      </c>
      <c r="D122">
        <v>7.3275999999999994E-2</v>
      </c>
      <c r="E122">
        <v>4.5503500000000002E-2</v>
      </c>
      <c r="F122">
        <v>5.0393199999999999E-2</v>
      </c>
      <c r="G122">
        <v>5.1319900000000002E-2</v>
      </c>
      <c r="H122">
        <v>6.0583499999999998E-2</v>
      </c>
      <c r="I122" s="1">
        <v>4.37405E-3</v>
      </c>
      <c r="K122" s="11">
        <f t="shared" si="37"/>
        <v>5.1319900000000002E-2</v>
      </c>
      <c r="M122">
        <v>2031</v>
      </c>
      <c r="N122">
        <v>0</v>
      </c>
      <c r="O122">
        <v>6.1027400000000002E-2</v>
      </c>
      <c r="P122">
        <v>7.3275999999999994E-2</v>
      </c>
      <c r="Q122">
        <v>4.5503500000000002E-2</v>
      </c>
      <c r="R122">
        <v>5.0393199999999999E-2</v>
      </c>
      <c r="S122">
        <v>5.1319900000000002E-2</v>
      </c>
      <c r="T122">
        <v>6.0583499999999998E-2</v>
      </c>
      <c r="U122" s="1">
        <v>4.37405E-3</v>
      </c>
      <c r="W122" s="11">
        <f t="shared" si="38"/>
        <v>5.1319900000000002E-2</v>
      </c>
    </row>
    <row r="123" spans="1:23" ht="15" customHeight="1" x14ac:dyDescent="0.2">
      <c r="A123">
        <v>2032</v>
      </c>
      <c r="B123">
        <v>0</v>
      </c>
      <c r="C123">
        <v>6.1027400000000002E-2</v>
      </c>
      <c r="D123">
        <v>7.3275999999999994E-2</v>
      </c>
      <c r="E123">
        <v>4.4781000000000001E-2</v>
      </c>
      <c r="F123">
        <v>5.1213000000000002E-2</v>
      </c>
      <c r="G123">
        <v>5.20346E-2</v>
      </c>
      <c r="H123">
        <v>6.1027400000000002E-2</v>
      </c>
      <c r="I123">
        <v>5.0111299999999999E-3</v>
      </c>
      <c r="K123" s="11">
        <f t="shared" si="37"/>
        <v>5.20346E-2</v>
      </c>
      <c r="M123">
        <v>2032</v>
      </c>
      <c r="N123">
        <v>0</v>
      </c>
      <c r="O123">
        <v>6.1027400000000002E-2</v>
      </c>
      <c r="P123">
        <v>7.3275999999999994E-2</v>
      </c>
      <c r="Q123">
        <v>4.4781000000000001E-2</v>
      </c>
      <c r="R123">
        <v>5.1213000000000002E-2</v>
      </c>
      <c r="S123">
        <v>5.20346E-2</v>
      </c>
      <c r="T123">
        <v>6.1027400000000002E-2</v>
      </c>
      <c r="U123" s="1">
        <v>5.0111299999999999E-3</v>
      </c>
      <c r="W123" s="11">
        <f t="shared" si="38"/>
        <v>5.20346E-2</v>
      </c>
    </row>
    <row r="124" spans="1:23" ht="15" customHeight="1" x14ac:dyDescent="0.2">
      <c r="A124">
        <v>2033</v>
      </c>
      <c r="B124">
        <v>0</v>
      </c>
      <c r="C124">
        <v>6.1027400000000002E-2</v>
      </c>
      <c r="D124">
        <v>7.3275999999999994E-2</v>
      </c>
      <c r="E124">
        <v>4.4565399999999998E-2</v>
      </c>
      <c r="F124">
        <v>5.2118900000000003E-2</v>
      </c>
      <c r="G124">
        <v>5.2804499999999997E-2</v>
      </c>
      <c r="H124">
        <v>6.1027400000000002E-2</v>
      </c>
      <c r="I124">
        <v>5.3995700000000002E-3</v>
      </c>
      <c r="K124" s="11">
        <f t="shared" si="37"/>
        <v>5.2804499999999997E-2</v>
      </c>
      <c r="M124">
        <v>2033</v>
      </c>
      <c r="N124">
        <v>0</v>
      </c>
      <c r="O124">
        <v>6.1027400000000002E-2</v>
      </c>
      <c r="P124">
        <v>7.3275999999999994E-2</v>
      </c>
      <c r="Q124">
        <v>4.4565399999999998E-2</v>
      </c>
      <c r="R124">
        <v>5.2118900000000003E-2</v>
      </c>
      <c r="S124">
        <v>5.2804499999999997E-2</v>
      </c>
      <c r="T124">
        <v>6.1027400000000002E-2</v>
      </c>
      <c r="U124">
        <v>5.3995700000000002E-3</v>
      </c>
      <c r="W124" s="11">
        <f t="shared" si="38"/>
        <v>5.2804499999999997E-2</v>
      </c>
    </row>
    <row r="125" spans="1:23" ht="15" customHeight="1" x14ac:dyDescent="0.2"/>
    <row r="126" spans="1:23" ht="15" customHeight="1" x14ac:dyDescent="0.2">
      <c r="A126" t="s">
        <v>99</v>
      </c>
      <c r="M126" t="s">
        <v>99</v>
      </c>
    </row>
    <row r="127" spans="1:23" ht="15" customHeight="1" x14ac:dyDescent="0.2">
      <c r="A127" t="s">
        <v>6</v>
      </c>
      <c r="B127" t="s">
        <v>47</v>
      </c>
      <c r="C127" t="s">
        <v>48</v>
      </c>
      <c r="D127" t="s">
        <v>49</v>
      </c>
      <c r="E127" t="s">
        <v>50</v>
      </c>
      <c r="F127" t="s">
        <v>51</v>
      </c>
      <c r="G127" t="s">
        <v>52</v>
      </c>
      <c r="H127" t="s">
        <v>53</v>
      </c>
      <c r="I127" t="s">
        <v>54</v>
      </c>
      <c r="M127" t="s">
        <v>6</v>
      </c>
      <c r="N127" t="s">
        <v>47</v>
      </c>
      <c r="O127" t="s">
        <v>48</v>
      </c>
      <c r="P127" t="s">
        <v>49</v>
      </c>
      <c r="Q127" t="s">
        <v>50</v>
      </c>
      <c r="R127" t="s">
        <v>51</v>
      </c>
      <c r="S127" t="s">
        <v>52</v>
      </c>
      <c r="T127" t="s">
        <v>53</v>
      </c>
      <c r="U127" t="s">
        <v>54</v>
      </c>
    </row>
    <row r="128" spans="1:23" ht="15" customHeight="1" x14ac:dyDescent="0.2">
      <c r="A128">
        <v>2020</v>
      </c>
      <c r="B128">
        <v>421.45800000000003</v>
      </c>
      <c r="C128">
        <v>106.08799999999999</v>
      </c>
      <c r="D128">
        <v>97.113799999999998</v>
      </c>
      <c r="E128">
        <v>106.12</v>
      </c>
      <c r="F128">
        <v>106.12</v>
      </c>
      <c r="G128">
        <v>106.12</v>
      </c>
      <c r="H128">
        <v>106.12</v>
      </c>
      <c r="I128" s="1">
        <v>1.2647700000000001E-12</v>
      </c>
      <c r="K128" s="10">
        <f t="shared" ref="K128:K141" si="39">G128*1000</f>
        <v>106120</v>
      </c>
      <c r="M128">
        <v>2020</v>
      </c>
      <c r="N128">
        <v>421.45800000000003</v>
      </c>
      <c r="O128">
        <v>106.08799999999999</v>
      </c>
      <c r="P128">
        <v>97.113799999999998</v>
      </c>
      <c r="Q128">
        <v>106.12</v>
      </c>
      <c r="R128">
        <v>106.12</v>
      </c>
      <c r="S128">
        <v>106.12</v>
      </c>
      <c r="T128">
        <v>106.12</v>
      </c>
      <c r="U128" s="1">
        <v>1.2647700000000001E-12</v>
      </c>
      <c r="W128" s="10">
        <f t="shared" ref="W128:W141" si="40">S128*1000</f>
        <v>106120</v>
      </c>
    </row>
    <row r="129" spans="1:23" ht="15" customHeight="1" x14ac:dyDescent="0.2">
      <c r="A129">
        <v>2021</v>
      </c>
      <c r="B129">
        <v>421.45800000000003</v>
      </c>
      <c r="C129">
        <v>106.08799999999999</v>
      </c>
      <c r="D129">
        <v>97.113799999999998</v>
      </c>
      <c r="E129">
        <v>102.491</v>
      </c>
      <c r="F129">
        <v>102.758</v>
      </c>
      <c r="G129">
        <v>102.90300000000001</v>
      </c>
      <c r="H129">
        <v>103.767</v>
      </c>
      <c r="I129">
        <v>0.48026200000000002</v>
      </c>
      <c r="K129" s="10">
        <f t="shared" si="39"/>
        <v>102903</v>
      </c>
      <c r="M129">
        <v>2021</v>
      </c>
      <c r="N129">
        <v>421.45800000000003</v>
      </c>
      <c r="O129">
        <v>106.08799999999999</v>
      </c>
      <c r="P129">
        <v>97.113799999999998</v>
      </c>
      <c r="Q129">
        <v>102.491</v>
      </c>
      <c r="R129">
        <v>102.758</v>
      </c>
      <c r="S129">
        <v>102.90300000000001</v>
      </c>
      <c r="T129">
        <v>103.767</v>
      </c>
      <c r="U129">
        <v>0.48026200000000002</v>
      </c>
      <c r="W129" s="10">
        <f t="shared" si="40"/>
        <v>102903</v>
      </c>
    </row>
    <row r="130" spans="1:23" ht="15" customHeight="1" x14ac:dyDescent="0.2">
      <c r="A130">
        <v>2022</v>
      </c>
      <c r="B130">
        <v>421.45800000000003</v>
      </c>
      <c r="C130">
        <v>106.08799999999999</v>
      </c>
      <c r="D130">
        <v>97.113799999999998</v>
      </c>
      <c r="E130">
        <v>99.086200000000005</v>
      </c>
      <c r="F130">
        <v>99.997900000000001</v>
      </c>
      <c r="G130">
        <v>100.371</v>
      </c>
      <c r="H130">
        <v>102.79</v>
      </c>
      <c r="I130">
        <v>1.31653</v>
      </c>
      <c r="K130" s="10">
        <f t="shared" si="39"/>
        <v>100371</v>
      </c>
      <c r="M130">
        <v>2022</v>
      </c>
      <c r="N130">
        <v>421.45800000000003</v>
      </c>
      <c r="O130">
        <v>106.08799999999999</v>
      </c>
      <c r="P130">
        <v>97.113799999999998</v>
      </c>
      <c r="Q130">
        <v>99.086200000000005</v>
      </c>
      <c r="R130">
        <v>99.997900000000001</v>
      </c>
      <c r="S130">
        <v>100.371</v>
      </c>
      <c r="T130">
        <v>102.79</v>
      </c>
      <c r="U130">
        <v>1.31653</v>
      </c>
      <c r="W130" s="10">
        <f t="shared" si="40"/>
        <v>100371</v>
      </c>
    </row>
    <row r="131" spans="1:23" ht="15" customHeight="1" x14ac:dyDescent="0.2">
      <c r="A131">
        <v>2023</v>
      </c>
      <c r="B131">
        <v>421.45800000000003</v>
      </c>
      <c r="C131">
        <v>106.08799999999999</v>
      </c>
      <c r="D131">
        <v>97.113799999999998</v>
      </c>
      <c r="E131">
        <v>93.357500000000002</v>
      </c>
      <c r="F131">
        <v>95.314700000000002</v>
      </c>
      <c r="G131">
        <v>96.044499999999999</v>
      </c>
      <c r="H131">
        <v>100.455</v>
      </c>
      <c r="I131">
        <v>2.57246</v>
      </c>
      <c r="K131" s="10">
        <f t="shared" si="39"/>
        <v>96044.5</v>
      </c>
      <c r="M131">
        <v>2023</v>
      </c>
      <c r="N131">
        <v>421.45800000000003</v>
      </c>
      <c r="O131">
        <v>106.08799999999999</v>
      </c>
      <c r="P131">
        <v>97.113799999999998</v>
      </c>
      <c r="Q131">
        <v>93.357500000000002</v>
      </c>
      <c r="R131">
        <v>95.314700000000002</v>
      </c>
      <c r="S131">
        <v>96.044499999999999</v>
      </c>
      <c r="T131">
        <v>100.455</v>
      </c>
      <c r="U131">
        <v>2.57246</v>
      </c>
      <c r="W131" s="10">
        <f t="shared" si="40"/>
        <v>96044.5</v>
      </c>
    </row>
    <row r="132" spans="1:23" ht="15" customHeight="1" x14ac:dyDescent="0.2">
      <c r="A132">
        <v>2024</v>
      </c>
      <c r="B132">
        <v>421.45800000000003</v>
      </c>
      <c r="C132">
        <v>106.08799999999999</v>
      </c>
      <c r="D132">
        <v>97.113799999999998</v>
      </c>
      <c r="E132">
        <v>88.498999999999995</v>
      </c>
      <c r="F132">
        <v>91.911799999999999</v>
      </c>
      <c r="G132">
        <v>92.993200000000002</v>
      </c>
      <c r="H132">
        <v>100.36499999999999</v>
      </c>
      <c r="I132">
        <v>4.1327800000000003</v>
      </c>
      <c r="K132" s="10">
        <f t="shared" si="39"/>
        <v>92993.2</v>
      </c>
      <c r="M132">
        <v>2024</v>
      </c>
      <c r="N132">
        <v>421.45800000000003</v>
      </c>
      <c r="O132">
        <v>106.08799999999999</v>
      </c>
      <c r="P132">
        <v>97.113799999999998</v>
      </c>
      <c r="Q132">
        <v>88.498999999999995</v>
      </c>
      <c r="R132">
        <v>91.911799999999999</v>
      </c>
      <c r="S132">
        <v>92.993200000000002</v>
      </c>
      <c r="T132">
        <v>100.36499999999999</v>
      </c>
      <c r="U132">
        <v>4.1327800000000003</v>
      </c>
      <c r="W132" s="10">
        <f t="shared" si="40"/>
        <v>92993.2</v>
      </c>
    </row>
    <row r="133" spans="1:23" ht="15" customHeight="1" x14ac:dyDescent="0.2">
      <c r="A133">
        <v>2025</v>
      </c>
      <c r="B133">
        <v>421.45800000000003</v>
      </c>
      <c r="C133">
        <v>106.08799999999999</v>
      </c>
      <c r="D133">
        <v>97.113799999999998</v>
      </c>
      <c r="E133">
        <v>84.312700000000007</v>
      </c>
      <c r="F133">
        <v>89.614999999999995</v>
      </c>
      <c r="G133">
        <v>91.054199999999994</v>
      </c>
      <c r="H133">
        <v>101.858</v>
      </c>
      <c r="I133">
        <v>5.8871500000000001</v>
      </c>
      <c r="K133" s="10">
        <f t="shared" si="39"/>
        <v>91054.2</v>
      </c>
      <c r="M133">
        <v>2025</v>
      </c>
      <c r="N133">
        <v>421.45800000000003</v>
      </c>
      <c r="O133">
        <v>106.08799999999999</v>
      </c>
      <c r="P133">
        <v>97.113799999999998</v>
      </c>
      <c r="Q133">
        <v>84.312700000000007</v>
      </c>
      <c r="R133">
        <v>89.614999999999995</v>
      </c>
      <c r="S133">
        <v>91.054199999999994</v>
      </c>
      <c r="T133">
        <v>101.858</v>
      </c>
      <c r="U133">
        <v>5.8871500000000001</v>
      </c>
      <c r="W133" s="10">
        <f t="shared" si="40"/>
        <v>91054.2</v>
      </c>
    </row>
    <row r="134" spans="1:23" ht="15" customHeight="1" x14ac:dyDescent="0.2">
      <c r="A134">
        <v>2026</v>
      </c>
      <c r="B134">
        <v>421.45800000000003</v>
      </c>
      <c r="C134">
        <v>106.08799999999999</v>
      </c>
      <c r="D134">
        <v>97.113799999999998</v>
      </c>
      <c r="E134">
        <v>81.200199999999995</v>
      </c>
      <c r="F134">
        <v>88.4816</v>
      </c>
      <c r="G134">
        <v>90.224999999999994</v>
      </c>
      <c r="H134">
        <v>103.748</v>
      </c>
      <c r="I134">
        <v>7.68973</v>
      </c>
      <c r="K134" s="10">
        <f t="shared" si="39"/>
        <v>90225</v>
      </c>
      <c r="M134">
        <v>2026</v>
      </c>
      <c r="N134">
        <v>421.45800000000003</v>
      </c>
      <c r="O134">
        <v>106.08799999999999</v>
      </c>
      <c r="P134">
        <v>97.113799999999998</v>
      </c>
      <c r="Q134">
        <v>81.200199999999995</v>
      </c>
      <c r="R134">
        <v>88.4816</v>
      </c>
      <c r="S134">
        <v>90.224999999999994</v>
      </c>
      <c r="T134">
        <v>103.748</v>
      </c>
      <c r="U134">
        <v>7.68973</v>
      </c>
      <c r="W134" s="10">
        <f t="shared" si="40"/>
        <v>90225</v>
      </c>
    </row>
    <row r="135" spans="1:23" ht="15" customHeight="1" x14ac:dyDescent="0.2">
      <c r="A135">
        <v>2027</v>
      </c>
      <c r="B135">
        <v>421.45800000000003</v>
      </c>
      <c r="C135">
        <v>106.08799999999999</v>
      </c>
      <c r="D135">
        <v>97.113799999999998</v>
      </c>
      <c r="E135">
        <v>78.730800000000002</v>
      </c>
      <c r="F135">
        <v>88.400099999999995</v>
      </c>
      <c r="G135">
        <v>90.358199999999997</v>
      </c>
      <c r="H135">
        <v>107.307</v>
      </c>
      <c r="I135">
        <v>9.4504999999999999</v>
      </c>
      <c r="K135" s="10">
        <f t="shared" si="39"/>
        <v>90358.2</v>
      </c>
      <c r="M135">
        <v>2027</v>
      </c>
      <c r="N135">
        <v>421.45800000000003</v>
      </c>
      <c r="O135">
        <v>106.08799999999999</v>
      </c>
      <c r="P135">
        <v>97.113799999999998</v>
      </c>
      <c r="Q135">
        <v>78.730800000000002</v>
      </c>
      <c r="R135">
        <v>88.400099999999995</v>
      </c>
      <c r="S135">
        <v>90.358199999999997</v>
      </c>
      <c r="T135">
        <v>107.307</v>
      </c>
      <c r="U135">
        <v>9.4504999999999999</v>
      </c>
      <c r="W135" s="10">
        <f t="shared" si="40"/>
        <v>90358.2</v>
      </c>
    </row>
    <row r="136" spans="1:23" ht="15" customHeight="1" x14ac:dyDescent="0.2">
      <c r="A136">
        <v>2028</v>
      </c>
      <c r="B136">
        <v>421.45800000000003</v>
      </c>
      <c r="C136">
        <v>106.08799999999999</v>
      </c>
      <c r="D136">
        <v>97.113799999999998</v>
      </c>
      <c r="E136">
        <v>77.333500000000001</v>
      </c>
      <c r="F136">
        <v>88.897300000000001</v>
      </c>
      <c r="G136">
        <v>91.165499999999994</v>
      </c>
      <c r="H136">
        <v>110.72799999999999</v>
      </c>
      <c r="I136">
        <v>11.049899999999999</v>
      </c>
      <c r="K136" s="10">
        <f t="shared" si="39"/>
        <v>91165.5</v>
      </c>
      <c r="M136">
        <v>2028</v>
      </c>
      <c r="N136">
        <v>421.45800000000003</v>
      </c>
      <c r="O136">
        <v>106.08799999999999</v>
      </c>
      <c r="P136">
        <v>97.113799999999998</v>
      </c>
      <c r="Q136">
        <v>77.333500000000001</v>
      </c>
      <c r="R136">
        <v>88.897300000000001</v>
      </c>
      <c r="S136">
        <v>91.165499999999994</v>
      </c>
      <c r="T136">
        <v>110.72799999999999</v>
      </c>
      <c r="U136">
        <v>11.049899999999999</v>
      </c>
      <c r="W136" s="10">
        <f t="shared" si="40"/>
        <v>91165.5</v>
      </c>
    </row>
    <row r="137" spans="1:23" ht="15" customHeight="1" x14ac:dyDescent="0.2">
      <c r="A137">
        <v>2029</v>
      </c>
      <c r="B137">
        <v>421.45800000000003</v>
      </c>
      <c r="C137">
        <v>106.08799999999999</v>
      </c>
      <c r="D137">
        <v>97.113799999999998</v>
      </c>
      <c r="E137">
        <v>76.690399999999997</v>
      </c>
      <c r="F137">
        <v>90.043599999999998</v>
      </c>
      <c r="G137">
        <v>92.407799999999995</v>
      </c>
      <c r="H137">
        <v>114.486</v>
      </c>
      <c r="I137">
        <v>12.417899999999999</v>
      </c>
      <c r="K137" s="10">
        <f t="shared" si="39"/>
        <v>92407.799999999988</v>
      </c>
      <c r="M137">
        <v>2029</v>
      </c>
      <c r="N137">
        <v>421.45800000000003</v>
      </c>
      <c r="O137">
        <v>106.08799999999999</v>
      </c>
      <c r="P137">
        <v>97.113799999999998</v>
      </c>
      <c r="Q137">
        <v>76.690399999999997</v>
      </c>
      <c r="R137">
        <v>90.043599999999998</v>
      </c>
      <c r="S137">
        <v>92.407799999999995</v>
      </c>
      <c r="T137">
        <v>114.486</v>
      </c>
      <c r="U137">
        <v>12.417899999999999</v>
      </c>
      <c r="W137" s="10">
        <f t="shared" si="40"/>
        <v>92407.799999999988</v>
      </c>
    </row>
    <row r="138" spans="1:23" ht="15" customHeight="1" x14ac:dyDescent="0.2">
      <c r="A138">
        <v>2030</v>
      </c>
      <c r="B138">
        <v>421.45800000000003</v>
      </c>
      <c r="C138">
        <v>106.08799999999999</v>
      </c>
      <c r="D138">
        <v>97.113799999999998</v>
      </c>
      <c r="E138">
        <v>76.660700000000006</v>
      </c>
      <c r="F138">
        <v>91.045699999999997</v>
      </c>
      <c r="G138">
        <v>93.852199999999996</v>
      </c>
      <c r="H138">
        <v>118.879</v>
      </c>
      <c r="I138">
        <v>13.545199999999999</v>
      </c>
      <c r="K138" s="10">
        <f t="shared" si="39"/>
        <v>93852.2</v>
      </c>
      <c r="M138">
        <v>2030</v>
      </c>
      <c r="N138">
        <v>421.45800000000003</v>
      </c>
      <c r="O138">
        <v>106.08799999999999</v>
      </c>
      <c r="P138">
        <v>97.113799999999998</v>
      </c>
      <c r="Q138">
        <v>76.660700000000006</v>
      </c>
      <c r="R138">
        <v>91.045699999999997</v>
      </c>
      <c r="S138">
        <v>93.852199999999996</v>
      </c>
      <c r="T138">
        <v>118.879</v>
      </c>
      <c r="U138">
        <v>13.545199999999999</v>
      </c>
      <c r="W138" s="10">
        <f t="shared" si="40"/>
        <v>93852.2</v>
      </c>
    </row>
    <row r="139" spans="1:23" ht="15" customHeight="1" x14ac:dyDescent="0.2">
      <c r="A139">
        <v>2031</v>
      </c>
      <c r="B139">
        <v>421.45800000000003</v>
      </c>
      <c r="C139">
        <v>106.08799999999999</v>
      </c>
      <c r="D139">
        <v>97.113799999999998</v>
      </c>
      <c r="E139">
        <v>76.665700000000001</v>
      </c>
      <c r="F139">
        <v>92.970399999999998</v>
      </c>
      <c r="G139">
        <v>95.375799999999998</v>
      </c>
      <c r="H139">
        <v>121.295</v>
      </c>
      <c r="I139">
        <v>14.4473</v>
      </c>
      <c r="K139" s="10">
        <f t="shared" si="39"/>
        <v>95375.8</v>
      </c>
      <c r="M139">
        <v>2031</v>
      </c>
      <c r="N139">
        <v>421.45800000000003</v>
      </c>
      <c r="O139">
        <v>106.08799999999999</v>
      </c>
      <c r="P139">
        <v>97.113799999999998</v>
      </c>
      <c r="Q139">
        <v>76.665700000000001</v>
      </c>
      <c r="R139">
        <v>92.970399999999998</v>
      </c>
      <c r="S139">
        <v>95.375799999999998</v>
      </c>
      <c r="T139">
        <v>121.295</v>
      </c>
      <c r="U139">
        <v>14.4473</v>
      </c>
      <c r="W139" s="10">
        <f t="shared" si="40"/>
        <v>95375.8</v>
      </c>
    </row>
    <row r="140" spans="1:23" ht="15" customHeight="1" x14ac:dyDescent="0.2">
      <c r="A140">
        <v>2032</v>
      </c>
      <c r="B140">
        <v>421.45800000000003</v>
      </c>
      <c r="C140">
        <v>106.08799999999999</v>
      </c>
      <c r="D140">
        <v>97.113799999999998</v>
      </c>
      <c r="E140">
        <v>76.8523</v>
      </c>
      <c r="F140">
        <v>94.708600000000004</v>
      </c>
      <c r="G140">
        <v>96.852099999999993</v>
      </c>
      <c r="H140">
        <v>123.85599999999999</v>
      </c>
      <c r="I140">
        <v>15.1744</v>
      </c>
      <c r="K140" s="10">
        <f t="shared" si="39"/>
        <v>96852.099999999991</v>
      </c>
      <c r="M140">
        <v>2032</v>
      </c>
      <c r="N140">
        <v>421.45800000000003</v>
      </c>
      <c r="O140">
        <v>106.08799999999999</v>
      </c>
      <c r="P140">
        <v>97.113799999999998</v>
      </c>
      <c r="Q140">
        <v>76.8523</v>
      </c>
      <c r="R140">
        <v>94.708600000000004</v>
      </c>
      <c r="S140">
        <v>96.852099999999993</v>
      </c>
      <c r="T140">
        <v>123.85599999999999</v>
      </c>
      <c r="U140">
        <v>15.1744</v>
      </c>
      <c r="W140" s="10">
        <f t="shared" si="40"/>
        <v>96852.099999999991</v>
      </c>
    </row>
    <row r="141" spans="1:23" ht="15" customHeight="1" x14ac:dyDescent="0.2">
      <c r="A141">
        <v>2033</v>
      </c>
      <c r="B141">
        <v>421.45800000000003</v>
      </c>
      <c r="C141">
        <v>106.08799999999999</v>
      </c>
      <c r="D141">
        <v>97.113799999999998</v>
      </c>
      <c r="E141">
        <v>76.968599999999995</v>
      </c>
      <c r="F141">
        <v>95.908299999999997</v>
      </c>
      <c r="G141">
        <v>98.222899999999996</v>
      </c>
      <c r="H141">
        <v>125.601</v>
      </c>
      <c r="I141">
        <v>15.7539</v>
      </c>
      <c r="K141" s="10">
        <f t="shared" si="39"/>
        <v>98222.9</v>
      </c>
      <c r="M141">
        <v>2033</v>
      </c>
      <c r="N141">
        <v>421.45800000000003</v>
      </c>
      <c r="O141">
        <v>106.08799999999999</v>
      </c>
      <c r="P141">
        <v>97.113799999999998</v>
      </c>
      <c r="Q141">
        <v>76.968599999999995</v>
      </c>
      <c r="R141">
        <v>95.908299999999997</v>
      </c>
      <c r="S141">
        <v>98.222899999999996</v>
      </c>
      <c r="T141">
        <v>125.601</v>
      </c>
      <c r="U141">
        <v>15.7539</v>
      </c>
      <c r="W141" s="10">
        <f t="shared" si="40"/>
        <v>98222.9</v>
      </c>
    </row>
    <row r="142" spans="1:23" ht="15" customHeight="1" x14ac:dyDescent="0.2">
      <c r="A142" t="s">
        <v>16</v>
      </c>
      <c r="B142">
        <v>3</v>
      </c>
      <c r="C142" t="s">
        <v>16</v>
      </c>
      <c r="D142" t="s">
        <v>17</v>
      </c>
      <c r="E142" t="s">
        <v>97</v>
      </c>
      <c r="M142" t="s">
        <v>16</v>
      </c>
      <c r="N142">
        <v>3</v>
      </c>
      <c r="O142" t="s">
        <v>16</v>
      </c>
      <c r="P142" t="s">
        <v>17</v>
      </c>
      <c r="Q142" t="s">
        <v>97</v>
      </c>
    </row>
    <row r="143" spans="1:23" ht="15" customHeight="1" x14ac:dyDescent="0.2">
      <c r="A143" t="s">
        <v>18</v>
      </c>
      <c r="B143" t="s">
        <v>97</v>
      </c>
      <c r="M143" t="s">
        <v>18</v>
      </c>
      <c r="N143" t="s">
        <v>97</v>
      </c>
    </row>
    <row r="144" spans="1:23" ht="15" customHeight="1" x14ac:dyDescent="0.2">
      <c r="A144" t="s">
        <v>6</v>
      </c>
      <c r="B144" t="s">
        <v>19</v>
      </c>
      <c r="C144" t="s">
        <v>20</v>
      </c>
      <c r="D144" t="s">
        <v>21</v>
      </c>
      <c r="E144" t="s">
        <v>22</v>
      </c>
      <c r="F144" t="s">
        <v>23</v>
      </c>
      <c r="G144" t="s">
        <v>24</v>
      </c>
      <c r="H144" t="s">
        <v>25</v>
      </c>
      <c r="I144" t="s">
        <v>26</v>
      </c>
      <c r="M144" t="s">
        <v>6</v>
      </c>
      <c r="N144" t="s">
        <v>19</v>
      </c>
      <c r="O144" t="s">
        <v>20</v>
      </c>
      <c r="P144" t="s">
        <v>21</v>
      </c>
      <c r="Q144" t="s">
        <v>22</v>
      </c>
      <c r="R144" t="s">
        <v>23</v>
      </c>
      <c r="S144" t="s">
        <v>24</v>
      </c>
      <c r="T144" t="s">
        <v>25</v>
      </c>
      <c r="U144" t="s">
        <v>26</v>
      </c>
    </row>
    <row r="145" spans="1:23" ht="15" customHeight="1" x14ac:dyDescent="0.2">
      <c r="A145">
        <v>2020</v>
      </c>
      <c r="B145">
        <v>0</v>
      </c>
      <c r="C145">
        <v>4.9312699999999996</v>
      </c>
      <c r="D145">
        <v>5.2728599999999997</v>
      </c>
      <c r="E145">
        <v>2.3849200000000002</v>
      </c>
      <c r="F145">
        <v>2.3849200000000002</v>
      </c>
      <c r="G145">
        <v>2.3849200000000002</v>
      </c>
      <c r="H145">
        <v>2.3849200000000002</v>
      </c>
      <c r="I145" s="1">
        <v>1.3322700000000001E-15</v>
      </c>
      <c r="K145" s="10">
        <f t="shared" ref="K145:K158" si="41">G145*1000</f>
        <v>2384.92</v>
      </c>
      <c r="M145">
        <v>2020</v>
      </c>
      <c r="N145">
        <v>0</v>
      </c>
      <c r="O145">
        <v>4.9312699999999996</v>
      </c>
      <c r="P145">
        <v>5.2728599999999997</v>
      </c>
      <c r="Q145">
        <v>2.3849200000000002</v>
      </c>
      <c r="R145">
        <v>2.3849200000000002</v>
      </c>
      <c r="S145">
        <v>2.3849200000000002</v>
      </c>
      <c r="T145">
        <v>2.3849200000000002</v>
      </c>
      <c r="U145" s="1">
        <v>1.3322700000000001E-15</v>
      </c>
      <c r="W145" s="10">
        <f t="shared" ref="W145:W158" si="42">S145*1000</f>
        <v>2384.92</v>
      </c>
    </row>
    <row r="146" spans="1:23" ht="15" customHeight="1" x14ac:dyDescent="0.2">
      <c r="A146">
        <v>2021</v>
      </c>
      <c r="B146">
        <v>0</v>
      </c>
      <c r="C146">
        <v>4.9312699999999996</v>
      </c>
      <c r="D146">
        <v>5.2728599999999997</v>
      </c>
      <c r="E146">
        <v>2.4710399999999999</v>
      </c>
      <c r="F146">
        <v>2.4710399999999999</v>
      </c>
      <c r="G146">
        <v>2.4710399999999999</v>
      </c>
      <c r="H146">
        <v>2.4710399999999999</v>
      </c>
      <c r="I146" s="1">
        <v>1.1534500000000001E-12</v>
      </c>
      <c r="K146" s="10">
        <f t="shared" si="41"/>
        <v>2471.04</v>
      </c>
      <c r="M146">
        <v>2021</v>
      </c>
      <c r="N146">
        <v>0</v>
      </c>
      <c r="O146">
        <v>4.9312699999999996</v>
      </c>
      <c r="P146">
        <v>5.2728599999999997</v>
      </c>
      <c r="Q146">
        <v>2.4710399999999999</v>
      </c>
      <c r="R146">
        <v>2.4710399999999999</v>
      </c>
      <c r="S146">
        <v>2.4710399999999999</v>
      </c>
      <c r="T146">
        <v>2.4710399999999999</v>
      </c>
      <c r="U146" s="1">
        <v>1.1534500000000001E-12</v>
      </c>
      <c r="W146" s="10">
        <f t="shared" si="42"/>
        <v>2471.04</v>
      </c>
    </row>
    <row r="147" spans="1:23" ht="15" customHeight="1" x14ac:dyDescent="0.2">
      <c r="A147">
        <v>2022</v>
      </c>
      <c r="B147">
        <v>0</v>
      </c>
      <c r="C147">
        <v>4.9312699999999996</v>
      </c>
      <c r="D147">
        <v>5.2728599999999997</v>
      </c>
      <c r="E147">
        <v>2.6114600000000001</v>
      </c>
      <c r="F147">
        <v>2.6114600000000001</v>
      </c>
      <c r="G147">
        <v>2.6114700000000002</v>
      </c>
      <c r="H147">
        <v>2.6114799999999998</v>
      </c>
      <c r="I147" s="1">
        <v>1.00706E-5</v>
      </c>
      <c r="K147" s="10">
        <f t="shared" si="41"/>
        <v>2611.4700000000003</v>
      </c>
      <c r="M147">
        <v>2022</v>
      </c>
      <c r="N147">
        <v>0</v>
      </c>
      <c r="O147">
        <v>4.9312699999999996</v>
      </c>
      <c r="P147">
        <v>5.2728599999999997</v>
      </c>
      <c r="Q147">
        <v>2.6114600000000001</v>
      </c>
      <c r="R147">
        <v>2.6114600000000001</v>
      </c>
      <c r="S147">
        <v>2.6114700000000002</v>
      </c>
      <c r="T147">
        <v>2.6114799999999998</v>
      </c>
      <c r="U147" s="1">
        <v>1.00706E-5</v>
      </c>
      <c r="W147" s="10">
        <f t="shared" si="42"/>
        <v>2611.4700000000003</v>
      </c>
    </row>
    <row r="148" spans="1:23" ht="15" customHeight="1" x14ac:dyDescent="0.2">
      <c r="A148">
        <v>2023</v>
      </c>
      <c r="B148">
        <v>0</v>
      </c>
      <c r="C148">
        <v>4.9312699999999996</v>
      </c>
      <c r="D148">
        <v>5.2728599999999997</v>
      </c>
      <c r="E148">
        <v>2.5103800000000001</v>
      </c>
      <c r="F148">
        <v>2.5104299999999999</v>
      </c>
      <c r="G148">
        <v>2.5104500000000001</v>
      </c>
      <c r="H148">
        <v>2.5106199999999999</v>
      </c>
      <c r="I148" s="1">
        <v>8.8459400000000002E-5</v>
      </c>
      <c r="K148" s="10">
        <f t="shared" si="41"/>
        <v>2510.4500000000003</v>
      </c>
      <c r="M148">
        <v>2023</v>
      </c>
      <c r="N148">
        <v>0</v>
      </c>
      <c r="O148">
        <v>4.9312699999999996</v>
      </c>
      <c r="P148">
        <v>5.2728599999999997</v>
      </c>
      <c r="Q148">
        <v>2.5103800000000001</v>
      </c>
      <c r="R148">
        <v>2.5104299999999999</v>
      </c>
      <c r="S148">
        <v>2.5104500000000001</v>
      </c>
      <c r="T148">
        <v>2.5106199999999999</v>
      </c>
      <c r="U148" s="1">
        <v>8.8459400000000002E-5</v>
      </c>
      <c r="W148" s="10">
        <f t="shared" si="42"/>
        <v>2510.4500000000003</v>
      </c>
    </row>
    <row r="149" spans="1:23" ht="15" customHeight="1" x14ac:dyDescent="0.2">
      <c r="A149">
        <v>2024</v>
      </c>
      <c r="B149">
        <v>0</v>
      </c>
      <c r="C149">
        <v>4.9312699999999996</v>
      </c>
      <c r="D149">
        <v>5.2728599999999997</v>
      </c>
      <c r="E149">
        <v>2.4261499999999998</v>
      </c>
      <c r="F149">
        <v>2.4265400000000001</v>
      </c>
      <c r="G149">
        <v>2.4267300000000001</v>
      </c>
      <c r="H149">
        <v>2.4278900000000001</v>
      </c>
      <c r="I149">
        <v>6.4170099999999995E-4</v>
      </c>
      <c r="K149" s="10">
        <f t="shared" si="41"/>
        <v>2426.73</v>
      </c>
      <c r="M149">
        <v>2024</v>
      </c>
      <c r="N149">
        <v>0</v>
      </c>
      <c r="O149">
        <v>4.9312699999999996</v>
      </c>
      <c r="P149">
        <v>5.2728599999999997</v>
      </c>
      <c r="Q149">
        <v>2.4261499999999998</v>
      </c>
      <c r="R149">
        <v>2.4265400000000001</v>
      </c>
      <c r="S149">
        <v>2.4267300000000001</v>
      </c>
      <c r="T149">
        <v>2.4278900000000001</v>
      </c>
      <c r="U149" s="1">
        <v>6.4170099999999995E-4</v>
      </c>
      <c r="W149" s="10">
        <f t="shared" si="42"/>
        <v>2426.73</v>
      </c>
    </row>
    <row r="150" spans="1:23" ht="15" customHeight="1" x14ac:dyDescent="0.2">
      <c r="A150">
        <v>2025</v>
      </c>
      <c r="B150">
        <v>0</v>
      </c>
      <c r="C150">
        <v>4.9312699999999996</v>
      </c>
      <c r="D150">
        <v>5.2728599999999997</v>
      </c>
      <c r="E150">
        <v>2.35765</v>
      </c>
      <c r="F150">
        <v>2.3602099999999999</v>
      </c>
      <c r="G150">
        <v>2.3613300000000002</v>
      </c>
      <c r="H150">
        <v>2.3687999999999998</v>
      </c>
      <c r="I150">
        <v>4.0551500000000004E-3</v>
      </c>
      <c r="K150" s="10">
        <f t="shared" si="41"/>
        <v>2361.33</v>
      </c>
      <c r="M150">
        <v>2025</v>
      </c>
      <c r="N150">
        <v>0</v>
      </c>
      <c r="O150">
        <v>4.9312699999999996</v>
      </c>
      <c r="P150">
        <v>5.2728599999999997</v>
      </c>
      <c r="Q150">
        <v>2.35765</v>
      </c>
      <c r="R150">
        <v>2.3602099999999999</v>
      </c>
      <c r="S150">
        <v>2.3613300000000002</v>
      </c>
      <c r="T150">
        <v>2.3687999999999998</v>
      </c>
      <c r="U150">
        <v>4.0551500000000004E-3</v>
      </c>
      <c r="W150" s="10">
        <f t="shared" si="42"/>
        <v>2361.33</v>
      </c>
    </row>
    <row r="151" spans="1:23" ht="15" customHeight="1" x14ac:dyDescent="0.2">
      <c r="A151">
        <v>2026</v>
      </c>
      <c r="B151">
        <v>0</v>
      </c>
      <c r="C151">
        <v>4.9312699999999996</v>
      </c>
      <c r="D151">
        <v>5.2728599999999997</v>
      </c>
      <c r="E151">
        <v>2.2988400000000002</v>
      </c>
      <c r="F151">
        <v>2.31271</v>
      </c>
      <c r="G151">
        <v>2.3186200000000001</v>
      </c>
      <c r="H151">
        <v>2.3588</v>
      </c>
      <c r="I151">
        <v>2.1551500000000001E-2</v>
      </c>
      <c r="K151" s="10">
        <f t="shared" si="41"/>
        <v>2318.6200000000003</v>
      </c>
      <c r="M151">
        <v>2026</v>
      </c>
      <c r="N151">
        <v>0</v>
      </c>
      <c r="O151">
        <v>4.9312699999999996</v>
      </c>
      <c r="P151">
        <v>5.2728599999999997</v>
      </c>
      <c r="Q151">
        <v>2.2988400000000002</v>
      </c>
      <c r="R151">
        <v>2.31271</v>
      </c>
      <c r="S151">
        <v>2.3186200000000001</v>
      </c>
      <c r="T151">
        <v>2.3588</v>
      </c>
      <c r="U151">
        <v>2.1551500000000001E-2</v>
      </c>
      <c r="W151" s="10">
        <f t="shared" si="42"/>
        <v>2318.6200000000003</v>
      </c>
    </row>
    <row r="152" spans="1:23" ht="15" customHeight="1" x14ac:dyDescent="0.2">
      <c r="A152">
        <v>2027</v>
      </c>
      <c r="B152">
        <v>0</v>
      </c>
      <c r="C152">
        <v>4.9312699999999996</v>
      </c>
      <c r="D152">
        <v>5.2728599999999997</v>
      </c>
      <c r="E152">
        <v>2.1872799999999999</v>
      </c>
      <c r="F152">
        <v>2.2669600000000001</v>
      </c>
      <c r="G152">
        <v>2.2890299999999999</v>
      </c>
      <c r="H152">
        <v>2.4544100000000002</v>
      </c>
      <c r="I152">
        <v>9.3522599999999997E-2</v>
      </c>
      <c r="K152" s="10">
        <f t="shared" si="41"/>
        <v>2289.0299999999997</v>
      </c>
      <c r="M152">
        <v>2027</v>
      </c>
      <c r="N152">
        <v>0</v>
      </c>
      <c r="O152">
        <v>4.9312699999999996</v>
      </c>
      <c r="P152">
        <v>5.2728599999999997</v>
      </c>
      <c r="Q152">
        <v>2.1872799999999999</v>
      </c>
      <c r="R152">
        <v>2.2669600000000001</v>
      </c>
      <c r="S152">
        <v>2.2890299999999999</v>
      </c>
      <c r="T152">
        <v>2.4544100000000002</v>
      </c>
      <c r="U152">
        <v>9.3522599999999997E-2</v>
      </c>
      <c r="W152" s="10">
        <f t="shared" si="42"/>
        <v>2289.0299999999997</v>
      </c>
    </row>
    <row r="153" spans="1:23" ht="15" customHeight="1" x14ac:dyDescent="0.2">
      <c r="A153">
        <v>2028</v>
      </c>
      <c r="B153">
        <v>0</v>
      </c>
      <c r="C153">
        <v>4.9312699999999996</v>
      </c>
      <c r="D153">
        <v>5.2728599999999997</v>
      </c>
      <c r="E153">
        <v>2.07504</v>
      </c>
      <c r="F153">
        <v>2.2383999999999999</v>
      </c>
      <c r="G153">
        <v>2.29419</v>
      </c>
      <c r="H153">
        <v>2.6388500000000001</v>
      </c>
      <c r="I153">
        <v>0.19733100000000001</v>
      </c>
      <c r="K153" s="10">
        <f t="shared" si="41"/>
        <v>2294.19</v>
      </c>
      <c r="M153">
        <v>2028</v>
      </c>
      <c r="N153">
        <v>0</v>
      </c>
      <c r="O153">
        <v>4.9312699999999996</v>
      </c>
      <c r="P153">
        <v>5.2728599999999997</v>
      </c>
      <c r="Q153">
        <v>2.07504</v>
      </c>
      <c r="R153">
        <v>2.2383999999999999</v>
      </c>
      <c r="S153">
        <v>2.29419</v>
      </c>
      <c r="T153">
        <v>2.6388500000000001</v>
      </c>
      <c r="U153">
        <v>0.19733100000000001</v>
      </c>
      <c r="W153" s="10">
        <f t="shared" si="42"/>
        <v>2294.19</v>
      </c>
    </row>
    <row r="154" spans="1:23" ht="15" customHeight="1" x14ac:dyDescent="0.2">
      <c r="A154">
        <v>2029</v>
      </c>
      <c r="B154">
        <v>0</v>
      </c>
      <c r="C154">
        <v>4.9312699999999996</v>
      </c>
      <c r="D154">
        <v>5.2728599999999997</v>
      </c>
      <c r="E154">
        <v>1.98634</v>
      </c>
      <c r="F154">
        <v>2.2660100000000001</v>
      </c>
      <c r="G154">
        <v>2.3381500000000002</v>
      </c>
      <c r="H154">
        <v>2.8510399999999998</v>
      </c>
      <c r="I154">
        <v>0.29112500000000002</v>
      </c>
      <c r="K154" s="10">
        <f t="shared" si="41"/>
        <v>2338.15</v>
      </c>
      <c r="M154">
        <v>2029</v>
      </c>
      <c r="N154">
        <v>0</v>
      </c>
      <c r="O154">
        <v>4.9312699999999996</v>
      </c>
      <c r="P154">
        <v>5.2728599999999997</v>
      </c>
      <c r="Q154">
        <v>1.98634</v>
      </c>
      <c r="R154">
        <v>2.2660100000000001</v>
      </c>
      <c r="S154">
        <v>2.3381500000000002</v>
      </c>
      <c r="T154">
        <v>2.8510399999999998</v>
      </c>
      <c r="U154">
        <v>0.29112500000000002</v>
      </c>
      <c r="W154" s="10">
        <f t="shared" si="42"/>
        <v>2338.15</v>
      </c>
    </row>
    <row r="155" spans="1:23" ht="15" customHeight="1" x14ac:dyDescent="0.2">
      <c r="A155">
        <v>2030</v>
      </c>
      <c r="B155">
        <v>0</v>
      </c>
      <c r="C155">
        <v>4.9312699999999996</v>
      </c>
      <c r="D155">
        <v>5.2728599999999997</v>
      </c>
      <c r="E155">
        <v>1.94164</v>
      </c>
      <c r="F155">
        <v>2.3322500000000002</v>
      </c>
      <c r="G155">
        <v>2.4011</v>
      </c>
      <c r="H155">
        <v>3.0090599999999998</v>
      </c>
      <c r="I155">
        <v>0.36172599999999999</v>
      </c>
      <c r="K155" s="10">
        <f t="shared" si="41"/>
        <v>2401.1</v>
      </c>
      <c r="M155">
        <v>2030</v>
      </c>
      <c r="N155">
        <v>0</v>
      </c>
      <c r="O155">
        <v>4.9312699999999996</v>
      </c>
      <c r="P155">
        <v>5.2728599999999997</v>
      </c>
      <c r="Q155">
        <v>1.94164</v>
      </c>
      <c r="R155">
        <v>2.3322500000000002</v>
      </c>
      <c r="S155">
        <v>2.4011</v>
      </c>
      <c r="T155">
        <v>3.0090599999999998</v>
      </c>
      <c r="U155">
        <v>0.36172599999999999</v>
      </c>
      <c r="W155" s="10">
        <f t="shared" si="42"/>
        <v>2401.1</v>
      </c>
    </row>
    <row r="156" spans="1:23" ht="15" customHeight="1" x14ac:dyDescent="0.2">
      <c r="A156">
        <v>2031</v>
      </c>
      <c r="B156">
        <v>0</v>
      </c>
      <c r="C156">
        <v>4.9312699999999996</v>
      </c>
      <c r="D156">
        <v>5.2728599999999997</v>
      </c>
      <c r="E156">
        <v>1.9064300000000001</v>
      </c>
      <c r="F156">
        <v>2.4261699999999999</v>
      </c>
      <c r="G156">
        <v>2.4699200000000001</v>
      </c>
      <c r="H156">
        <v>3.1552600000000002</v>
      </c>
      <c r="I156">
        <v>0.41037800000000002</v>
      </c>
      <c r="K156" s="10">
        <f t="shared" si="41"/>
        <v>2469.92</v>
      </c>
      <c r="M156">
        <v>2031</v>
      </c>
      <c r="N156">
        <v>0</v>
      </c>
      <c r="O156">
        <v>4.9312699999999996</v>
      </c>
      <c r="P156">
        <v>5.2728599999999997</v>
      </c>
      <c r="Q156">
        <v>1.9064300000000001</v>
      </c>
      <c r="R156">
        <v>2.4261699999999999</v>
      </c>
      <c r="S156">
        <v>2.4699200000000001</v>
      </c>
      <c r="T156">
        <v>3.1552600000000002</v>
      </c>
      <c r="U156">
        <v>0.41037800000000002</v>
      </c>
      <c r="W156" s="10">
        <f t="shared" si="42"/>
        <v>2469.92</v>
      </c>
    </row>
    <row r="157" spans="1:23" ht="15" customHeight="1" x14ac:dyDescent="0.2">
      <c r="A157">
        <v>2032</v>
      </c>
      <c r="B157">
        <v>0</v>
      </c>
      <c r="C157">
        <v>4.9312699999999996</v>
      </c>
      <c r="D157">
        <v>5.2728599999999997</v>
      </c>
      <c r="E157">
        <v>1.89361</v>
      </c>
      <c r="F157">
        <v>2.5104099999999998</v>
      </c>
      <c r="G157">
        <v>2.53952</v>
      </c>
      <c r="H157">
        <v>3.30375</v>
      </c>
      <c r="I157">
        <v>0.442969</v>
      </c>
      <c r="K157" s="10">
        <f t="shared" si="41"/>
        <v>2539.52</v>
      </c>
      <c r="M157">
        <v>2032</v>
      </c>
      <c r="N157">
        <v>0</v>
      </c>
      <c r="O157">
        <v>4.9312699999999996</v>
      </c>
      <c r="P157">
        <v>5.2728599999999997</v>
      </c>
      <c r="Q157">
        <v>1.89361</v>
      </c>
      <c r="R157">
        <v>2.5104099999999998</v>
      </c>
      <c r="S157">
        <v>2.53952</v>
      </c>
      <c r="T157">
        <v>3.30375</v>
      </c>
      <c r="U157">
        <v>0.442969</v>
      </c>
      <c r="W157" s="10">
        <f t="shared" si="42"/>
        <v>2539.52</v>
      </c>
    </row>
    <row r="158" spans="1:23" ht="15" customHeight="1" x14ac:dyDescent="0.2">
      <c r="A158">
        <v>2033</v>
      </c>
      <c r="B158">
        <v>0</v>
      </c>
      <c r="C158">
        <v>4.9312699999999996</v>
      </c>
      <c r="D158">
        <v>5.2728599999999997</v>
      </c>
      <c r="E158">
        <v>1.9059299999999999</v>
      </c>
      <c r="F158">
        <v>2.5781000000000001</v>
      </c>
      <c r="G158">
        <v>2.6111800000000001</v>
      </c>
      <c r="H158">
        <v>3.4112399999999998</v>
      </c>
      <c r="I158">
        <v>0.46782800000000002</v>
      </c>
      <c r="K158" s="10">
        <f t="shared" si="41"/>
        <v>2611.1799999999998</v>
      </c>
      <c r="M158">
        <v>2033</v>
      </c>
      <c r="N158">
        <v>0</v>
      </c>
      <c r="O158">
        <v>4.9312699999999996</v>
      </c>
      <c r="P158">
        <v>5.2728599999999997</v>
      </c>
      <c r="Q158">
        <v>1.9059299999999999</v>
      </c>
      <c r="R158">
        <v>2.5781000000000001</v>
      </c>
      <c r="S158">
        <v>2.6111800000000001</v>
      </c>
      <c r="T158">
        <v>3.4112399999999998</v>
      </c>
      <c r="U158">
        <v>0.46782800000000002</v>
      </c>
      <c r="W158" s="10">
        <f t="shared" si="42"/>
        <v>2611.1799999999998</v>
      </c>
    </row>
    <row r="159" spans="1:23" ht="15" customHeight="1" x14ac:dyDescent="0.2"/>
    <row r="160" spans="1:23" ht="15" customHeight="1" x14ac:dyDescent="0.2">
      <c r="A160" t="s">
        <v>29</v>
      </c>
      <c r="B160" t="s">
        <v>97</v>
      </c>
      <c r="M160" t="s">
        <v>29</v>
      </c>
      <c r="N160" t="s">
        <v>97</v>
      </c>
    </row>
    <row r="161" spans="1:23" ht="15" customHeight="1" x14ac:dyDescent="0.2">
      <c r="A161" t="s">
        <v>6</v>
      </c>
      <c r="B161" t="s">
        <v>30</v>
      </c>
      <c r="C161" t="s">
        <v>31</v>
      </c>
      <c r="D161" t="s">
        <v>32</v>
      </c>
      <c r="E161" t="s">
        <v>33</v>
      </c>
      <c r="F161" t="s">
        <v>34</v>
      </c>
      <c r="G161" t="s">
        <v>35</v>
      </c>
      <c r="H161" t="s">
        <v>36</v>
      </c>
      <c r="I161" t="s">
        <v>37</v>
      </c>
      <c r="M161" t="s">
        <v>6</v>
      </c>
      <c r="N161" t="s">
        <v>30</v>
      </c>
      <c r="O161" t="s">
        <v>31</v>
      </c>
      <c r="P161" t="s">
        <v>32</v>
      </c>
      <c r="Q161" t="s">
        <v>33</v>
      </c>
      <c r="R161" t="s">
        <v>34</v>
      </c>
      <c r="S161" t="s">
        <v>35</v>
      </c>
      <c r="T161" t="s">
        <v>36</v>
      </c>
      <c r="U161" t="s">
        <v>37</v>
      </c>
    </row>
    <row r="162" spans="1:23" ht="15" customHeight="1" x14ac:dyDescent="0.2">
      <c r="A162">
        <v>2020</v>
      </c>
      <c r="B162">
        <v>84.831699999999998</v>
      </c>
      <c r="C162">
        <v>33.932699999999997</v>
      </c>
      <c r="D162">
        <v>29.691099999999999</v>
      </c>
      <c r="E162">
        <v>45.176000000000002</v>
      </c>
      <c r="F162">
        <v>45.176000000000002</v>
      </c>
      <c r="G162">
        <v>45.176000000000002</v>
      </c>
      <c r="H162">
        <v>45.176000000000002</v>
      </c>
      <c r="I162" s="1">
        <v>1.0445E-12</v>
      </c>
      <c r="K162" s="10">
        <f t="shared" ref="K162:K175" si="43">G162*1000</f>
        <v>45176</v>
      </c>
      <c r="M162">
        <v>2020</v>
      </c>
      <c r="N162">
        <v>84.831699999999998</v>
      </c>
      <c r="O162">
        <v>33.932699999999997</v>
      </c>
      <c r="P162">
        <v>29.691099999999999</v>
      </c>
      <c r="Q162">
        <v>45.176000000000002</v>
      </c>
      <c r="R162">
        <v>45.176000000000002</v>
      </c>
      <c r="S162">
        <v>45.176000000000002</v>
      </c>
      <c r="T162">
        <v>45.176000000000002</v>
      </c>
      <c r="U162" s="1">
        <v>1.0445E-12</v>
      </c>
      <c r="W162" s="10">
        <f t="shared" ref="W162:W175" si="44">S162*1000</f>
        <v>45176</v>
      </c>
    </row>
    <row r="163" spans="1:23" ht="15" customHeight="1" x14ac:dyDescent="0.2">
      <c r="A163">
        <v>2021</v>
      </c>
      <c r="B163">
        <v>84.831699999999998</v>
      </c>
      <c r="C163">
        <v>33.932699999999997</v>
      </c>
      <c r="D163">
        <v>29.691099999999999</v>
      </c>
      <c r="E163">
        <v>42.987200000000001</v>
      </c>
      <c r="F163">
        <v>42.987699999999997</v>
      </c>
      <c r="G163">
        <v>42.987900000000003</v>
      </c>
      <c r="H163">
        <v>42.9895</v>
      </c>
      <c r="I163" s="1">
        <v>8.7855300000000002E-4</v>
      </c>
      <c r="K163" s="10">
        <f t="shared" si="43"/>
        <v>42987.9</v>
      </c>
      <c r="M163">
        <v>2021</v>
      </c>
      <c r="N163">
        <v>84.831699999999998</v>
      </c>
      <c r="O163">
        <v>33.932699999999997</v>
      </c>
      <c r="P163">
        <v>29.691099999999999</v>
      </c>
      <c r="Q163">
        <v>42.987200000000001</v>
      </c>
      <c r="R163">
        <v>42.987699999999997</v>
      </c>
      <c r="S163">
        <v>42.987900000000003</v>
      </c>
      <c r="T163">
        <v>42.9895</v>
      </c>
      <c r="U163" s="1">
        <v>8.7855300000000002E-4</v>
      </c>
      <c r="W163" s="10">
        <f t="shared" si="44"/>
        <v>42987.9</v>
      </c>
    </row>
    <row r="164" spans="1:23" ht="15" customHeight="1" x14ac:dyDescent="0.2">
      <c r="A164">
        <v>2022</v>
      </c>
      <c r="B164">
        <v>84.831699999999998</v>
      </c>
      <c r="C164">
        <v>33.932699999999997</v>
      </c>
      <c r="D164">
        <v>29.691099999999999</v>
      </c>
      <c r="E164">
        <v>40.880400000000002</v>
      </c>
      <c r="F164">
        <v>40.883200000000002</v>
      </c>
      <c r="G164">
        <v>40.884399999999999</v>
      </c>
      <c r="H164">
        <v>40.892400000000002</v>
      </c>
      <c r="I164" s="1">
        <v>4.3285399999999996E-3</v>
      </c>
      <c r="K164" s="10">
        <f t="shared" si="43"/>
        <v>40884.400000000001</v>
      </c>
      <c r="M164">
        <v>2022</v>
      </c>
      <c r="N164">
        <v>84.831699999999998</v>
      </c>
      <c r="O164">
        <v>33.932699999999997</v>
      </c>
      <c r="P164">
        <v>29.691099999999999</v>
      </c>
      <c r="Q164">
        <v>40.880400000000002</v>
      </c>
      <c r="R164">
        <v>40.883200000000002</v>
      </c>
      <c r="S164">
        <v>40.884399999999999</v>
      </c>
      <c r="T164">
        <v>40.892400000000002</v>
      </c>
      <c r="U164" s="1">
        <v>4.3285399999999996E-3</v>
      </c>
      <c r="W164" s="10">
        <f t="shared" si="44"/>
        <v>40884.400000000001</v>
      </c>
    </row>
    <row r="165" spans="1:23" ht="15" customHeight="1" x14ac:dyDescent="0.2">
      <c r="A165">
        <v>2023</v>
      </c>
      <c r="B165">
        <v>84.831699999999998</v>
      </c>
      <c r="C165">
        <v>33.932699999999997</v>
      </c>
      <c r="D165">
        <v>29.691099999999999</v>
      </c>
      <c r="E165">
        <v>38.9208</v>
      </c>
      <c r="F165">
        <v>38.9313</v>
      </c>
      <c r="G165">
        <v>38.935200000000002</v>
      </c>
      <c r="H165">
        <v>38.9619</v>
      </c>
      <c r="I165" s="1">
        <v>1.49856E-2</v>
      </c>
      <c r="K165" s="10">
        <f t="shared" si="43"/>
        <v>38935.200000000004</v>
      </c>
      <c r="M165">
        <v>2023</v>
      </c>
      <c r="N165">
        <v>84.831699999999998</v>
      </c>
      <c r="O165">
        <v>33.932699999999997</v>
      </c>
      <c r="P165">
        <v>29.691099999999999</v>
      </c>
      <c r="Q165">
        <v>38.9208</v>
      </c>
      <c r="R165">
        <v>38.9313</v>
      </c>
      <c r="S165">
        <v>38.935200000000002</v>
      </c>
      <c r="T165">
        <v>38.9619</v>
      </c>
      <c r="U165" s="1">
        <v>1.49856E-2</v>
      </c>
      <c r="W165" s="10">
        <f t="shared" si="44"/>
        <v>38935.200000000004</v>
      </c>
    </row>
    <row r="166" spans="1:23" ht="15" customHeight="1" x14ac:dyDescent="0.2">
      <c r="A166">
        <v>2024</v>
      </c>
      <c r="B166">
        <v>84.831699999999998</v>
      </c>
      <c r="C166">
        <v>33.932699999999997</v>
      </c>
      <c r="D166">
        <v>29.691099999999999</v>
      </c>
      <c r="E166">
        <v>37.211500000000001</v>
      </c>
      <c r="F166">
        <v>37.242199999999997</v>
      </c>
      <c r="G166">
        <v>37.253300000000003</v>
      </c>
      <c r="H166">
        <v>37.329599999999999</v>
      </c>
      <c r="I166" s="1">
        <v>4.2599600000000001E-2</v>
      </c>
      <c r="K166" s="10">
        <f t="shared" si="43"/>
        <v>37253.300000000003</v>
      </c>
      <c r="M166">
        <v>2024</v>
      </c>
      <c r="N166">
        <v>84.831699999999998</v>
      </c>
      <c r="O166">
        <v>33.932699999999997</v>
      </c>
      <c r="P166">
        <v>29.691099999999999</v>
      </c>
      <c r="Q166">
        <v>37.211500000000001</v>
      </c>
      <c r="R166">
        <v>37.242199999999997</v>
      </c>
      <c r="S166">
        <v>37.253300000000003</v>
      </c>
      <c r="T166">
        <v>37.329599999999999</v>
      </c>
      <c r="U166" s="1">
        <v>4.2599600000000001E-2</v>
      </c>
      <c r="W166" s="10">
        <f t="shared" si="44"/>
        <v>37253.300000000003</v>
      </c>
    </row>
    <row r="167" spans="1:23" ht="15" customHeight="1" x14ac:dyDescent="0.2">
      <c r="A167">
        <v>2025</v>
      </c>
      <c r="B167">
        <v>84.831699999999998</v>
      </c>
      <c r="C167">
        <v>33.932699999999997</v>
      </c>
      <c r="D167">
        <v>29.691099999999999</v>
      </c>
      <c r="E167">
        <v>35.755899999999997</v>
      </c>
      <c r="F167">
        <v>35.833500000000001</v>
      </c>
      <c r="G167">
        <v>35.861899999999999</v>
      </c>
      <c r="H167">
        <v>36.052100000000003</v>
      </c>
      <c r="I167" s="1">
        <v>0.106379</v>
      </c>
      <c r="K167" s="10">
        <f t="shared" si="43"/>
        <v>35861.9</v>
      </c>
      <c r="M167">
        <v>2025</v>
      </c>
      <c r="N167">
        <v>84.831699999999998</v>
      </c>
      <c r="O167">
        <v>33.932699999999997</v>
      </c>
      <c r="P167">
        <v>29.691099999999999</v>
      </c>
      <c r="Q167">
        <v>35.755899999999997</v>
      </c>
      <c r="R167">
        <v>35.833500000000001</v>
      </c>
      <c r="S167">
        <v>35.861899999999999</v>
      </c>
      <c r="T167">
        <v>36.052100000000003</v>
      </c>
      <c r="U167" s="1">
        <v>0.106379</v>
      </c>
      <c r="W167" s="10">
        <f t="shared" si="44"/>
        <v>35861.9</v>
      </c>
    </row>
    <row r="168" spans="1:23" ht="15" customHeight="1" x14ac:dyDescent="0.2">
      <c r="A168">
        <v>2026</v>
      </c>
      <c r="B168">
        <v>84.831699999999998</v>
      </c>
      <c r="C168">
        <v>33.932699999999997</v>
      </c>
      <c r="D168">
        <v>29.691099999999999</v>
      </c>
      <c r="E168">
        <v>34.533999999999999</v>
      </c>
      <c r="F168">
        <v>34.708300000000001</v>
      </c>
      <c r="G168">
        <v>34.777900000000002</v>
      </c>
      <c r="H168">
        <v>35.206699999999998</v>
      </c>
      <c r="I168">
        <v>0.240424</v>
      </c>
      <c r="K168" s="10">
        <f t="shared" si="43"/>
        <v>34777.9</v>
      </c>
      <c r="M168">
        <v>2026</v>
      </c>
      <c r="N168">
        <v>84.831699999999998</v>
      </c>
      <c r="O168">
        <v>33.932699999999997</v>
      </c>
      <c r="P168">
        <v>29.691099999999999</v>
      </c>
      <c r="Q168">
        <v>34.533999999999999</v>
      </c>
      <c r="R168">
        <v>34.708300000000001</v>
      </c>
      <c r="S168">
        <v>34.777900000000002</v>
      </c>
      <c r="T168">
        <v>35.206699999999998</v>
      </c>
      <c r="U168">
        <v>0.240424</v>
      </c>
      <c r="W168" s="10">
        <f t="shared" si="44"/>
        <v>34777.9</v>
      </c>
    </row>
    <row r="169" spans="1:23" ht="15" customHeight="1" x14ac:dyDescent="0.2">
      <c r="A169">
        <v>2027</v>
      </c>
      <c r="B169">
        <v>84.831699999999998</v>
      </c>
      <c r="C169">
        <v>33.932699999999997</v>
      </c>
      <c r="D169">
        <v>29.691099999999999</v>
      </c>
      <c r="E169">
        <v>33.517400000000002</v>
      </c>
      <c r="F169">
        <v>33.893500000000003</v>
      </c>
      <c r="G169">
        <v>34.0274</v>
      </c>
      <c r="H169">
        <v>34.909599999999998</v>
      </c>
      <c r="I169">
        <v>0.49368200000000001</v>
      </c>
      <c r="K169" s="10">
        <f t="shared" si="43"/>
        <v>34027.4</v>
      </c>
      <c r="M169">
        <v>2027</v>
      </c>
      <c r="N169">
        <v>84.831699999999998</v>
      </c>
      <c r="O169">
        <v>33.932699999999997</v>
      </c>
      <c r="P169">
        <v>29.691099999999999</v>
      </c>
      <c r="Q169">
        <v>33.517400000000002</v>
      </c>
      <c r="R169">
        <v>33.893500000000003</v>
      </c>
      <c r="S169">
        <v>34.0274</v>
      </c>
      <c r="T169">
        <v>34.909599999999998</v>
      </c>
      <c r="U169">
        <v>0.49368200000000001</v>
      </c>
      <c r="W169" s="10">
        <f t="shared" si="44"/>
        <v>34027.4</v>
      </c>
    </row>
    <row r="170" spans="1:23" ht="15" customHeight="1" x14ac:dyDescent="0.2">
      <c r="A170">
        <v>2028</v>
      </c>
      <c r="B170">
        <v>84.831699999999998</v>
      </c>
      <c r="C170">
        <v>33.932699999999997</v>
      </c>
      <c r="D170">
        <v>29.691099999999999</v>
      </c>
      <c r="E170">
        <v>32.681399999999996</v>
      </c>
      <c r="F170">
        <v>33.406799999999997</v>
      </c>
      <c r="G170">
        <v>33.646900000000002</v>
      </c>
      <c r="H170">
        <v>35.276200000000003</v>
      </c>
      <c r="I170">
        <v>0.91740100000000002</v>
      </c>
      <c r="K170" s="10">
        <f t="shared" si="43"/>
        <v>33646.9</v>
      </c>
      <c r="M170">
        <v>2028</v>
      </c>
      <c r="N170">
        <v>84.831699999999998</v>
      </c>
      <c r="O170">
        <v>33.932699999999997</v>
      </c>
      <c r="P170">
        <v>29.691099999999999</v>
      </c>
      <c r="Q170">
        <v>32.681399999999996</v>
      </c>
      <c r="R170">
        <v>33.406799999999997</v>
      </c>
      <c r="S170">
        <v>33.646900000000002</v>
      </c>
      <c r="T170">
        <v>35.276200000000003</v>
      </c>
      <c r="U170">
        <v>0.91740100000000002</v>
      </c>
      <c r="W170" s="10">
        <f t="shared" si="44"/>
        <v>33646.9</v>
      </c>
    </row>
    <row r="171" spans="1:23" ht="15" customHeight="1" x14ac:dyDescent="0.2">
      <c r="A171">
        <v>2029</v>
      </c>
      <c r="B171">
        <v>84.831699999999998</v>
      </c>
      <c r="C171">
        <v>33.932699999999997</v>
      </c>
      <c r="D171">
        <v>29.691099999999999</v>
      </c>
      <c r="E171">
        <v>31.9938</v>
      </c>
      <c r="F171">
        <v>33.261899999999997</v>
      </c>
      <c r="G171">
        <v>33.654600000000002</v>
      </c>
      <c r="H171">
        <v>36.311100000000003</v>
      </c>
      <c r="I171">
        <v>1.5392300000000001</v>
      </c>
      <c r="K171" s="10">
        <f t="shared" si="43"/>
        <v>33654.6</v>
      </c>
      <c r="M171">
        <v>2029</v>
      </c>
      <c r="N171">
        <v>84.831699999999998</v>
      </c>
      <c r="O171">
        <v>33.932699999999997</v>
      </c>
      <c r="P171">
        <v>29.691099999999999</v>
      </c>
      <c r="Q171">
        <v>31.9938</v>
      </c>
      <c r="R171">
        <v>33.261899999999997</v>
      </c>
      <c r="S171">
        <v>33.654600000000002</v>
      </c>
      <c r="T171">
        <v>36.311100000000003</v>
      </c>
      <c r="U171">
        <v>1.5392300000000001</v>
      </c>
      <c r="W171" s="10">
        <f t="shared" si="44"/>
        <v>33654.6</v>
      </c>
    </row>
    <row r="172" spans="1:23" ht="15" customHeight="1" x14ac:dyDescent="0.2">
      <c r="A172">
        <v>2030</v>
      </c>
      <c r="B172">
        <v>84.831699999999998</v>
      </c>
      <c r="C172">
        <v>33.932699999999997</v>
      </c>
      <c r="D172">
        <v>29.691099999999999</v>
      </c>
      <c r="E172">
        <v>31.4803</v>
      </c>
      <c r="F172">
        <v>33.460999999999999</v>
      </c>
      <c r="G172">
        <v>34.0261</v>
      </c>
      <c r="H172">
        <v>38.187399999999997</v>
      </c>
      <c r="I172">
        <v>2.3245399999999998</v>
      </c>
      <c r="K172" s="10">
        <f t="shared" si="43"/>
        <v>34026.1</v>
      </c>
      <c r="M172">
        <v>2030</v>
      </c>
      <c r="N172">
        <v>84.831699999999998</v>
      </c>
      <c r="O172">
        <v>33.932699999999997</v>
      </c>
      <c r="P172">
        <v>29.691099999999999</v>
      </c>
      <c r="Q172">
        <v>31.4803</v>
      </c>
      <c r="R172">
        <v>33.460999999999999</v>
      </c>
      <c r="S172">
        <v>34.0261</v>
      </c>
      <c r="T172">
        <v>38.187399999999997</v>
      </c>
      <c r="U172">
        <v>2.3245399999999998</v>
      </c>
      <c r="W172" s="10">
        <f t="shared" si="44"/>
        <v>34026.1</v>
      </c>
    </row>
    <row r="173" spans="1:23" ht="15" customHeight="1" x14ac:dyDescent="0.2">
      <c r="A173">
        <v>2031</v>
      </c>
      <c r="B173">
        <v>84.831699999999998</v>
      </c>
      <c r="C173">
        <v>33.932699999999997</v>
      </c>
      <c r="D173">
        <v>29.691099999999999</v>
      </c>
      <c r="E173">
        <v>31.0916</v>
      </c>
      <c r="F173">
        <v>33.915500000000002</v>
      </c>
      <c r="G173">
        <v>34.687899999999999</v>
      </c>
      <c r="H173">
        <v>40.402000000000001</v>
      </c>
      <c r="I173">
        <v>3.1766700000000001</v>
      </c>
      <c r="K173" s="10">
        <f t="shared" si="43"/>
        <v>34687.9</v>
      </c>
      <c r="M173">
        <v>2031</v>
      </c>
      <c r="N173">
        <v>84.831699999999998</v>
      </c>
      <c r="O173">
        <v>33.932699999999997</v>
      </c>
      <c r="P173">
        <v>29.691099999999999</v>
      </c>
      <c r="Q173">
        <v>31.0916</v>
      </c>
      <c r="R173">
        <v>33.915500000000002</v>
      </c>
      <c r="S173">
        <v>34.687899999999999</v>
      </c>
      <c r="T173">
        <v>40.402000000000001</v>
      </c>
      <c r="U173">
        <v>3.1766700000000001</v>
      </c>
      <c r="W173" s="10">
        <f t="shared" si="44"/>
        <v>34687.9</v>
      </c>
    </row>
    <row r="174" spans="1:23" ht="15" customHeight="1" x14ac:dyDescent="0.2">
      <c r="A174">
        <v>2032</v>
      </c>
      <c r="B174">
        <v>84.831699999999998</v>
      </c>
      <c r="C174">
        <v>33.932699999999997</v>
      </c>
      <c r="D174">
        <v>29.691099999999999</v>
      </c>
      <c r="E174">
        <v>30.828399999999998</v>
      </c>
      <c r="F174">
        <v>34.639899999999997</v>
      </c>
      <c r="G174">
        <v>35.537599999999998</v>
      </c>
      <c r="H174">
        <v>42.722099999999998</v>
      </c>
      <c r="I174">
        <v>3.9877699999999998</v>
      </c>
      <c r="K174" s="10">
        <f t="shared" si="43"/>
        <v>35537.599999999999</v>
      </c>
      <c r="M174">
        <v>2032</v>
      </c>
      <c r="N174">
        <v>84.831699999999998</v>
      </c>
      <c r="O174">
        <v>33.932699999999997</v>
      </c>
      <c r="P174">
        <v>29.691099999999999</v>
      </c>
      <c r="Q174">
        <v>30.828399999999998</v>
      </c>
      <c r="R174">
        <v>34.639899999999997</v>
      </c>
      <c r="S174">
        <v>35.537599999999998</v>
      </c>
      <c r="T174">
        <v>42.722099999999998</v>
      </c>
      <c r="U174">
        <v>3.9877699999999998</v>
      </c>
      <c r="W174" s="10">
        <f t="shared" si="44"/>
        <v>35537.599999999999</v>
      </c>
    </row>
    <row r="175" spans="1:23" ht="15" customHeight="1" x14ac:dyDescent="0.2">
      <c r="A175">
        <v>2033</v>
      </c>
      <c r="B175">
        <v>84.831699999999998</v>
      </c>
      <c r="C175">
        <v>33.932699999999997</v>
      </c>
      <c r="D175">
        <v>29.691099999999999</v>
      </c>
      <c r="E175">
        <v>30.812899999999999</v>
      </c>
      <c r="F175">
        <v>35.494</v>
      </c>
      <c r="G175">
        <v>36.479500000000002</v>
      </c>
      <c r="H175">
        <v>44.7727</v>
      </c>
      <c r="I175">
        <v>4.6894799999999996</v>
      </c>
      <c r="K175" s="10">
        <f t="shared" si="43"/>
        <v>36479.5</v>
      </c>
      <c r="M175">
        <v>2033</v>
      </c>
      <c r="N175">
        <v>84.831699999999998</v>
      </c>
      <c r="O175">
        <v>33.932699999999997</v>
      </c>
      <c r="P175">
        <v>29.691099999999999</v>
      </c>
      <c r="Q175">
        <v>30.812899999999999</v>
      </c>
      <c r="R175">
        <v>35.494</v>
      </c>
      <c r="S175">
        <v>36.479500000000002</v>
      </c>
      <c r="T175">
        <v>44.7727</v>
      </c>
      <c r="U175">
        <v>4.6894799999999996</v>
      </c>
      <c r="W175" s="10">
        <f t="shared" si="44"/>
        <v>36479.5</v>
      </c>
    </row>
    <row r="176" spans="1:23" ht="15" customHeight="1" x14ac:dyDescent="0.2"/>
    <row r="177" spans="1:23" ht="15" customHeight="1" x14ac:dyDescent="0.2">
      <c r="A177" t="s">
        <v>98</v>
      </c>
      <c r="M177" t="s">
        <v>98</v>
      </c>
    </row>
    <row r="178" spans="1:23" ht="15" customHeight="1" x14ac:dyDescent="0.2">
      <c r="A178" t="s">
        <v>6</v>
      </c>
      <c r="B178" t="s">
        <v>39</v>
      </c>
      <c r="C178" t="s">
        <v>40</v>
      </c>
      <c r="D178" t="s">
        <v>41</v>
      </c>
      <c r="E178" t="s">
        <v>42</v>
      </c>
      <c r="F178" t="s">
        <v>43</v>
      </c>
      <c r="G178" t="s">
        <v>44</v>
      </c>
      <c r="H178" t="s">
        <v>45</v>
      </c>
      <c r="I178" t="s">
        <v>46</v>
      </c>
      <c r="M178" t="s">
        <v>6</v>
      </c>
      <c r="N178" t="s">
        <v>39</v>
      </c>
      <c r="O178" t="s">
        <v>40</v>
      </c>
      <c r="P178" t="s">
        <v>41</v>
      </c>
      <c r="Q178" t="s">
        <v>42</v>
      </c>
      <c r="R178" t="s">
        <v>43</v>
      </c>
      <c r="S178" t="s">
        <v>44</v>
      </c>
      <c r="T178" t="s">
        <v>45</v>
      </c>
      <c r="U178" t="s">
        <v>46</v>
      </c>
    </row>
    <row r="179" spans="1:23" ht="15" customHeight="1" x14ac:dyDescent="0.2">
      <c r="A179">
        <v>2020</v>
      </c>
      <c r="B179">
        <v>0</v>
      </c>
      <c r="C179">
        <v>6.1027400000000002E-2</v>
      </c>
      <c r="D179">
        <v>7.3275999999999994E-2</v>
      </c>
      <c r="E179">
        <v>2.5439900000000001E-2</v>
      </c>
      <c r="F179">
        <v>2.5439900000000001E-2</v>
      </c>
      <c r="G179">
        <v>2.5439900000000001E-2</v>
      </c>
      <c r="H179">
        <v>2.5439900000000001E-2</v>
      </c>
      <c r="I179" s="1">
        <v>2.0816700000000001E-16</v>
      </c>
      <c r="K179" s="11">
        <f t="shared" ref="K179:K192" si="45">G179</f>
        <v>2.5439900000000001E-2</v>
      </c>
      <c r="M179">
        <v>2020</v>
      </c>
      <c r="N179">
        <v>0</v>
      </c>
      <c r="O179">
        <v>6.1027400000000002E-2</v>
      </c>
      <c r="P179">
        <v>7.3275999999999994E-2</v>
      </c>
      <c r="Q179">
        <v>2.5439900000000001E-2</v>
      </c>
      <c r="R179">
        <v>2.5439900000000001E-2</v>
      </c>
      <c r="S179">
        <v>2.5439900000000001E-2</v>
      </c>
      <c r="T179">
        <v>2.5439900000000001E-2</v>
      </c>
      <c r="U179" s="1">
        <v>2.0816700000000001E-16</v>
      </c>
      <c r="W179" s="11">
        <f t="shared" ref="W179:W192" si="46">S179</f>
        <v>2.5439900000000001E-2</v>
      </c>
    </row>
    <row r="180" spans="1:23" ht="15" customHeight="1" x14ac:dyDescent="0.2">
      <c r="A180">
        <v>2021</v>
      </c>
      <c r="B180">
        <v>0</v>
      </c>
      <c r="C180">
        <v>6.1027400000000002E-2</v>
      </c>
      <c r="D180">
        <v>7.3275999999999994E-2</v>
      </c>
      <c r="E180">
        <v>2.7630499999999999E-2</v>
      </c>
      <c r="F180">
        <v>2.7630499999999999E-2</v>
      </c>
      <c r="G180">
        <v>2.7630499999999999E-2</v>
      </c>
      <c r="H180">
        <v>2.7630499999999999E-2</v>
      </c>
      <c r="I180" s="1">
        <v>8.2365799999999997E-9</v>
      </c>
      <c r="K180" s="11">
        <f t="shared" si="45"/>
        <v>2.7630499999999999E-2</v>
      </c>
      <c r="M180">
        <v>2021</v>
      </c>
      <c r="N180">
        <v>0</v>
      </c>
      <c r="O180">
        <v>6.1027400000000002E-2</v>
      </c>
      <c r="P180">
        <v>7.3275999999999994E-2</v>
      </c>
      <c r="Q180">
        <v>2.7630499999999999E-2</v>
      </c>
      <c r="R180">
        <v>2.7630499999999999E-2</v>
      </c>
      <c r="S180">
        <v>2.7630499999999999E-2</v>
      </c>
      <c r="T180">
        <v>2.7630499999999999E-2</v>
      </c>
      <c r="U180" s="1">
        <v>8.2365799999999997E-9</v>
      </c>
      <c r="W180" s="11">
        <f t="shared" si="46"/>
        <v>2.7630499999999999E-2</v>
      </c>
    </row>
    <row r="181" spans="1:23" ht="15" customHeight="1" x14ac:dyDescent="0.2">
      <c r="A181">
        <v>2022</v>
      </c>
      <c r="B181">
        <v>0</v>
      </c>
      <c r="C181">
        <v>6.1027400000000002E-2</v>
      </c>
      <c r="D181">
        <v>7.3275999999999994E-2</v>
      </c>
      <c r="E181">
        <v>3.0513700000000001E-2</v>
      </c>
      <c r="F181">
        <v>3.0513700000000001E-2</v>
      </c>
      <c r="G181">
        <v>3.0513700000000001E-2</v>
      </c>
      <c r="H181">
        <v>3.0513700000000001E-2</v>
      </c>
      <c r="I181" s="1">
        <v>8.1532E-16</v>
      </c>
      <c r="K181" s="11">
        <f t="shared" si="45"/>
        <v>3.0513700000000001E-2</v>
      </c>
      <c r="M181">
        <v>2022</v>
      </c>
      <c r="N181">
        <v>0</v>
      </c>
      <c r="O181">
        <v>6.1027400000000002E-2</v>
      </c>
      <c r="P181">
        <v>7.3275999999999994E-2</v>
      </c>
      <c r="Q181">
        <v>3.0513700000000001E-2</v>
      </c>
      <c r="R181">
        <v>3.0513700000000001E-2</v>
      </c>
      <c r="S181">
        <v>3.0513700000000001E-2</v>
      </c>
      <c r="T181">
        <v>3.0513700000000001E-2</v>
      </c>
      <c r="U181" s="1">
        <v>8.1532E-16</v>
      </c>
      <c r="W181" s="11">
        <f t="shared" si="46"/>
        <v>3.0513700000000001E-2</v>
      </c>
    </row>
    <row r="182" spans="1:23" ht="15" customHeight="1" x14ac:dyDescent="0.2">
      <c r="A182">
        <v>2023</v>
      </c>
      <c r="B182">
        <v>0</v>
      </c>
      <c r="C182">
        <v>6.1027400000000002E-2</v>
      </c>
      <c r="D182">
        <v>7.3275999999999994E-2</v>
      </c>
      <c r="E182">
        <v>3.0513700000000001E-2</v>
      </c>
      <c r="F182">
        <v>3.0513700000000001E-2</v>
      </c>
      <c r="G182">
        <v>3.0513700000000001E-2</v>
      </c>
      <c r="H182">
        <v>3.0513700000000001E-2</v>
      </c>
      <c r="I182" s="1">
        <v>8.1532E-16</v>
      </c>
      <c r="K182" s="11">
        <f t="shared" si="45"/>
        <v>3.0513700000000001E-2</v>
      </c>
      <c r="M182">
        <v>2023</v>
      </c>
      <c r="N182">
        <v>0</v>
      </c>
      <c r="O182">
        <v>6.1027400000000002E-2</v>
      </c>
      <c r="P182">
        <v>7.3275999999999994E-2</v>
      </c>
      <c r="Q182">
        <v>3.0513700000000001E-2</v>
      </c>
      <c r="R182">
        <v>3.0513700000000001E-2</v>
      </c>
      <c r="S182">
        <v>3.0513700000000001E-2</v>
      </c>
      <c r="T182">
        <v>3.0513700000000001E-2</v>
      </c>
      <c r="U182" s="1">
        <v>8.1532E-16</v>
      </c>
      <c r="W182" s="11">
        <f t="shared" si="46"/>
        <v>3.0513700000000001E-2</v>
      </c>
    </row>
    <row r="183" spans="1:23" ht="15" customHeight="1" x14ac:dyDescent="0.2">
      <c r="A183">
        <v>2024</v>
      </c>
      <c r="B183">
        <v>0</v>
      </c>
      <c r="C183">
        <v>6.1027400000000002E-2</v>
      </c>
      <c r="D183">
        <v>7.3275999999999994E-2</v>
      </c>
      <c r="E183">
        <v>3.0513700000000001E-2</v>
      </c>
      <c r="F183">
        <v>3.0513700000000001E-2</v>
      </c>
      <c r="G183">
        <v>3.0513700000000001E-2</v>
      </c>
      <c r="H183">
        <v>3.0513700000000001E-2</v>
      </c>
      <c r="I183" s="1">
        <v>8.1532E-16</v>
      </c>
      <c r="K183" s="11">
        <f t="shared" si="45"/>
        <v>3.0513700000000001E-2</v>
      </c>
      <c r="M183">
        <v>2024</v>
      </c>
      <c r="N183">
        <v>0</v>
      </c>
      <c r="O183">
        <v>6.1027400000000002E-2</v>
      </c>
      <c r="P183">
        <v>7.3275999999999994E-2</v>
      </c>
      <c r="Q183">
        <v>3.0513700000000001E-2</v>
      </c>
      <c r="R183">
        <v>3.0513700000000001E-2</v>
      </c>
      <c r="S183">
        <v>3.0513700000000001E-2</v>
      </c>
      <c r="T183">
        <v>3.0513700000000001E-2</v>
      </c>
      <c r="U183" s="1">
        <v>8.1532E-16</v>
      </c>
      <c r="W183" s="11">
        <f t="shared" si="46"/>
        <v>3.0513700000000001E-2</v>
      </c>
    </row>
    <row r="184" spans="1:23" ht="15" customHeight="1" x14ac:dyDescent="0.2">
      <c r="A184">
        <v>2025</v>
      </c>
      <c r="B184">
        <v>0</v>
      </c>
      <c r="C184">
        <v>6.1027400000000002E-2</v>
      </c>
      <c r="D184">
        <v>7.3275999999999994E-2</v>
      </c>
      <c r="E184">
        <v>3.0513700000000001E-2</v>
      </c>
      <c r="F184">
        <v>3.0513700000000001E-2</v>
      </c>
      <c r="G184">
        <v>3.0513700000000001E-2</v>
      </c>
      <c r="H184">
        <v>3.0513700000000001E-2</v>
      </c>
      <c r="I184" s="1">
        <v>8.1532E-16</v>
      </c>
      <c r="K184" s="11">
        <f t="shared" si="45"/>
        <v>3.0513700000000001E-2</v>
      </c>
      <c r="M184">
        <v>2025</v>
      </c>
      <c r="N184">
        <v>0</v>
      </c>
      <c r="O184">
        <v>6.1027400000000002E-2</v>
      </c>
      <c r="P184">
        <v>7.3275999999999994E-2</v>
      </c>
      <c r="Q184">
        <v>3.0513700000000001E-2</v>
      </c>
      <c r="R184">
        <v>3.0513700000000001E-2</v>
      </c>
      <c r="S184">
        <v>3.0513700000000001E-2</v>
      </c>
      <c r="T184">
        <v>3.0513700000000001E-2</v>
      </c>
      <c r="U184" s="1">
        <v>8.1532E-16</v>
      </c>
      <c r="W184" s="11">
        <f t="shared" si="46"/>
        <v>3.0513700000000001E-2</v>
      </c>
    </row>
    <row r="185" spans="1:23" ht="15" customHeight="1" x14ac:dyDescent="0.2">
      <c r="A185">
        <v>2026</v>
      </c>
      <c r="B185">
        <v>0</v>
      </c>
      <c r="C185">
        <v>6.1027400000000002E-2</v>
      </c>
      <c r="D185">
        <v>7.3275999999999994E-2</v>
      </c>
      <c r="E185">
        <v>3.0513700000000001E-2</v>
      </c>
      <c r="F185">
        <v>3.0513700000000001E-2</v>
      </c>
      <c r="G185">
        <v>3.0513700000000001E-2</v>
      </c>
      <c r="H185">
        <v>3.0513700000000001E-2</v>
      </c>
      <c r="I185" s="1">
        <v>8.1532E-16</v>
      </c>
      <c r="K185" s="11">
        <f t="shared" si="45"/>
        <v>3.0513700000000001E-2</v>
      </c>
      <c r="M185">
        <v>2026</v>
      </c>
      <c r="N185">
        <v>0</v>
      </c>
      <c r="O185">
        <v>6.1027400000000002E-2</v>
      </c>
      <c r="P185">
        <v>7.3275999999999994E-2</v>
      </c>
      <c r="Q185">
        <v>3.0513700000000001E-2</v>
      </c>
      <c r="R185">
        <v>3.0513700000000001E-2</v>
      </c>
      <c r="S185">
        <v>3.0513700000000001E-2</v>
      </c>
      <c r="T185">
        <v>3.0513700000000001E-2</v>
      </c>
      <c r="U185" s="1">
        <v>8.1532E-16</v>
      </c>
      <c r="W185" s="11">
        <f t="shared" si="46"/>
        <v>3.0513700000000001E-2</v>
      </c>
    </row>
    <row r="186" spans="1:23" ht="15" customHeight="1" x14ac:dyDescent="0.2">
      <c r="A186">
        <v>2027</v>
      </c>
      <c r="B186">
        <v>0</v>
      </c>
      <c r="C186">
        <v>6.1027400000000002E-2</v>
      </c>
      <c r="D186">
        <v>7.3275999999999994E-2</v>
      </c>
      <c r="E186">
        <v>2.98106E-2</v>
      </c>
      <c r="F186">
        <v>3.0162000000000001E-2</v>
      </c>
      <c r="G186">
        <v>3.0188900000000001E-2</v>
      </c>
      <c r="H186">
        <v>3.0513700000000001E-2</v>
      </c>
      <c r="I186" s="1">
        <v>2.4965099999999999E-4</v>
      </c>
      <c r="K186" s="11">
        <f t="shared" si="45"/>
        <v>3.0188900000000001E-2</v>
      </c>
      <c r="M186">
        <v>2027</v>
      </c>
      <c r="N186">
        <v>0</v>
      </c>
      <c r="O186">
        <v>6.1027400000000002E-2</v>
      </c>
      <c r="P186">
        <v>7.3275999999999994E-2</v>
      </c>
      <c r="Q186">
        <v>2.98106E-2</v>
      </c>
      <c r="R186">
        <v>3.0162000000000001E-2</v>
      </c>
      <c r="S186">
        <v>3.0188900000000001E-2</v>
      </c>
      <c r="T186">
        <v>3.0513700000000001E-2</v>
      </c>
      <c r="U186" s="1">
        <v>2.4965099999999999E-4</v>
      </c>
      <c r="W186" s="11">
        <f t="shared" si="46"/>
        <v>3.0188900000000001E-2</v>
      </c>
    </row>
    <row r="187" spans="1:23" ht="15" customHeight="1" x14ac:dyDescent="0.2">
      <c r="A187">
        <v>2028</v>
      </c>
      <c r="B187">
        <v>0</v>
      </c>
      <c r="C187">
        <v>6.1027400000000002E-2</v>
      </c>
      <c r="D187">
        <v>7.3275999999999994E-2</v>
      </c>
      <c r="E187">
        <v>2.9034500000000001E-2</v>
      </c>
      <c r="F187">
        <v>2.9712700000000002E-2</v>
      </c>
      <c r="G187">
        <v>2.9785200000000001E-2</v>
      </c>
      <c r="H187">
        <v>3.0513700000000001E-2</v>
      </c>
      <c r="I187" s="1">
        <v>5.0996899999999998E-4</v>
      </c>
      <c r="K187" s="11">
        <f t="shared" si="45"/>
        <v>2.9785200000000001E-2</v>
      </c>
      <c r="M187">
        <v>2028</v>
      </c>
      <c r="N187">
        <v>0</v>
      </c>
      <c r="O187">
        <v>6.1027400000000002E-2</v>
      </c>
      <c r="P187">
        <v>7.3275999999999994E-2</v>
      </c>
      <c r="Q187">
        <v>2.9034500000000001E-2</v>
      </c>
      <c r="R187">
        <v>2.9712700000000002E-2</v>
      </c>
      <c r="S187">
        <v>2.9785200000000001E-2</v>
      </c>
      <c r="T187">
        <v>3.0513700000000001E-2</v>
      </c>
      <c r="U187" s="1">
        <v>5.0996899999999998E-4</v>
      </c>
      <c r="W187" s="11">
        <f t="shared" si="46"/>
        <v>2.9785200000000001E-2</v>
      </c>
    </row>
    <row r="188" spans="1:23" ht="15" customHeight="1" x14ac:dyDescent="0.2">
      <c r="A188">
        <v>2029</v>
      </c>
      <c r="B188">
        <v>0</v>
      </c>
      <c r="C188">
        <v>6.1027400000000002E-2</v>
      </c>
      <c r="D188">
        <v>7.3275999999999994E-2</v>
      </c>
      <c r="E188">
        <v>2.8396100000000001E-2</v>
      </c>
      <c r="F188">
        <v>2.9574199999999998E-2</v>
      </c>
      <c r="G188">
        <v>2.96072E-2</v>
      </c>
      <c r="H188">
        <v>3.0513700000000001E-2</v>
      </c>
      <c r="I188" s="1">
        <v>7.5339799999999996E-4</v>
      </c>
      <c r="K188" s="11">
        <f t="shared" si="45"/>
        <v>2.96072E-2</v>
      </c>
      <c r="M188">
        <v>2029</v>
      </c>
      <c r="N188">
        <v>0</v>
      </c>
      <c r="O188">
        <v>6.1027400000000002E-2</v>
      </c>
      <c r="P188">
        <v>7.3275999999999994E-2</v>
      </c>
      <c r="Q188">
        <v>2.8396100000000001E-2</v>
      </c>
      <c r="R188">
        <v>2.9574199999999998E-2</v>
      </c>
      <c r="S188">
        <v>2.96072E-2</v>
      </c>
      <c r="T188">
        <v>3.0513700000000001E-2</v>
      </c>
      <c r="U188" s="1">
        <v>7.5339799999999996E-4</v>
      </c>
      <c r="W188" s="11">
        <f t="shared" si="46"/>
        <v>2.96072E-2</v>
      </c>
    </row>
    <row r="189" spans="1:23" ht="15" customHeight="1" x14ac:dyDescent="0.2">
      <c r="A189">
        <v>2030</v>
      </c>
      <c r="B189">
        <v>0</v>
      </c>
      <c r="C189">
        <v>6.1027400000000002E-2</v>
      </c>
      <c r="D189">
        <v>7.3275999999999994E-2</v>
      </c>
      <c r="E189">
        <v>2.7922700000000002E-2</v>
      </c>
      <c r="F189">
        <v>2.97592E-2</v>
      </c>
      <c r="G189">
        <v>2.9580499999999999E-2</v>
      </c>
      <c r="H189">
        <v>3.0513700000000001E-2</v>
      </c>
      <c r="I189" s="1">
        <v>9.3967699999999998E-4</v>
      </c>
      <c r="K189" s="11">
        <f t="shared" si="45"/>
        <v>2.9580499999999999E-2</v>
      </c>
      <c r="M189">
        <v>2030</v>
      </c>
      <c r="N189">
        <v>0</v>
      </c>
      <c r="O189">
        <v>6.1027400000000002E-2</v>
      </c>
      <c r="P189">
        <v>7.3275999999999994E-2</v>
      </c>
      <c r="Q189">
        <v>2.7922700000000002E-2</v>
      </c>
      <c r="R189">
        <v>2.97592E-2</v>
      </c>
      <c r="S189">
        <v>2.9580499999999999E-2</v>
      </c>
      <c r="T189">
        <v>3.0513700000000001E-2</v>
      </c>
      <c r="U189" s="1">
        <v>9.3967699999999998E-4</v>
      </c>
      <c r="W189" s="11">
        <f t="shared" si="46"/>
        <v>2.9580499999999999E-2</v>
      </c>
    </row>
    <row r="190" spans="1:23" ht="15" customHeight="1" x14ac:dyDescent="0.2">
      <c r="A190">
        <v>2031</v>
      </c>
      <c r="B190">
        <v>0</v>
      </c>
      <c r="C190">
        <v>6.1027400000000002E-2</v>
      </c>
      <c r="D190">
        <v>7.3275999999999994E-2</v>
      </c>
      <c r="E190">
        <v>2.7558800000000001E-2</v>
      </c>
      <c r="F190">
        <v>3.01827E-2</v>
      </c>
      <c r="G190">
        <v>2.96422E-2</v>
      </c>
      <c r="H190">
        <v>3.0513700000000001E-2</v>
      </c>
      <c r="I190" s="1">
        <v>1.0585200000000001E-3</v>
      </c>
      <c r="K190" s="11">
        <f t="shared" si="45"/>
        <v>2.96422E-2</v>
      </c>
      <c r="M190">
        <v>2031</v>
      </c>
      <c r="N190">
        <v>0</v>
      </c>
      <c r="O190">
        <v>6.1027400000000002E-2</v>
      </c>
      <c r="P190">
        <v>7.3275999999999994E-2</v>
      </c>
      <c r="Q190">
        <v>2.7558800000000001E-2</v>
      </c>
      <c r="R190">
        <v>3.01827E-2</v>
      </c>
      <c r="S190">
        <v>2.96422E-2</v>
      </c>
      <c r="T190">
        <v>3.0513700000000001E-2</v>
      </c>
      <c r="U190" s="1">
        <v>1.0585200000000001E-3</v>
      </c>
      <c r="W190" s="11">
        <f t="shared" si="46"/>
        <v>2.96422E-2</v>
      </c>
    </row>
    <row r="191" spans="1:23" ht="15" customHeight="1" x14ac:dyDescent="0.2">
      <c r="A191">
        <v>2032</v>
      </c>
      <c r="B191">
        <v>0</v>
      </c>
      <c r="C191">
        <v>6.1027400000000002E-2</v>
      </c>
      <c r="D191">
        <v>7.3275999999999994E-2</v>
      </c>
      <c r="E191">
        <v>2.7315099999999998E-2</v>
      </c>
      <c r="F191">
        <v>3.0513700000000001E-2</v>
      </c>
      <c r="G191">
        <v>2.9746700000000001E-2</v>
      </c>
      <c r="H191">
        <v>3.0513700000000001E-2</v>
      </c>
      <c r="I191" s="1">
        <v>1.1152899999999999E-3</v>
      </c>
      <c r="K191" s="11">
        <f t="shared" si="45"/>
        <v>2.9746700000000001E-2</v>
      </c>
      <c r="M191">
        <v>2032</v>
      </c>
      <c r="N191">
        <v>0</v>
      </c>
      <c r="O191">
        <v>6.1027400000000002E-2</v>
      </c>
      <c r="P191">
        <v>7.3275999999999994E-2</v>
      </c>
      <c r="Q191">
        <v>2.7315099999999998E-2</v>
      </c>
      <c r="R191">
        <v>3.0513700000000001E-2</v>
      </c>
      <c r="S191">
        <v>2.9746700000000001E-2</v>
      </c>
      <c r="T191">
        <v>3.0513700000000001E-2</v>
      </c>
      <c r="U191" s="1">
        <v>1.1152899999999999E-3</v>
      </c>
      <c r="W191" s="11">
        <f t="shared" si="46"/>
        <v>2.9746700000000001E-2</v>
      </c>
    </row>
    <row r="192" spans="1:23" ht="15" customHeight="1" x14ac:dyDescent="0.2">
      <c r="A192">
        <v>2033</v>
      </c>
      <c r="B192">
        <v>0</v>
      </c>
      <c r="C192">
        <v>6.1027400000000002E-2</v>
      </c>
      <c r="D192">
        <v>7.3275999999999994E-2</v>
      </c>
      <c r="E192">
        <v>2.7303600000000001E-2</v>
      </c>
      <c r="F192">
        <v>3.0513700000000001E-2</v>
      </c>
      <c r="G192">
        <v>2.9861800000000001E-2</v>
      </c>
      <c r="H192">
        <v>3.0513700000000001E-2</v>
      </c>
      <c r="I192" s="1">
        <v>1.1262500000000001E-3</v>
      </c>
      <c r="K192" s="11">
        <f t="shared" si="45"/>
        <v>2.9861800000000001E-2</v>
      </c>
      <c r="M192">
        <v>2033</v>
      </c>
      <c r="N192">
        <v>0</v>
      </c>
      <c r="O192">
        <v>6.1027400000000002E-2</v>
      </c>
      <c r="P192">
        <v>7.3275999999999994E-2</v>
      </c>
      <c r="Q192">
        <v>2.7303600000000001E-2</v>
      </c>
      <c r="R192">
        <v>3.0513700000000001E-2</v>
      </c>
      <c r="S192">
        <v>2.9861800000000001E-2</v>
      </c>
      <c r="T192">
        <v>3.0513700000000001E-2</v>
      </c>
      <c r="U192" s="1">
        <v>1.1262500000000001E-3</v>
      </c>
      <c r="W192" s="11">
        <f t="shared" si="46"/>
        <v>2.9861800000000001E-2</v>
      </c>
    </row>
    <row r="193" spans="1:23" ht="15" customHeight="1" x14ac:dyDescent="0.2"/>
    <row r="194" spans="1:23" ht="15" customHeight="1" x14ac:dyDescent="0.2">
      <c r="A194" t="s">
        <v>99</v>
      </c>
      <c r="M194" t="s">
        <v>99</v>
      </c>
    </row>
    <row r="195" spans="1:23" ht="15" customHeight="1" x14ac:dyDescent="0.2">
      <c r="A195" t="s">
        <v>6</v>
      </c>
      <c r="B195" t="s">
        <v>47</v>
      </c>
      <c r="C195" t="s">
        <v>48</v>
      </c>
      <c r="D195" t="s">
        <v>49</v>
      </c>
      <c r="E195" t="s">
        <v>50</v>
      </c>
      <c r="F195" t="s">
        <v>51</v>
      </c>
      <c r="G195" t="s">
        <v>52</v>
      </c>
      <c r="H195" t="s">
        <v>53</v>
      </c>
      <c r="I195" t="s">
        <v>54</v>
      </c>
      <c r="M195" t="s">
        <v>6</v>
      </c>
      <c r="N195" t="s">
        <v>47</v>
      </c>
      <c r="O195" t="s">
        <v>48</v>
      </c>
      <c r="P195" t="s">
        <v>49</v>
      </c>
      <c r="Q195" t="s">
        <v>50</v>
      </c>
      <c r="R195" t="s">
        <v>51</v>
      </c>
      <c r="S195" t="s">
        <v>52</v>
      </c>
      <c r="T195" t="s">
        <v>53</v>
      </c>
      <c r="U195" t="s">
        <v>54</v>
      </c>
    </row>
    <row r="196" spans="1:23" ht="15" customHeight="1" x14ac:dyDescent="0.2">
      <c r="A196">
        <v>2020</v>
      </c>
      <c r="B196">
        <v>421.45800000000003</v>
      </c>
      <c r="C196">
        <v>106.08799999999999</v>
      </c>
      <c r="D196">
        <v>97.113799999999998</v>
      </c>
      <c r="E196">
        <v>106.12</v>
      </c>
      <c r="F196">
        <v>106.12</v>
      </c>
      <c r="G196">
        <v>106.12</v>
      </c>
      <c r="H196">
        <v>106.12</v>
      </c>
      <c r="I196" s="1">
        <v>1.2647700000000001E-12</v>
      </c>
      <c r="K196" s="10">
        <f t="shared" ref="K196:K209" si="47">G196*1000</f>
        <v>106120</v>
      </c>
      <c r="M196">
        <v>2020</v>
      </c>
      <c r="N196">
        <v>421.45800000000003</v>
      </c>
      <c r="O196">
        <v>106.08799999999999</v>
      </c>
      <c r="P196">
        <v>97.113799999999998</v>
      </c>
      <c r="Q196">
        <v>106.12</v>
      </c>
      <c r="R196">
        <v>106.12</v>
      </c>
      <c r="S196">
        <v>106.12</v>
      </c>
      <c r="T196">
        <v>106.12</v>
      </c>
      <c r="U196" s="1">
        <v>1.2647700000000001E-12</v>
      </c>
      <c r="W196" s="10">
        <f t="shared" ref="W196:W209" si="48">S196*1000</f>
        <v>106120</v>
      </c>
    </row>
    <row r="197" spans="1:23" ht="15" customHeight="1" x14ac:dyDescent="0.2">
      <c r="A197">
        <v>2021</v>
      </c>
      <c r="B197">
        <v>421.45800000000003</v>
      </c>
      <c r="C197">
        <v>106.08799999999999</v>
      </c>
      <c r="D197">
        <v>97.113799999999998</v>
      </c>
      <c r="E197">
        <v>102.491</v>
      </c>
      <c r="F197">
        <v>102.758</v>
      </c>
      <c r="G197">
        <v>102.90300000000001</v>
      </c>
      <c r="H197">
        <v>103.767</v>
      </c>
      <c r="I197">
        <v>0.48026200000000002</v>
      </c>
      <c r="K197" s="10">
        <f t="shared" si="47"/>
        <v>102903</v>
      </c>
      <c r="M197">
        <v>2021</v>
      </c>
      <c r="N197">
        <v>421.45800000000003</v>
      </c>
      <c r="O197">
        <v>106.08799999999999</v>
      </c>
      <c r="P197">
        <v>97.113799999999998</v>
      </c>
      <c r="Q197">
        <v>102.491</v>
      </c>
      <c r="R197">
        <v>102.758</v>
      </c>
      <c r="S197">
        <v>102.90300000000001</v>
      </c>
      <c r="T197">
        <v>103.767</v>
      </c>
      <c r="U197">
        <v>0.48026200000000002</v>
      </c>
      <c r="W197" s="10">
        <f t="shared" si="48"/>
        <v>102903</v>
      </c>
    </row>
    <row r="198" spans="1:23" ht="15" customHeight="1" x14ac:dyDescent="0.2">
      <c r="A198">
        <v>2022</v>
      </c>
      <c r="B198">
        <v>421.45800000000003</v>
      </c>
      <c r="C198">
        <v>106.08799999999999</v>
      </c>
      <c r="D198">
        <v>97.113799999999998</v>
      </c>
      <c r="E198">
        <v>99.086200000000005</v>
      </c>
      <c r="F198">
        <v>99.997900000000001</v>
      </c>
      <c r="G198">
        <v>100.371</v>
      </c>
      <c r="H198">
        <v>102.79</v>
      </c>
      <c r="I198">
        <v>1.31653</v>
      </c>
      <c r="K198" s="10">
        <f t="shared" si="47"/>
        <v>100371</v>
      </c>
      <c r="M198">
        <v>2022</v>
      </c>
      <c r="N198">
        <v>421.45800000000003</v>
      </c>
      <c r="O198">
        <v>106.08799999999999</v>
      </c>
      <c r="P198">
        <v>97.113799999999998</v>
      </c>
      <c r="Q198">
        <v>99.086200000000005</v>
      </c>
      <c r="R198">
        <v>99.997900000000001</v>
      </c>
      <c r="S198">
        <v>100.371</v>
      </c>
      <c r="T198">
        <v>102.79</v>
      </c>
      <c r="U198">
        <v>1.31653</v>
      </c>
      <c r="W198" s="10">
        <f t="shared" si="48"/>
        <v>100371</v>
      </c>
    </row>
    <row r="199" spans="1:23" ht="15" customHeight="1" x14ac:dyDescent="0.2">
      <c r="A199">
        <v>2023</v>
      </c>
      <c r="B199">
        <v>421.45800000000003</v>
      </c>
      <c r="C199">
        <v>106.08799999999999</v>
      </c>
      <c r="D199">
        <v>97.113799999999998</v>
      </c>
      <c r="E199">
        <v>95.863299999999995</v>
      </c>
      <c r="F199">
        <v>97.820499999999996</v>
      </c>
      <c r="G199">
        <v>98.550200000000004</v>
      </c>
      <c r="H199">
        <v>102.96</v>
      </c>
      <c r="I199">
        <v>2.57247</v>
      </c>
      <c r="K199" s="10">
        <f t="shared" si="47"/>
        <v>98550.2</v>
      </c>
      <c r="M199">
        <v>2023</v>
      </c>
      <c r="N199">
        <v>421.45800000000003</v>
      </c>
      <c r="O199">
        <v>106.08799999999999</v>
      </c>
      <c r="P199">
        <v>97.113799999999998</v>
      </c>
      <c r="Q199">
        <v>95.863299999999995</v>
      </c>
      <c r="R199">
        <v>97.820499999999996</v>
      </c>
      <c r="S199">
        <v>98.550200000000004</v>
      </c>
      <c r="T199">
        <v>102.96</v>
      </c>
      <c r="U199">
        <v>2.57247</v>
      </c>
      <c r="W199" s="10">
        <f t="shared" si="48"/>
        <v>98550.2</v>
      </c>
    </row>
    <row r="200" spans="1:23" ht="15" customHeight="1" x14ac:dyDescent="0.2">
      <c r="A200">
        <v>2024</v>
      </c>
      <c r="B200">
        <v>421.45800000000003</v>
      </c>
      <c r="C200">
        <v>106.08799999999999</v>
      </c>
      <c r="D200">
        <v>97.113799999999998</v>
      </c>
      <c r="E200">
        <v>93.171000000000006</v>
      </c>
      <c r="F200">
        <v>96.583799999999997</v>
      </c>
      <c r="G200">
        <v>97.665300000000002</v>
      </c>
      <c r="H200">
        <v>105.03700000000001</v>
      </c>
      <c r="I200">
        <v>4.1329200000000004</v>
      </c>
      <c r="K200" s="10">
        <f t="shared" si="47"/>
        <v>97665.3</v>
      </c>
      <c r="M200">
        <v>2024</v>
      </c>
      <c r="N200">
        <v>421.45800000000003</v>
      </c>
      <c r="O200">
        <v>106.08799999999999</v>
      </c>
      <c r="P200">
        <v>97.113799999999998</v>
      </c>
      <c r="Q200">
        <v>93.171000000000006</v>
      </c>
      <c r="R200">
        <v>96.583799999999997</v>
      </c>
      <c r="S200">
        <v>97.665300000000002</v>
      </c>
      <c r="T200">
        <v>105.03700000000001</v>
      </c>
      <c r="U200">
        <v>4.1329200000000004</v>
      </c>
      <c r="W200" s="10">
        <f t="shared" si="48"/>
        <v>97665.3</v>
      </c>
    </row>
    <row r="201" spans="1:23" ht="15" customHeight="1" x14ac:dyDescent="0.2">
      <c r="A201">
        <v>2025</v>
      </c>
      <c r="B201">
        <v>421.45800000000003</v>
      </c>
      <c r="C201">
        <v>106.08799999999999</v>
      </c>
      <c r="D201">
        <v>97.113799999999998</v>
      </c>
      <c r="E201">
        <v>90.859099999999998</v>
      </c>
      <c r="F201">
        <v>96.162000000000006</v>
      </c>
      <c r="G201">
        <v>97.601500000000001</v>
      </c>
      <c r="H201">
        <v>108.40600000000001</v>
      </c>
      <c r="I201">
        <v>5.8880100000000004</v>
      </c>
      <c r="K201" s="10">
        <f t="shared" si="47"/>
        <v>97601.5</v>
      </c>
      <c r="M201">
        <v>2025</v>
      </c>
      <c r="N201">
        <v>421.45800000000003</v>
      </c>
      <c r="O201">
        <v>106.08799999999999</v>
      </c>
      <c r="P201">
        <v>97.113799999999998</v>
      </c>
      <c r="Q201">
        <v>90.859099999999998</v>
      </c>
      <c r="R201">
        <v>96.162000000000006</v>
      </c>
      <c r="S201">
        <v>97.601500000000001</v>
      </c>
      <c r="T201">
        <v>108.40600000000001</v>
      </c>
      <c r="U201">
        <v>5.8880100000000004</v>
      </c>
      <c r="W201" s="10">
        <f t="shared" si="48"/>
        <v>97601.5</v>
      </c>
    </row>
    <row r="202" spans="1:23" ht="15" customHeight="1" x14ac:dyDescent="0.2">
      <c r="A202">
        <v>2026</v>
      </c>
      <c r="B202">
        <v>421.45800000000003</v>
      </c>
      <c r="C202">
        <v>106.08799999999999</v>
      </c>
      <c r="D202">
        <v>97.113799999999998</v>
      </c>
      <c r="E202">
        <v>89.181899999999999</v>
      </c>
      <c r="F202">
        <v>96.470399999999998</v>
      </c>
      <c r="G202">
        <v>98.225300000000004</v>
      </c>
      <c r="H202">
        <v>111.76900000000001</v>
      </c>
      <c r="I202">
        <v>7.7059899999999999</v>
      </c>
      <c r="K202" s="10">
        <f t="shared" si="47"/>
        <v>98225.3</v>
      </c>
      <c r="M202">
        <v>2026</v>
      </c>
      <c r="N202">
        <v>421.45800000000003</v>
      </c>
      <c r="O202">
        <v>106.08799999999999</v>
      </c>
      <c r="P202">
        <v>97.113799999999998</v>
      </c>
      <c r="Q202">
        <v>89.181899999999999</v>
      </c>
      <c r="R202">
        <v>96.470399999999998</v>
      </c>
      <c r="S202">
        <v>98.225300000000004</v>
      </c>
      <c r="T202">
        <v>111.76900000000001</v>
      </c>
      <c r="U202">
        <v>7.7059899999999999</v>
      </c>
      <c r="W202" s="10">
        <f t="shared" si="48"/>
        <v>98225.3</v>
      </c>
    </row>
    <row r="203" spans="1:23" ht="15" customHeight="1" x14ac:dyDescent="0.2">
      <c r="A203">
        <v>2027</v>
      </c>
      <c r="B203">
        <v>421.45800000000003</v>
      </c>
      <c r="C203">
        <v>106.08799999999999</v>
      </c>
      <c r="D203">
        <v>97.113799999999998</v>
      </c>
      <c r="E203">
        <v>87.737799999999993</v>
      </c>
      <c r="F203">
        <v>97.453299999999999</v>
      </c>
      <c r="G203">
        <v>99.4255</v>
      </c>
      <c r="H203">
        <v>116.467</v>
      </c>
      <c r="I203">
        <v>9.5050799999999995</v>
      </c>
      <c r="K203" s="10">
        <f t="shared" si="47"/>
        <v>99425.5</v>
      </c>
      <c r="M203">
        <v>2027</v>
      </c>
      <c r="N203">
        <v>421.45800000000003</v>
      </c>
      <c r="O203">
        <v>106.08799999999999</v>
      </c>
      <c r="P203">
        <v>97.113799999999998</v>
      </c>
      <c r="Q203">
        <v>87.737799999999993</v>
      </c>
      <c r="R203">
        <v>97.453299999999999</v>
      </c>
      <c r="S203">
        <v>99.4255</v>
      </c>
      <c r="T203">
        <v>116.467</v>
      </c>
      <c r="U203">
        <v>9.5050799999999995</v>
      </c>
      <c r="W203" s="10">
        <f t="shared" si="48"/>
        <v>99425.5</v>
      </c>
    </row>
    <row r="204" spans="1:23" ht="15" customHeight="1" x14ac:dyDescent="0.2">
      <c r="A204">
        <v>2028</v>
      </c>
      <c r="B204">
        <v>421.45800000000003</v>
      </c>
      <c r="C204">
        <v>106.08799999999999</v>
      </c>
      <c r="D204">
        <v>97.113799999999998</v>
      </c>
      <c r="E204">
        <v>87.071600000000004</v>
      </c>
      <c r="F204">
        <v>98.857799999999997</v>
      </c>
      <c r="G204">
        <v>101.077</v>
      </c>
      <c r="H204">
        <v>120.72799999999999</v>
      </c>
      <c r="I204">
        <v>11.1836</v>
      </c>
      <c r="K204" s="10">
        <f t="shared" si="47"/>
        <v>101077</v>
      </c>
      <c r="M204">
        <v>2028</v>
      </c>
      <c r="N204">
        <v>421.45800000000003</v>
      </c>
      <c r="O204">
        <v>106.08799999999999</v>
      </c>
      <c r="P204">
        <v>97.113799999999998</v>
      </c>
      <c r="Q204">
        <v>87.071600000000004</v>
      </c>
      <c r="R204">
        <v>98.857799999999997</v>
      </c>
      <c r="S204">
        <v>101.077</v>
      </c>
      <c r="T204">
        <v>120.72799999999999</v>
      </c>
      <c r="U204">
        <v>11.1836</v>
      </c>
      <c r="W204" s="10">
        <f t="shared" si="48"/>
        <v>101077</v>
      </c>
    </row>
    <row r="205" spans="1:23" ht="15" customHeight="1" x14ac:dyDescent="0.2">
      <c r="A205">
        <v>2029</v>
      </c>
      <c r="B205">
        <v>421.45800000000003</v>
      </c>
      <c r="C205">
        <v>106.08799999999999</v>
      </c>
      <c r="D205">
        <v>97.113799999999998</v>
      </c>
      <c r="E205">
        <v>87.122500000000002</v>
      </c>
      <c r="F205">
        <v>100.497</v>
      </c>
      <c r="G205">
        <v>103.06100000000001</v>
      </c>
      <c r="H205">
        <v>125.517</v>
      </c>
      <c r="I205">
        <v>12.702400000000001</v>
      </c>
      <c r="K205" s="10">
        <f t="shared" si="47"/>
        <v>103061</v>
      </c>
      <c r="M205">
        <v>2029</v>
      </c>
      <c r="N205">
        <v>421.45800000000003</v>
      </c>
      <c r="O205">
        <v>106.08799999999999</v>
      </c>
      <c r="P205">
        <v>97.113799999999998</v>
      </c>
      <c r="Q205">
        <v>87.122500000000002</v>
      </c>
      <c r="R205">
        <v>100.497</v>
      </c>
      <c r="S205">
        <v>103.06100000000001</v>
      </c>
      <c r="T205">
        <v>125.517</v>
      </c>
      <c r="U205">
        <v>12.702400000000001</v>
      </c>
      <c r="W205" s="10">
        <f t="shared" si="48"/>
        <v>103061</v>
      </c>
    </row>
    <row r="206" spans="1:23" ht="15" customHeight="1" x14ac:dyDescent="0.2">
      <c r="A206">
        <v>2030</v>
      </c>
      <c r="B206">
        <v>421.45800000000003</v>
      </c>
      <c r="C206">
        <v>106.08799999999999</v>
      </c>
      <c r="D206">
        <v>97.113799999999998</v>
      </c>
      <c r="E206">
        <v>87.545699999999997</v>
      </c>
      <c r="F206">
        <v>102.26</v>
      </c>
      <c r="G206">
        <v>105.211</v>
      </c>
      <c r="H206">
        <v>131.137</v>
      </c>
      <c r="I206">
        <v>14.0555</v>
      </c>
      <c r="K206" s="10">
        <f t="shared" si="47"/>
        <v>105211</v>
      </c>
      <c r="M206">
        <v>2030</v>
      </c>
      <c r="N206">
        <v>421.45800000000003</v>
      </c>
      <c r="O206">
        <v>106.08799999999999</v>
      </c>
      <c r="P206">
        <v>97.113799999999998</v>
      </c>
      <c r="Q206">
        <v>87.545699999999997</v>
      </c>
      <c r="R206">
        <v>102.26</v>
      </c>
      <c r="S206">
        <v>105.211</v>
      </c>
      <c r="T206">
        <v>131.137</v>
      </c>
      <c r="U206">
        <v>14.0555</v>
      </c>
      <c r="W206" s="10">
        <f t="shared" si="48"/>
        <v>105211</v>
      </c>
    </row>
    <row r="207" spans="1:23" ht="15" customHeight="1" x14ac:dyDescent="0.2">
      <c r="A207">
        <v>2031</v>
      </c>
      <c r="B207">
        <v>421.45800000000003</v>
      </c>
      <c r="C207">
        <v>106.08799999999999</v>
      </c>
      <c r="D207">
        <v>97.113799999999998</v>
      </c>
      <c r="E207">
        <v>87.784099999999995</v>
      </c>
      <c r="F207">
        <v>104.767</v>
      </c>
      <c r="G207">
        <v>107.447</v>
      </c>
      <c r="H207">
        <v>134.94300000000001</v>
      </c>
      <c r="I207">
        <v>15.2387</v>
      </c>
      <c r="K207" s="10">
        <f t="shared" si="47"/>
        <v>107447</v>
      </c>
      <c r="M207">
        <v>2031</v>
      </c>
      <c r="N207">
        <v>421.45800000000003</v>
      </c>
      <c r="O207">
        <v>106.08799999999999</v>
      </c>
      <c r="P207">
        <v>97.113799999999998</v>
      </c>
      <c r="Q207">
        <v>87.784099999999995</v>
      </c>
      <c r="R207">
        <v>104.767</v>
      </c>
      <c r="S207">
        <v>107.447</v>
      </c>
      <c r="T207">
        <v>134.94300000000001</v>
      </c>
      <c r="U207">
        <v>15.2387</v>
      </c>
      <c r="W207" s="10">
        <f t="shared" si="48"/>
        <v>107447</v>
      </c>
    </row>
    <row r="208" spans="1:23" ht="15" customHeight="1" x14ac:dyDescent="0.2">
      <c r="A208">
        <v>2032</v>
      </c>
      <c r="B208">
        <v>421.45800000000003</v>
      </c>
      <c r="C208">
        <v>106.08799999999999</v>
      </c>
      <c r="D208">
        <v>97.113799999999998</v>
      </c>
      <c r="E208">
        <v>88.733699999999999</v>
      </c>
      <c r="F208">
        <v>107.315</v>
      </c>
      <c r="G208">
        <v>109.664</v>
      </c>
      <c r="H208">
        <v>139.43199999999999</v>
      </c>
      <c r="I208">
        <v>16.2727</v>
      </c>
      <c r="K208" s="10">
        <f t="shared" si="47"/>
        <v>109664</v>
      </c>
      <c r="M208">
        <v>2032</v>
      </c>
      <c r="N208">
        <v>421.45800000000003</v>
      </c>
      <c r="O208">
        <v>106.08799999999999</v>
      </c>
      <c r="P208">
        <v>97.113799999999998</v>
      </c>
      <c r="Q208">
        <v>88.733699999999999</v>
      </c>
      <c r="R208">
        <v>107.315</v>
      </c>
      <c r="S208">
        <v>109.664</v>
      </c>
      <c r="T208">
        <v>139.43199999999999</v>
      </c>
      <c r="U208">
        <v>16.2727</v>
      </c>
      <c r="W208" s="10">
        <f t="shared" si="48"/>
        <v>109664</v>
      </c>
    </row>
    <row r="209" spans="1:23" ht="15" customHeight="1" x14ac:dyDescent="0.2">
      <c r="A209">
        <v>2033</v>
      </c>
      <c r="B209">
        <v>421.45800000000003</v>
      </c>
      <c r="C209">
        <v>106.08799999999999</v>
      </c>
      <c r="D209">
        <v>97.113799999999998</v>
      </c>
      <c r="E209">
        <v>89.351399999999998</v>
      </c>
      <c r="F209">
        <v>109.328</v>
      </c>
      <c r="G209">
        <v>111.812</v>
      </c>
      <c r="H209">
        <v>142.142</v>
      </c>
      <c r="I209">
        <v>17.1691</v>
      </c>
      <c r="K209" s="10">
        <f t="shared" si="47"/>
        <v>111812</v>
      </c>
      <c r="M209">
        <v>2033</v>
      </c>
      <c r="N209">
        <v>421.45800000000003</v>
      </c>
      <c r="O209">
        <v>106.08799999999999</v>
      </c>
      <c r="P209">
        <v>97.113799999999998</v>
      </c>
      <c r="Q209">
        <v>89.351399999999998</v>
      </c>
      <c r="R209">
        <v>109.328</v>
      </c>
      <c r="S209">
        <v>111.812</v>
      </c>
      <c r="T209">
        <v>142.142</v>
      </c>
      <c r="U209">
        <v>17.1691</v>
      </c>
      <c r="W209" s="10">
        <f t="shared" si="48"/>
        <v>111812</v>
      </c>
    </row>
    <row r="210" spans="1:23" ht="15" customHeight="1" x14ac:dyDescent="0.2">
      <c r="A210" t="s">
        <v>16</v>
      </c>
      <c r="B210">
        <v>4</v>
      </c>
      <c r="C210" t="s">
        <v>16</v>
      </c>
      <c r="D210" t="s">
        <v>17</v>
      </c>
      <c r="E210" t="s">
        <v>97</v>
      </c>
      <c r="M210" t="s">
        <v>16</v>
      </c>
      <c r="N210">
        <v>4</v>
      </c>
      <c r="O210" t="s">
        <v>16</v>
      </c>
      <c r="P210" t="s">
        <v>17</v>
      </c>
      <c r="Q210" t="s">
        <v>97</v>
      </c>
    </row>
    <row r="211" spans="1:23" ht="15" customHeight="1" x14ac:dyDescent="0.2">
      <c r="A211" t="s">
        <v>18</v>
      </c>
      <c r="B211" t="s">
        <v>97</v>
      </c>
      <c r="M211" t="s">
        <v>18</v>
      </c>
      <c r="N211" t="s">
        <v>97</v>
      </c>
    </row>
    <row r="212" spans="1:23" ht="15" customHeight="1" x14ac:dyDescent="0.2">
      <c r="A212" t="s">
        <v>6</v>
      </c>
      <c r="B212" t="s">
        <v>19</v>
      </c>
      <c r="C212" t="s">
        <v>20</v>
      </c>
      <c r="D212" t="s">
        <v>21</v>
      </c>
      <c r="E212" t="s">
        <v>22</v>
      </c>
      <c r="F212" t="s">
        <v>23</v>
      </c>
      <c r="G212" t="s">
        <v>24</v>
      </c>
      <c r="H212" t="s">
        <v>25</v>
      </c>
      <c r="I212" t="s">
        <v>26</v>
      </c>
      <c r="M212" t="s">
        <v>6</v>
      </c>
      <c r="N212" t="s">
        <v>19</v>
      </c>
      <c r="O212" t="s">
        <v>20</v>
      </c>
      <c r="P212" t="s">
        <v>21</v>
      </c>
      <c r="Q212" t="s">
        <v>22</v>
      </c>
      <c r="R212" t="s">
        <v>23</v>
      </c>
      <c r="S212" t="s">
        <v>24</v>
      </c>
      <c r="T212" t="s">
        <v>25</v>
      </c>
      <c r="U212" t="s">
        <v>26</v>
      </c>
    </row>
    <row r="213" spans="1:23" ht="15" customHeight="1" x14ac:dyDescent="0.2">
      <c r="A213">
        <v>2020</v>
      </c>
      <c r="B213">
        <v>0</v>
      </c>
      <c r="C213">
        <v>4.9312699999999996</v>
      </c>
      <c r="D213">
        <v>5.2728599999999997</v>
      </c>
      <c r="E213">
        <v>2.3849200000000002</v>
      </c>
      <c r="F213">
        <v>2.3849200000000002</v>
      </c>
      <c r="G213">
        <v>2.3849200000000002</v>
      </c>
      <c r="H213">
        <v>2.3849200000000002</v>
      </c>
      <c r="I213" s="1">
        <v>1.3322700000000001E-15</v>
      </c>
      <c r="K213" s="10">
        <f t="shared" ref="K213:K226" si="49">G213*1000</f>
        <v>2384.92</v>
      </c>
      <c r="M213">
        <v>2020</v>
      </c>
      <c r="N213">
        <v>0</v>
      </c>
      <c r="O213">
        <v>4.9312699999999996</v>
      </c>
      <c r="P213">
        <v>5.2728599999999997</v>
      </c>
      <c r="Q213">
        <v>2.3849200000000002</v>
      </c>
      <c r="R213">
        <v>2.3849200000000002</v>
      </c>
      <c r="S213">
        <v>2.3849200000000002</v>
      </c>
      <c r="T213">
        <v>2.3849200000000002</v>
      </c>
      <c r="U213" s="1">
        <v>1.3322700000000001E-15</v>
      </c>
      <c r="W213" s="10">
        <f t="shared" ref="W213:W226" si="50">S213*1000</f>
        <v>2384.92</v>
      </c>
    </row>
    <row r="214" spans="1:23" ht="15" customHeight="1" x14ac:dyDescent="0.2">
      <c r="A214">
        <v>2021</v>
      </c>
      <c r="B214">
        <v>0</v>
      </c>
      <c r="C214">
        <v>4.9312699999999996</v>
      </c>
      <c r="D214">
        <v>5.2728599999999997</v>
      </c>
      <c r="E214">
        <v>2.4710399999999999</v>
      </c>
      <c r="F214">
        <v>2.4710399999999999</v>
      </c>
      <c r="G214">
        <v>2.4710399999999999</v>
      </c>
      <c r="H214">
        <v>2.4710399999999999</v>
      </c>
      <c r="I214" s="1">
        <v>1.1534500000000001E-12</v>
      </c>
      <c r="K214" s="10">
        <f t="shared" si="49"/>
        <v>2471.04</v>
      </c>
      <c r="M214">
        <v>2021</v>
      </c>
      <c r="N214">
        <v>0</v>
      </c>
      <c r="O214">
        <v>4.9312699999999996</v>
      </c>
      <c r="P214">
        <v>5.2728599999999997</v>
      </c>
      <c r="Q214">
        <v>2.4710399999999999</v>
      </c>
      <c r="R214">
        <v>2.4710399999999999</v>
      </c>
      <c r="S214">
        <v>2.4710399999999999</v>
      </c>
      <c r="T214">
        <v>2.4710399999999999</v>
      </c>
      <c r="U214" s="1">
        <v>1.1534500000000001E-12</v>
      </c>
      <c r="W214" s="10">
        <f t="shared" si="50"/>
        <v>2471.04</v>
      </c>
    </row>
    <row r="215" spans="1:23" ht="15" customHeight="1" x14ac:dyDescent="0.2">
      <c r="A215">
        <v>2022</v>
      </c>
      <c r="B215">
        <v>0</v>
      </c>
      <c r="C215">
        <v>4.9312699999999996</v>
      </c>
      <c r="D215">
        <v>5.2728599999999997</v>
      </c>
      <c r="E215">
        <v>2.1573199999999999</v>
      </c>
      <c r="F215">
        <v>2.1573199999999999</v>
      </c>
      <c r="G215">
        <v>2.15733</v>
      </c>
      <c r="H215">
        <v>2.15734</v>
      </c>
      <c r="I215" s="1">
        <v>8.2976899999999995E-6</v>
      </c>
      <c r="K215" s="10">
        <f t="shared" si="49"/>
        <v>2157.33</v>
      </c>
      <c r="M215">
        <v>2022</v>
      </c>
      <c r="N215">
        <v>0</v>
      </c>
      <c r="O215">
        <v>4.9312699999999996</v>
      </c>
      <c r="P215">
        <v>5.2728599999999997</v>
      </c>
      <c r="Q215">
        <v>2.1573199999999999</v>
      </c>
      <c r="R215">
        <v>2.1573199999999999</v>
      </c>
      <c r="S215">
        <v>2.15733</v>
      </c>
      <c r="T215">
        <v>2.15734</v>
      </c>
      <c r="U215" s="1">
        <v>8.2976899999999995E-6</v>
      </c>
      <c r="W215" s="10">
        <f t="shared" si="50"/>
        <v>2157.33</v>
      </c>
    </row>
    <row r="216" spans="1:23" ht="15" customHeight="1" x14ac:dyDescent="0.2">
      <c r="A216">
        <v>2023</v>
      </c>
      <c r="B216">
        <v>0</v>
      </c>
      <c r="C216">
        <v>4.9312699999999996</v>
      </c>
      <c r="D216">
        <v>5.2728599999999997</v>
      </c>
      <c r="E216">
        <v>2.0845400000000001</v>
      </c>
      <c r="F216">
        <v>2.0845899999999999</v>
      </c>
      <c r="G216">
        <v>2.0846100000000001</v>
      </c>
      <c r="H216">
        <v>2.08474</v>
      </c>
      <c r="I216" s="1">
        <v>7.2886700000000001E-5</v>
      </c>
      <c r="K216" s="10">
        <f t="shared" si="49"/>
        <v>2084.61</v>
      </c>
      <c r="M216">
        <v>2023</v>
      </c>
      <c r="N216">
        <v>0</v>
      </c>
      <c r="O216">
        <v>4.9312699999999996</v>
      </c>
      <c r="P216">
        <v>5.2728599999999997</v>
      </c>
      <c r="Q216">
        <v>2.0845400000000001</v>
      </c>
      <c r="R216">
        <v>2.0845899999999999</v>
      </c>
      <c r="S216">
        <v>2.0846100000000001</v>
      </c>
      <c r="T216">
        <v>2.08474</v>
      </c>
      <c r="U216" s="1">
        <v>7.2886700000000001E-5</v>
      </c>
      <c r="W216" s="10">
        <f t="shared" si="50"/>
        <v>2084.61</v>
      </c>
    </row>
    <row r="217" spans="1:23" ht="15" customHeight="1" x14ac:dyDescent="0.2">
      <c r="A217">
        <v>2024</v>
      </c>
      <c r="B217">
        <v>0</v>
      </c>
      <c r="C217">
        <v>4.9312699999999996</v>
      </c>
      <c r="D217">
        <v>5.2728599999999997</v>
      </c>
      <c r="E217">
        <v>2.0246300000000002</v>
      </c>
      <c r="F217">
        <v>2.02495</v>
      </c>
      <c r="G217">
        <v>2.0251000000000001</v>
      </c>
      <c r="H217">
        <v>2.0260699999999998</v>
      </c>
      <c r="I217">
        <v>5.2874499999999995E-4</v>
      </c>
      <c r="K217" s="10">
        <f t="shared" si="49"/>
        <v>2025.1000000000001</v>
      </c>
      <c r="M217">
        <v>2024</v>
      </c>
      <c r="N217">
        <v>0</v>
      </c>
      <c r="O217">
        <v>4.9312699999999996</v>
      </c>
      <c r="P217">
        <v>5.2728599999999997</v>
      </c>
      <c r="Q217">
        <v>2.0246300000000002</v>
      </c>
      <c r="R217">
        <v>2.02495</v>
      </c>
      <c r="S217">
        <v>2.0251000000000001</v>
      </c>
      <c r="T217">
        <v>2.0260699999999998</v>
      </c>
      <c r="U217" s="1">
        <v>5.2874499999999995E-4</v>
      </c>
      <c r="W217" s="10">
        <f t="shared" si="50"/>
        <v>2025.1000000000001</v>
      </c>
    </row>
    <row r="218" spans="1:23" ht="15" customHeight="1" x14ac:dyDescent="0.2">
      <c r="A218">
        <v>2025</v>
      </c>
      <c r="B218">
        <v>0</v>
      </c>
      <c r="C218">
        <v>4.9312699999999996</v>
      </c>
      <c r="D218">
        <v>5.2728599999999997</v>
      </c>
      <c r="E218">
        <v>1.97675</v>
      </c>
      <c r="F218">
        <v>1.97885</v>
      </c>
      <c r="G218">
        <v>1.9797800000000001</v>
      </c>
      <c r="H218">
        <v>1.98593</v>
      </c>
      <c r="I218">
        <v>3.3416800000000001E-3</v>
      </c>
      <c r="K218" s="10">
        <f t="shared" si="49"/>
        <v>1979.7800000000002</v>
      </c>
      <c r="M218">
        <v>2025</v>
      </c>
      <c r="N218">
        <v>0</v>
      </c>
      <c r="O218">
        <v>4.9312699999999996</v>
      </c>
      <c r="P218">
        <v>5.2728599999999997</v>
      </c>
      <c r="Q218">
        <v>1.97675</v>
      </c>
      <c r="R218">
        <v>1.97885</v>
      </c>
      <c r="S218">
        <v>1.9797800000000001</v>
      </c>
      <c r="T218">
        <v>1.98593</v>
      </c>
      <c r="U218">
        <v>3.3416800000000001E-3</v>
      </c>
      <c r="W218" s="10">
        <f t="shared" si="50"/>
        <v>1979.7800000000002</v>
      </c>
    </row>
    <row r="219" spans="1:23" ht="15" customHeight="1" x14ac:dyDescent="0.2">
      <c r="A219">
        <v>2026</v>
      </c>
      <c r="B219">
        <v>0</v>
      </c>
      <c r="C219">
        <v>4.9312699999999996</v>
      </c>
      <c r="D219">
        <v>5.2728599999999997</v>
      </c>
      <c r="E219">
        <v>1.9360299999999999</v>
      </c>
      <c r="F219">
        <v>1.94747</v>
      </c>
      <c r="G219">
        <v>1.95235</v>
      </c>
      <c r="H219">
        <v>1.9854700000000001</v>
      </c>
      <c r="I219">
        <v>1.7767700000000001E-2</v>
      </c>
      <c r="K219" s="10">
        <f t="shared" si="49"/>
        <v>1952.3500000000001</v>
      </c>
      <c r="M219">
        <v>2026</v>
      </c>
      <c r="N219">
        <v>0</v>
      </c>
      <c r="O219">
        <v>4.9312699999999996</v>
      </c>
      <c r="P219">
        <v>5.2728599999999997</v>
      </c>
      <c r="Q219">
        <v>1.9360299999999999</v>
      </c>
      <c r="R219">
        <v>1.94747</v>
      </c>
      <c r="S219">
        <v>1.95235</v>
      </c>
      <c r="T219">
        <v>1.9854700000000001</v>
      </c>
      <c r="U219">
        <v>1.7767700000000001E-2</v>
      </c>
      <c r="W219" s="10">
        <f t="shared" si="50"/>
        <v>1952.3500000000001</v>
      </c>
    </row>
    <row r="220" spans="1:23" ht="15" customHeight="1" x14ac:dyDescent="0.2">
      <c r="A220">
        <v>2027</v>
      </c>
      <c r="B220">
        <v>0</v>
      </c>
      <c r="C220">
        <v>4.9312699999999996</v>
      </c>
      <c r="D220">
        <v>5.2728599999999997</v>
      </c>
      <c r="E220">
        <v>1.89272</v>
      </c>
      <c r="F220">
        <v>1.93747</v>
      </c>
      <c r="G220">
        <v>1.9546699999999999</v>
      </c>
      <c r="H220">
        <v>2.0716299999999999</v>
      </c>
      <c r="I220">
        <v>6.5143099999999995E-2</v>
      </c>
      <c r="K220" s="10">
        <f t="shared" si="49"/>
        <v>1954.6699999999998</v>
      </c>
      <c r="M220">
        <v>2027</v>
      </c>
      <c r="N220">
        <v>0</v>
      </c>
      <c r="O220">
        <v>4.9312699999999996</v>
      </c>
      <c r="P220">
        <v>5.2728599999999997</v>
      </c>
      <c r="Q220">
        <v>1.89272</v>
      </c>
      <c r="R220">
        <v>1.93747</v>
      </c>
      <c r="S220">
        <v>1.9546699999999999</v>
      </c>
      <c r="T220">
        <v>2.0716299999999999</v>
      </c>
      <c r="U220">
        <v>6.5143099999999995E-2</v>
      </c>
      <c r="W220" s="10">
        <f t="shared" si="50"/>
        <v>1954.6699999999998</v>
      </c>
    </row>
    <row r="221" spans="1:23" ht="15" customHeight="1" x14ac:dyDescent="0.2">
      <c r="A221">
        <v>2028</v>
      </c>
      <c r="B221">
        <v>0</v>
      </c>
      <c r="C221">
        <v>4.9312699999999996</v>
      </c>
      <c r="D221">
        <v>5.2728599999999997</v>
      </c>
      <c r="E221">
        <v>1.84934</v>
      </c>
      <c r="F221">
        <v>1.95028</v>
      </c>
      <c r="G221">
        <v>1.9891700000000001</v>
      </c>
      <c r="H221">
        <v>2.23075</v>
      </c>
      <c r="I221">
        <v>0.13786399999999999</v>
      </c>
      <c r="K221" s="10">
        <f t="shared" si="49"/>
        <v>1989.17</v>
      </c>
      <c r="M221">
        <v>2028</v>
      </c>
      <c r="N221">
        <v>0</v>
      </c>
      <c r="O221">
        <v>4.9312699999999996</v>
      </c>
      <c r="P221">
        <v>5.2728599999999997</v>
      </c>
      <c r="Q221">
        <v>1.84934</v>
      </c>
      <c r="R221">
        <v>1.95028</v>
      </c>
      <c r="S221">
        <v>1.9891700000000001</v>
      </c>
      <c r="T221">
        <v>2.23075</v>
      </c>
      <c r="U221">
        <v>0.13786399999999999</v>
      </c>
      <c r="W221" s="10">
        <f t="shared" si="50"/>
        <v>1989.17</v>
      </c>
    </row>
    <row r="222" spans="1:23" ht="15" customHeight="1" x14ac:dyDescent="0.2">
      <c r="A222">
        <v>2029</v>
      </c>
      <c r="B222">
        <v>0</v>
      </c>
      <c r="C222">
        <v>4.9312699999999996</v>
      </c>
      <c r="D222">
        <v>5.2728599999999997</v>
      </c>
      <c r="E222">
        <v>1.8161799999999999</v>
      </c>
      <c r="F222">
        <v>1.9872000000000001</v>
      </c>
      <c r="G222">
        <v>2.0411299999999999</v>
      </c>
      <c r="H222">
        <v>2.4146800000000002</v>
      </c>
      <c r="I222">
        <v>0.205627</v>
      </c>
      <c r="K222" s="10">
        <f t="shared" si="49"/>
        <v>2041.1299999999999</v>
      </c>
      <c r="M222">
        <v>2029</v>
      </c>
      <c r="N222">
        <v>0</v>
      </c>
      <c r="O222">
        <v>4.9312699999999996</v>
      </c>
      <c r="P222">
        <v>5.2728599999999997</v>
      </c>
      <c r="Q222">
        <v>1.8161799999999999</v>
      </c>
      <c r="R222">
        <v>1.9872000000000001</v>
      </c>
      <c r="S222">
        <v>2.0411299999999999</v>
      </c>
      <c r="T222">
        <v>2.4146800000000002</v>
      </c>
      <c r="U222">
        <v>0.205627</v>
      </c>
      <c r="W222" s="10">
        <f t="shared" si="50"/>
        <v>2041.1299999999999</v>
      </c>
    </row>
    <row r="223" spans="1:23" ht="15" customHeight="1" x14ac:dyDescent="0.2">
      <c r="A223">
        <v>2030</v>
      </c>
      <c r="B223">
        <v>0</v>
      </c>
      <c r="C223">
        <v>4.9312699999999996</v>
      </c>
      <c r="D223">
        <v>5.2728599999999997</v>
      </c>
      <c r="E223">
        <v>1.8045800000000001</v>
      </c>
      <c r="F223">
        <v>2.0358200000000002</v>
      </c>
      <c r="G223">
        <v>2.09945</v>
      </c>
      <c r="H223">
        <v>2.55341</v>
      </c>
      <c r="I223">
        <v>0.258849</v>
      </c>
      <c r="K223" s="10">
        <f t="shared" si="49"/>
        <v>2099.4499999999998</v>
      </c>
      <c r="M223">
        <v>2030</v>
      </c>
      <c r="N223">
        <v>0</v>
      </c>
      <c r="O223">
        <v>4.9312699999999996</v>
      </c>
      <c r="P223">
        <v>5.2728599999999997</v>
      </c>
      <c r="Q223">
        <v>1.8045800000000001</v>
      </c>
      <c r="R223">
        <v>2.0358200000000002</v>
      </c>
      <c r="S223">
        <v>2.09945</v>
      </c>
      <c r="T223">
        <v>2.55341</v>
      </c>
      <c r="U223">
        <v>0.258849</v>
      </c>
      <c r="W223" s="10">
        <f t="shared" si="50"/>
        <v>2099.4499999999998</v>
      </c>
    </row>
    <row r="224" spans="1:23" ht="15" customHeight="1" x14ac:dyDescent="0.2">
      <c r="A224">
        <v>2031</v>
      </c>
      <c r="B224">
        <v>0</v>
      </c>
      <c r="C224">
        <v>4.9312699999999996</v>
      </c>
      <c r="D224">
        <v>5.2728599999999997</v>
      </c>
      <c r="E224">
        <v>1.7975699999999999</v>
      </c>
      <c r="F224">
        <v>2.0916700000000001</v>
      </c>
      <c r="G224">
        <v>2.1573099999999998</v>
      </c>
      <c r="H224">
        <v>2.6804399999999999</v>
      </c>
      <c r="I224">
        <v>0.29819000000000001</v>
      </c>
      <c r="K224" s="10">
        <f t="shared" si="49"/>
        <v>2157.31</v>
      </c>
      <c r="M224">
        <v>2031</v>
      </c>
      <c r="N224">
        <v>0</v>
      </c>
      <c r="O224">
        <v>4.9312699999999996</v>
      </c>
      <c r="P224">
        <v>5.2728599999999997</v>
      </c>
      <c r="Q224">
        <v>1.7975699999999999</v>
      </c>
      <c r="R224">
        <v>2.0916700000000001</v>
      </c>
      <c r="S224">
        <v>2.1573099999999998</v>
      </c>
      <c r="T224">
        <v>2.6804399999999999</v>
      </c>
      <c r="U224">
        <v>0.29819000000000001</v>
      </c>
      <c r="W224" s="10">
        <f t="shared" si="50"/>
        <v>2157.31</v>
      </c>
    </row>
    <row r="225" spans="1:23" ht="15" customHeight="1" x14ac:dyDescent="0.2">
      <c r="A225">
        <v>2032</v>
      </c>
      <c r="B225">
        <v>0</v>
      </c>
      <c r="C225">
        <v>4.9312699999999996</v>
      </c>
      <c r="D225">
        <v>5.2728599999999997</v>
      </c>
      <c r="E225">
        <v>1.7885500000000001</v>
      </c>
      <c r="F225">
        <v>2.1533799999999998</v>
      </c>
      <c r="G225">
        <v>2.2134200000000002</v>
      </c>
      <c r="H225">
        <v>2.8050000000000002</v>
      </c>
      <c r="I225">
        <v>0.327708</v>
      </c>
      <c r="K225" s="10">
        <f t="shared" si="49"/>
        <v>2213.42</v>
      </c>
      <c r="M225">
        <v>2032</v>
      </c>
      <c r="N225">
        <v>0</v>
      </c>
      <c r="O225">
        <v>4.9312699999999996</v>
      </c>
      <c r="P225">
        <v>5.2728599999999997</v>
      </c>
      <c r="Q225">
        <v>1.7885500000000001</v>
      </c>
      <c r="R225">
        <v>2.1533799999999998</v>
      </c>
      <c r="S225">
        <v>2.2134200000000002</v>
      </c>
      <c r="T225">
        <v>2.8050000000000002</v>
      </c>
      <c r="U225">
        <v>0.327708</v>
      </c>
      <c r="W225" s="10">
        <f t="shared" si="50"/>
        <v>2213.42</v>
      </c>
    </row>
    <row r="226" spans="1:23" ht="15" customHeight="1" x14ac:dyDescent="0.2">
      <c r="A226">
        <v>2033</v>
      </c>
      <c r="B226">
        <v>0</v>
      </c>
      <c r="C226">
        <v>4.9312699999999996</v>
      </c>
      <c r="D226">
        <v>5.2728599999999997</v>
      </c>
      <c r="E226">
        <v>1.80566</v>
      </c>
      <c r="F226">
        <v>2.21008</v>
      </c>
      <c r="G226">
        <v>2.27081</v>
      </c>
      <c r="H226">
        <v>2.9147400000000001</v>
      </c>
      <c r="I226">
        <v>0.35278100000000001</v>
      </c>
      <c r="K226" s="10">
        <f t="shared" si="49"/>
        <v>2270.81</v>
      </c>
      <c r="M226">
        <v>2033</v>
      </c>
      <c r="N226">
        <v>0</v>
      </c>
      <c r="O226">
        <v>4.9312699999999996</v>
      </c>
      <c r="P226">
        <v>5.2728599999999997</v>
      </c>
      <c r="Q226">
        <v>1.80566</v>
      </c>
      <c r="R226">
        <v>2.21008</v>
      </c>
      <c r="S226">
        <v>2.27081</v>
      </c>
      <c r="T226">
        <v>2.9147400000000001</v>
      </c>
      <c r="U226">
        <v>0.35278100000000001</v>
      </c>
      <c r="W226" s="10">
        <f t="shared" si="50"/>
        <v>2270.81</v>
      </c>
    </row>
    <row r="227" spans="1:23" ht="15" customHeight="1" x14ac:dyDescent="0.2"/>
    <row r="228" spans="1:23" ht="15" customHeight="1" x14ac:dyDescent="0.2">
      <c r="A228" t="s">
        <v>29</v>
      </c>
      <c r="B228" t="s">
        <v>97</v>
      </c>
      <c r="M228" t="s">
        <v>29</v>
      </c>
      <c r="N228" t="s">
        <v>97</v>
      </c>
    </row>
    <row r="229" spans="1:23" ht="15" customHeight="1" x14ac:dyDescent="0.2">
      <c r="A229" t="s">
        <v>6</v>
      </c>
      <c r="B229" t="s">
        <v>30</v>
      </c>
      <c r="C229" t="s">
        <v>31</v>
      </c>
      <c r="D229" t="s">
        <v>32</v>
      </c>
      <c r="E229" t="s">
        <v>33</v>
      </c>
      <c r="F229" t="s">
        <v>34</v>
      </c>
      <c r="G229" t="s">
        <v>35</v>
      </c>
      <c r="H229" t="s">
        <v>36</v>
      </c>
      <c r="I229" t="s">
        <v>37</v>
      </c>
      <c r="M229" t="s">
        <v>6</v>
      </c>
      <c r="N229" t="s">
        <v>30</v>
      </c>
      <c r="O229" t="s">
        <v>31</v>
      </c>
      <c r="P229" t="s">
        <v>32</v>
      </c>
      <c r="Q229" t="s">
        <v>33</v>
      </c>
      <c r="R229" t="s">
        <v>34</v>
      </c>
      <c r="S229" t="s">
        <v>35</v>
      </c>
      <c r="T229" t="s">
        <v>36</v>
      </c>
      <c r="U229" t="s">
        <v>37</v>
      </c>
    </row>
    <row r="230" spans="1:23" ht="15" customHeight="1" x14ac:dyDescent="0.2">
      <c r="A230">
        <v>2020</v>
      </c>
      <c r="B230">
        <v>84.831699999999998</v>
      </c>
      <c r="C230">
        <v>33.932699999999997</v>
      </c>
      <c r="D230">
        <v>29.691099999999999</v>
      </c>
      <c r="E230">
        <v>45.176000000000002</v>
      </c>
      <c r="F230">
        <v>45.176000000000002</v>
      </c>
      <c r="G230">
        <v>45.176000000000002</v>
      </c>
      <c r="H230">
        <v>45.176000000000002</v>
      </c>
      <c r="I230" s="1">
        <v>1.0445E-12</v>
      </c>
      <c r="K230" s="10">
        <f t="shared" ref="K230:K243" si="51">G230*1000</f>
        <v>45176</v>
      </c>
      <c r="M230">
        <v>2020</v>
      </c>
      <c r="N230">
        <v>84.831699999999998</v>
      </c>
      <c r="O230">
        <v>33.932699999999997</v>
      </c>
      <c r="P230">
        <v>29.691099999999999</v>
      </c>
      <c r="Q230">
        <v>45.176000000000002</v>
      </c>
      <c r="R230">
        <v>45.176000000000002</v>
      </c>
      <c r="S230">
        <v>45.176000000000002</v>
      </c>
      <c r="T230">
        <v>45.176000000000002</v>
      </c>
      <c r="U230" s="1">
        <v>1.0445E-12</v>
      </c>
      <c r="W230" s="10">
        <f t="shared" ref="W230:W243" si="52">S230*1000</f>
        <v>45176</v>
      </c>
    </row>
    <row r="231" spans="1:23" ht="15" customHeight="1" x14ac:dyDescent="0.2">
      <c r="A231">
        <v>2021</v>
      </c>
      <c r="B231">
        <v>84.831699999999998</v>
      </c>
      <c r="C231">
        <v>33.932699999999997</v>
      </c>
      <c r="D231">
        <v>29.691099999999999</v>
      </c>
      <c r="E231">
        <v>42.987200000000001</v>
      </c>
      <c r="F231">
        <v>42.987699999999997</v>
      </c>
      <c r="G231">
        <v>42.987900000000003</v>
      </c>
      <c r="H231">
        <v>42.9895</v>
      </c>
      <c r="I231" s="1">
        <v>8.7855300000000002E-4</v>
      </c>
      <c r="K231" s="10">
        <f t="shared" si="51"/>
        <v>42987.9</v>
      </c>
      <c r="M231">
        <v>2021</v>
      </c>
      <c r="N231">
        <v>84.831699999999998</v>
      </c>
      <c r="O231">
        <v>33.932699999999997</v>
      </c>
      <c r="P231">
        <v>29.691099999999999</v>
      </c>
      <c r="Q231">
        <v>42.987200000000001</v>
      </c>
      <c r="R231">
        <v>42.987699999999997</v>
      </c>
      <c r="S231">
        <v>42.987900000000003</v>
      </c>
      <c r="T231">
        <v>42.9895</v>
      </c>
      <c r="U231" s="1">
        <v>8.7855300000000002E-4</v>
      </c>
      <c r="W231" s="10">
        <f t="shared" si="52"/>
        <v>42987.9</v>
      </c>
    </row>
    <row r="232" spans="1:23" ht="15" customHeight="1" x14ac:dyDescent="0.2">
      <c r="A232">
        <v>2022</v>
      </c>
      <c r="B232">
        <v>84.831699999999998</v>
      </c>
      <c r="C232">
        <v>33.932699999999997</v>
      </c>
      <c r="D232">
        <v>29.691099999999999</v>
      </c>
      <c r="E232">
        <v>40.953000000000003</v>
      </c>
      <c r="F232">
        <v>40.955800000000004</v>
      </c>
      <c r="G232">
        <v>40.957000000000001</v>
      </c>
      <c r="H232">
        <v>40.965000000000003</v>
      </c>
      <c r="I232" s="1">
        <v>4.3285499999999996E-3</v>
      </c>
      <c r="K232" s="10">
        <f t="shared" si="51"/>
        <v>40957</v>
      </c>
      <c r="M232">
        <v>2022</v>
      </c>
      <c r="N232">
        <v>84.831699999999998</v>
      </c>
      <c r="O232">
        <v>33.932699999999997</v>
      </c>
      <c r="P232">
        <v>29.691099999999999</v>
      </c>
      <c r="Q232">
        <v>40.953000000000003</v>
      </c>
      <c r="R232">
        <v>40.955800000000004</v>
      </c>
      <c r="S232">
        <v>40.957000000000001</v>
      </c>
      <c r="T232">
        <v>40.965000000000003</v>
      </c>
      <c r="U232" s="1">
        <v>4.3285499999999996E-3</v>
      </c>
      <c r="W232" s="10">
        <f t="shared" si="52"/>
        <v>40957</v>
      </c>
    </row>
    <row r="233" spans="1:23" ht="15" customHeight="1" x14ac:dyDescent="0.2">
      <c r="A233">
        <v>2023</v>
      </c>
      <c r="B233">
        <v>84.831699999999998</v>
      </c>
      <c r="C233">
        <v>33.932699999999997</v>
      </c>
      <c r="D233">
        <v>29.691099999999999</v>
      </c>
      <c r="E233">
        <v>39.196199999999997</v>
      </c>
      <c r="F233">
        <v>39.206699999999998</v>
      </c>
      <c r="G233">
        <v>39.210599999999999</v>
      </c>
      <c r="H233">
        <v>39.237299999999998</v>
      </c>
      <c r="I233" s="1">
        <v>1.49856E-2</v>
      </c>
      <c r="K233" s="10">
        <f t="shared" si="51"/>
        <v>39210.6</v>
      </c>
      <c r="M233">
        <v>2023</v>
      </c>
      <c r="N233">
        <v>84.831699999999998</v>
      </c>
      <c r="O233">
        <v>33.932699999999997</v>
      </c>
      <c r="P233">
        <v>29.691099999999999</v>
      </c>
      <c r="Q233">
        <v>39.196199999999997</v>
      </c>
      <c r="R233">
        <v>39.206699999999998</v>
      </c>
      <c r="S233">
        <v>39.210599999999999</v>
      </c>
      <c r="T233">
        <v>39.237299999999998</v>
      </c>
      <c r="U233" s="1">
        <v>1.49856E-2</v>
      </c>
      <c r="W233" s="10">
        <f t="shared" si="52"/>
        <v>39210.6</v>
      </c>
    </row>
    <row r="234" spans="1:23" ht="15" customHeight="1" x14ac:dyDescent="0.2">
      <c r="A234">
        <v>2024</v>
      </c>
      <c r="B234">
        <v>84.831699999999998</v>
      </c>
      <c r="C234">
        <v>33.932699999999997</v>
      </c>
      <c r="D234">
        <v>29.691099999999999</v>
      </c>
      <c r="E234">
        <v>37.669600000000003</v>
      </c>
      <c r="F234">
        <v>37.700299999999999</v>
      </c>
      <c r="G234">
        <v>37.711399999999998</v>
      </c>
      <c r="H234">
        <v>37.787799999999997</v>
      </c>
      <c r="I234" s="1">
        <v>4.2600399999999997E-2</v>
      </c>
      <c r="K234" s="10">
        <f t="shared" si="51"/>
        <v>37711.399999999994</v>
      </c>
      <c r="M234">
        <v>2024</v>
      </c>
      <c r="N234">
        <v>84.831699999999998</v>
      </c>
      <c r="O234">
        <v>33.932699999999997</v>
      </c>
      <c r="P234">
        <v>29.691099999999999</v>
      </c>
      <c r="Q234">
        <v>37.669600000000003</v>
      </c>
      <c r="R234">
        <v>37.700299999999999</v>
      </c>
      <c r="S234">
        <v>37.711399999999998</v>
      </c>
      <c r="T234">
        <v>37.787799999999997</v>
      </c>
      <c r="U234" s="1">
        <v>4.2600399999999997E-2</v>
      </c>
      <c r="W234" s="10">
        <f t="shared" si="52"/>
        <v>37711.399999999994</v>
      </c>
    </row>
    <row r="235" spans="1:23" ht="15" customHeight="1" x14ac:dyDescent="0.2">
      <c r="A235">
        <v>2025</v>
      </c>
      <c r="B235">
        <v>84.831699999999998</v>
      </c>
      <c r="C235">
        <v>33.932699999999997</v>
      </c>
      <c r="D235">
        <v>29.691099999999999</v>
      </c>
      <c r="E235">
        <v>36.379399999999997</v>
      </c>
      <c r="F235">
        <v>36.457000000000001</v>
      </c>
      <c r="G235">
        <v>36.485399999999998</v>
      </c>
      <c r="H235">
        <v>36.6755</v>
      </c>
      <c r="I235" s="1">
        <v>0.106388</v>
      </c>
      <c r="K235" s="10">
        <f t="shared" si="51"/>
        <v>36485.4</v>
      </c>
      <c r="M235">
        <v>2025</v>
      </c>
      <c r="N235">
        <v>84.831699999999998</v>
      </c>
      <c r="O235">
        <v>33.932699999999997</v>
      </c>
      <c r="P235">
        <v>29.691099999999999</v>
      </c>
      <c r="Q235">
        <v>36.379399999999997</v>
      </c>
      <c r="R235">
        <v>36.457000000000001</v>
      </c>
      <c r="S235">
        <v>36.485399999999998</v>
      </c>
      <c r="T235">
        <v>36.6755</v>
      </c>
      <c r="U235" s="1">
        <v>0.106388</v>
      </c>
      <c r="W235" s="10">
        <f t="shared" si="52"/>
        <v>36485.4</v>
      </c>
    </row>
    <row r="236" spans="1:23" ht="15" customHeight="1" x14ac:dyDescent="0.2">
      <c r="A236">
        <v>2026</v>
      </c>
      <c r="B236">
        <v>84.831699999999998</v>
      </c>
      <c r="C236">
        <v>33.932699999999997</v>
      </c>
      <c r="D236">
        <v>29.691099999999999</v>
      </c>
      <c r="E236">
        <v>35.307699999999997</v>
      </c>
      <c r="F236">
        <v>35.481999999999999</v>
      </c>
      <c r="G236">
        <v>35.551600000000001</v>
      </c>
      <c r="H236">
        <v>35.980699999999999</v>
      </c>
      <c r="I236">
        <v>0.24052000000000001</v>
      </c>
      <c r="K236" s="10">
        <f t="shared" si="51"/>
        <v>35551.599999999999</v>
      </c>
      <c r="M236">
        <v>2026</v>
      </c>
      <c r="N236">
        <v>84.831699999999998</v>
      </c>
      <c r="O236">
        <v>33.932699999999997</v>
      </c>
      <c r="P236">
        <v>29.691099999999999</v>
      </c>
      <c r="Q236">
        <v>35.307699999999997</v>
      </c>
      <c r="R236">
        <v>35.481999999999999</v>
      </c>
      <c r="S236">
        <v>35.551600000000001</v>
      </c>
      <c r="T236">
        <v>35.980699999999999</v>
      </c>
      <c r="U236">
        <v>0.24052000000000001</v>
      </c>
      <c r="W236" s="10">
        <f t="shared" si="52"/>
        <v>35551.599999999999</v>
      </c>
    </row>
    <row r="237" spans="1:23" ht="15" customHeight="1" x14ac:dyDescent="0.2">
      <c r="A237">
        <v>2027</v>
      </c>
      <c r="B237">
        <v>84.831699999999998</v>
      </c>
      <c r="C237">
        <v>33.932699999999997</v>
      </c>
      <c r="D237">
        <v>29.691099999999999</v>
      </c>
      <c r="E237">
        <v>34.420200000000001</v>
      </c>
      <c r="F237">
        <v>34.800699999999999</v>
      </c>
      <c r="G237">
        <v>34.935099999999998</v>
      </c>
      <c r="H237">
        <v>35.822299999999998</v>
      </c>
      <c r="I237">
        <v>0.49666300000000002</v>
      </c>
      <c r="K237" s="10">
        <f t="shared" si="51"/>
        <v>34935.1</v>
      </c>
      <c r="M237">
        <v>2027</v>
      </c>
      <c r="N237">
        <v>84.831699999999998</v>
      </c>
      <c r="O237">
        <v>33.932699999999997</v>
      </c>
      <c r="P237">
        <v>29.691099999999999</v>
      </c>
      <c r="Q237">
        <v>34.420200000000001</v>
      </c>
      <c r="R237">
        <v>34.800699999999999</v>
      </c>
      <c r="S237">
        <v>34.935099999999998</v>
      </c>
      <c r="T237">
        <v>35.822299999999998</v>
      </c>
      <c r="U237">
        <v>0.49666300000000002</v>
      </c>
      <c r="W237" s="10">
        <f t="shared" si="52"/>
        <v>34935.1</v>
      </c>
    </row>
    <row r="238" spans="1:23" ht="15" customHeight="1" x14ac:dyDescent="0.2">
      <c r="A238">
        <v>2028</v>
      </c>
      <c r="B238">
        <v>84.831699999999998</v>
      </c>
      <c r="C238">
        <v>33.932699999999997</v>
      </c>
      <c r="D238">
        <v>29.691099999999999</v>
      </c>
      <c r="E238">
        <v>33.678199999999997</v>
      </c>
      <c r="F238">
        <v>34.421599999999998</v>
      </c>
      <c r="G238">
        <v>34.667400000000001</v>
      </c>
      <c r="H238">
        <v>36.321599999999997</v>
      </c>
      <c r="I238">
        <v>0.93222400000000005</v>
      </c>
      <c r="K238" s="10">
        <f t="shared" si="51"/>
        <v>34667.4</v>
      </c>
      <c r="M238">
        <v>2028</v>
      </c>
      <c r="N238">
        <v>84.831699999999998</v>
      </c>
      <c r="O238">
        <v>33.932699999999997</v>
      </c>
      <c r="P238">
        <v>29.691099999999999</v>
      </c>
      <c r="Q238">
        <v>33.678199999999997</v>
      </c>
      <c r="R238">
        <v>34.421599999999998</v>
      </c>
      <c r="S238">
        <v>34.667400000000001</v>
      </c>
      <c r="T238">
        <v>36.321599999999997</v>
      </c>
      <c r="U238">
        <v>0.93222400000000005</v>
      </c>
      <c r="W238" s="10">
        <f t="shared" si="52"/>
        <v>34667.4</v>
      </c>
    </row>
    <row r="239" spans="1:23" ht="15" customHeight="1" x14ac:dyDescent="0.2">
      <c r="A239">
        <v>2029</v>
      </c>
      <c r="B239">
        <v>84.831699999999998</v>
      </c>
      <c r="C239">
        <v>33.932699999999997</v>
      </c>
      <c r="D239">
        <v>29.691099999999999</v>
      </c>
      <c r="E239">
        <v>33.056600000000003</v>
      </c>
      <c r="F239">
        <v>34.375100000000003</v>
      </c>
      <c r="G239">
        <v>34.771999999999998</v>
      </c>
      <c r="H239">
        <v>37.493699999999997</v>
      </c>
      <c r="I239">
        <v>1.57735</v>
      </c>
      <c r="K239" s="10">
        <f t="shared" si="51"/>
        <v>34772</v>
      </c>
      <c r="M239">
        <v>2029</v>
      </c>
      <c r="N239">
        <v>84.831699999999998</v>
      </c>
      <c r="O239">
        <v>33.932699999999997</v>
      </c>
      <c r="P239">
        <v>29.691099999999999</v>
      </c>
      <c r="Q239">
        <v>33.056600000000003</v>
      </c>
      <c r="R239">
        <v>34.375100000000003</v>
      </c>
      <c r="S239">
        <v>34.771999999999998</v>
      </c>
      <c r="T239">
        <v>37.493699999999997</v>
      </c>
      <c r="U239">
        <v>1.57735</v>
      </c>
      <c r="W239" s="10">
        <f t="shared" si="52"/>
        <v>34772</v>
      </c>
    </row>
    <row r="240" spans="1:23" ht="15" customHeight="1" x14ac:dyDescent="0.2">
      <c r="A240">
        <v>2030</v>
      </c>
      <c r="B240">
        <v>84.831699999999998</v>
      </c>
      <c r="C240">
        <v>33.932699999999997</v>
      </c>
      <c r="D240">
        <v>29.691099999999999</v>
      </c>
      <c r="E240">
        <v>32.573799999999999</v>
      </c>
      <c r="F240">
        <v>34.656799999999997</v>
      </c>
      <c r="G240">
        <v>35.235100000000003</v>
      </c>
      <c r="H240">
        <v>39.502800000000001</v>
      </c>
      <c r="I240">
        <v>2.3976700000000002</v>
      </c>
      <c r="K240" s="10">
        <f t="shared" si="51"/>
        <v>35235.100000000006</v>
      </c>
      <c r="M240">
        <v>2030</v>
      </c>
      <c r="N240">
        <v>84.831699999999998</v>
      </c>
      <c r="O240">
        <v>33.932699999999997</v>
      </c>
      <c r="P240">
        <v>29.691099999999999</v>
      </c>
      <c r="Q240">
        <v>32.573799999999999</v>
      </c>
      <c r="R240">
        <v>34.656799999999997</v>
      </c>
      <c r="S240">
        <v>35.235100000000003</v>
      </c>
      <c r="T240">
        <v>39.502800000000001</v>
      </c>
      <c r="U240">
        <v>2.3976700000000002</v>
      </c>
      <c r="W240" s="10">
        <f t="shared" si="52"/>
        <v>35235.100000000006</v>
      </c>
    </row>
    <row r="241" spans="1:23" ht="15" customHeight="1" x14ac:dyDescent="0.2">
      <c r="A241">
        <v>2031</v>
      </c>
      <c r="B241">
        <v>84.831699999999998</v>
      </c>
      <c r="C241">
        <v>33.932699999999997</v>
      </c>
      <c r="D241">
        <v>29.691099999999999</v>
      </c>
      <c r="E241">
        <v>32.205300000000001</v>
      </c>
      <c r="F241">
        <v>35.179400000000001</v>
      </c>
      <c r="G241">
        <v>35.990099999999998</v>
      </c>
      <c r="H241">
        <v>41.9146</v>
      </c>
      <c r="I241">
        <v>3.2941600000000002</v>
      </c>
      <c r="K241" s="10">
        <f t="shared" si="51"/>
        <v>35990.1</v>
      </c>
      <c r="M241">
        <v>2031</v>
      </c>
      <c r="N241">
        <v>84.831699999999998</v>
      </c>
      <c r="O241">
        <v>33.932699999999997</v>
      </c>
      <c r="P241">
        <v>29.691099999999999</v>
      </c>
      <c r="Q241">
        <v>32.205300000000001</v>
      </c>
      <c r="R241">
        <v>35.179400000000001</v>
      </c>
      <c r="S241">
        <v>35.990099999999998</v>
      </c>
      <c r="T241">
        <v>41.9146</v>
      </c>
      <c r="U241">
        <v>3.2941600000000002</v>
      </c>
      <c r="W241" s="10">
        <f t="shared" si="52"/>
        <v>35990.1</v>
      </c>
    </row>
    <row r="242" spans="1:23" ht="15" customHeight="1" x14ac:dyDescent="0.2">
      <c r="A242">
        <v>2032</v>
      </c>
      <c r="B242">
        <v>84.831699999999998</v>
      </c>
      <c r="C242">
        <v>33.932699999999997</v>
      </c>
      <c r="D242">
        <v>29.691099999999999</v>
      </c>
      <c r="E242">
        <v>31.951799999999999</v>
      </c>
      <c r="F242">
        <v>36.029299999999999</v>
      </c>
      <c r="G242">
        <v>36.9377</v>
      </c>
      <c r="H242">
        <v>44.371600000000001</v>
      </c>
      <c r="I242">
        <v>4.1545500000000004</v>
      </c>
      <c r="K242" s="10">
        <f t="shared" si="51"/>
        <v>36937.699999999997</v>
      </c>
      <c r="M242">
        <v>2032</v>
      </c>
      <c r="N242">
        <v>84.831699999999998</v>
      </c>
      <c r="O242">
        <v>33.932699999999997</v>
      </c>
      <c r="P242">
        <v>29.691099999999999</v>
      </c>
      <c r="Q242">
        <v>31.951799999999999</v>
      </c>
      <c r="R242">
        <v>36.029299999999999</v>
      </c>
      <c r="S242">
        <v>36.9377</v>
      </c>
      <c r="T242">
        <v>44.371600000000001</v>
      </c>
      <c r="U242">
        <v>4.1545500000000004</v>
      </c>
      <c r="W242" s="10">
        <f t="shared" si="52"/>
        <v>36937.699999999997</v>
      </c>
    </row>
    <row r="243" spans="1:23" ht="15" customHeight="1" x14ac:dyDescent="0.2">
      <c r="A243">
        <v>2033</v>
      </c>
      <c r="B243">
        <v>84.831699999999998</v>
      </c>
      <c r="C243">
        <v>33.932699999999997</v>
      </c>
      <c r="D243">
        <v>29.691099999999999</v>
      </c>
      <c r="E243">
        <v>31.917400000000001</v>
      </c>
      <c r="F243">
        <v>36.994300000000003</v>
      </c>
      <c r="G243">
        <v>37.982900000000001</v>
      </c>
      <c r="H243">
        <v>46.597200000000001</v>
      </c>
      <c r="I243">
        <v>4.9056300000000004</v>
      </c>
      <c r="K243" s="10">
        <f t="shared" si="51"/>
        <v>37982.9</v>
      </c>
      <c r="M243">
        <v>2033</v>
      </c>
      <c r="N243">
        <v>84.831699999999998</v>
      </c>
      <c r="O243">
        <v>33.932699999999997</v>
      </c>
      <c r="P243">
        <v>29.691099999999999</v>
      </c>
      <c r="Q243">
        <v>31.917400000000001</v>
      </c>
      <c r="R243">
        <v>36.994300000000003</v>
      </c>
      <c r="S243">
        <v>37.982900000000001</v>
      </c>
      <c r="T243">
        <v>46.597200000000001</v>
      </c>
      <c r="U243">
        <v>4.9056300000000004</v>
      </c>
      <c r="W243" s="10">
        <f t="shared" si="52"/>
        <v>37982.9</v>
      </c>
    </row>
    <row r="244" spans="1:23" ht="15" customHeight="1" x14ac:dyDescent="0.2"/>
    <row r="245" spans="1:23" ht="15" customHeight="1" x14ac:dyDescent="0.2">
      <c r="A245" t="s">
        <v>98</v>
      </c>
      <c r="M245" t="s">
        <v>98</v>
      </c>
    </row>
    <row r="246" spans="1:23" ht="15" customHeight="1" x14ac:dyDescent="0.2">
      <c r="A246" t="s">
        <v>6</v>
      </c>
      <c r="B246" t="s">
        <v>39</v>
      </c>
      <c r="C246" t="s">
        <v>40</v>
      </c>
      <c r="D246" t="s">
        <v>41</v>
      </c>
      <c r="E246" t="s">
        <v>42</v>
      </c>
      <c r="F246" t="s">
        <v>43</v>
      </c>
      <c r="G246" t="s">
        <v>44</v>
      </c>
      <c r="H246" t="s">
        <v>45</v>
      </c>
      <c r="I246" t="s">
        <v>46</v>
      </c>
      <c r="M246" t="s">
        <v>6</v>
      </c>
      <c r="N246" t="s">
        <v>39</v>
      </c>
      <c r="O246" t="s">
        <v>40</v>
      </c>
      <c r="P246" t="s">
        <v>41</v>
      </c>
      <c r="Q246" t="s">
        <v>42</v>
      </c>
      <c r="R246" t="s">
        <v>43</v>
      </c>
      <c r="S246" t="s">
        <v>44</v>
      </c>
      <c r="T246" t="s">
        <v>45</v>
      </c>
      <c r="U246" t="s">
        <v>46</v>
      </c>
    </row>
    <row r="247" spans="1:23" ht="15" customHeight="1" x14ac:dyDescent="0.2">
      <c r="A247">
        <v>2020</v>
      </c>
      <c r="B247">
        <v>0</v>
      </c>
      <c r="C247">
        <v>6.1027400000000002E-2</v>
      </c>
      <c r="D247">
        <v>7.3275999999999994E-2</v>
      </c>
      <c r="E247">
        <v>2.5439900000000001E-2</v>
      </c>
      <c r="F247">
        <v>2.5439900000000001E-2</v>
      </c>
      <c r="G247">
        <v>2.5439900000000001E-2</v>
      </c>
      <c r="H247">
        <v>2.5439900000000001E-2</v>
      </c>
      <c r="I247" s="1">
        <v>2.0816700000000001E-16</v>
      </c>
      <c r="K247" s="11">
        <f t="shared" ref="K247:K260" si="53">G247</f>
        <v>2.5439900000000001E-2</v>
      </c>
      <c r="M247">
        <v>2020</v>
      </c>
      <c r="N247">
        <v>0</v>
      </c>
      <c r="O247">
        <v>6.1027400000000002E-2</v>
      </c>
      <c r="P247">
        <v>7.3275999999999994E-2</v>
      </c>
      <c r="Q247">
        <v>2.5439900000000001E-2</v>
      </c>
      <c r="R247">
        <v>2.5439900000000001E-2</v>
      </c>
      <c r="S247">
        <v>2.5439900000000001E-2</v>
      </c>
      <c r="T247">
        <v>2.5439900000000001E-2</v>
      </c>
      <c r="U247" s="1">
        <v>2.0816700000000001E-16</v>
      </c>
      <c r="W247" s="11">
        <f t="shared" ref="W247:W260" si="54">S247</f>
        <v>2.5439900000000001E-2</v>
      </c>
    </row>
    <row r="248" spans="1:23" ht="15" customHeight="1" x14ac:dyDescent="0.2">
      <c r="A248">
        <v>2021</v>
      </c>
      <c r="B248">
        <v>0</v>
      </c>
      <c r="C248">
        <v>6.1027400000000002E-2</v>
      </c>
      <c r="D248">
        <v>7.3275999999999994E-2</v>
      </c>
      <c r="E248">
        <v>2.7630499999999999E-2</v>
      </c>
      <c r="F248">
        <v>2.7630499999999999E-2</v>
      </c>
      <c r="G248">
        <v>2.7630499999999999E-2</v>
      </c>
      <c r="H248">
        <v>2.7630499999999999E-2</v>
      </c>
      <c r="I248" s="1">
        <v>8.2365799999999997E-9</v>
      </c>
      <c r="K248" s="11">
        <f t="shared" si="53"/>
        <v>2.7630499999999999E-2</v>
      </c>
      <c r="M248">
        <v>2021</v>
      </c>
      <c r="N248">
        <v>0</v>
      </c>
      <c r="O248">
        <v>6.1027400000000002E-2</v>
      </c>
      <c r="P248">
        <v>7.3275999999999994E-2</v>
      </c>
      <c r="Q248">
        <v>2.7630499999999999E-2</v>
      </c>
      <c r="R248">
        <v>2.7630499999999999E-2</v>
      </c>
      <c r="S248">
        <v>2.7630499999999999E-2</v>
      </c>
      <c r="T248">
        <v>2.7630499999999999E-2</v>
      </c>
      <c r="U248" s="1">
        <v>8.2365799999999997E-9</v>
      </c>
      <c r="W248" s="11">
        <f t="shared" si="54"/>
        <v>2.7630499999999999E-2</v>
      </c>
    </row>
    <row r="249" spans="1:23" ht="15" customHeight="1" x14ac:dyDescent="0.2">
      <c r="A249">
        <v>2022</v>
      </c>
      <c r="B249">
        <v>0</v>
      </c>
      <c r="C249">
        <v>6.1027400000000002E-2</v>
      </c>
      <c r="D249">
        <v>7.3275999999999994E-2</v>
      </c>
      <c r="E249">
        <v>2.5141799999999999E-2</v>
      </c>
      <c r="F249">
        <v>2.5141799999999999E-2</v>
      </c>
      <c r="G249">
        <v>2.5141799999999999E-2</v>
      </c>
      <c r="H249">
        <v>2.5141799999999999E-2</v>
      </c>
      <c r="I249" s="1">
        <v>9.7144500000000003E-17</v>
      </c>
      <c r="K249" s="11">
        <f t="shared" si="53"/>
        <v>2.5141799999999999E-2</v>
      </c>
      <c r="M249">
        <v>2022</v>
      </c>
      <c r="N249">
        <v>0</v>
      </c>
      <c r="O249">
        <v>6.1027400000000002E-2</v>
      </c>
      <c r="P249">
        <v>7.3275999999999994E-2</v>
      </c>
      <c r="Q249">
        <v>2.5141799999999999E-2</v>
      </c>
      <c r="R249">
        <v>2.5141799999999999E-2</v>
      </c>
      <c r="S249">
        <v>2.5141799999999999E-2</v>
      </c>
      <c r="T249">
        <v>2.5141799999999999E-2</v>
      </c>
      <c r="U249" s="1">
        <v>9.7144500000000003E-17</v>
      </c>
      <c r="W249" s="11">
        <f t="shared" si="54"/>
        <v>2.5141799999999999E-2</v>
      </c>
    </row>
    <row r="250" spans="1:23" ht="15" customHeight="1" x14ac:dyDescent="0.2">
      <c r="A250">
        <v>2023</v>
      </c>
      <c r="B250">
        <v>0</v>
      </c>
      <c r="C250">
        <v>6.1027400000000002E-2</v>
      </c>
      <c r="D250">
        <v>7.3275999999999994E-2</v>
      </c>
      <c r="E250">
        <v>2.5141799999999999E-2</v>
      </c>
      <c r="F250">
        <v>2.5141799999999999E-2</v>
      </c>
      <c r="G250">
        <v>2.5141799999999999E-2</v>
      </c>
      <c r="H250">
        <v>2.5141799999999999E-2</v>
      </c>
      <c r="I250" s="1">
        <v>9.7144500000000003E-17</v>
      </c>
      <c r="K250" s="11">
        <f t="shared" si="53"/>
        <v>2.5141799999999999E-2</v>
      </c>
      <c r="M250">
        <v>2023</v>
      </c>
      <c r="N250">
        <v>0</v>
      </c>
      <c r="O250">
        <v>6.1027400000000002E-2</v>
      </c>
      <c r="P250">
        <v>7.3275999999999994E-2</v>
      </c>
      <c r="Q250">
        <v>2.5141799999999999E-2</v>
      </c>
      <c r="R250">
        <v>2.5141799999999999E-2</v>
      </c>
      <c r="S250">
        <v>2.5141799999999999E-2</v>
      </c>
      <c r="T250">
        <v>2.5141799999999999E-2</v>
      </c>
      <c r="U250" s="1">
        <v>9.7144500000000003E-17</v>
      </c>
      <c r="W250" s="11">
        <f t="shared" si="54"/>
        <v>2.5141799999999999E-2</v>
      </c>
    </row>
    <row r="251" spans="1:23" ht="15" customHeight="1" x14ac:dyDescent="0.2">
      <c r="A251">
        <v>2024</v>
      </c>
      <c r="B251">
        <v>0</v>
      </c>
      <c r="C251">
        <v>6.1027400000000002E-2</v>
      </c>
      <c r="D251">
        <v>7.3275999999999994E-2</v>
      </c>
      <c r="E251">
        <v>2.5141799999999999E-2</v>
      </c>
      <c r="F251">
        <v>2.5141799999999999E-2</v>
      </c>
      <c r="G251">
        <v>2.5141799999999999E-2</v>
      </c>
      <c r="H251">
        <v>2.5141799999999999E-2</v>
      </c>
      <c r="I251" s="1">
        <v>9.7144500000000003E-17</v>
      </c>
      <c r="K251" s="11">
        <f t="shared" si="53"/>
        <v>2.5141799999999999E-2</v>
      </c>
      <c r="M251">
        <v>2024</v>
      </c>
      <c r="N251">
        <v>0</v>
      </c>
      <c r="O251">
        <v>6.1027400000000002E-2</v>
      </c>
      <c r="P251">
        <v>7.3275999999999994E-2</v>
      </c>
      <c r="Q251">
        <v>2.5141799999999999E-2</v>
      </c>
      <c r="R251">
        <v>2.5141799999999999E-2</v>
      </c>
      <c r="S251">
        <v>2.5141799999999999E-2</v>
      </c>
      <c r="T251">
        <v>2.5141799999999999E-2</v>
      </c>
      <c r="U251" s="1">
        <v>9.7144500000000003E-17</v>
      </c>
      <c r="W251" s="11">
        <f t="shared" si="54"/>
        <v>2.5141799999999999E-2</v>
      </c>
    </row>
    <row r="252" spans="1:23" ht="15" customHeight="1" x14ac:dyDescent="0.2">
      <c r="A252">
        <v>2025</v>
      </c>
      <c r="B252">
        <v>0</v>
      </c>
      <c r="C252">
        <v>6.1027400000000002E-2</v>
      </c>
      <c r="D252">
        <v>7.3275999999999994E-2</v>
      </c>
      <c r="E252">
        <v>2.5141799999999999E-2</v>
      </c>
      <c r="F252">
        <v>2.5141799999999999E-2</v>
      </c>
      <c r="G252">
        <v>2.5141799999999999E-2</v>
      </c>
      <c r="H252">
        <v>2.5141799999999999E-2</v>
      </c>
      <c r="I252" s="1">
        <v>9.7144500000000003E-17</v>
      </c>
      <c r="K252" s="11">
        <f t="shared" si="53"/>
        <v>2.5141799999999999E-2</v>
      </c>
      <c r="M252">
        <v>2025</v>
      </c>
      <c r="N252">
        <v>0</v>
      </c>
      <c r="O252">
        <v>6.1027400000000002E-2</v>
      </c>
      <c r="P252">
        <v>7.3275999999999994E-2</v>
      </c>
      <c r="Q252">
        <v>2.5141799999999999E-2</v>
      </c>
      <c r="R252">
        <v>2.5141799999999999E-2</v>
      </c>
      <c r="S252">
        <v>2.5141799999999999E-2</v>
      </c>
      <c r="T252">
        <v>2.5141799999999999E-2</v>
      </c>
      <c r="U252" s="1">
        <v>9.7144500000000003E-17</v>
      </c>
      <c r="W252" s="11">
        <f t="shared" si="54"/>
        <v>2.5141799999999999E-2</v>
      </c>
    </row>
    <row r="253" spans="1:23" ht="15" customHeight="1" x14ac:dyDescent="0.2">
      <c r="A253">
        <v>2026</v>
      </c>
      <c r="B253">
        <v>0</v>
      </c>
      <c r="C253">
        <v>6.1027400000000002E-2</v>
      </c>
      <c r="D253">
        <v>7.3275999999999994E-2</v>
      </c>
      <c r="E253">
        <v>2.5141799999999999E-2</v>
      </c>
      <c r="F253">
        <v>2.5141799999999999E-2</v>
      </c>
      <c r="G253">
        <v>2.5141799999999999E-2</v>
      </c>
      <c r="H253">
        <v>2.5141799999999999E-2</v>
      </c>
      <c r="I253" s="1">
        <v>9.7144500000000003E-17</v>
      </c>
      <c r="K253" s="11">
        <f t="shared" si="53"/>
        <v>2.5141799999999999E-2</v>
      </c>
      <c r="M253">
        <v>2026</v>
      </c>
      <c r="N253">
        <v>0</v>
      </c>
      <c r="O253">
        <v>6.1027400000000002E-2</v>
      </c>
      <c r="P253">
        <v>7.3275999999999994E-2</v>
      </c>
      <c r="Q253">
        <v>2.5141799999999999E-2</v>
      </c>
      <c r="R253">
        <v>2.5141799999999999E-2</v>
      </c>
      <c r="S253">
        <v>2.5141799999999999E-2</v>
      </c>
      <c r="T253">
        <v>2.5141799999999999E-2</v>
      </c>
      <c r="U253" s="1">
        <v>9.7144500000000003E-17</v>
      </c>
      <c r="W253" s="11">
        <f t="shared" si="54"/>
        <v>2.5141799999999999E-2</v>
      </c>
    </row>
    <row r="254" spans="1:23" ht="15" customHeight="1" x14ac:dyDescent="0.2">
      <c r="A254">
        <v>2027</v>
      </c>
      <c r="B254">
        <v>0</v>
      </c>
      <c r="C254">
        <v>6.1027400000000002E-2</v>
      </c>
      <c r="D254">
        <v>7.3275999999999994E-2</v>
      </c>
      <c r="E254">
        <v>2.5141799999999999E-2</v>
      </c>
      <c r="F254">
        <v>2.5141799999999999E-2</v>
      </c>
      <c r="G254">
        <v>2.5141799999999999E-2</v>
      </c>
      <c r="H254">
        <v>2.5141799999999999E-2</v>
      </c>
      <c r="I254" s="1">
        <v>9.7144500000000003E-17</v>
      </c>
      <c r="K254" s="11">
        <f t="shared" si="53"/>
        <v>2.5141799999999999E-2</v>
      </c>
      <c r="M254">
        <v>2027</v>
      </c>
      <c r="N254">
        <v>0</v>
      </c>
      <c r="O254">
        <v>6.1027400000000002E-2</v>
      </c>
      <c r="P254">
        <v>7.3275999999999994E-2</v>
      </c>
      <c r="Q254">
        <v>2.5141799999999999E-2</v>
      </c>
      <c r="R254">
        <v>2.5141799999999999E-2</v>
      </c>
      <c r="S254">
        <v>2.5141799999999999E-2</v>
      </c>
      <c r="T254">
        <v>2.5141799999999999E-2</v>
      </c>
      <c r="U254" s="1">
        <v>9.7144500000000003E-17</v>
      </c>
      <c r="W254" s="11">
        <f t="shared" si="54"/>
        <v>2.5141799999999999E-2</v>
      </c>
    </row>
    <row r="255" spans="1:23" ht="15" customHeight="1" x14ac:dyDescent="0.2">
      <c r="A255">
        <v>2028</v>
      </c>
      <c r="B255">
        <v>0</v>
      </c>
      <c r="C255">
        <v>6.1027400000000002E-2</v>
      </c>
      <c r="D255">
        <v>7.3275999999999994E-2</v>
      </c>
      <c r="E255">
        <v>2.5141799999999999E-2</v>
      </c>
      <c r="F255">
        <v>2.5141799999999999E-2</v>
      </c>
      <c r="G255">
        <v>2.5141799999999999E-2</v>
      </c>
      <c r="H255">
        <v>2.5141799999999999E-2</v>
      </c>
      <c r="I255" s="1">
        <v>9.7144500000000003E-17</v>
      </c>
      <c r="K255" s="11">
        <f t="shared" si="53"/>
        <v>2.5141799999999999E-2</v>
      </c>
      <c r="M255">
        <v>2028</v>
      </c>
      <c r="N255">
        <v>0</v>
      </c>
      <c r="O255">
        <v>6.1027400000000002E-2</v>
      </c>
      <c r="P255">
        <v>7.3275999999999994E-2</v>
      </c>
      <c r="Q255">
        <v>2.5141799999999999E-2</v>
      </c>
      <c r="R255">
        <v>2.5141799999999999E-2</v>
      </c>
      <c r="S255">
        <v>2.5141799999999999E-2</v>
      </c>
      <c r="T255">
        <v>2.5141799999999999E-2</v>
      </c>
      <c r="U255" s="1">
        <v>9.7144500000000003E-17</v>
      </c>
      <c r="W255" s="11">
        <f t="shared" si="54"/>
        <v>2.5141799999999999E-2</v>
      </c>
    </row>
    <row r="256" spans="1:23" ht="15" customHeight="1" x14ac:dyDescent="0.2">
      <c r="A256">
        <v>2029</v>
      </c>
      <c r="B256">
        <v>0</v>
      </c>
      <c r="C256">
        <v>6.1027400000000002E-2</v>
      </c>
      <c r="D256">
        <v>7.3275999999999994E-2</v>
      </c>
      <c r="E256">
        <v>2.5141799999999999E-2</v>
      </c>
      <c r="F256">
        <v>2.5141799999999999E-2</v>
      </c>
      <c r="G256">
        <v>2.5141799999999999E-2</v>
      </c>
      <c r="H256">
        <v>2.5141799999999999E-2</v>
      </c>
      <c r="I256" s="1">
        <v>9.7144500000000003E-17</v>
      </c>
      <c r="K256" s="11">
        <f t="shared" si="53"/>
        <v>2.5141799999999999E-2</v>
      </c>
      <c r="M256">
        <v>2029</v>
      </c>
      <c r="N256">
        <v>0</v>
      </c>
      <c r="O256">
        <v>6.1027400000000002E-2</v>
      </c>
      <c r="P256">
        <v>7.3275999999999994E-2</v>
      </c>
      <c r="Q256">
        <v>2.5141799999999999E-2</v>
      </c>
      <c r="R256">
        <v>2.5141799999999999E-2</v>
      </c>
      <c r="S256">
        <v>2.5141799999999999E-2</v>
      </c>
      <c r="T256">
        <v>2.5141799999999999E-2</v>
      </c>
      <c r="U256" s="1">
        <v>9.7144500000000003E-17</v>
      </c>
      <c r="W256" s="11">
        <f t="shared" si="54"/>
        <v>2.5141799999999999E-2</v>
      </c>
    </row>
    <row r="257" spans="1:23" ht="15" customHeight="1" x14ac:dyDescent="0.2">
      <c r="A257">
        <v>2030</v>
      </c>
      <c r="B257">
        <v>0</v>
      </c>
      <c r="C257">
        <v>6.1027400000000002E-2</v>
      </c>
      <c r="D257">
        <v>7.3275999999999994E-2</v>
      </c>
      <c r="E257">
        <v>2.5141799999999999E-2</v>
      </c>
      <c r="F257">
        <v>2.5141799999999999E-2</v>
      </c>
      <c r="G257">
        <v>2.5141799999999999E-2</v>
      </c>
      <c r="H257">
        <v>2.5141799999999999E-2</v>
      </c>
      <c r="I257" s="1">
        <v>9.7144500000000003E-17</v>
      </c>
      <c r="K257" s="11">
        <f t="shared" si="53"/>
        <v>2.5141799999999999E-2</v>
      </c>
      <c r="M257">
        <v>2030</v>
      </c>
      <c r="N257">
        <v>0</v>
      </c>
      <c r="O257">
        <v>6.1027400000000002E-2</v>
      </c>
      <c r="P257">
        <v>7.3275999999999994E-2</v>
      </c>
      <c r="Q257">
        <v>2.5141799999999999E-2</v>
      </c>
      <c r="R257">
        <v>2.5141799999999999E-2</v>
      </c>
      <c r="S257">
        <v>2.5141799999999999E-2</v>
      </c>
      <c r="T257">
        <v>2.5141799999999999E-2</v>
      </c>
      <c r="U257" s="1">
        <v>9.7144500000000003E-17</v>
      </c>
      <c r="W257" s="11">
        <f t="shared" si="54"/>
        <v>2.5141799999999999E-2</v>
      </c>
    </row>
    <row r="258" spans="1:23" ht="15" customHeight="1" x14ac:dyDescent="0.2">
      <c r="A258">
        <v>2031</v>
      </c>
      <c r="B258">
        <v>0</v>
      </c>
      <c r="C258">
        <v>6.1027400000000002E-2</v>
      </c>
      <c r="D258">
        <v>7.3275999999999994E-2</v>
      </c>
      <c r="E258">
        <v>2.5141799999999999E-2</v>
      </c>
      <c r="F258">
        <v>2.5141799999999999E-2</v>
      </c>
      <c r="G258">
        <v>2.5141799999999999E-2</v>
      </c>
      <c r="H258">
        <v>2.5141799999999999E-2</v>
      </c>
      <c r="I258" s="1">
        <v>9.7144500000000003E-17</v>
      </c>
      <c r="K258" s="11">
        <f t="shared" si="53"/>
        <v>2.5141799999999999E-2</v>
      </c>
      <c r="M258">
        <v>2031</v>
      </c>
      <c r="N258">
        <v>0</v>
      </c>
      <c r="O258">
        <v>6.1027400000000002E-2</v>
      </c>
      <c r="P258">
        <v>7.3275999999999994E-2</v>
      </c>
      <c r="Q258">
        <v>2.5141799999999999E-2</v>
      </c>
      <c r="R258">
        <v>2.5141799999999999E-2</v>
      </c>
      <c r="S258">
        <v>2.5141799999999999E-2</v>
      </c>
      <c r="T258">
        <v>2.5141799999999999E-2</v>
      </c>
      <c r="U258" s="1">
        <v>9.7144500000000003E-17</v>
      </c>
      <c r="W258" s="11">
        <f t="shared" si="54"/>
        <v>2.5141799999999999E-2</v>
      </c>
    </row>
    <row r="259" spans="1:23" ht="15" customHeight="1" x14ac:dyDescent="0.2">
      <c r="A259">
        <v>2032</v>
      </c>
      <c r="B259">
        <v>0</v>
      </c>
      <c r="C259">
        <v>6.1027400000000002E-2</v>
      </c>
      <c r="D259">
        <v>7.3275999999999994E-2</v>
      </c>
      <c r="E259">
        <v>2.5141799999999999E-2</v>
      </c>
      <c r="F259">
        <v>2.5141799999999999E-2</v>
      </c>
      <c r="G259">
        <v>2.5141799999999999E-2</v>
      </c>
      <c r="H259">
        <v>2.5141799999999999E-2</v>
      </c>
      <c r="I259" s="1">
        <v>9.7144500000000003E-17</v>
      </c>
      <c r="K259" s="11">
        <f t="shared" si="53"/>
        <v>2.5141799999999999E-2</v>
      </c>
      <c r="M259">
        <v>2032</v>
      </c>
      <c r="N259">
        <v>0</v>
      </c>
      <c r="O259">
        <v>6.1027400000000002E-2</v>
      </c>
      <c r="P259">
        <v>7.3275999999999994E-2</v>
      </c>
      <c r="Q259">
        <v>2.5141799999999999E-2</v>
      </c>
      <c r="R259">
        <v>2.5141799999999999E-2</v>
      </c>
      <c r="S259">
        <v>2.5141799999999999E-2</v>
      </c>
      <c r="T259">
        <v>2.5141799999999999E-2</v>
      </c>
      <c r="U259" s="1">
        <v>9.7144500000000003E-17</v>
      </c>
      <c r="W259" s="11">
        <f t="shared" si="54"/>
        <v>2.5141799999999999E-2</v>
      </c>
    </row>
    <row r="260" spans="1:23" ht="15" customHeight="1" x14ac:dyDescent="0.2">
      <c r="A260">
        <v>2033</v>
      </c>
      <c r="B260">
        <v>0</v>
      </c>
      <c r="C260">
        <v>6.1027400000000002E-2</v>
      </c>
      <c r="D260">
        <v>7.3275999999999994E-2</v>
      </c>
      <c r="E260">
        <v>2.5141799999999999E-2</v>
      </c>
      <c r="F260">
        <v>2.5141799999999999E-2</v>
      </c>
      <c r="G260">
        <v>2.5141799999999999E-2</v>
      </c>
      <c r="H260">
        <v>2.5141799999999999E-2</v>
      </c>
      <c r="I260" s="1">
        <v>9.7144500000000003E-17</v>
      </c>
      <c r="K260" s="11">
        <f t="shared" si="53"/>
        <v>2.5141799999999999E-2</v>
      </c>
      <c r="M260">
        <v>2033</v>
      </c>
      <c r="N260">
        <v>0</v>
      </c>
      <c r="O260">
        <v>6.1027400000000002E-2</v>
      </c>
      <c r="P260">
        <v>7.3275999999999994E-2</v>
      </c>
      <c r="Q260">
        <v>2.5141799999999999E-2</v>
      </c>
      <c r="R260">
        <v>2.5141799999999999E-2</v>
      </c>
      <c r="S260">
        <v>2.5141799999999999E-2</v>
      </c>
      <c r="T260">
        <v>2.5141799999999999E-2</v>
      </c>
      <c r="U260" s="1">
        <v>9.7144500000000003E-17</v>
      </c>
      <c r="W260" s="11">
        <f t="shared" si="54"/>
        <v>2.5141799999999999E-2</v>
      </c>
    </row>
    <row r="261" spans="1:23" ht="15" customHeight="1" x14ac:dyDescent="0.2"/>
    <row r="262" spans="1:23" ht="15" customHeight="1" x14ac:dyDescent="0.2">
      <c r="A262" t="s">
        <v>99</v>
      </c>
      <c r="M262" t="s">
        <v>99</v>
      </c>
    </row>
    <row r="263" spans="1:23" ht="15" customHeight="1" x14ac:dyDescent="0.2">
      <c r="A263" t="s">
        <v>6</v>
      </c>
      <c r="B263" t="s">
        <v>47</v>
      </c>
      <c r="C263" t="s">
        <v>48</v>
      </c>
      <c r="D263" t="s">
        <v>49</v>
      </c>
      <c r="E263" t="s">
        <v>50</v>
      </c>
      <c r="F263" t="s">
        <v>51</v>
      </c>
      <c r="G263" t="s">
        <v>52</v>
      </c>
      <c r="H263" t="s">
        <v>53</v>
      </c>
      <c r="I263" t="s">
        <v>54</v>
      </c>
      <c r="M263" t="s">
        <v>6</v>
      </c>
      <c r="N263" t="s">
        <v>47</v>
      </c>
      <c r="O263" t="s">
        <v>48</v>
      </c>
      <c r="P263" t="s">
        <v>49</v>
      </c>
      <c r="Q263" t="s">
        <v>50</v>
      </c>
      <c r="R263" t="s">
        <v>51</v>
      </c>
      <c r="S263" t="s">
        <v>52</v>
      </c>
      <c r="T263" t="s">
        <v>53</v>
      </c>
      <c r="U263" t="s">
        <v>54</v>
      </c>
    </row>
    <row r="264" spans="1:23" ht="15" customHeight="1" x14ac:dyDescent="0.2">
      <c r="A264">
        <v>2020</v>
      </c>
      <c r="B264">
        <v>421.45800000000003</v>
      </c>
      <c r="C264">
        <v>106.08799999999999</v>
      </c>
      <c r="D264">
        <v>97.113799999999998</v>
      </c>
      <c r="E264">
        <v>106.12</v>
      </c>
      <c r="F264">
        <v>106.12</v>
      </c>
      <c r="G264">
        <v>106.12</v>
      </c>
      <c r="H264">
        <v>106.12</v>
      </c>
      <c r="I264" s="1">
        <v>1.2647700000000001E-12</v>
      </c>
      <c r="K264" s="10">
        <f t="shared" ref="K264:K277" si="55">G264*1000</f>
        <v>106120</v>
      </c>
      <c r="M264">
        <v>2020</v>
      </c>
      <c r="N264">
        <v>421.45800000000003</v>
      </c>
      <c r="O264">
        <v>106.08799999999999</v>
      </c>
      <c r="P264">
        <v>97.113799999999998</v>
      </c>
      <c r="Q264">
        <v>106.12</v>
      </c>
      <c r="R264">
        <v>106.12</v>
      </c>
      <c r="S264">
        <v>106.12</v>
      </c>
      <c r="T264">
        <v>106.12</v>
      </c>
      <c r="U264" s="1">
        <v>1.2647700000000001E-12</v>
      </c>
      <c r="W264" s="10">
        <f t="shared" ref="W264:W277" si="56">S264*1000</f>
        <v>106120</v>
      </c>
    </row>
    <row r="265" spans="1:23" ht="15" customHeight="1" x14ac:dyDescent="0.2">
      <c r="A265">
        <v>2021</v>
      </c>
      <c r="B265">
        <v>421.45800000000003</v>
      </c>
      <c r="C265">
        <v>106.08799999999999</v>
      </c>
      <c r="D265">
        <v>97.113799999999998</v>
      </c>
      <c r="E265">
        <v>102.491</v>
      </c>
      <c r="F265">
        <v>102.758</v>
      </c>
      <c r="G265">
        <v>102.90300000000001</v>
      </c>
      <c r="H265">
        <v>103.767</v>
      </c>
      <c r="I265">
        <v>0.48026200000000002</v>
      </c>
      <c r="K265" s="10">
        <f t="shared" si="55"/>
        <v>102903</v>
      </c>
      <c r="M265">
        <v>2021</v>
      </c>
      <c r="N265">
        <v>421.45800000000003</v>
      </c>
      <c r="O265">
        <v>106.08799999999999</v>
      </c>
      <c r="P265">
        <v>97.113799999999998</v>
      </c>
      <c r="Q265">
        <v>102.491</v>
      </c>
      <c r="R265">
        <v>102.758</v>
      </c>
      <c r="S265">
        <v>102.90300000000001</v>
      </c>
      <c r="T265">
        <v>103.767</v>
      </c>
      <c r="U265">
        <v>0.48026200000000002</v>
      </c>
      <c r="W265" s="10">
        <f t="shared" si="56"/>
        <v>102903</v>
      </c>
    </row>
    <row r="266" spans="1:23" ht="15" customHeight="1" x14ac:dyDescent="0.2">
      <c r="A266">
        <v>2022</v>
      </c>
      <c r="B266">
        <v>421.45800000000003</v>
      </c>
      <c r="C266">
        <v>106.08799999999999</v>
      </c>
      <c r="D266">
        <v>97.113799999999998</v>
      </c>
      <c r="E266">
        <v>99.086200000000005</v>
      </c>
      <c r="F266">
        <v>99.997900000000001</v>
      </c>
      <c r="G266">
        <v>100.371</v>
      </c>
      <c r="H266">
        <v>102.79</v>
      </c>
      <c r="I266">
        <v>1.31653</v>
      </c>
      <c r="K266" s="10">
        <f t="shared" si="55"/>
        <v>100371</v>
      </c>
      <c r="M266">
        <v>2022</v>
      </c>
      <c r="N266">
        <v>421.45800000000003</v>
      </c>
      <c r="O266">
        <v>106.08799999999999</v>
      </c>
      <c r="P266">
        <v>97.113799999999998</v>
      </c>
      <c r="Q266">
        <v>99.086200000000005</v>
      </c>
      <c r="R266">
        <v>99.997900000000001</v>
      </c>
      <c r="S266">
        <v>100.371</v>
      </c>
      <c r="T266">
        <v>102.79</v>
      </c>
      <c r="U266">
        <v>1.31653</v>
      </c>
      <c r="W266" s="10">
        <f t="shared" si="56"/>
        <v>100371</v>
      </c>
    </row>
    <row r="267" spans="1:23" ht="15" customHeight="1" x14ac:dyDescent="0.2">
      <c r="A267">
        <v>2023</v>
      </c>
      <c r="B267">
        <v>421.45800000000003</v>
      </c>
      <c r="C267">
        <v>106.08799999999999</v>
      </c>
      <c r="D267">
        <v>97.113799999999998</v>
      </c>
      <c r="E267">
        <v>96.312200000000004</v>
      </c>
      <c r="F267">
        <v>98.269400000000005</v>
      </c>
      <c r="G267">
        <v>98.999200000000002</v>
      </c>
      <c r="H267">
        <v>103.40900000000001</v>
      </c>
      <c r="I267">
        <v>2.5724800000000001</v>
      </c>
      <c r="K267" s="10">
        <f t="shared" si="55"/>
        <v>98999.2</v>
      </c>
      <c r="M267">
        <v>2023</v>
      </c>
      <c r="N267">
        <v>421.45800000000003</v>
      </c>
      <c r="O267">
        <v>106.08799999999999</v>
      </c>
      <c r="P267">
        <v>97.113799999999998</v>
      </c>
      <c r="Q267">
        <v>96.312200000000004</v>
      </c>
      <c r="R267">
        <v>98.269400000000005</v>
      </c>
      <c r="S267">
        <v>98.999200000000002</v>
      </c>
      <c r="T267">
        <v>103.40900000000001</v>
      </c>
      <c r="U267">
        <v>2.5724800000000001</v>
      </c>
      <c r="W267" s="10">
        <f t="shared" si="56"/>
        <v>98999.2</v>
      </c>
    </row>
    <row r="268" spans="1:23" ht="15" customHeight="1" x14ac:dyDescent="0.2">
      <c r="A268">
        <v>2024</v>
      </c>
      <c r="B268">
        <v>421.45800000000003</v>
      </c>
      <c r="C268">
        <v>106.08799999999999</v>
      </c>
      <c r="D268">
        <v>97.113799999999998</v>
      </c>
      <c r="E268">
        <v>94.022599999999997</v>
      </c>
      <c r="F268">
        <v>97.435500000000005</v>
      </c>
      <c r="G268">
        <v>98.516999999999996</v>
      </c>
      <c r="H268">
        <v>105.889</v>
      </c>
      <c r="I268">
        <v>4.1329500000000001</v>
      </c>
      <c r="K268" s="10">
        <f t="shared" si="55"/>
        <v>98517</v>
      </c>
      <c r="M268">
        <v>2024</v>
      </c>
      <c r="N268">
        <v>421.45800000000003</v>
      </c>
      <c r="O268">
        <v>106.08799999999999</v>
      </c>
      <c r="P268">
        <v>97.113799999999998</v>
      </c>
      <c r="Q268">
        <v>94.022599999999997</v>
      </c>
      <c r="R268">
        <v>97.435500000000005</v>
      </c>
      <c r="S268">
        <v>98.516999999999996</v>
      </c>
      <c r="T268">
        <v>105.889</v>
      </c>
      <c r="U268">
        <v>4.1329500000000001</v>
      </c>
      <c r="W268" s="10">
        <f t="shared" si="56"/>
        <v>98517</v>
      </c>
    </row>
    <row r="269" spans="1:23" ht="15" customHeight="1" x14ac:dyDescent="0.2">
      <c r="A269">
        <v>2025</v>
      </c>
      <c r="B269">
        <v>421.45800000000003</v>
      </c>
      <c r="C269">
        <v>106.08799999999999</v>
      </c>
      <c r="D269">
        <v>97.113799999999998</v>
      </c>
      <c r="E269">
        <v>92.072900000000004</v>
      </c>
      <c r="F269">
        <v>97.375900000000001</v>
      </c>
      <c r="G269">
        <v>98.8155</v>
      </c>
      <c r="H269">
        <v>109.62</v>
      </c>
      <c r="I269">
        <v>5.8881600000000001</v>
      </c>
      <c r="K269" s="10">
        <f t="shared" si="55"/>
        <v>98815.5</v>
      </c>
      <c r="M269">
        <v>2025</v>
      </c>
      <c r="N269">
        <v>421.45800000000003</v>
      </c>
      <c r="O269">
        <v>106.08799999999999</v>
      </c>
      <c r="P269">
        <v>97.113799999999998</v>
      </c>
      <c r="Q269">
        <v>92.072900000000004</v>
      </c>
      <c r="R269">
        <v>97.375900000000001</v>
      </c>
      <c r="S269">
        <v>98.8155</v>
      </c>
      <c r="T269">
        <v>109.62</v>
      </c>
      <c r="U269">
        <v>5.8881600000000001</v>
      </c>
      <c r="W269" s="10">
        <f t="shared" si="56"/>
        <v>98815.5</v>
      </c>
    </row>
    <row r="270" spans="1:23" ht="15" customHeight="1" x14ac:dyDescent="0.2">
      <c r="A270">
        <v>2026</v>
      </c>
      <c r="B270">
        <v>421.45800000000003</v>
      </c>
      <c r="C270">
        <v>106.08799999999999</v>
      </c>
      <c r="D270">
        <v>97.113799999999998</v>
      </c>
      <c r="E270">
        <v>90.722499999999997</v>
      </c>
      <c r="F270">
        <v>98.011200000000002</v>
      </c>
      <c r="G270">
        <v>99.7667</v>
      </c>
      <c r="H270">
        <v>113.31399999999999</v>
      </c>
      <c r="I270">
        <v>7.7068300000000001</v>
      </c>
      <c r="K270" s="10">
        <f t="shared" si="55"/>
        <v>99766.7</v>
      </c>
      <c r="M270">
        <v>2026</v>
      </c>
      <c r="N270">
        <v>421.45800000000003</v>
      </c>
      <c r="O270">
        <v>106.08799999999999</v>
      </c>
      <c r="P270">
        <v>97.113799999999998</v>
      </c>
      <c r="Q270">
        <v>90.722499999999997</v>
      </c>
      <c r="R270">
        <v>98.011200000000002</v>
      </c>
      <c r="S270">
        <v>99.7667</v>
      </c>
      <c r="T270">
        <v>113.31399999999999</v>
      </c>
      <c r="U270">
        <v>7.7068300000000001</v>
      </c>
      <c r="W270" s="10">
        <f t="shared" si="56"/>
        <v>99766.7</v>
      </c>
    </row>
    <row r="271" spans="1:23" ht="15" customHeight="1" x14ac:dyDescent="0.2">
      <c r="A271">
        <v>2027</v>
      </c>
      <c r="B271">
        <v>421.45800000000003</v>
      </c>
      <c r="C271">
        <v>106.08799999999999</v>
      </c>
      <c r="D271">
        <v>97.113799999999998</v>
      </c>
      <c r="E271">
        <v>89.574200000000005</v>
      </c>
      <c r="F271">
        <v>99.292199999999994</v>
      </c>
      <c r="G271">
        <v>101.26600000000001</v>
      </c>
      <c r="H271">
        <v>118.315</v>
      </c>
      <c r="I271">
        <v>9.5091800000000006</v>
      </c>
      <c r="K271" s="10">
        <f t="shared" si="55"/>
        <v>101266</v>
      </c>
      <c r="M271">
        <v>2027</v>
      </c>
      <c r="N271">
        <v>421.45800000000003</v>
      </c>
      <c r="O271">
        <v>106.08799999999999</v>
      </c>
      <c r="P271">
        <v>97.113799999999998</v>
      </c>
      <c r="Q271">
        <v>89.574200000000005</v>
      </c>
      <c r="R271">
        <v>99.292199999999994</v>
      </c>
      <c r="S271">
        <v>101.26600000000001</v>
      </c>
      <c r="T271">
        <v>118.315</v>
      </c>
      <c r="U271">
        <v>9.5091800000000006</v>
      </c>
      <c r="W271" s="10">
        <f t="shared" si="56"/>
        <v>101266</v>
      </c>
    </row>
    <row r="272" spans="1:23" ht="15" customHeight="1" x14ac:dyDescent="0.2">
      <c r="A272">
        <v>2028</v>
      </c>
      <c r="B272">
        <v>421.45800000000003</v>
      </c>
      <c r="C272">
        <v>106.08799999999999</v>
      </c>
      <c r="D272">
        <v>97.113799999999998</v>
      </c>
      <c r="E272">
        <v>89.115200000000002</v>
      </c>
      <c r="F272">
        <v>100.95399999999999</v>
      </c>
      <c r="G272">
        <v>103.17400000000001</v>
      </c>
      <c r="H272">
        <v>122.855</v>
      </c>
      <c r="I272">
        <v>11.2121</v>
      </c>
      <c r="K272" s="10">
        <f t="shared" si="55"/>
        <v>103174</v>
      </c>
      <c r="M272">
        <v>2028</v>
      </c>
      <c r="N272">
        <v>421.45800000000003</v>
      </c>
      <c r="O272">
        <v>106.08799999999999</v>
      </c>
      <c r="P272">
        <v>97.113799999999998</v>
      </c>
      <c r="Q272">
        <v>89.115200000000002</v>
      </c>
      <c r="R272">
        <v>100.95399999999999</v>
      </c>
      <c r="S272">
        <v>103.17400000000001</v>
      </c>
      <c r="T272">
        <v>122.855</v>
      </c>
      <c r="U272">
        <v>11.2121</v>
      </c>
      <c r="W272" s="10">
        <f t="shared" si="56"/>
        <v>103174</v>
      </c>
    </row>
    <row r="273" spans="1:23" ht="15" customHeight="1" x14ac:dyDescent="0.2">
      <c r="A273">
        <v>2029</v>
      </c>
      <c r="B273">
        <v>421.45800000000003</v>
      </c>
      <c r="C273">
        <v>106.08799999999999</v>
      </c>
      <c r="D273">
        <v>97.113799999999998</v>
      </c>
      <c r="E273">
        <v>89.333399999999997</v>
      </c>
      <c r="F273">
        <v>102.81</v>
      </c>
      <c r="G273">
        <v>105.377</v>
      </c>
      <c r="H273">
        <v>127.962</v>
      </c>
      <c r="I273">
        <v>12.78</v>
      </c>
      <c r="K273" s="10">
        <f t="shared" si="55"/>
        <v>105377</v>
      </c>
      <c r="M273">
        <v>2029</v>
      </c>
      <c r="N273">
        <v>421.45800000000003</v>
      </c>
      <c r="O273">
        <v>106.08799999999999</v>
      </c>
      <c r="P273">
        <v>97.113799999999998</v>
      </c>
      <c r="Q273">
        <v>89.333399999999997</v>
      </c>
      <c r="R273">
        <v>102.81</v>
      </c>
      <c r="S273">
        <v>105.377</v>
      </c>
      <c r="T273">
        <v>127.962</v>
      </c>
      <c r="U273">
        <v>12.78</v>
      </c>
      <c r="W273" s="10">
        <f t="shared" si="56"/>
        <v>105377</v>
      </c>
    </row>
    <row r="274" spans="1:23" ht="15" customHeight="1" x14ac:dyDescent="0.2">
      <c r="A274">
        <v>2030</v>
      </c>
      <c r="B274">
        <v>421.45800000000003</v>
      </c>
      <c r="C274">
        <v>106.08799999999999</v>
      </c>
      <c r="D274">
        <v>97.113799999999998</v>
      </c>
      <c r="E274">
        <v>89.866200000000006</v>
      </c>
      <c r="F274">
        <v>104.786</v>
      </c>
      <c r="G274">
        <v>107.73</v>
      </c>
      <c r="H274">
        <v>133.93100000000001</v>
      </c>
      <c r="I274">
        <v>14.200799999999999</v>
      </c>
      <c r="K274" s="10">
        <f t="shared" si="55"/>
        <v>107730</v>
      </c>
      <c r="M274">
        <v>2030</v>
      </c>
      <c r="N274">
        <v>421.45800000000003</v>
      </c>
      <c r="O274">
        <v>106.08799999999999</v>
      </c>
      <c r="P274">
        <v>97.113799999999998</v>
      </c>
      <c r="Q274">
        <v>89.866200000000006</v>
      </c>
      <c r="R274">
        <v>104.786</v>
      </c>
      <c r="S274">
        <v>107.73</v>
      </c>
      <c r="T274">
        <v>133.93100000000001</v>
      </c>
      <c r="U274">
        <v>14.200799999999999</v>
      </c>
      <c r="W274" s="10">
        <f t="shared" si="56"/>
        <v>107730</v>
      </c>
    </row>
    <row r="275" spans="1:23" ht="15" customHeight="1" x14ac:dyDescent="0.2">
      <c r="A275">
        <v>2031</v>
      </c>
      <c r="B275">
        <v>421.45800000000003</v>
      </c>
      <c r="C275">
        <v>106.08799999999999</v>
      </c>
      <c r="D275">
        <v>97.113799999999998</v>
      </c>
      <c r="E275">
        <v>90.347200000000001</v>
      </c>
      <c r="F275">
        <v>107.32299999999999</v>
      </c>
      <c r="G275">
        <v>110.167</v>
      </c>
      <c r="H275">
        <v>137.989</v>
      </c>
      <c r="I275">
        <v>15.4611</v>
      </c>
      <c r="K275" s="10">
        <f t="shared" si="55"/>
        <v>110167</v>
      </c>
      <c r="M275">
        <v>2031</v>
      </c>
      <c r="N275">
        <v>421.45800000000003</v>
      </c>
      <c r="O275">
        <v>106.08799999999999</v>
      </c>
      <c r="P275">
        <v>97.113799999999998</v>
      </c>
      <c r="Q275">
        <v>90.347200000000001</v>
      </c>
      <c r="R275">
        <v>107.32299999999999</v>
      </c>
      <c r="S275">
        <v>110.167</v>
      </c>
      <c r="T275">
        <v>137.989</v>
      </c>
      <c r="U275">
        <v>15.4611</v>
      </c>
      <c r="W275" s="10">
        <f t="shared" si="56"/>
        <v>110167</v>
      </c>
    </row>
    <row r="276" spans="1:23" ht="15" customHeight="1" x14ac:dyDescent="0.2">
      <c r="A276">
        <v>2032</v>
      </c>
      <c r="B276">
        <v>421.45800000000003</v>
      </c>
      <c r="C276">
        <v>106.08799999999999</v>
      </c>
      <c r="D276">
        <v>97.113799999999998</v>
      </c>
      <c r="E276">
        <v>91.318399999999997</v>
      </c>
      <c r="F276">
        <v>110.021</v>
      </c>
      <c r="G276">
        <v>112.592</v>
      </c>
      <c r="H276">
        <v>142.84399999999999</v>
      </c>
      <c r="I276">
        <v>16.572900000000001</v>
      </c>
      <c r="K276" s="10">
        <f t="shared" si="55"/>
        <v>112592</v>
      </c>
      <c r="M276">
        <v>2032</v>
      </c>
      <c r="N276">
        <v>421.45800000000003</v>
      </c>
      <c r="O276">
        <v>106.08799999999999</v>
      </c>
      <c r="P276">
        <v>97.113799999999998</v>
      </c>
      <c r="Q276">
        <v>91.318399999999997</v>
      </c>
      <c r="R276">
        <v>110.021</v>
      </c>
      <c r="S276">
        <v>112.592</v>
      </c>
      <c r="T276">
        <v>142.84399999999999</v>
      </c>
      <c r="U276">
        <v>16.572900000000001</v>
      </c>
      <c r="W276" s="10">
        <f t="shared" si="56"/>
        <v>112592</v>
      </c>
    </row>
    <row r="277" spans="1:23" ht="15" customHeight="1" x14ac:dyDescent="0.2">
      <c r="A277">
        <v>2033</v>
      </c>
      <c r="B277">
        <v>421.45800000000003</v>
      </c>
      <c r="C277">
        <v>106.08799999999999</v>
      </c>
      <c r="D277">
        <v>97.113799999999998</v>
      </c>
      <c r="E277">
        <v>91.657700000000006</v>
      </c>
      <c r="F277">
        <v>112.581</v>
      </c>
      <c r="G277">
        <v>114.953</v>
      </c>
      <c r="H277">
        <v>146.119</v>
      </c>
      <c r="I277">
        <v>17.5425</v>
      </c>
      <c r="K277" s="10">
        <f t="shared" si="55"/>
        <v>114953</v>
      </c>
      <c r="M277">
        <v>2033</v>
      </c>
      <c r="N277">
        <v>421.45800000000003</v>
      </c>
      <c r="O277">
        <v>106.08799999999999</v>
      </c>
      <c r="P277">
        <v>97.113799999999998</v>
      </c>
      <c r="Q277">
        <v>91.657700000000006</v>
      </c>
      <c r="R277">
        <v>112.581</v>
      </c>
      <c r="S277">
        <v>114.953</v>
      </c>
      <c r="T277">
        <v>146.119</v>
      </c>
      <c r="U277">
        <v>17.5425</v>
      </c>
      <c r="W277" s="10">
        <f t="shared" si="56"/>
        <v>114953</v>
      </c>
    </row>
    <row r="278" spans="1:23" ht="15" customHeight="1" x14ac:dyDescent="0.2">
      <c r="A278" t="s">
        <v>16</v>
      </c>
      <c r="B278">
        <v>5</v>
      </c>
      <c r="C278" t="s">
        <v>16</v>
      </c>
      <c r="D278" t="s">
        <v>17</v>
      </c>
      <c r="E278" t="s">
        <v>97</v>
      </c>
      <c r="M278" t="s">
        <v>16</v>
      </c>
      <c r="N278">
        <v>5</v>
      </c>
      <c r="O278" t="s">
        <v>16</v>
      </c>
      <c r="P278" t="s">
        <v>17</v>
      </c>
      <c r="Q278" t="s">
        <v>97</v>
      </c>
    </row>
    <row r="279" spans="1:23" ht="15" customHeight="1" x14ac:dyDescent="0.2">
      <c r="A279" t="s">
        <v>18</v>
      </c>
      <c r="B279" t="s">
        <v>97</v>
      </c>
      <c r="M279" t="s">
        <v>18</v>
      </c>
      <c r="N279" t="s">
        <v>97</v>
      </c>
    </row>
    <row r="280" spans="1:23" ht="15" customHeight="1" x14ac:dyDescent="0.2">
      <c r="A280" t="s">
        <v>6</v>
      </c>
      <c r="B280" t="s">
        <v>19</v>
      </c>
      <c r="C280" t="s">
        <v>20</v>
      </c>
      <c r="D280" t="s">
        <v>21</v>
      </c>
      <c r="E280" t="s">
        <v>22</v>
      </c>
      <c r="F280" t="s">
        <v>23</v>
      </c>
      <c r="G280" t="s">
        <v>24</v>
      </c>
      <c r="H280" t="s">
        <v>25</v>
      </c>
      <c r="I280" t="s">
        <v>26</v>
      </c>
      <c r="M280" t="s">
        <v>6</v>
      </c>
      <c r="N280" t="s">
        <v>19</v>
      </c>
      <c r="O280" t="s">
        <v>20</v>
      </c>
      <c r="P280" t="s">
        <v>21</v>
      </c>
      <c r="Q280" t="s">
        <v>22</v>
      </c>
      <c r="R280" t="s">
        <v>23</v>
      </c>
      <c r="S280" t="s">
        <v>24</v>
      </c>
      <c r="T280" t="s">
        <v>25</v>
      </c>
      <c r="U280" t="s">
        <v>26</v>
      </c>
    </row>
    <row r="281" spans="1:23" ht="15" customHeight="1" x14ac:dyDescent="0.2">
      <c r="A281">
        <v>2020</v>
      </c>
      <c r="B281">
        <v>0</v>
      </c>
      <c r="C281">
        <v>4.9312699999999996</v>
      </c>
      <c r="D281">
        <v>5.2728599999999997</v>
      </c>
      <c r="E281">
        <v>2.3849200000000002</v>
      </c>
      <c r="F281">
        <v>2.3849200000000002</v>
      </c>
      <c r="G281">
        <v>2.3849200000000002</v>
      </c>
      <c r="H281">
        <v>2.3849200000000002</v>
      </c>
      <c r="I281" s="1">
        <v>1.3322700000000001E-15</v>
      </c>
      <c r="K281" s="10">
        <f t="shared" ref="K281:K294" si="57">G281*1000</f>
        <v>2384.92</v>
      </c>
      <c r="M281">
        <v>2020</v>
      </c>
      <c r="N281">
        <v>0</v>
      </c>
      <c r="O281">
        <v>4.9312699999999996</v>
      </c>
      <c r="P281">
        <v>5.2728599999999997</v>
      </c>
      <c r="Q281">
        <v>2.3849200000000002</v>
      </c>
      <c r="R281">
        <v>2.3849200000000002</v>
      </c>
      <c r="S281">
        <v>2.3849200000000002</v>
      </c>
      <c r="T281">
        <v>2.3849200000000002</v>
      </c>
      <c r="U281" s="1">
        <v>1.3322700000000001E-15</v>
      </c>
      <c r="W281" s="10">
        <f t="shared" ref="W281:W294" si="58">S281*1000</f>
        <v>2384.92</v>
      </c>
    </row>
    <row r="282" spans="1:23" ht="15" customHeight="1" x14ac:dyDescent="0.2">
      <c r="A282">
        <v>2021</v>
      </c>
      <c r="B282">
        <v>0</v>
      </c>
      <c r="C282">
        <v>4.9312699999999996</v>
      </c>
      <c r="D282">
        <v>5.2728599999999997</v>
      </c>
      <c r="E282">
        <v>2.4710399999999999</v>
      </c>
      <c r="F282">
        <v>2.4710399999999999</v>
      </c>
      <c r="G282">
        <v>2.4710399999999999</v>
      </c>
      <c r="H282">
        <v>2.4710399999999999</v>
      </c>
      <c r="I282" s="1">
        <v>1.1534500000000001E-12</v>
      </c>
      <c r="K282" s="10">
        <f t="shared" si="57"/>
        <v>2471.04</v>
      </c>
      <c r="M282">
        <v>2021</v>
      </c>
      <c r="N282">
        <v>0</v>
      </c>
      <c r="O282">
        <v>4.9312699999999996</v>
      </c>
      <c r="P282">
        <v>5.2728599999999997</v>
      </c>
      <c r="Q282">
        <v>2.4710399999999999</v>
      </c>
      <c r="R282">
        <v>2.4710399999999999</v>
      </c>
      <c r="S282">
        <v>2.4710399999999999</v>
      </c>
      <c r="T282">
        <v>2.4710399999999999</v>
      </c>
      <c r="U282" s="1">
        <v>1.1534500000000001E-12</v>
      </c>
      <c r="W282" s="10">
        <f t="shared" si="58"/>
        <v>2471.04</v>
      </c>
    </row>
    <row r="283" spans="1:23" ht="15" customHeight="1" x14ac:dyDescent="0.2">
      <c r="A283">
        <v>2022</v>
      </c>
      <c r="B283">
        <v>0</v>
      </c>
      <c r="C283">
        <v>4.9312699999999996</v>
      </c>
      <c r="D283">
        <v>5.2728599999999997</v>
      </c>
      <c r="E283">
        <v>0</v>
      </c>
      <c r="F283">
        <v>0</v>
      </c>
      <c r="G283">
        <v>0</v>
      </c>
      <c r="H283">
        <v>0</v>
      </c>
      <c r="I283" s="1">
        <v>0</v>
      </c>
      <c r="K283" s="10">
        <f t="shared" si="57"/>
        <v>0</v>
      </c>
      <c r="M283">
        <v>2022</v>
      </c>
      <c r="N283">
        <v>0</v>
      </c>
      <c r="O283">
        <v>4.9312699999999996</v>
      </c>
      <c r="P283">
        <v>5.2728599999999997</v>
      </c>
      <c r="Q283">
        <v>0</v>
      </c>
      <c r="R283">
        <v>0</v>
      </c>
      <c r="S283">
        <v>0</v>
      </c>
      <c r="T283">
        <v>0</v>
      </c>
      <c r="U283" s="1">
        <v>0</v>
      </c>
      <c r="W283" s="10">
        <f t="shared" si="58"/>
        <v>0</v>
      </c>
    </row>
    <row r="284" spans="1:23" ht="15" customHeight="1" x14ac:dyDescent="0.2">
      <c r="A284">
        <v>2023</v>
      </c>
      <c r="B284">
        <v>0</v>
      </c>
      <c r="C284">
        <v>4.9312699999999996</v>
      </c>
      <c r="D284">
        <v>5.2728599999999997</v>
      </c>
      <c r="E284">
        <v>0</v>
      </c>
      <c r="F284">
        <v>0</v>
      </c>
      <c r="G284">
        <v>0</v>
      </c>
      <c r="H284">
        <v>0</v>
      </c>
      <c r="I284">
        <v>0</v>
      </c>
      <c r="K284" s="10">
        <f t="shared" si="57"/>
        <v>0</v>
      </c>
      <c r="M284">
        <v>2023</v>
      </c>
      <c r="N284">
        <v>0</v>
      </c>
      <c r="O284">
        <v>4.9312699999999996</v>
      </c>
      <c r="P284">
        <v>5.2728599999999997</v>
      </c>
      <c r="Q284">
        <v>0</v>
      </c>
      <c r="R284">
        <v>0</v>
      </c>
      <c r="S284">
        <v>0</v>
      </c>
      <c r="T284">
        <v>0</v>
      </c>
      <c r="U284" s="1">
        <v>0</v>
      </c>
      <c r="W284" s="10">
        <f t="shared" si="58"/>
        <v>0</v>
      </c>
    </row>
    <row r="285" spans="1:23" ht="15" customHeight="1" x14ac:dyDescent="0.2">
      <c r="A285">
        <v>2024</v>
      </c>
      <c r="B285">
        <v>0</v>
      </c>
      <c r="C285">
        <v>4.9312699999999996</v>
      </c>
      <c r="D285">
        <v>5.2728599999999997</v>
      </c>
      <c r="E285">
        <v>0</v>
      </c>
      <c r="F285">
        <v>0</v>
      </c>
      <c r="G285">
        <v>0</v>
      </c>
      <c r="H285">
        <v>0</v>
      </c>
      <c r="I285">
        <v>0</v>
      </c>
      <c r="K285" s="10">
        <f t="shared" si="57"/>
        <v>0</v>
      </c>
      <c r="M285">
        <v>2024</v>
      </c>
      <c r="N285">
        <v>0</v>
      </c>
      <c r="O285">
        <v>4.9312699999999996</v>
      </c>
      <c r="P285">
        <v>5.2728599999999997</v>
      </c>
      <c r="Q285">
        <v>0</v>
      </c>
      <c r="R285">
        <v>0</v>
      </c>
      <c r="S285">
        <v>0</v>
      </c>
      <c r="T285">
        <v>0</v>
      </c>
      <c r="U285" s="1">
        <v>0</v>
      </c>
      <c r="W285" s="10">
        <f t="shared" si="58"/>
        <v>0</v>
      </c>
    </row>
    <row r="286" spans="1:23" ht="15" customHeight="1" x14ac:dyDescent="0.2">
      <c r="A286">
        <v>2025</v>
      </c>
      <c r="B286">
        <v>0</v>
      </c>
      <c r="C286">
        <v>4.9312699999999996</v>
      </c>
      <c r="D286">
        <v>5.2728599999999997</v>
      </c>
      <c r="E286">
        <v>0</v>
      </c>
      <c r="F286">
        <v>0</v>
      </c>
      <c r="G286">
        <v>0</v>
      </c>
      <c r="H286">
        <v>0</v>
      </c>
      <c r="I286">
        <v>0</v>
      </c>
      <c r="K286" s="10">
        <f t="shared" si="57"/>
        <v>0</v>
      </c>
      <c r="M286">
        <v>2025</v>
      </c>
      <c r="N286">
        <v>0</v>
      </c>
      <c r="O286">
        <v>4.9312699999999996</v>
      </c>
      <c r="P286">
        <v>5.2728599999999997</v>
      </c>
      <c r="Q286">
        <v>0</v>
      </c>
      <c r="R286">
        <v>0</v>
      </c>
      <c r="S286">
        <v>0</v>
      </c>
      <c r="T286">
        <v>0</v>
      </c>
      <c r="U286">
        <v>0</v>
      </c>
      <c r="W286" s="10">
        <f t="shared" si="58"/>
        <v>0</v>
      </c>
    </row>
    <row r="287" spans="1:23" ht="15" customHeight="1" x14ac:dyDescent="0.2">
      <c r="A287">
        <v>2026</v>
      </c>
      <c r="B287">
        <v>0</v>
      </c>
      <c r="C287">
        <v>4.9312699999999996</v>
      </c>
      <c r="D287">
        <v>5.2728599999999997</v>
      </c>
      <c r="E287">
        <v>0</v>
      </c>
      <c r="F287">
        <v>0</v>
      </c>
      <c r="G287">
        <v>0</v>
      </c>
      <c r="H287">
        <v>0</v>
      </c>
      <c r="I287">
        <v>0</v>
      </c>
      <c r="K287" s="10">
        <f t="shared" si="57"/>
        <v>0</v>
      </c>
      <c r="M287">
        <v>2026</v>
      </c>
      <c r="N287">
        <v>0</v>
      </c>
      <c r="O287">
        <v>4.9312699999999996</v>
      </c>
      <c r="P287">
        <v>5.2728599999999997</v>
      </c>
      <c r="Q287">
        <v>0</v>
      </c>
      <c r="R287">
        <v>0</v>
      </c>
      <c r="S287">
        <v>0</v>
      </c>
      <c r="T287">
        <v>0</v>
      </c>
      <c r="U287">
        <v>0</v>
      </c>
      <c r="W287" s="10">
        <f t="shared" si="58"/>
        <v>0</v>
      </c>
    </row>
    <row r="288" spans="1:23" ht="15" customHeight="1" x14ac:dyDescent="0.2">
      <c r="A288">
        <v>2027</v>
      </c>
      <c r="B288">
        <v>0</v>
      </c>
      <c r="C288">
        <v>4.9312699999999996</v>
      </c>
      <c r="D288">
        <v>5.2728599999999997</v>
      </c>
      <c r="E288">
        <v>0</v>
      </c>
      <c r="F288">
        <v>0</v>
      </c>
      <c r="G288">
        <v>0</v>
      </c>
      <c r="H288">
        <v>0</v>
      </c>
      <c r="I288">
        <v>0</v>
      </c>
      <c r="K288" s="10">
        <f t="shared" si="57"/>
        <v>0</v>
      </c>
      <c r="M288">
        <v>2027</v>
      </c>
      <c r="N288">
        <v>0</v>
      </c>
      <c r="O288">
        <v>4.9312699999999996</v>
      </c>
      <c r="P288">
        <v>5.2728599999999997</v>
      </c>
      <c r="Q288">
        <v>0</v>
      </c>
      <c r="R288">
        <v>0</v>
      </c>
      <c r="S288">
        <v>0</v>
      </c>
      <c r="T288">
        <v>0</v>
      </c>
      <c r="U288">
        <v>0</v>
      </c>
      <c r="W288" s="10">
        <f t="shared" si="58"/>
        <v>0</v>
      </c>
    </row>
    <row r="289" spans="1:23" ht="15" customHeight="1" x14ac:dyDescent="0.2">
      <c r="A289">
        <v>2028</v>
      </c>
      <c r="B289">
        <v>0</v>
      </c>
      <c r="C289">
        <v>4.9312699999999996</v>
      </c>
      <c r="D289">
        <v>5.2728599999999997</v>
      </c>
      <c r="E289">
        <v>0</v>
      </c>
      <c r="F289">
        <v>0</v>
      </c>
      <c r="G289">
        <v>0</v>
      </c>
      <c r="H289">
        <v>0</v>
      </c>
      <c r="I289">
        <v>0</v>
      </c>
      <c r="K289" s="10">
        <f t="shared" si="57"/>
        <v>0</v>
      </c>
      <c r="M289">
        <v>2028</v>
      </c>
      <c r="N289">
        <v>0</v>
      </c>
      <c r="O289">
        <v>4.9312699999999996</v>
      </c>
      <c r="P289">
        <v>5.2728599999999997</v>
      </c>
      <c r="Q289">
        <v>0</v>
      </c>
      <c r="R289">
        <v>0</v>
      </c>
      <c r="S289">
        <v>0</v>
      </c>
      <c r="T289">
        <v>0</v>
      </c>
      <c r="U289">
        <v>0</v>
      </c>
      <c r="W289" s="10">
        <f t="shared" si="58"/>
        <v>0</v>
      </c>
    </row>
    <row r="290" spans="1:23" ht="15" customHeight="1" x14ac:dyDescent="0.2">
      <c r="A290">
        <v>2029</v>
      </c>
      <c r="B290">
        <v>0</v>
      </c>
      <c r="C290">
        <v>4.9312699999999996</v>
      </c>
      <c r="D290">
        <v>5.2728599999999997</v>
      </c>
      <c r="E290">
        <v>0</v>
      </c>
      <c r="F290">
        <v>0</v>
      </c>
      <c r="G290">
        <v>0</v>
      </c>
      <c r="H290">
        <v>0</v>
      </c>
      <c r="I290">
        <v>0</v>
      </c>
      <c r="K290" s="10">
        <f t="shared" si="57"/>
        <v>0</v>
      </c>
      <c r="M290">
        <v>2029</v>
      </c>
      <c r="N290">
        <v>0</v>
      </c>
      <c r="O290">
        <v>4.9312699999999996</v>
      </c>
      <c r="P290">
        <v>5.2728599999999997</v>
      </c>
      <c r="Q290">
        <v>0</v>
      </c>
      <c r="R290">
        <v>0</v>
      </c>
      <c r="S290">
        <v>0</v>
      </c>
      <c r="T290">
        <v>0</v>
      </c>
      <c r="U290">
        <v>0</v>
      </c>
      <c r="W290" s="10">
        <f t="shared" si="58"/>
        <v>0</v>
      </c>
    </row>
    <row r="291" spans="1:23" ht="15" customHeight="1" x14ac:dyDescent="0.2">
      <c r="A291">
        <v>2030</v>
      </c>
      <c r="B291">
        <v>0</v>
      </c>
      <c r="C291">
        <v>4.9312699999999996</v>
      </c>
      <c r="D291">
        <v>5.2728599999999997</v>
      </c>
      <c r="E291">
        <v>0</v>
      </c>
      <c r="F291">
        <v>0</v>
      </c>
      <c r="G291">
        <v>0</v>
      </c>
      <c r="H291">
        <v>0</v>
      </c>
      <c r="I291">
        <v>0</v>
      </c>
      <c r="K291" s="10">
        <f t="shared" si="57"/>
        <v>0</v>
      </c>
      <c r="M291">
        <v>2030</v>
      </c>
      <c r="N291">
        <v>0</v>
      </c>
      <c r="O291">
        <v>4.9312699999999996</v>
      </c>
      <c r="P291">
        <v>5.2728599999999997</v>
      </c>
      <c r="Q291">
        <v>0</v>
      </c>
      <c r="R291">
        <v>0</v>
      </c>
      <c r="S291">
        <v>0</v>
      </c>
      <c r="T291">
        <v>0</v>
      </c>
      <c r="U291">
        <v>0</v>
      </c>
      <c r="W291" s="10">
        <f t="shared" si="58"/>
        <v>0</v>
      </c>
    </row>
    <row r="292" spans="1:23" ht="15" customHeight="1" x14ac:dyDescent="0.2">
      <c r="A292">
        <v>2031</v>
      </c>
      <c r="B292">
        <v>0</v>
      </c>
      <c r="C292">
        <v>4.9312699999999996</v>
      </c>
      <c r="D292">
        <v>5.2728599999999997</v>
      </c>
      <c r="E292">
        <v>0</v>
      </c>
      <c r="F292">
        <v>0</v>
      </c>
      <c r="G292">
        <v>0</v>
      </c>
      <c r="H292">
        <v>0</v>
      </c>
      <c r="I292">
        <v>0</v>
      </c>
      <c r="K292" s="10">
        <f t="shared" si="57"/>
        <v>0</v>
      </c>
      <c r="M292">
        <v>2031</v>
      </c>
      <c r="N292">
        <v>0</v>
      </c>
      <c r="O292">
        <v>4.9312699999999996</v>
      </c>
      <c r="P292">
        <v>5.2728599999999997</v>
      </c>
      <c r="Q292">
        <v>0</v>
      </c>
      <c r="R292">
        <v>0</v>
      </c>
      <c r="S292">
        <v>0</v>
      </c>
      <c r="T292">
        <v>0</v>
      </c>
      <c r="U292">
        <v>0</v>
      </c>
      <c r="W292" s="10">
        <f t="shared" si="58"/>
        <v>0</v>
      </c>
    </row>
    <row r="293" spans="1:23" ht="15" customHeight="1" x14ac:dyDescent="0.2">
      <c r="A293">
        <v>2032</v>
      </c>
      <c r="B293">
        <v>0</v>
      </c>
      <c r="C293">
        <v>4.9312699999999996</v>
      </c>
      <c r="D293">
        <v>5.2728599999999997</v>
      </c>
      <c r="E293">
        <v>0</v>
      </c>
      <c r="F293">
        <v>0</v>
      </c>
      <c r="G293">
        <v>0</v>
      </c>
      <c r="H293">
        <v>0</v>
      </c>
      <c r="I293">
        <v>0</v>
      </c>
      <c r="K293" s="10">
        <f t="shared" si="57"/>
        <v>0</v>
      </c>
      <c r="M293">
        <v>2032</v>
      </c>
      <c r="N293">
        <v>0</v>
      </c>
      <c r="O293">
        <v>4.9312699999999996</v>
      </c>
      <c r="P293">
        <v>5.2728599999999997</v>
      </c>
      <c r="Q293">
        <v>0</v>
      </c>
      <c r="R293">
        <v>0</v>
      </c>
      <c r="S293">
        <v>0</v>
      </c>
      <c r="T293">
        <v>0</v>
      </c>
      <c r="U293">
        <v>0</v>
      </c>
      <c r="W293" s="10">
        <f t="shared" si="58"/>
        <v>0</v>
      </c>
    </row>
    <row r="294" spans="1:23" ht="15" customHeight="1" x14ac:dyDescent="0.2">
      <c r="A294">
        <v>2033</v>
      </c>
      <c r="B294">
        <v>0</v>
      </c>
      <c r="C294">
        <v>4.9312699999999996</v>
      </c>
      <c r="D294">
        <v>5.2728599999999997</v>
      </c>
      <c r="E294">
        <v>0</v>
      </c>
      <c r="F294">
        <v>0</v>
      </c>
      <c r="G294">
        <v>0</v>
      </c>
      <c r="H294">
        <v>0</v>
      </c>
      <c r="I294">
        <v>0</v>
      </c>
      <c r="K294" s="10">
        <f t="shared" si="57"/>
        <v>0</v>
      </c>
      <c r="M294">
        <v>2033</v>
      </c>
      <c r="N294">
        <v>0</v>
      </c>
      <c r="O294">
        <v>4.9312699999999996</v>
      </c>
      <c r="P294">
        <v>5.2728599999999997</v>
      </c>
      <c r="Q294">
        <v>0</v>
      </c>
      <c r="R294">
        <v>0</v>
      </c>
      <c r="S294">
        <v>0</v>
      </c>
      <c r="T294">
        <v>0</v>
      </c>
      <c r="U294">
        <v>0</v>
      </c>
      <c r="W294" s="10">
        <f t="shared" si="58"/>
        <v>0</v>
      </c>
    </row>
    <row r="295" spans="1:23" ht="15" customHeight="1" x14ac:dyDescent="0.2"/>
    <row r="296" spans="1:23" ht="15" customHeight="1" x14ac:dyDescent="0.2">
      <c r="A296" t="s">
        <v>29</v>
      </c>
      <c r="B296" t="s">
        <v>97</v>
      </c>
      <c r="M296" t="s">
        <v>29</v>
      </c>
      <c r="N296" t="s">
        <v>97</v>
      </c>
    </row>
    <row r="297" spans="1:23" ht="15" customHeight="1" x14ac:dyDescent="0.2">
      <c r="A297" t="s">
        <v>6</v>
      </c>
      <c r="B297" t="s">
        <v>30</v>
      </c>
      <c r="C297" t="s">
        <v>31</v>
      </c>
      <c r="D297" t="s">
        <v>32</v>
      </c>
      <c r="E297" t="s">
        <v>33</v>
      </c>
      <c r="F297" t="s">
        <v>34</v>
      </c>
      <c r="G297" t="s">
        <v>35</v>
      </c>
      <c r="H297" t="s">
        <v>36</v>
      </c>
      <c r="I297" t="s">
        <v>37</v>
      </c>
      <c r="M297" t="s">
        <v>6</v>
      </c>
      <c r="N297" t="s">
        <v>30</v>
      </c>
      <c r="O297" t="s">
        <v>31</v>
      </c>
      <c r="P297" t="s">
        <v>32</v>
      </c>
      <c r="Q297" t="s">
        <v>33</v>
      </c>
      <c r="R297" t="s">
        <v>34</v>
      </c>
      <c r="S297" t="s">
        <v>35</v>
      </c>
      <c r="T297" t="s">
        <v>36</v>
      </c>
      <c r="U297" t="s">
        <v>37</v>
      </c>
    </row>
    <row r="298" spans="1:23" ht="15" customHeight="1" x14ac:dyDescent="0.2">
      <c r="A298">
        <v>2020</v>
      </c>
      <c r="B298">
        <v>84.831699999999998</v>
      </c>
      <c r="C298">
        <v>33.932699999999997</v>
      </c>
      <c r="D298">
        <v>29.691099999999999</v>
      </c>
      <c r="E298">
        <v>45.176000000000002</v>
      </c>
      <c r="F298">
        <v>45.176000000000002</v>
      </c>
      <c r="G298">
        <v>45.176000000000002</v>
      </c>
      <c r="H298">
        <v>45.176000000000002</v>
      </c>
      <c r="I298" s="1">
        <v>1.0445E-12</v>
      </c>
      <c r="K298" s="10">
        <f t="shared" ref="K298:K311" si="59">G298*1000</f>
        <v>45176</v>
      </c>
      <c r="M298">
        <v>2020</v>
      </c>
      <c r="N298">
        <v>84.831699999999998</v>
      </c>
      <c r="O298">
        <v>33.932699999999997</v>
      </c>
      <c r="P298">
        <v>29.691099999999999</v>
      </c>
      <c r="Q298">
        <v>45.176000000000002</v>
      </c>
      <c r="R298">
        <v>45.176000000000002</v>
      </c>
      <c r="S298">
        <v>45.176000000000002</v>
      </c>
      <c r="T298">
        <v>45.176000000000002</v>
      </c>
      <c r="U298" s="1">
        <v>1.0445E-12</v>
      </c>
      <c r="W298" s="10">
        <f t="shared" ref="W298:W311" si="60">S298*1000</f>
        <v>45176</v>
      </c>
    </row>
    <row r="299" spans="1:23" ht="15" customHeight="1" x14ac:dyDescent="0.2">
      <c r="A299">
        <v>2021</v>
      </c>
      <c r="B299">
        <v>84.831699999999998</v>
      </c>
      <c r="C299">
        <v>33.932699999999997</v>
      </c>
      <c r="D299">
        <v>29.691099999999999</v>
      </c>
      <c r="E299">
        <v>42.987200000000001</v>
      </c>
      <c r="F299">
        <v>42.987699999999997</v>
      </c>
      <c r="G299">
        <v>42.987900000000003</v>
      </c>
      <c r="H299">
        <v>42.9895</v>
      </c>
      <c r="I299" s="1">
        <v>8.7855300000000002E-4</v>
      </c>
      <c r="K299" s="10">
        <f t="shared" si="59"/>
        <v>42987.9</v>
      </c>
      <c r="M299">
        <v>2021</v>
      </c>
      <c r="N299">
        <v>84.831699999999998</v>
      </c>
      <c r="O299">
        <v>33.932699999999997</v>
      </c>
      <c r="P299">
        <v>29.691099999999999</v>
      </c>
      <c r="Q299">
        <v>42.987200000000001</v>
      </c>
      <c r="R299">
        <v>42.987699999999997</v>
      </c>
      <c r="S299">
        <v>42.987900000000003</v>
      </c>
      <c r="T299">
        <v>42.9895</v>
      </c>
      <c r="U299" s="1">
        <v>8.7855300000000002E-4</v>
      </c>
      <c r="W299" s="10">
        <f t="shared" si="60"/>
        <v>42987.9</v>
      </c>
    </row>
    <row r="300" spans="1:23" ht="15" customHeight="1" x14ac:dyDescent="0.2">
      <c r="A300">
        <v>2022</v>
      </c>
      <c r="B300">
        <v>84.831699999999998</v>
      </c>
      <c r="C300">
        <v>33.932699999999997</v>
      </c>
      <c r="D300">
        <v>29.691099999999999</v>
      </c>
      <c r="E300">
        <v>41.294699999999999</v>
      </c>
      <c r="F300">
        <v>41.297499999999999</v>
      </c>
      <c r="G300">
        <v>41.2986</v>
      </c>
      <c r="H300">
        <v>41.306699999999999</v>
      </c>
      <c r="I300" s="1">
        <v>4.3285600000000004E-3</v>
      </c>
      <c r="K300" s="10">
        <f t="shared" si="59"/>
        <v>41298.6</v>
      </c>
      <c r="M300">
        <v>2022</v>
      </c>
      <c r="N300">
        <v>84.831699999999998</v>
      </c>
      <c r="O300">
        <v>33.932699999999997</v>
      </c>
      <c r="P300">
        <v>29.691099999999999</v>
      </c>
      <c r="Q300">
        <v>41.294699999999999</v>
      </c>
      <c r="R300">
        <v>41.297499999999999</v>
      </c>
      <c r="S300">
        <v>41.2986</v>
      </c>
      <c r="T300">
        <v>41.306699999999999</v>
      </c>
      <c r="U300" s="1">
        <v>4.3285600000000004E-3</v>
      </c>
      <c r="W300" s="10">
        <f t="shared" si="60"/>
        <v>41298.6</v>
      </c>
    </row>
    <row r="301" spans="1:23" ht="15" customHeight="1" x14ac:dyDescent="0.2">
      <c r="A301">
        <v>2023</v>
      </c>
      <c r="B301">
        <v>84.831699999999998</v>
      </c>
      <c r="C301">
        <v>33.932699999999997</v>
      </c>
      <c r="D301">
        <v>29.691099999999999</v>
      </c>
      <c r="E301">
        <v>40.511499999999998</v>
      </c>
      <c r="F301">
        <v>40.521999999999998</v>
      </c>
      <c r="G301">
        <v>40.5259</v>
      </c>
      <c r="H301">
        <v>40.552599999999998</v>
      </c>
      <c r="I301" s="1">
        <v>1.49859E-2</v>
      </c>
      <c r="K301" s="10">
        <f t="shared" si="59"/>
        <v>40525.9</v>
      </c>
      <c r="M301">
        <v>2023</v>
      </c>
      <c r="N301">
        <v>84.831699999999998</v>
      </c>
      <c r="O301">
        <v>33.932699999999997</v>
      </c>
      <c r="P301">
        <v>29.691099999999999</v>
      </c>
      <c r="Q301">
        <v>40.511499999999998</v>
      </c>
      <c r="R301">
        <v>40.521999999999998</v>
      </c>
      <c r="S301">
        <v>40.5259</v>
      </c>
      <c r="T301">
        <v>40.552599999999998</v>
      </c>
      <c r="U301" s="1">
        <v>1.49859E-2</v>
      </c>
      <c r="W301" s="10">
        <f t="shared" si="60"/>
        <v>40525.9</v>
      </c>
    </row>
    <row r="302" spans="1:23" ht="15" customHeight="1" x14ac:dyDescent="0.2">
      <c r="A302">
        <v>2024</v>
      </c>
      <c r="B302">
        <v>84.831699999999998</v>
      </c>
      <c r="C302">
        <v>33.932699999999997</v>
      </c>
      <c r="D302">
        <v>29.691099999999999</v>
      </c>
      <c r="E302">
        <v>39.890999999999998</v>
      </c>
      <c r="F302">
        <v>39.921700000000001</v>
      </c>
      <c r="G302">
        <v>39.9328</v>
      </c>
      <c r="H302">
        <v>40.0092</v>
      </c>
      <c r="I302" s="1">
        <v>4.2604200000000002E-2</v>
      </c>
      <c r="K302" s="10">
        <f t="shared" si="59"/>
        <v>39932.800000000003</v>
      </c>
      <c r="M302">
        <v>2024</v>
      </c>
      <c r="N302">
        <v>84.831699999999998</v>
      </c>
      <c r="O302">
        <v>33.932699999999997</v>
      </c>
      <c r="P302">
        <v>29.691099999999999</v>
      </c>
      <c r="Q302">
        <v>39.890999999999998</v>
      </c>
      <c r="R302">
        <v>39.921700000000001</v>
      </c>
      <c r="S302">
        <v>39.9328</v>
      </c>
      <c r="T302">
        <v>40.0092</v>
      </c>
      <c r="U302" s="1">
        <v>4.2604200000000002E-2</v>
      </c>
      <c r="W302" s="10">
        <f t="shared" si="60"/>
        <v>39932.800000000003</v>
      </c>
    </row>
    <row r="303" spans="1:23" ht="15" customHeight="1" x14ac:dyDescent="0.2">
      <c r="A303">
        <v>2025</v>
      </c>
      <c r="B303">
        <v>84.831699999999998</v>
      </c>
      <c r="C303">
        <v>33.932699999999997</v>
      </c>
      <c r="D303">
        <v>29.691099999999999</v>
      </c>
      <c r="E303">
        <v>39.4482</v>
      </c>
      <c r="F303">
        <v>39.5259</v>
      </c>
      <c r="G303">
        <v>39.554299999999998</v>
      </c>
      <c r="H303">
        <v>39.744399999999999</v>
      </c>
      <c r="I303" s="1">
        <v>0.106433</v>
      </c>
      <c r="K303" s="10">
        <f t="shared" si="59"/>
        <v>39554.299999999996</v>
      </c>
      <c r="M303">
        <v>2025</v>
      </c>
      <c r="N303">
        <v>84.831699999999998</v>
      </c>
      <c r="O303">
        <v>33.932699999999997</v>
      </c>
      <c r="P303">
        <v>29.691099999999999</v>
      </c>
      <c r="Q303">
        <v>39.4482</v>
      </c>
      <c r="R303">
        <v>39.5259</v>
      </c>
      <c r="S303">
        <v>39.554299999999998</v>
      </c>
      <c r="T303">
        <v>39.744399999999999</v>
      </c>
      <c r="U303" s="1">
        <v>0.106433</v>
      </c>
      <c r="W303" s="10">
        <f t="shared" si="60"/>
        <v>39554.299999999996</v>
      </c>
    </row>
    <row r="304" spans="1:23" ht="15" customHeight="1" x14ac:dyDescent="0.2">
      <c r="A304">
        <v>2026</v>
      </c>
      <c r="B304">
        <v>84.831699999999998</v>
      </c>
      <c r="C304">
        <v>33.932699999999997</v>
      </c>
      <c r="D304">
        <v>29.691099999999999</v>
      </c>
      <c r="E304">
        <v>39.172899999999998</v>
      </c>
      <c r="F304">
        <v>39.3476</v>
      </c>
      <c r="G304">
        <v>39.417200000000001</v>
      </c>
      <c r="H304">
        <v>39.847099999999998</v>
      </c>
      <c r="I304">
        <v>0.24096699999999999</v>
      </c>
      <c r="K304" s="10">
        <f t="shared" si="59"/>
        <v>39417.200000000004</v>
      </c>
      <c r="M304">
        <v>2026</v>
      </c>
      <c r="N304">
        <v>84.831699999999998</v>
      </c>
      <c r="O304">
        <v>33.932699999999997</v>
      </c>
      <c r="P304">
        <v>29.691099999999999</v>
      </c>
      <c r="Q304">
        <v>39.172899999999998</v>
      </c>
      <c r="R304">
        <v>39.3476</v>
      </c>
      <c r="S304">
        <v>39.417200000000001</v>
      </c>
      <c r="T304">
        <v>39.847099999999998</v>
      </c>
      <c r="U304">
        <v>0.24096699999999999</v>
      </c>
      <c r="W304" s="10">
        <f t="shared" si="60"/>
        <v>39417.200000000004</v>
      </c>
    </row>
    <row r="305" spans="1:23" ht="15" customHeight="1" x14ac:dyDescent="0.2">
      <c r="A305">
        <v>2027</v>
      </c>
      <c r="B305">
        <v>84.831699999999998</v>
      </c>
      <c r="C305">
        <v>33.932699999999997</v>
      </c>
      <c r="D305">
        <v>29.691099999999999</v>
      </c>
      <c r="E305">
        <v>39.036099999999998</v>
      </c>
      <c r="F305">
        <v>39.4178</v>
      </c>
      <c r="G305">
        <v>39.554299999999998</v>
      </c>
      <c r="H305">
        <v>40.4482</v>
      </c>
      <c r="I305">
        <v>0.50005999999999995</v>
      </c>
      <c r="K305" s="10">
        <f t="shared" si="59"/>
        <v>39554.299999999996</v>
      </c>
      <c r="M305">
        <v>2027</v>
      </c>
      <c r="N305">
        <v>84.831699999999998</v>
      </c>
      <c r="O305">
        <v>33.932699999999997</v>
      </c>
      <c r="P305">
        <v>29.691099999999999</v>
      </c>
      <c r="Q305">
        <v>39.036099999999998</v>
      </c>
      <c r="R305">
        <v>39.4178</v>
      </c>
      <c r="S305">
        <v>39.554299999999998</v>
      </c>
      <c r="T305">
        <v>40.4482</v>
      </c>
      <c r="U305">
        <v>0.50005999999999995</v>
      </c>
      <c r="W305" s="10">
        <f t="shared" si="60"/>
        <v>39554.299999999996</v>
      </c>
    </row>
    <row r="306" spans="1:23" ht="15" customHeight="1" x14ac:dyDescent="0.2">
      <c r="A306">
        <v>2028</v>
      </c>
      <c r="B306">
        <v>84.831699999999998</v>
      </c>
      <c r="C306">
        <v>33.932699999999997</v>
      </c>
      <c r="D306">
        <v>29.691099999999999</v>
      </c>
      <c r="E306">
        <v>39.002200000000002</v>
      </c>
      <c r="F306">
        <v>39.755699999999997</v>
      </c>
      <c r="G306">
        <v>40.007599999999996</v>
      </c>
      <c r="H306">
        <v>41.692599999999999</v>
      </c>
      <c r="I306">
        <v>0.94924799999999998</v>
      </c>
      <c r="K306" s="10">
        <f t="shared" si="59"/>
        <v>40007.599999999999</v>
      </c>
      <c r="M306">
        <v>2028</v>
      </c>
      <c r="N306">
        <v>84.831699999999998</v>
      </c>
      <c r="O306">
        <v>33.932699999999997</v>
      </c>
      <c r="P306">
        <v>29.691099999999999</v>
      </c>
      <c r="Q306">
        <v>39.002200000000002</v>
      </c>
      <c r="R306">
        <v>39.755699999999997</v>
      </c>
      <c r="S306">
        <v>40.007599999999996</v>
      </c>
      <c r="T306">
        <v>41.692599999999999</v>
      </c>
      <c r="U306">
        <v>0.94924799999999998</v>
      </c>
      <c r="W306" s="10">
        <f t="shared" si="60"/>
        <v>40007.599999999999</v>
      </c>
    </row>
    <row r="307" spans="1:23" ht="15" customHeight="1" x14ac:dyDescent="0.2">
      <c r="A307">
        <v>2029</v>
      </c>
      <c r="B307">
        <v>84.831699999999998</v>
      </c>
      <c r="C307">
        <v>33.932699999999997</v>
      </c>
      <c r="D307">
        <v>29.691099999999999</v>
      </c>
      <c r="E307">
        <v>39.056199999999997</v>
      </c>
      <c r="F307">
        <v>40.406599999999997</v>
      </c>
      <c r="G307">
        <v>40.815800000000003</v>
      </c>
      <c r="H307">
        <v>43.6188</v>
      </c>
      <c r="I307">
        <v>1.63365</v>
      </c>
      <c r="K307" s="10">
        <f t="shared" si="59"/>
        <v>40815.800000000003</v>
      </c>
      <c r="M307">
        <v>2029</v>
      </c>
      <c r="N307">
        <v>84.831699999999998</v>
      </c>
      <c r="O307">
        <v>33.932699999999997</v>
      </c>
      <c r="P307">
        <v>29.691099999999999</v>
      </c>
      <c r="Q307">
        <v>39.056199999999997</v>
      </c>
      <c r="R307">
        <v>40.406599999999997</v>
      </c>
      <c r="S307">
        <v>40.815800000000003</v>
      </c>
      <c r="T307">
        <v>43.6188</v>
      </c>
      <c r="U307">
        <v>1.63365</v>
      </c>
      <c r="W307" s="10">
        <f t="shared" si="60"/>
        <v>40815.800000000003</v>
      </c>
    </row>
    <row r="308" spans="1:23" ht="15" customHeight="1" x14ac:dyDescent="0.2">
      <c r="A308">
        <v>2030</v>
      </c>
      <c r="B308">
        <v>84.831699999999998</v>
      </c>
      <c r="C308">
        <v>33.932699999999997</v>
      </c>
      <c r="D308">
        <v>29.691099999999999</v>
      </c>
      <c r="E308">
        <v>39.185400000000001</v>
      </c>
      <c r="F308">
        <v>41.360500000000002</v>
      </c>
      <c r="G308">
        <v>41.981999999999999</v>
      </c>
      <c r="H308">
        <v>46.425600000000003</v>
      </c>
      <c r="I308">
        <v>2.5318499999999999</v>
      </c>
      <c r="K308" s="10">
        <f t="shared" si="59"/>
        <v>41982</v>
      </c>
      <c r="M308">
        <v>2030</v>
      </c>
      <c r="N308">
        <v>84.831699999999998</v>
      </c>
      <c r="O308">
        <v>33.932699999999997</v>
      </c>
      <c r="P308">
        <v>29.691099999999999</v>
      </c>
      <c r="Q308">
        <v>39.185400000000001</v>
      </c>
      <c r="R308">
        <v>41.360500000000002</v>
      </c>
      <c r="S308">
        <v>41.981999999999999</v>
      </c>
      <c r="T308">
        <v>46.425600000000003</v>
      </c>
      <c r="U308">
        <v>2.5318499999999999</v>
      </c>
      <c r="W308" s="10">
        <f t="shared" si="60"/>
        <v>41982</v>
      </c>
    </row>
    <row r="309" spans="1:23" ht="15" customHeight="1" x14ac:dyDescent="0.2">
      <c r="A309">
        <v>2031</v>
      </c>
      <c r="B309">
        <v>84.831699999999998</v>
      </c>
      <c r="C309">
        <v>33.932699999999997</v>
      </c>
      <c r="D309">
        <v>29.691099999999999</v>
      </c>
      <c r="E309">
        <v>39.410499999999999</v>
      </c>
      <c r="F309">
        <v>42.619500000000002</v>
      </c>
      <c r="G309">
        <v>43.452300000000001</v>
      </c>
      <c r="H309">
        <v>49.798699999999997</v>
      </c>
      <c r="I309">
        <v>3.54711</v>
      </c>
      <c r="K309" s="10">
        <f t="shared" si="59"/>
        <v>43452.3</v>
      </c>
      <c r="M309">
        <v>2031</v>
      </c>
      <c r="N309">
        <v>84.831699999999998</v>
      </c>
      <c r="O309">
        <v>33.932699999999997</v>
      </c>
      <c r="P309">
        <v>29.691099999999999</v>
      </c>
      <c r="Q309">
        <v>39.410499999999999</v>
      </c>
      <c r="R309">
        <v>42.619500000000002</v>
      </c>
      <c r="S309">
        <v>43.452300000000001</v>
      </c>
      <c r="T309">
        <v>49.798699999999997</v>
      </c>
      <c r="U309">
        <v>3.54711</v>
      </c>
      <c r="W309" s="10">
        <f t="shared" si="60"/>
        <v>43452.3</v>
      </c>
    </row>
    <row r="310" spans="1:23" ht="15" customHeight="1" x14ac:dyDescent="0.2">
      <c r="A310">
        <v>2032</v>
      </c>
      <c r="B310">
        <v>84.831699999999998</v>
      </c>
      <c r="C310">
        <v>33.932699999999997</v>
      </c>
      <c r="D310">
        <v>29.691099999999999</v>
      </c>
      <c r="E310">
        <v>39.747599999999998</v>
      </c>
      <c r="F310">
        <v>44.1113</v>
      </c>
      <c r="G310">
        <v>45.131399999999999</v>
      </c>
      <c r="H310">
        <v>53.2117</v>
      </c>
      <c r="I310">
        <v>4.5579000000000001</v>
      </c>
      <c r="K310" s="10">
        <f t="shared" si="59"/>
        <v>45131.4</v>
      </c>
      <c r="M310">
        <v>2032</v>
      </c>
      <c r="N310">
        <v>84.831699999999998</v>
      </c>
      <c r="O310">
        <v>33.932699999999997</v>
      </c>
      <c r="P310">
        <v>29.691099999999999</v>
      </c>
      <c r="Q310">
        <v>39.747599999999998</v>
      </c>
      <c r="R310">
        <v>44.1113</v>
      </c>
      <c r="S310">
        <v>45.131399999999999</v>
      </c>
      <c r="T310">
        <v>53.2117</v>
      </c>
      <c r="U310">
        <v>4.5579000000000001</v>
      </c>
      <c r="W310" s="10">
        <f t="shared" si="60"/>
        <v>45131.4</v>
      </c>
    </row>
    <row r="311" spans="1:23" ht="15" customHeight="1" x14ac:dyDescent="0.2">
      <c r="A311">
        <v>2033</v>
      </c>
      <c r="B311">
        <v>84.831699999999998</v>
      </c>
      <c r="C311">
        <v>33.932699999999997</v>
      </c>
      <c r="D311">
        <v>29.691099999999999</v>
      </c>
      <c r="E311">
        <v>40.207900000000002</v>
      </c>
      <c r="F311">
        <v>45.744500000000002</v>
      </c>
      <c r="G311">
        <v>46.921100000000003</v>
      </c>
      <c r="H311">
        <v>56.546999999999997</v>
      </c>
      <c r="I311">
        <v>5.4764099999999996</v>
      </c>
      <c r="K311" s="10">
        <f t="shared" si="59"/>
        <v>46921.100000000006</v>
      </c>
      <c r="M311">
        <v>2033</v>
      </c>
      <c r="N311">
        <v>84.831699999999998</v>
      </c>
      <c r="O311">
        <v>33.932699999999997</v>
      </c>
      <c r="P311">
        <v>29.691099999999999</v>
      </c>
      <c r="Q311">
        <v>40.207900000000002</v>
      </c>
      <c r="R311">
        <v>45.744500000000002</v>
      </c>
      <c r="S311">
        <v>46.921100000000003</v>
      </c>
      <c r="T311">
        <v>56.546999999999997</v>
      </c>
      <c r="U311">
        <v>5.4764099999999996</v>
      </c>
      <c r="W311" s="10">
        <f t="shared" si="60"/>
        <v>46921.100000000006</v>
      </c>
    </row>
    <row r="312" spans="1:23" ht="15" customHeight="1" x14ac:dyDescent="0.2"/>
    <row r="313" spans="1:23" ht="15" customHeight="1" x14ac:dyDescent="0.2">
      <c r="A313" t="s">
        <v>98</v>
      </c>
      <c r="M313" t="s">
        <v>98</v>
      </c>
    </row>
    <row r="314" spans="1:23" ht="15" customHeight="1" x14ac:dyDescent="0.2">
      <c r="A314" t="s">
        <v>6</v>
      </c>
      <c r="B314" t="s">
        <v>39</v>
      </c>
      <c r="C314" t="s">
        <v>40</v>
      </c>
      <c r="D314" t="s">
        <v>41</v>
      </c>
      <c r="E314" t="s">
        <v>42</v>
      </c>
      <c r="F314" t="s">
        <v>43</v>
      </c>
      <c r="G314" t="s">
        <v>44</v>
      </c>
      <c r="H314" t="s">
        <v>45</v>
      </c>
      <c r="I314" t="s">
        <v>46</v>
      </c>
      <c r="M314" t="s">
        <v>6</v>
      </c>
      <c r="N314" t="s">
        <v>39</v>
      </c>
      <c r="O314" t="s">
        <v>40</v>
      </c>
      <c r="P314" t="s">
        <v>41</v>
      </c>
      <c r="Q314" t="s">
        <v>42</v>
      </c>
      <c r="R314" t="s">
        <v>43</v>
      </c>
      <c r="S314" t="s">
        <v>44</v>
      </c>
      <c r="T314" t="s">
        <v>45</v>
      </c>
      <c r="U314" t="s">
        <v>46</v>
      </c>
    </row>
    <row r="315" spans="1:23" ht="15" customHeight="1" x14ac:dyDescent="0.2">
      <c r="A315">
        <v>2020</v>
      </c>
      <c r="B315">
        <v>0</v>
      </c>
      <c r="C315">
        <v>6.1027400000000002E-2</v>
      </c>
      <c r="D315">
        <v>7.3275999999999994E-2</v>
      </c>
      <c r="E315">
        <v>2.5439900000000001E-2</v>
      </c>
      <c r="F315">
        <v>2.5439900000000001E-2</v>
      </c>
      <c r="G315">
        <v>2.5439900000000001E-2</v>
      </c>
      <c r="H315">
        <v>2.5439900000000001E-2</v>
      </c>
      <c r="I315" s="1">
        <v>2.0816700000000001E-16</v>
      </c>
      <c r="K315" s="10"/>
      <c r="M315">
        <v>2020</v>
      </c>
      <c r="N315">
        <v>0</v>
      </c>
      <c r="O315">
        <v>6.1027400000000002E-2</v>
      </c>
      <c r="P315">
        <v>7.3275999999999994E-2</v>
      </c>
      <c r="Q315">
        <v>2.5439900000000001E-2</v>
      </c>
      <c r="R315">
        <v>2.5439900000000001E-2</v>
      </c>
      <c r="S315">
        <v>2.5439900000000001E-2</v>
      </c>
      <c r="T315">
        <v>2.5439900000000001E-2</v>
      </c>
      <c r="U315" s="1">
        <v>2.0816700000000001E-16</v>
      </c>
    </row>
    <row r="316" spans="1:23" ht="15" customHeight="1" x14ac:dyDescent="0.2">
      <c r="A316">
        <v>2021</v>
      </c>
      <c r="B316">
        <v>0</v>
      </c>
      <c r="C316">
        <v>6.1027400000000002E-2</v>
      </c>
      <c r="D316">
        <v>7.3275999999999994E-2</v>
      </c>
      <c r="E316">
        <v>2.7630499999999999E-2</v>
      </c>
      <c r="F316">
        <v>2.7630499999999999E-2</v>
      </c>
      <c r="G316">
        <v>2.7630499999999999E-2</v>
      </c>
      <c r="H316">
        <v>2.7630499999999999E-2</v>
      </c>
      <c r="I316" s="1">
        <v>8.2365799999999997E-9</v>
      </c>
      <c r="K316" s="10"/>
      <c r="M316">
        <v>2021</v>
      </c>
      <c r="N316">
        <v>0</v>
      </c>
      <c r="O316">
        <v>6.1027400000000002E-2</v>
      </c>
      <c r="P316">
        <v>7.3275999999999994E-2</v>
      </c>
      <c r="Q316">
        <v>2.7630499999999999E-2</v>
      </c>
      <c r="R316">
        <v>2.7630499999999999E-2</v>
      </c>
      <c r="S316">
        <v>2.7630499999999999E-2</v>
      </c>
      <c r="T316">
        <v>2.7630499999999999E-2</v>
      </c>
      <c r="U316" s="1">
        <v>8.2365799999999997E-9</v>
      </c>
    </row>
    <row r="317" spans="1:23" ht="15" customHeight="1" x14ac:dyDescent="0.2">
      <c r="A317">
        <v>2022</v>
      </c>
      <c r="B317">
        <v>0</v>
      </c>
      <c r="C317">
        <v>6.1027400000000002E-2</v>
      </c>
      <c r="D317">
        <v>7.3275999999999994E-2</v>
      </c>
      <c r="E317">
        <v>0</v>
      </c>
      <c r="F317">
        <v>0</v>
      </c>
      <c r="G317">
        <v>0</v>
      </c>
      <c r="H317">
        <v>0</v>
      </c>
      <c r="I317" s="1">
        <v>0</v>
      </c>
      <c r="K317" s="10"/>
      <c r="M317">
        <v>2022</v>
      </c>
      <c r="N317">
        <v>0</v>
      </c>
      <c r="O317">
        <v>6.1027400000000002E-2</v>
      </c>
      <c r="P317">
        <v>7.3275999999999994E-2</v>
      </c>
      <c r="Q317">
        <v>0</v>
      </c>
      <c r="R317">
        <v>0</v>
      </c>
      <c r="S317">
        <v>0</v>
      </c>
      <c r="T317">
        <v>0</v>
      </c>
      <c r="U317" s="1">
        <v>0</v>
      </c>
    </row>
    <row r="318" spans="1:23" ht="15" customHeight="1" x14ac:dyDescent="0.2">
      <c r="A318">
        <v>2023</v>
      </c>
      <c r="B318">
        <v>0</v>
      </c>
      <c r="C318">
        <v>6.1027400000000002E-2</v>
      </c>
      <c r="D318">
        <v>7.3275999999999994E-2</v>
      </c>
      <c r="E318">
        <v>0</v>
      </c>
      <c r="F318">
        <v>0</v>
      </c>
      <c r="G318">
        <v>0</v>
      </c>
      <c r="H318">
        <v>0</v>
      </c>
      <c r="I318">
        <v>0</v>
      </c>
      <c r="K318" s="10"/>
      <c r="M318">
        <v>2023</v>
      </c>
      <c r="N318">
        <v>0</v>
      </c>
      <c r="O318">
        <v>6.1027400000000002E-2</v>
      </c>
      <c r="P318">
        <v>7.3275999999999994E-2</v>
      </c>
      <c r="Q318">
        <v>0</v>
      </c>
      <c r="R318">
        <v>0</v>
      </c>
      <c r="S318">
        <v>0</v>
      </c>
      <c r="T318">
        <v>0</v>
      </c>
      <c r="U318" s="1">
        <v>0</v>
      </c>
    </row>
    <row r="319" spans="1:23" ht="15" customHeight="1" x14ac:dyDescent="0.2">
      <c r="A319">
        <v>2024</v>
      </c>
      <c r="B319">
        <v>0</v>
      </c>
      <c r="C319">
        <v>6.1027400000000002E-2</v>
      </c>
      <c r="D319">
        <v>7.3275999999999994E-2</v>
      </c>
      <c r="E319">
        <v>0</v>
      </c>
      <c r="F319">
        <v>0</v>
      </c>
      <c r="G319">
        <v>0</v>
      </c>
      <c r="H319">
        <v>0</v>
      </c>
      <c r="I319">
        <v>0</v>
      </c>
      <c r="K319" s="10"/>
      <c r="M319">
        <v>2024</v>
      </c>
      <c r="N319">
        <v>0</v>
      </c>
      <c r="O319">
        <v>6.1027400000000002E-2</v>
      </c>
      <c r="P319">
        <v>7.3275999999999994E-2</v>
      </c>
      <c r="Q319">
        <v>0</v>
      </c>
      <c r="R319">
        <v>0</v>
      </c>
      <c r="S319">
        <v>0</v>
      </c>
      <c r="T319">
        <v>0</v>
      </c>
      <c r="U319" s="1">
        <v>0</v>
      </c>
    </row>
    <row r="320" spans="1:23" ht="15" customHeight="1" x14ac:dyDescent="0.2">
      <c r="A320">
        <v>2025</v>
      </c>
      <c r="B320">
        <v>0</v>
      </c>
      <c r="C320">
        <v>6.1027400000000002E-2</v>
      </c>
      <c r="D320">
        <v>7.3275999999999994E-2</v>
      </c>
      <c r="E320">
        <v>0</v>
      </c>
      <c r="F320">
        <v>0</v>
      </c>
      <c r="G320">
        <v>0</v>
      </c>
      <c r="H320">
        <v>0</v>
      </c>
      <c r="I320">
        <v>0</v>
      </c>
      <c r="K320" s="10"/>
      <c r="M320">
        <v>2025</v>
      </c>
      <c r="N320">
        <v>0</v>
      </c>
      <c r="O320">
        <v>6.1027400000000002E-2</v>
      </c>
      <c r="P320">
        <v>7.3275999999999994E-2</v>
      </c>
      <c r="Q320">
        <v>0</v>
      </c>
      <c r="R320">
        <v>0</v>
      </c>
      <c r="S320">
        <v>0</v>
      </c>
      <c r="T320">
        <v>0</v>
      </c>
      <c r="U320">
        <v>0</v>
      </c>
    </row>
    <row r="321" spans="1:23" ht="15" customHeight="1" x14ac:dyDescent="0.2">
      <c r="A321">
        <v>2026</v>
      </c>
      <c r="B321">
        <v>0</v>
      </c>
      <c r="C321">
        <v>6.1027400000000002E-2</v>
      </c>
      <c r="D321">
        <v>7.3275999999999994E-2</v>
      </c>
      <c r="E321">
        <v>0</v>
      </c>
      <c r="F321">
        <v>0</v>
      </c>
      <c r="G321">
        <v>0</v>
      </c>
      <c r="H321">
        <v>0</v>
      </c>
      <c r="I321">
        <v>0</v>
      </c>
      <c r="K321" s="10"/>
      <c r="M321">
        <v>2026</v>
      </c>
      <c r="N321">
        <v>0</v>
      </c>
      <c r="O321">
        <v>6.1027400000000002E-2</v>
      </c>
      <c r="P321">
        <v>7.3275999999999994E-2</v>
      </c>
      <c r="Q321">
        <v>0</v>
      </c>
      <c r="R321">
        <v>0</v>
      </c>
      <c r="S321">
        <v>0</v>
      </c>
      <c r="T321">
        <v>0</v>
      </c>
      <c r="U321">
        <v>0</v>
      </c>
    </row>
    <row r="322" spans="1:23" ht="15" customHeight="1" x14ac:dyDescent="0.2">
      <c r="A322">
        <v>2027</v>
      </c>
      <c r="B322">
        <v>0</v>
      </c>
      <c r="C322">
        <v>6.1027400000000002E-2</v>
      </c>
      <c r="D322">
        <v>7.3275999999999994E-2</v>
      </c>
      <c r="E322">
        <v>0</v>
      </c>
      <c r="F322">
        <v>0</v>
      </c>
      <c r="G322">
        <v>0</v>
      </c>
      <c r="H322">
        <v>0</v>
      </c>
      <c r="I322">
        <v>0</v>
      </c>
      <c r="K322" s="10"/>
      <c r="M322">
        <v>2027</v>
      </c>
      <c r="N322">
        <v>0</v>
      </c>
      <c r="O322">
        <v>6.1027400000000002E-2</v>
      </c>
      <c r="P322">
        <v>7.3275999999999994E-2</v>
      </c>
      <c r="Q322">
        <v>0</v>
      </c>
      <c r="R322">
        <v>0</v>
      </c>
      <c r="S322">
        <v>0</v>
      </c>
      <c r="T322">
        <v>0</v>
      </c>
      <c r="U322">
        <v>0</v>
      </c>
    </row>
    <row r="323" spans="1:23" ht="15" customHeight="1" x14ac:dyDescent="0.2">
      <c r="A323">
        <v>2028</v>
      </c>
      <c r="B323">
        <v>0</v>
      </c>
      <c r="C323">
        <v>6.1027400000000002E-2</v>
      </c>
      <c r="D323">
        <v>7.3275999999999994E-2</v>
      </c>
      <c r="E323">
        <v>0</v>
      </c>
      <c r="F323">
        <v>0</v>
      </c>
      <c r="G323">
        <v>0</v>
      </c>
      <c r="H323">
        <v>0</v>
      </c>
      <c r="I323">
        <v>0</v>
      </c>
      <c r="K323" s="10"/>
      <c r="M323">
        <v>2028</v>
      </c>
      <c r="N323">
        <v>0</v>
      </c>
      <c r="O323">
        <v>6.1027400000000002E-2</v>
      </c>
      <c r="P323">
        <v>7.3275999999999994E-2</v>
      </c>
      <c r="Q323">
        <v>0</v>
      </c>
      <c r="R323">
        <v>0</v>
      </c>
      <c r="S323">
        <v>0</v>
      </c>
      <c r="T323">
        <v>0</v>
      </c>
      <c r="U323">
        <v>0</v>
      </c>
    </row>
    <row r="324" spans="1:23" ht="15" customHeight="1" x14ac:dyDescent="0.2">
      <c r="A324">
        <v>2029</v>
      </c>
      <c r="B324">
        <v>0</v>
      </c>
      <c r="C324">
        <v>6.1027400000000002E-2</v>
      </c>
      <c r="D324">
        <v>7.3275999999999994E-2</v>
      </c>
      <c r="E324">
        <v>0</v>
      </c>
      <c r="F324">
        <v>0</v>
      </c>
      <c r="G324">
        <v>0</v>
      </c>
      <c r="H324">
        <v>0</v>
      </c>
      <c r="I324">
        <v>0</v>
      </c>
      <c r="K324" s="10"/>
      <c r="M324">
        <v>2029</v>
      </c>
      <c r="N324">
        <v>0</v>
      </c>
      <c r="O324">
        <v>6.1027400000000002E-2</v>
      </c>
      <c r="P324">
        <v>7.3275999999999994E-2</v>
      </c>
      <c r="Q324">
        <v>0</v>
      </c>
      <c r="R324">
        <v>0</v>
      </c>
      <c r="S324">
        <v>0</v>
      </c>
      <c r="T324">
        <v>0</v>
      </c>
      <c r="U324">
        <v>0</v>
      </c>
    </row>
    <row r="325" spans="1:23" ht="15" customHeight="1" x14ac:dyDescent="0.2">
      <c r="A325">
        <v>2030</v>
      </c>
      <c r="B325">
        <v>0</v>
      </c>
      <c r="C325">
        <v>6.1027400000000002E-2</v>
      </c>
      <c r="D325">
        <v>7.3275999999999994E-2</v>
      </c>
      <c r="E325">
        <v>0</v>
      </c>
      <c r="F325">
        <v>0</v>
      </c>
      <c r="G325">
        <v>0</v>
      </c>
      <c r="H325">
        <v>0</v>
      </c>
      <c r="I325">
        <v>0</v>
      </c>
      <c r="K325" s="10"/>
      <c r="M325">
        <v>2030</v>
      </c>
      <c r="N325">
        <v>0</v>
      </c>
      <c r="O325">
        <v>6.1027400000000002E-2</v>
      </c>
      <c r="P325">
        <v>7.3275999999999994E-2</v>
      </c>
      <c r="Q325">
        <v>0</v>
      </c>
      <c r="R325">
        <v>0</v>
      </c>
      <c r="S325">
        <v>0</v>
      </c>
      <c r="T325">
        <v>0</v>
      </c>
      <c r="U325">
        <v>0</v>
      </c>
    </row>
    <row r="326" spans="1:23" ht="15" customHeight="1" x14ac:dyDescent="0.2">
      <c r="A326">
        <v>2031</v>
      </c>
      <c r="B326">
        <v>0</v>
      </c>
      <c r="C326">
        <v>6.1027400000000002E-2</v>
      </c>
      <c r="D326">
        <v>7.3275999999999994E-2</v>
      </c>
      <c r="E326">
        <v>0</v>
      </c>
      <c r="F326">
        <v>0</v>
      </c>
      <c r="G326">
        <v>0</v>
      </c>
      <c r="H326">
        <v>0</v>
      </c>
      <c r="I326">
        <v>0</v>
      </c>
      <c r="K326" s="10"/>
      <c r="M326">
        <v>2031</v>
      </c>
      <c r="N326">
        <v>0</v>
      </c>
      <c r="O326">
        <v>6.1027400000000002E-2</v>
      </c>
      <c r="P326">
        <v>7.3275999999999994E-2</v>
      </c>
      <c r="Q326">
        <v>0</v>
      </c>
      <c r="R326">
        <v>0</v>
      </c>
      <c r="S326">
        <v>0</v>
      </c>
      <c r="T326">
        <v>0</v>
      </c>
      <c r="U326">
        <v>0</v>
      </c>
    </row>
    <row r="327" spans="1:23" ht="15" customHeight="1" x14ac:dyDescent="0.2">
      <c r="A327">
        <v>2032</v>
      </c>
      <c r="B327">
        <v>0</v>
      </c>
      <c r="C327">
        <v>6.1027400000000002E-2</v>
      </c>
      <c r="D327">
        <v>7.3275999999999994E-2</v>
      </c>
      <c r="E327">
        <v>0</v>
      </c>
      <c r="F327">
        <v>0</v>
      </c>
      <c r="G327">
        <v>0</v>
      </c>
      <c r="H327">
        <v>0</v>
      </c>
      <c r="I327">
        <v>0</v>
      </c>
      <c r="K327" s="10"/>
      <c r="M327">
        <v>2032</v>
      </c>
      <c r="N327">
        <v>0</v>
      </c>
      <c r="O327">
        <v>6.1027400000000002E-2</v>
      </c>
      <c r="P327">
        <v>7.3275999999999994E-2</v>
      </c>
      <c r="Q327">
        <v>0</v>
      </c>
      <c r="R327">
        <v>0</v>
      </c>
      <c r="S327">
        <v>0</v>
      </c>
      <c r="T327">
        <v>0</v>
      </c>
      <c r="U327">
        <v>0</v>
      </c>
    </row>
    <row r="328" spans="1:23" ht="15" customHeight="1" x14ac:dyDescent="0.2">
      <c r="A328">
        <v>2033</v>
      </c>
      <c r="B328">
        <v>0</v>
      </c>
      <c r="C328">
        <v>6.1027400000000002E-2</v>
      </c>
      <c r="D328">
        <v>7.3275999999999994E-2</v>
      </c>
      <c r="E328">
        <v>0</v>
      </c>
      <c r="F328">
        <v>0</v>
      </c>
      <c r="G328">
        <v>0</v>
      </c>
      <c r="H328">
        <v>0</v>
      </c>
      <c r="I328">
        <v>0</v>
      </c>
      <c r="K328" s="10"/>
      <c r="M328">
        <v>2033</v>
      </c>
      <c r="N328">
        <v>0</v>
      </c>
      <c r="O328">
        <v>6.1027400000000002E-2</v>
      </c>
      <c r="P328">
        <v>7.3275999999999994E-2</v>
      </c>
      <c r="Q328">
        <v>0</v>
      </c>
      <c r="R328">
        <v>0</v>
      </c>
      <c r="S328">
        <v>0</v>
      </c>
      <c r="T328">
        <v>0</v>
      </c>
      <c r="U328">
        <v>0</v>
      </c>
    </row>
    <row r="329" spans="1:23" ht="15" customHeight="1" x14ac:dyDescent="0.2"/>
    <row r="330" spans="1:23" ht="15" customHeight="1" x14ac:dyDescent="0.2">
      <c r="A330" t="s">
        <v>99</v>
      </c>
      <c r="M330" t="s">
        <v>99</v>
      </c>
    </row>
    <row r="331" spans="1:23" ht="15" customHeight="1" x14ac:dyDescent="0.2">
      <c r="A331" t="s">
        <v>6</v>
      </c>
      <c r="B331" t="s">
        <v>47</v>
      </c>
      <c r="C331" t="s">
        <v>48</v>
      </c>
      <c r="D331" t="s">
        <v>49</v>
      </c>
      <c r="E331" t="s">
        <v>50</v>
      </c>
      <c r="F331" t="s">
        <v>51</v>
      </c>
      <c r="G331" t="s">
        <v>52</v>
      </c>
      <c r="H331" t="s">
        <v>53</v>
      </c>
      <c r="I331" t="s">
        <v>54</v>
      </c>
      <c r="M331" t="s">
        <v>6</v>
      </c>
      <c r="N331" t="s">
        <v>47</v>
      </c>
      <c r="O331" t="s">
        <v>48</v>
      </c>
      <c r="P331" t="s">
        <v>49</v>
      </c>
      <c r="Q331" t="s">
        <v>50</v>
      </c>
      <c r="R331" t="s">
        <v>51</v>
      </c>
      <c r="S331" t="s">
        <v>52</v>
      </c>
      <c r="T331" t="s">
        <v>53</v>
      </c>
      <c r="U331" t="s">
        <v>54</v>
      </c>
    </row>
    <row r="332" spans="1:23" ht="15" customHeight="1" x14ac:dyDescent="0.2">
      <c r="A332">
        <v>2020</v>
      </c>
      <c r="B332">
        <v>421.45800000000003</v>
      </c>
      <c r="C332">
        <v>106.08799999999999</v>
      </c>
      <c r="D332">
        <v>97.113799999999998</v>
      </c>
      <c r="E332">
        <v>106.12</v>
      </c>
      <c r="F332">
        <v>106.12</v>
      </c>
      <c r="G332">
        <v>106.12</v>
      </c>
      <c r="H332">
        <v>106.12</v>
      </c>
      <c r="I332" s="1">
        <v>1.2647700000000001E-12</v>
      </c>
      <c r="M332">
        <v>2020</v>
      </c>
      <c r="N332">
        <v>421.45800000000003</v>
      </c>
      <c r="O332">
        <v>106.08799999999999</v>
      </c>
      <c r="P332">
        <v>97.113799999999998</v>
      </c>
      <c r="Q332">
        <v>106.12</v>
      </c>
      <c r="R332">
        <v>106.12</v>
      </c>
      <c r="S332">
        <v>106.12</v>
      </c>
      <c r="T332">
        <v>106.12</v>
      </c>
      <c r="U332" s="1">
        <v>1.2647700000000001E-12</v>
      </c>
      <c r="W332" s="10">
        <f t="shared" ref="W332:W345" si="61">S332*1000</f>
        <v>106120</v>
      </c>
    </row>
    <row r="333" spans="1:23" ht="15" customHeight="1" x14ac:dyDescent="0.2">
      <c r="A333">
        <v>2021</v>
      </c>
      <c r="B333">
        <v>421.45800000000003</v>
      </c>
      <c r="C333">
        <v>106.08799999999999</v>
      </c>
      <c r="D333">
        <v>97.113799999999998</v>
      </c>
      <c r="E333">
        <v>102.491</v>
      </c>
      <c r="F333">
        <v>102.758</v>
      </c>
      <c r="G333">
        <v>102.90300000000001</v>
      </c>
      <c r="H333">
        <v>103.767</v>
      </c>
      <c r="I333">
        <v>0.48026200000000002</v>
      </c>
      <c r="M333">
        <v>2021</v>
      </c>
      <c r="N333">
        <v>421.45800000000003</v>
      </c>
      <c r="O333">
        <v>106.08799999999999</v>
      </c>
      <c r="P333">
        <v>97.113799999999998</v>
      </c>
      <c r="Q333">
        <v>102.491</v>
      </c>
      <c r="R333">
        <v>102.758</v>
      </c>
      <c r="S333">
        <v>102.90300000000001</v>
      </c>
      <c r="T333">
        <v>103.767</v>
      </c>
      <c r="U333">
        <v>0.48026200000000002</v>
      </c>
      <c r="W333" s="10">
        <f t="shared" si="61"/>
        <v>102903</v>
      </c>
    </row>
    <row r="334" spans="1:23" ht="15" customHeight="1" x14ac:dyDescent="0.2">
      <c r="A334">
        <v>2022</v>
      </c>
      <c r="B334">
        <v>421.45800000000003</v>
      </c>
      <c r="C334">
        <v>106.08799999999999</v>
      </c>
      <c r="D334">
        <v>97.113799999999998</v>
      </c>
      <c r="E334">
        <v>99.086200000000005</v>
      </c>
      <c r="F334">
        <v>99.997900000000001</v>
      </c>
      <c r="G334">
        <v>100.371</v>
      </c>
      <c r="H334">
        <v>102.79</v>
      </c>
      <c r="I334">
        <v>1.31653</v>
      </c>
      <c r="M334">
        <v>2022</v>
      </c>
      <c r="N334">
        <v>421.45800000000003</v>
      </c>
      <c r="O334">
        <v>106.08799999999999</v>
      </c>
      <c r="P334">
        <v>97.113799999999998</v>
      </c>
      <c r="Q334">
        <v>99.086200000000005</v>
      </c>
      <c r="R334">
        <v>99.997900000000001</v>
      </c>
      <c r="S334">
        <v>100.371</v>
      </c>
      <c r="T334">
        <v>102.79</v>
      </c>
      <c r="U334">
        <v>1.31653</v>
      </c>
      <c r="W334" s="10">
        <f t="shared" si="61"/>
        <v>100371</v>
      </c>
    </row>
    <row r="335" spans="1:23" ht="15" customHeight="1" x14ac:dyDescent="0.2">
      <c r="A335">
        <v>2023</v>
      </c>
      <c r="B335">
        <v>421.45800000000003</v>
      </c>
      <c r="C335">
        <v>106.08799999999999</v>
      </c>
      <c r="D335">
        <v>97.113799999999998</v>
      </c>
      <c r="E335">
        <v>98.445099999999996</v>
      </c>
      <c r="F335">
        <v>100.402</v>
      </c>
      <c r="G335">
        <v>101.13200000000001</v>
      </c>
      <c r="H335">
        <v>105.542</v>
      </c>
      <c r="I335">
        <v>2.5724900000000002</v>
      </c>
      <c r="M335">
        <v>2023</v>
      </c>
      <c r="N335">
        <v>421.45800000000003</v>
      </c>
      <c r="O335">
        <v>106.08799999999999</v>
      </c>
      <c r="P335">
        <v>97.113799999999998</v>
      </c>
      <c r="Q335">
        <v>98.445099999999996</v>
      </c>
      <c r="R335">
        <v>100.402</v>
      </c>
      <c r="S335">
        <v>101.13200000000001</v>
      </c>
      <c r="T335">
        <v>105.542</v>
      </c>
      <c r="U335">
        <v>2.5724900000000002</v>
      </c>
      <c r="W335" s="10">
        <f t="shared" si="61"/>
        <v>101132</v>
      </c>
    </row>
    <row r="336" spans="1:23" ht="15" customHeight="1" x14ac:dyDescent="0.2">
      <c r="A336">
        <v>2024</v>
      </c>
      <c r="B336">
        <v>421.45800000000003</v>
      </c>
      <c r="C336">
        <v>106.08799999999999</v>
      </c>
      <c r="D336">
        <v>97.113799999999998</v>
      </c>
      <c r="E336">
        <v>98.129499999999993</v>
      </c>
      <c r="F336">
        <v>101.542</v>
      </c>
      <c r="G336">
        <v>102.624</v>
      </c>
      <c r="H336">
        <v>109.996</v>
      </c>
      <c r="I336">
        <v>4.1330600000000004</v>
      </c>
      <c r="M336">
        <v>2024</v>
      </c>
      <c r="N336">
        <v>421.45800000000003</v>
      </c>
      <c r="O336">
        <v>106.08799999999999</v>
      </c>
      <c r="P336">
        <v>97.113799999999998</v>
      </c>
      <c r="Q336">
        <v>98.129499999999993</v>
      </c>
      <c r="R336">
        <v>101.542</v>
      </c>
      <c r="S336">
        <v>102.624</v>
      </c>
      <c r="T336">
        <v>109.996</v>
      </c>
      <c r="U336">
        <v>4.1330600000000004</v>
      </c>
      <c r="W336" s="10">
        <f t="shared" si="61"/>
        <v>102624</v>
      </c>
    </row>
    <row r="337" spans="1:23" ht="15" customHeight="1" x14ac:dyDescent="0.2">
      <c r="A337">
        <v>2025</v>
      </c>
      <c r="B337">
        <v>421.45800000000003</v>
      </c>
      <c r="C337">
        <v>106.08799999999999</v>
      </c>
      <c r="D337">
        <v>97.113799999999998</v>
      </c>
      <c r="E337">
        <v>98.012699999999995</v>
      </c>
      <c r="F337">
        <v>103.316</v>
      </c>
      <c r="G337">
        <v>104.756</v>
      </c>
      <c r="H337">
        <v>115.56100000000001</v>
      </c>
      <c r="I337">
        <v>5.8888699999999998</v>
      </c>
      <c r="M337">
        <v>2025</v>
      </c>
      <c r="N337">
        <v>421.45800000000003</v>
      </c>
      <c r="O337">
        <v>106.08799999999999</v>
      </c>
      <c r="P337">
        <v>97.113799999999998</v>
      </c>
      <c r="Q337">
        <v>98.012699999999995</v>
      </c>
      <c r="R337">
        <v>103.316</v>
      </c>
      <c r="S337">
        <v>104.756</v>
      </c>
      <c r="T337">
        <v>115.56100000000001</v>
      </c>
      <c r="U337">
        <v>5.8888699999999998</v>
      </c>
      <c r="W337" s="10">
        <f t="shared" si="61"/>
        <v>104756</v>
      </c>
    </row>
    <row r="338" spans="1:23" ht="15" customHeight="1" x14ac:dyDescent="0.2">
      <c r="A338">
        <v>2026</v>
      </c>
      <c r="B338">
        <v>421.45800000000003</v>
      </c>
      <c r="C338">
        <v>106.08799999999999</v>
      </c>
      <c r="D338">
        <v>97.113799999999998</v>
      </c>
      <c r="E338">
        <v>98.371600000000001</v>
      </c>
      <c r="F338">
        <v>105.661</v>
      </c>
      <c r="G338">
        <v>107.42</v>
      </c>
      <c r="H338">
        <v>120.982</v>
      </c>
      <c r="I338">
        <v>7.7107799999999997</v>
      </c>
      <c r="M338">
        <v>2026</v>
      </c>
      <c r="N338">
        <v>421.45800000000003</v>
      </c>
      <c r="O338">
        <v>106.08799999999999</v>
      </c>
      <c r="P338">
        <v>97.113799999999998</v>
      </c>
      <c r="Q338">
        <v>98.371600000000001</v>
      </c>
      <c r="R338">
        <v>105.661</v>
      </c>
      <c r="S338">
        <v>107.42</v>
      </c>
      <c r="T338">
        <v>120.982</v>
      </c>
      <c r="U338">
        <v>7.7107799999999997</v>
      </c>
      <c r="W338" s="10">
        <f t="shared" si="61"/>
        <v>107420</v>
      </c>
    </row>
    <row r="339" spans="1:23" ht="15" customHeight="1" x14ac:dyDescent="0.2">
      <c r="A339">
        <v>2027</v>
      </c>
      <c r="B339">
        <v>421.45800000000003</v>
      </c>
      <c r="C339">
        <v>106.08799999999999</v>
      </c>
      <c r="D339">
        <v>97.113799999999998</v>
      </c>
      <c r="E339">
        <v>98.822699999999998</v>
      </c>
      <c r="F339">
        <v>108.55200000000001</v>
      </c>
      <c r="G339">
        <v>110.535</v>
      </c>
      <c r="H339">
        <v>127.616</v>
      </c>
      <c r="I339">
        <v>9.5284399999999998</v>
      </c>
      <c r="M339">
        <v>2027</v>
      </c>
      <c r="N339">
        <v>421.45800000000003</v>
      </c>
      <c r="O339">
        <v>106.08799999999999</v>
      </c>
      <c r="P339">
        <v>97.113799999999998</v>
      </c>
      <c r="Q339">
        <v>98.822699999999998</v>
      </c>
      <c r="R339">
        <v>108.55200000000001</v>
      </c>
      <c r="S339">
        <v>110.535</v>
      </c>
      <c r="T339">
        <v>127.616</v>
      </c>
      <c r="U339">
        <v>9.5284399999999998</v>
      </c>
      <c r="W339" s="10">
        <f t="shared" si="61"/>
        <v>110535</v>
      </c>
    </row>
    <row r="340" spans="1:23" ht="15" customHeight="1" x14ac:dyDescent="0.2">
      <c r="A340">
        <v>2028</v>
      </c>
      <c r="B340">
        <v>421.45800000000003</v>
      </c>
      <c r="C340">
        <v>106.08799999999999</v>
      </c>
      <c r="D340">
        <v>97.113799999999998</v>
      </c>
      <c r="E340">
        <v>99.861199999999997</v>
      </c>
      <c r="F340">
        <v>111.785</v>
      </c>
      <c r="G340">
        <v>113.998</v>
      </c>
      <c r="H340">
        <v>133.72300000000001</v>
      </c>
      <c r="I340">
        <v>11.2845</v>
      </c>
      <c r="M340">
        <v>2028</v>
      </c>
      <c r="N340">
        <v>421.45800000000003</v>
      </c>
      <c r="O340">
        <v>106.08799999999999</v>
      </c>
      <c r="P340">
        <v>97.113799999999998</v>
      </c>
      <c r="Q340">
        <v>99.861199999999997</v>
      </c>
      <c r="R340">
        <v>111.785</v>
      </c>
      <c r="S340">
        <v>113.998</v>
      </c>
      <c r="T340">
        <v>133.72300000000001</v>
      </c>
      <c r="U340">
        <v>11.2845</v>
      </c>
      <c r="W340" s="10">
        <f t="shared" si="61"/>
        <v>113998</v>
      </c>
    </row>
    <row r="341" spans="1:23" ht="15" customHeight="1" x14ac:dyDescent="0.2">
      <c r="A341">
        <v>2029</v>
      </c>
      <c r="B341">
        <v>421.45800000000003</v>
      </c>
      <c r="C341">
        <v>106.08799999999999</v>
      </c>
      <c r="D341">
        <v>97.113799999999998</v>
      </c>
      <c r="E341">
        <v>101.48699999999999</v>
      </c>
      <c r="F341">
        <v>115.08</v>
      </c>
      <c r="G341">
        <v>117.73399999999999</v>
      </c>
      <c r="H341">
        <v>140.715</v>
      </c>
      <c r="I341">
        <v>12.9672</v>
      </c>
      <c r="M341">
        <v>2029</v>
      </c>
      <c r="N341">
        <v>421.45800000000003</v>
      </c>
      <c r="O341">
        <v>106.08799999999999</v>
      </c>
      <c r="P341">
        <v>97.113799999999998</v>
      </c>
      <c r="Q341">
        <v>101.48699999999999</v>
      </c>
      <c r="R341">
        <v>115.08</v>
      </c>
      <c r="S341">
        <v>117.73399999999999</v>
      </c>
      <c r="T341">
        <v>140.715</v>
      </c>
      <c r="U341">
        <v>12.9672</v>
      </c>
      <c r="W341" s="10">
        <f t="shared" si="61"/>
        <v>117734</v>
      </c>
    </row>
    <row r="342" spans="1:23" ht="15" customHeight="1" x14ac:dyDescent="0.2">
      <c r="A342">
        <v>2030</v>
      </c>
      <c r="B342">
        <v>421.45800000000003</v>
      </c>
      <c r="C342">
        <v>106.08799999999999</v>
      </c>
      <c r="D342">
        <v>97.113799999999998</v>
      </c>
      <c r="E342">
        <v>103.247</v>
      </c>
      <c r="F342">
        <v>118.642</v>
      </c>
      <c r="G342">
        <v>121.619</v>
      </c>
      <c r="H342">
        <v>148.31399999999999</v>
      </c>
      <c r="I342">
        <v>14.5619</v>
      </c>
      <c r="M342">
        <v>2030</v>
      </c>
      <c r="N342">
        <v>421.45800000000003</v>
      </c>
      <c r="O342">
        <v>106.08799999999999</v>
      </c>
      <c r="P342">
        <v>97.113799999999998</v>
      </c>
      <c r="Q342">
        <v>103.247</v>
      </c>
      <c r="R342">
        <v>118.642</v>
      </c>
      <c r="S342">
        <v>121.619</v>
      </c>
      <c r="T342">
        <v>148.31399999999999</v>
      </c>
      <c r="U342">
        <v>14.5619</v>
      </c>
      <c r="W342" s="10">
        <f t="shared" si="61"/>
        <v>121619</v>
      </c>
    </row>
    <row r="343" spans="1:23" ht="15" customHeight="1" x14ac:dyDescent="0.2">
      <c r="A343">
        <v>2031</v>
      </c>
      <c r="B343">
        <v>421.45800000000003</v>
      </c>
      <c r="C343">
        <v>106.08799999999999</v>
      </c>
      <c r="D343">
        <v>97.113799999999998</v>
      </c>
      <c r="E343">
        <v>105.081</v>
      </c>
      <c r="F343">
        <v>122.614</v>
      </c>
      <c r="G343">
        <v>125.595</v>
      </c>
      <c r="H343">
        <v>154.839</v>
      </c>
      <c r="I343">
        <v>16.035699999999999</v>
      </c>
      <c r="M343">
        <v>2031</v>
      </c>
      <c r="N343">
        <v>421.45800000000003</v>
      </c>
      <c r="O343">
        <v>106.08799999999999</v>
      </c>
      <c r="P343">
        <v>97.113799999999998</v>
      </c>
      <c r="Q343">
        <v>105.081</v>
      </c>
      <c r="R343">
        <v>122.614</v>
      </c>
      <c r="S343">
        <v>125.595</v>
      </c>
      <c r="T343">
        <v>154.839</v>
      </c>
      <c r="U343">
        <v>16.035699999999999</v>
      </c>
      <c r="W343" s="10">
        <f t="shared" si="61"/>
        <v>125595</v>
      </c>
    </row>
    <row r="344" spans="1:23" ht="15" customHeight="1" x14ac:dyDescent="0.2">
      <c r="A344">
        <v>2032</v>
      </c>
      <c r="B344">
        <v>421.45800000000003</v>
      </c>
      <c r="C344">
        <v>106.08799999999999</v>
      </c>
      <c r="D344">
        <v>97.113799999999998</v>
      </c>
      <c r="E344">
        <v>106.873</v>
      </c>
      <c r="F344">
        <v>126.89400000000001</v>
      </c>
      <c r="G344">
        <v>129.56100000000001</v>
      </c>
      <c r="H344">
        <v>161.25800000000001</v>
      </c>
      <c r="I344">
        <v>17.382400000000001</v>
      </c>
      <c r="M344">
        <v>2032</v>
      </c>
      <c r="N344">
        <v>421.45800000000003</v>
      </c>
      <c r="O344">
        <v>106.08799999999999</v>
      </c>
      <c r="P344">
        <v>97.113799999999998</v>
      </c>
      <c r="Q344">
        <v>106.873</v>
      </c>
      <c r="R344">
        <v>126.89400000000001</v>
      </c>
      <c r="S344">
        <v>129.56100000000001</v>
      </c>
      <c r="T344">
        <v>161.25800000000001</v>
      </c>
      <c r="U344">
        <v>17.382400000000001</v>
      </c>
      <c r="W344" s="10">
        <f t="shared" si="61"/>
        <v>129561</v>
      </c>
    </row>
    <row r="345" spans="1:23" ht="15" customHeight="1" x14ac:dyDescent="0.2">
      <c r="A345">
        <v>2033</v>
      </c>
      <c r="B345">
        <v>421.45800000000003</v>
      </c>
      <c r="C345">
        <v>106.08799999999999</v>
      </c>
      <c r="D345">
        <v>97.113799999999998</v>
      </c>
      <c r="E345">
        <v>108.702</v>
      </c>
      <c r="F345">
        <v>130.702</v>
      </c>
      <c r="G345">
        <v>133.464</v>
      </c>
      <c r="H345">
        <v>167.37100000000001</v>
      </c>
      <c r="I345">
        <v>18.598299999999998</v>
      </c>
      <c r="M345">
        <v>2033</v>
      </c>
      <c r="N345">
        <v>421.45800000000003</v>
      </c>
      <c r="O345">
        <v>106.08799999999999</v>
      </c>
      <c r="P345">
        <v>97.113799999999998</v>
      </c>
      <c r="Q345">
        <v>108.702</v>
      </c>
      <c r="R345">
        <v>130.702</v>
      </c>
      <c r="S345">
        <v>133.464</v>
      </c>
      <c r="T345">
        <v>167.37100000000001</v>
      </c>
      <c r="U345">
        <v>18.598299999999998</v>
      </c>
      <c r="W345" s="10">
        <f t="shared" si="61"/>
        <v>133464</v>
      </c>
    </row>
    <row r="346" spans="1:23" ht="15" customHeight="1" x14ac:dyDescent="0.2">
      <c r="A346" t="s">
        <v>16</v>
      </c>
      <c r="B346">
        <v>6</v>
      </c>
      <c r="C346" t="s">
        <v>16</v>
      </c>
      <c r="D346" t="s">
        <v>17</v>
      </c>
      <c r="E346" t="s">
        <v>97</v>
      </c>
      <c r="M346" t="s">
        <v>16</v>
      </c>
      <c r="N346">
        <v>6</v>
      </c>
      <c r="O346" t="s">
        <v>16</v>
      </c>
      <c r="P346" t="s">
        <v>17</v>
      </c>
      <c r="Q346" t="s">
        <v>97</v>
      </c>
    </row>
    <row r="347" spans="1:23" ht="15" customHeight="1" x14ac:dyDescent="0.2">
      <c r="A347" t="s">
        <v>18</v>
      </c>
      <c r="B347" t="s">
        <v>97</v>
      </c>
      <c r="M347" t="s">
        <v>18</v>
      </c>
      <c r="N347" t="s">
        <v>97</v>
      </c>
    </row>
    <row r="348" spans="1:23" ht="15" customHeight="1" x14ac:dyDescent="0.2">
      <c r="A348" t="s">
        <v>6</v>
      </c>
      <c r="B348" t="s">
        <v>19</v>
      </c>
      <c r="C348" t="s">
        <v>20</v>
      </c>
      <c r="D348" t="s">
        <v>21</v>
      </c>
      <c r="E348" t="s">
        <v>22</v>
      </c>
      <c r="F348" t="s">
        <v>23</v>
      </c>
      <c r="G348" t="s">
        <v>24</v>
      </c>
      <c r="H348" t="s">
        <v>25</v>
      </c>
      <c r="I348" t="s">
        <v>26</v>
      </c>
      <c r="M348" t="s">
        <v>6</v>
      </c>
      <c r="N348" t="s">
        <v>19</v>
      </c>
      <c r="O348" t="s">
        <v>20</v>
      </c>
      <c r="P348" t="s">
        <v>21</v>
      </c>
      <c r="Q348" t="s">
        <v>22</v>
      </c>
      <c r="R348" t="s">
        <v>23</v>
      </c>
      <c r="S348" t="s">
        <v>24</v>
      </c>
      <c r="T348" t="s">
        <v>25</v>
      </c>
      <c r="U348" t="s">
        <v>26</v>
      </c>
    </row>
    <row r="349" spans="1:23" ht="15" customHeight="1" x14ac:dyDescent="0.2">
      <c r="A349">
        <v>2020</v>
      </c>
      <c r="B349">
        <v>0</v>
      </c>
      <c r="C349">
        <v>4.9312699999999996</v>
      </c>
      <c r="D349">
        <v>5.2728599999999997</v>
      </c>
      <c r="E349">
        <v>2.3849200000000002</v>
      </c>
      <c r="F349">
        <v>2.3849200000000002</v>
      </c>
      <c r="G349">
        <v>2.3849200000000002</v>
      </c>
      <c r="H349">
        <v>2.3849200000000002</v>
      </c>
      <c r="I349" s="1">
        <v>1.3322700000000001E-15</v>
      </c>
      <c r="M349">
        <v>2020</v>
      </c>
      <c r="N349">
        <v>0</v>
      </c>
      <c r="O349">
        <v>4.9312699999999996</v>
      </c>
      <c r="P349">
        <v>5.2728599999999997</v>
      </c>
      <c r="Q349">
        <v>2.3849200000000002</v>
      </c>
      <c r="R349">
        <v>2.3849200000000002</v>
      </c>
      <c r="S349">
        <v>2.3849200000000002</v>
      </c>
      <c r="T349">
        <v>2.3849200000000002</v>
      </c>
      <c r="U349" s="1">
        <v>1.3322700000000001E-15</v>
      </c>
      <c r="W349" s="10">
        <f t="shared" ref="W349:W362" si="62">S349*1000</f>
        <v>2384.92</v>
      </c>
    </row>
    <row r="350" spans="1:23" ht="15" customHeight="1" x14ac:dyDescent="0.2">
      <c r="A350">
        <v>2021</v>
      </c>
      <c r="B350">
        <v>0</v>
      </c>
      <c r="C350">
        <v>4.9312699999999996</v>
      </c>
      <c r="D350">
        <v>5.2728599999999997</v>
      </c>
      <c r="E350">
        <v>6.4099399999999997</v>
      </c>
      <c r="F350">
        <v>6.4099399999999997</v>
      </c>
      <c r="G350">
        <v>6.4099399999999997</v>
      </c>
      <c r="H350">
        <v>6.4099500000000003</v>
      </c>
      <c r="I350" s="1">
        <v>1.9272500000000001E-6</v>
      </c>
      <c r="M350">
        <v>2021</v>
      </c>
      <c r="N350">
        <v>0</v>
      </c>
      <c r="O350">
        <v>4.9312699999999996</v>
      </c>
      <c r="P350">
        <v>5.2728599999999997</v>
      </c>
      <c r="Q350">
        <v>6.4099399999999997</v>
      </c>
      <c r="R350">
        <v>6.4099399999999997</v>
      </c>
      <c r="S350">
        <v>6.4099399999999997</v>
      </c>
      <c r="T350">
        <v>6.4099500000000003</v>
      </c>
      <c r="U350" s="1">
        <v>1.9272500000000001E-6</v>
      </c>
      <c r="W350" s="10">
        <f t="shared" si="62"/>
        <v>6409.94</v>
      </c>
    </row>
    <row r="351" spans="1:23" ht="15" customHeight="1" x14ac:dyDescent="0.2">
      <c r="A351">
        <v>2022</v>
      </c>
      <c r="B351">
        <v>0</v>
      </c>
      <c r="C351">
        <v>4.9312699999999996</v>
      </c>
      <c r="D351">
        <v>5.2728599999999997</v>
      </c>
      <c r="E351">
        <v>5.8779700000000004</v>
      </c>
      <c r="F351">
        <v>5.8779899999999996</v>
      </c>
      <c r="G351">
        <v>5.8779899999999996</v>
      </c>
      <c r="H351">
        <v>5.8780400000000004</v>
      </c>
      <c r="I351" s="1">
        <v>2.4133499999999999E-5</v>
      </c>
      <c r="M351">
        <v>2022</v>
      </c>
      <c r="N351">
        <v>0</v>
      </c>
      <c r="O351">
        <v>4.9312699999999996</v>
      </c>
      <c r="P351">
        <v>5.2728599999999997</v>
      </c>
      <c r="Q351">
        <v>5.8779700000000004</v>
      </c>
      <c r="R351">
        <v>5.8779899999999996</v>
      </c>
      <c r="S351">
        <v>5.8779899999999996</v>
      </c>
      <c r="T351">
        <v>5.8780400000000004</v>
      </c>
      <c r="U351" s="1">
        <v>2.4133499999999999E-5</v>
      </c>
      <c r="W351" s="10">
        <f t="shared" si="62"/>
        <v>5877.99</v>
      </c>
    </row>
    <row r="352" spans="1:23" ht="15" customHeight="1" x14ac:dyDescent="0.2">
      <c r="A352">
        <v>2023</v>
      </c>
      <c r="B352">
        <v>0</v>
      </c>
      <c r="C352">
        <v>4.9312699999999996</v>
      </c>
      <c r="D352">
        <v>5.2728599999999997</v>
      </c>
      <c r="E352">
        <v>5.4310400000000003</v>
      </c>
      <c r="F352">
        <v>5.4311600000000002</v>
      </c>
      <c r="G352">
        <v>5.4312300000000002</v>
      </c>
      <c r="H352">
        <v>5.4316199999999997</v>
      </c>
      <c r="I352">
        <v>2.1237200000000001E-4</v>
      </c>
      <c r="M352">
        <v>2023</v>
      </c>
      <c r="N352">
        <v>0</v>
      </c>
      <c r="O352">
        <v>4.9312699999999996</v>
      </c>
      <c r="P352">
        <v>5.2728599999999997</v>
      </c>
      <c r="Q352">
        <v>5.4310400000000003</v>
      </c>
      <c r="R352">
        <v>5.4311600000000002</v>
      </c>
      <c r="S352">
        <v>5.4312300000000002</v>
      </c>
      <c r="T352">
        <v>5.4316199999999997</v>
      </c>
      <c r="U352">
        <v>2.1237200000000001E-4</v>
      </c>
      <c r="W352" s="10">
        <f t="shared" si="62"/>
        <v>5431.2300000000005</v>
      </c>
    </row>
    <row r="353" spans="1:23" ht="15" customHeight="1" x14ac:dyDescent="0.2">
      <c r="A353">
        <v>2024</v>
      </c>
      <c r="B353">
        <v>0</v>
      </c>
      <c r="C353">
        <v>4.9312699999999996</v>
      </c>
      <c r="D353">
        <v>5.2728599999999997</v>
      </c>
      <c r="E353">
        <v>4.8184100000000001</v>
      </c>
      <c r="F353">
        <v>4.8238799999999999</v>
      </c>
      <c r="G353">
        <v>4.8259400000000001</v>
      </c>
      <c r="H353">
        <v>4.8398500000000002</v>
      </c>
      <c r="I353">
        <v>7.7575600000000001E-3</v>
      </c>
      <c r="M353">
        <v>2024</v>
      </c>
      <c r="N353">
        <v>0</v>
      </c>
      <c r="O353">
        <v>4.9312699999999996</v>
      </c>
      <c r="P353">
        <v>5.2728599999999997</v>
      </c>
      <c r="Q353">
        <v>4.8184100000000001</v>
      </c>
      <c r="R353">
        <v>4.8238799999999999</v>
      </c>
      <c r="S353">
        <v>4.8259400000000001</v>
      </c>
      <c r="T353">
        <v>4.8398500000000002</v>
      </c>
      <c r="U353">
        <v>7.7575600000000001E-3</v>
      </c>
      <c r="W353" s="10">
        <f t="shared" si="62"/>
        <v>4825.9400000000005</v>
      </c>
    </row>
    <row r="354" spans="1:23" ht="15" customHeight="1" x14ac:dyDescent="0.2">
      <c r="A354">
        <v>2025</v>
      </c>
      <c r="B354">
        <v>0</v>
      </c>
      <c r="C354">
        <v>4.9312699999999996</v>
      </c>
      <c r="D354">
        <v>5.2728599999999997</v>
      </c>
      <c r="E354">
        <v>4.2086499999999996</v>
      </c>
      <c r="F354">
        <v>4.2245299999999997</v>
      </c>
      <c r="G354">
        <v>4.2306900000000001</v>
      </c>
      <c r="H354">
        <v>4.2716099999999999</v>
      </c>
      <c r="I354">
        <v>2.2674400000000001E-2</v>
      </c>
      <c r="M354">
        <v>2025</v>
      </c>
      <c r="N354">
        <v>0</v>
      </c>
      <c r="O354">
        <v>4.9312699999999996</v>
      </c>
      <c r="P354">
        <v>5.2728599999999997</v>
      </c>
      <c r="Q354">
        <v>4.2086499999999996</v>
      </c>
      <c r="R354">
        <v>4.2245299999999997</v>
      </c>
      <c r="S354">
        <v>4.2306900000000001</v>
      </c>
      <c r="T354">
        <v>4.2716099999999999</v>
      </c>
      <c r="U354">
        <v>2.2674400000000001E-2</v>
      </c>
      <c r="W354" s="10">
        <f t="shared" si="62"/>
        <v>4230.6900000000005</v>
      </c>
    </row>
    <row r="355" spans="1:23" ht="15" customHeight="1" x14ac:dyDescent="0.2">
      <c r="A355">
        <v>2026</v>
      </c>
      <c r="B355">
        <v>0</v>
      </c>
      <c r="C355">
        <v>4.9312699999999996</v>
      </c>
      <c r="D355">
        <v>5.2728599999999997</v>
      </c>
      <c r="E355">
        <v>3.7585199999999999</v>
      </c>
      <c r="F355">
        <v>3.80884</v>
      </c>
      <c r="G355">
        <v>3.82863</v>
      </c>
      <c r="H355">
        <v>3.9586399999999999</v>
      </c>
      <c r="I355">
        <v>7.3189100000000007E-2</v>
      </c>
      <c r="M355">
        <v>2026</v>
      </c>
      <c r="N355">
        <v>0</v>
      </c>
      <c r="O355">
        <v>4.9312699999999996</v>
      </c>
      <c r="P355">
        <v>5.2728599999999997</v>
      </c>
      <c r="Q355">
        <v>3.7585199999999999</v>
      </c>
      <c r="R355">
        <v>3.80884</v>
      </c>
      <c r="S355">
        <v>3.82863</v>
      </c>
      <c r="T355">
        <v>3.9586399999999999</v>
      </c>
      <c r="U355">
        <v>7.3189100000000007E-2</v>
      </c>
      <c r="W355" s="10">
        <f t="shared" si="62"/>
        <v>3828.63</v>
      </c>
    </row>
    <row r="356" spans="1:23" ht="15" customHeight="1" x14ac:dyDescent="0.2">
      <c r="A356">
        <v>2027</v>
      </c>
      <c r="B356">
        <v>0</v>
      </c>
      <c r="C356">
        <v>4.9312699999999996</v>
      </c>
      <c r="D356">
        <v>5.2728599999999997</v>
      </c>
      <c r="E356">
        <v>3.4030399999999998</v>
      </c>
      <c r="F356">
        <v>3.55084</v>
      </c>
      <c r="G356">
        <v>3.6068899999999999</v>
      </c>
      <c r="H356">
        <v>3.9847299999999999</v>
      </c>
      <c r="I356">
        <v>0.21376400000000001</v>
      </c>
      <c r="M356">
        <v>2027</v>
      </c>
      <c r="N356">
        <v>0</v>
      </c>
      <c r="O356">
        <v>4.9312699999999996</v>
      </c>
      <c r="P356">
        <v>5.2728599999999997</v>
      </c>
      <c r="Q356">
        <v>3.4030399999999998</v>
      </c>
      <c r="R356">
        <v>3.55084</v>
      </c>
      <c r="S356">
        <v>3.6068899999999999</v>
      </c>
      <c r="T356">
        <v>3.9847299999999999</v>
      </c>
      <c r="U356">
        <v>0.21376400000000001</v>
      </c>
      <c r="W356" s="10">
        <f t="shared" si="62"/>
        <v>3606.89</v>
      </c>
    </row>
    <row r="357" spans="1:23" ht="15" customHeight="1" x14ac:dyDescent="0.2">
      <c r="A357">
        <v>2028</v>
      </c>
      <c r="B357">
        <v>0</v>
      </c>
      <c r="C357">
        <v>4.9312699999999996</v>
      </c>
      <c r="D357">
        <v>5.2728599999999997</v>
      </c>
      <c r="E357">
        <v>3.1191399999999998</v>
      </c>
      <c r="F357">
        <v>3.41622</v>
      </c>
      <c r="G357">
        <v>3.5442200000000001</v>
      </c>
      <c r="H357">
        <v>4.2795300000000003</v>
      </c>
      <c r="I357">
        <v>0.43283100000000002</v>
      </c>
      <c r="M357">
        <v>2028</v>
      </c>
      <c r="N357">
        <v>0</v>
      </c>
      <c r="O357">
        <v>4.9312699999999996</v>
      </c>
      <c r="P357">
        <v>5.2728599999999997</v>
      </c>
      <c r="Q357">
        <v>3.1191399999999998</v>
      </c>
      <c r="R357">
        <v>3.41622</v>
      </c>
      <c r="S357">
        <v>3.5442200000000001</v>
      </c>
      <c r="T357">
        <v>4.2795300000000003</v>
      </c>
      <c r="U357">
        <v>0.43283100000000002</v>
      </c>
      <c r="W357" s="10">
        <f t="shared" si="62"/>
        <v>3544.2200000000003</v>
      </c>
    </row>
    <row r="358" spans="1:23" ht="15" customHeight="1" x14ac:dyDescent="0.2">
      <c r="A358">
        <v>2029</v>
      </c>
      <c r="B358">
        <v>0</v>
      </c>
      <c r="C358">
        <v>4.9312699999999996</v>
      </c>
      <c r="D358">
        <v>5.2728599999999997</v>
      </c>
      <c r="E358">
        <v>2.9084599999999998</v>
      </c>
      <c r="F358">
        <v>3.4085299999999998</v>
      </c>
      <c r="G358">
        <v>3.5901700000000001</v>
      </c>
      <c r="H358">
        <v>4.7641400000000003</v>
      </c>
      <c r="I358">
        <v>0.65932800000000003</v>
      </c>
      <c r="M358">
        <v>2029</v>
      </c>
      <c r="N358">
        <v>0</v>
      </c>
      <c r="O358">
        <v>4.9312699999999996</v>
      </c>
      <c r="P358">
        <v>5.2728599999999997</v>
      </c>
      <c r="Q358">
        <v>2.9084599999999998</v>
      </c>
      <c r="R358">
        <v>3.4085299999999998</v>
      </c>
      <c r="S358">
        <v>3.5901700000000001</v>
      </c>
      <c r="T358">
        <v>4.7641400000000003</v>
      </c>
      <c r="U358">
        <v>0.65932800000000003</v>
      </c>
      <c r="W358" s="10">
        <f t="shared" si="62"/>
        <v>3590.17</v>
      </c>
    </row>
    <row r="359" spans="1:23" ht="15" customHeight="1" x14ac:dyDescent="0.2">
      <c r="A359">
        <v>2030</v>
      </c>
      <c r="B359">
        <v>0</v>
      </c>
      <c r="C359">
        <v>4.9312699999999996</v>
      </c>
      <c r="D359">
        <v>5.2728599999999997</v>
      </c>
      <c r="E359">
        <v>2.7894399999999999</v>
      </c>
      <c r="F359">
        <v>3.47261</v>
      </c>
      <c r="G359">
        <v>3.70295</v>
      </c>
      <c r="H359">
        <v>5.2162300000000004</v>
      </c>
      <c r="I359">
        <v>0.85015700000000005</v>
      </c>
      <c r="M359">
        <v>2030</v>
      </c>
      <c r="N359">
        <v>0</v>
      </c>
      <c r="O359">
        <v>4.9312699999999996</v>
      </c>
      <c r="P359">
        <v>5.2728599999999997</v>
      </c>
      <c r="Q359">
        <v>2.7894399999999999</v>
      </c>
      <c r="R359">
        <v>3.47261</v>
      </c>
      <c r="S359">
        <v>3.70295</v>
      </c>
      <c r="T359">
        <v>5.2162300000000004</v>
      </c>
      <c r="U359">
        <v>0.85015700000000005</v>
      </c>
      <c r="W359" s="10">
        <f t="shared" si="62"/>
        <v>3702.95</v>
      </c>
    </row>
    <row r="360" spans="1:23" ht="15" customHeight="1" x14ac:dyDescent="0.2">
      <c r="A360">
        <v>2031</v>
      </c>
      <c r="B360">
        <v>0</v>
      </c>
      <c r="C360">
        <v>4.9312699999999996</v>
      </c>
      <c r="D360">
        <v>5.2728599999999997</v>
      </c>
      <c r="E360">
        <v>2.7068099999999999</v>
      </c>
      <c r="F360">
        <v>3.5953599999999999</v>
      </c>
      <c r="G360">
        <v>3.8474699999999999</v>
      </c>
      <c r="H360">
        <v>5.6988500000000002</v>
      </c>
      <c r="I360">
        <v>0.99319800000000003</v>
      </c>
      <c r="M360">
        <v>2031</v>
      </c>
      <c r="N360">
        <v>0</v>
      </c>
      <c r="O360">
        <v>4.9312699999999996</v>
      </c>
      <c r="P360">
        <v>5.2728599999999997</v>
      </c>
      <c r="Q360">
        <v>2.7068099999999999</v>
      </c>
      <c r="R360">
        <v>3.5953599999999999</v>
      </c>
      <c r="S360">
        <v>3.8474699999999999</v>
      </c>
      <c r="T360">
        <v>5.6988500000000002</v>
      </c>
      <c r="U360">
        <v>0.99319800000000003</v>
      </c>
      <c r="W360" s="10">
        <f t="shared" si="62"/>
        <v>3847.47</v>
      </c>
    </row>
    <row r="361" spans="1:23" ht="15" customHeight="1" x14ac:dyDescent="0.2">
      <c r="A361">
        <v>2032</v>
      </c>
      <c r="B361">
        <v>0</v>
      </c>
      <c r="C361">
        <v>4.9312699999999996</v>
      </c>
      <c r="D361">
        <v>5.2728599999999997</v>
      </c>
      <c r="E361">
        <v>2.6632500000000001</v>
      </c>
      <c r="F361">
        <v>3.7599399999999998</v>
      </c>
      <c r="G361">
        <v>4.0020300000000004</v>
      </c>
      <c r="H361">
        <v>6.0962800000000001</v>
      </c>
      <c r="I361">
        <v>1.0936600000000001</v>
      </c>
      <c r="M361">
        <v>2032</v>
      </c>
      <c r="N361">
        <v>0</v>
      </c>
      <c r="O361">
        <v>4.9312699999999996</v>
      </c>
      <c r="P361">
        <v>5.2728599999999997</v>
      </c>
      <c r="Q361">
        <v>2.6632500000000001</v>
      </c>
      <c r="R361">
        <v>3.7599399999999998</v>
      </c>
      <c r="S361">
        <v>4.0020300000000004</v>
      </c>
      <c r="T361">
        <v>6.0962800000000001</v>
      </c>
      <c r="U361">
        <v>1.0936600000000001</v>
      </c>
      <c r="W361" s="10">
        <f t="shared" si="62"/>
        <v>4002.03</v>
      </c>
    </row>
    <row r="362" spans="1:23" ht="15" customHeight="1" x14ac:dyDescent="0.2">
      <c r="A362">
        <v>2033</v>
      </c>
      <c r="B362">
        <v>0</v>
      </c>
      <c r="C362">
        <v>4.9312699999999996</v>
      </c>
      <c r="D362">
        <v>5.2728599999999997</v>
      </c>
      <c r="E362">
        <v>2.65754</v>
      </c>
      <c r="F362">
        <v>3.9130099999999999</v>
      </c>
      <c r="G362">
        <v>4.1608400000000003</v>
      </c>
      <c r="H362">
        <v>6.4042000000000003</v>
      </c>
      <c r="I362">
        <v>1.16821</v>
      </c>
      <c r="M362">
        <v>2033</v>
      </c>
      <c r="N362">
        <v>0</v>
      </c>
      <c r="O362">
        <v>4.9312699999999996</v>
      </c>
      <c r="P362">
        <v>5.2728599999999997</v>
      </c>
      <c r="Q362">
        <v>2.65754</v>
      </c>
      <c r="R362">
        <v>3.9130099999999999</v>
      </c>
      <c r="S362">
        <v>4.1608400000000003</v>
      </c>
      <c r="T362">
        <v>6.4042000000000003</v>
      </c>
      <c r="U362">
        <v>1.16821</v>
      </c>
      <c r="W362" s="10">
        <f t="shared" si="62"/>
        <v>4160.84</v>
      </c>
    </row>
    <row r="363" spans="1:23" ht="15" customHeight="1" x14ac:dyDescent="0.2"/>
    <row r="364" spans="1:23" ht="15" customHeight="1" x14ac:dyDescent="0.2">
      <c r="A364" t="s">
        <v>29</v>
      </c>
      <c r="B364" t="s">
        <v>97</v>
      </c>
      <c r="M364" t="s">
        <v>29</v>
      </c>
      <c r="N364" t="s">
        <v>97</v>
      </c>
    </row>
    <row r="365" spans="1:23" ht="15" customHeight="1" x14ac:dyDescent="0.2">
      <c r="A365" t="s">
        <v>6</v>
      </c>
      <c r="B365" t="s">
        <v>30</v>
      </c>
      <c r="C365" t="s">
        <v>31</v>
      </c>
      <c r="D365" t="s">
        <v>32</v>
      </c>
      <c r="E365" t="s">
        <v>33</v>
      </c>
      <c r="F365" t="s">
        <v>34</v>
      </c>
      <c r="G365" t="s">
        <v>35</v>
      </c>
      <c r="H365" t="s">
        <v>36</v>
      </c>
      <c r="I365" t="s">
        <v>37</v>
      </c>
      <c r="M365" t="s">
        <v>6</v>
      </c>
      <c r="N365" t="s">
        <v>30</v>
      </c>
      <c r="O365" t="s">
        <v>31</v>
      </c>
      <c r="P365" t="s">
        <v>32</v>
      </c>
      <c r="Q365" t="s">
        <v>33</v>
      </c>
      <c r="R365" t="s">
        <v>34</v>
      </c>
      <c r="S365" t="s">
        <v>35</v>
      </c>
      <c r="T365" t="s">
        <v>36</v>
      </c>
      <c r="U365" t="s">
        <v>37</v>
      </c>
    </row>
    <row r="366" spans="1:23" ht="15" customHeight="1" x14ac:dyDescent="0.2">
      <c r="A366">
        <v>2020</v>
      </c>
      <c r="B366">
        <v>84.831699999999998</v>
      </c>
      <c r="C366">
        <v>33.932699999999997</v>
      </c>
      <c r="D366">
        <v>29.691099999999999</v>
      </c>
      <c r="E366">
        <v>45.176000000000002</v>
      </c>
      <c r="F366">
        <v>45.176000000000002</v>
      </c>
      <c r="G366">
        <v>45.176000000000002</v>
      </c>
      <c r="H366">
        <v>45.176000000000002</v>
      </c>
      <c r="I366" s="1">
        <v>1.0445E-12</v>
      </c>
      <c r="M366">
        <v>2020</v>
      </c>
      <c r="N366">
        <v>84.831699999999998</v>
      </c>
      <c r="O366">
        <v>33.932699999999997</v>
      </c>
      <c r="P366">
        <v>29.691099999999999</v>
      </c>
      <c r="Q366">
        <v>45.176000000000002</v>
      </c>
      <c r="R366">
        <v>45.176000000000002</v>
      </c>
      <c r="S366">
        <v>45.176000000000002</v>
      </c>
      <c r="T366">
        <v>45.176000000000002</v>
      </c>
      <c r="U366" s="1">
        <v>1.0445E-12</v>
      </c>
      <c r="W366" s="10">
        <f t="shared" ref="W366:W379" si="63">S366*1000</f>
        <v>45176</v>
      </c>
    </row>
    <row r="367" spans="1:23" ht="15" customHeight="1" x14ac:dyDescent="0.2">
      <c r="A367">
        <v>2021</v>
      </c>
      <c r="B367">
        <v>84.831699999999998</v>
      </c>
      <c r="C367">
        <v>33.932699999999997</v>
      </c>
      <c r="D367">
        <v>29.691099999999999</v>
      </c>
      <c r="E367">
        <v>42.342799999999997</v>
      </c>
      <c r="F367">
        <v>42.343299999999999</v>
      </c>
      <c r="G367">
        <v>42.343600000000002</v>
      </c>
      <c r="H367">
        <v>42.345199999999998</v>
      </c>
      <c r="I367" s="1">
        <v>8.78435E-4</v>
      </c>
      <c r="M367">
        <v>2021</v>
      </c>
      <c r="N367">
        <v>84.831699999999998</v>
      </c>
      <c r="O367">
        <v>33.932699999999997</v>
      </c>
      <c r="P367">
        <v>29.691099999999999</v>
      </c>
      <c r="Q367">
        <v>42.342799999999997</v>
      </c>
      <c r="R367">
        <v>42.343299999999999</v>
      </c>
      <c r="S367">
        <v>42.343600000000002</v>
      </c>
      <c r="T367">
        <v>42.345199999999998</v>
      </c>
      <c r="U367" s="1">
        <v>8.78435E-4</v>
      </c>
      <c r="W367" s="10">
        <f t="shared" si="63"/>
        <v>42343.6</v>
      </c>
    </row>
    <row r="368" spans="1:23" ht="15" customHeight="1" x14ac:dyDescent="0.2">
      <c r="A368">
        <v>2022</v>
      </c>
      <c r="B368">
        <v>84.831699999999998</v>
      </c>
      <c r="C368">
        <v>33.932699999999997</v>
      </c>
      <c r="D368">
        <v>29.691099999999999</v>
      </c>
      <c r="E368">
        <v>38.535200000000003</v>
      </c>
      <c r="F368">
        <v>38.537999999999997</v>
      </c>
      <c r="G368">
        <v>38.539200000000001</v>
      </c>
      <c r="H368">
        <v>38.5473</v>
      </c>
      <c r="I368" s="1">
        <v>4.32819E-3</v>
      </c>
      <c r="M368">
        <v>2022</v>
      </c>
      <c r="N368">
        <v>84.831699999999998</v>
      </c>
      <c r="O368">
        <v>33.932699999999997</v>
      </c>
      <c r="P368">
        <v>29.691099999999999</v>
      </c>
      <c r="Q368">
        <v>38.535200000000003</v>
      </c>
      <c r="R368">
        <v>38.537999999999997</v>
      </c>
      <c r="S368">
        <v>38.539200000000001</v>
      </c>
      <c r="T368">
        <v>38.5473</v>
      </c>
      <c r="U368" s="1">
        <v>4.32819E-3</v>
      </c>
      <c r="W368" s="10">
        <f t="shared" si="63"/>
        <v>38539.200000000004</v>
      </c>
    </row>
    <row r="369" spans="1:23" ht="15" customHeight="1" x14ac:dyDescent="0.2">
      <c r="A369">
        <v>2023</v>
      </c>
      <c r="B369">
        <v>84.831699999999998</v>
      </c>
      <c r="C369">
        <v>33.932699999999997</v>
      </c>
      <c r="D369">
        <v>29.691099999999999</v>
      </c>
      <c r="E369">
        <v>35.202199999999998</v>
      </c>
      <c r="F369">
        <v>35.212699999999998</v>
      </c>
      <c r="G369">
        <v>35.2166</v>
      </c>
      <c r="H369">
        <v>35.243299999999998</v>
      </c>
      <c r="I369" s="1">
        <v>1.49848E-2</v>
      </c>
      <c r="M369">
        <v>2023</v>
      </c>
      <c r="N369">
        <v>84.831699999999998</v>
      </c>
      <c r="O369">
        <v>33.932699999999997</v>
      </c>
      <c r="P369">
        <v>29.691099999999999</v>
      </c>
      <c r="Q369">
        <v>35.202199999999998</v>
      </c>
      <c r="R369">
        <v>35.212699999999998</v>
      </c>
      <c r="S369">
        <v>35.2166</v>
      </c>
      <c r="T369">
        <v>35.243299999999998</v>
      </c>
      <c r="U369" s="1">
        <v>1.49848E-2</v>
      </c>
      <c r="W369" s="10">
        <f t="shared" si="63"/>
        <v>35216.6</v>
      </c>
    </row>
    <row r="370" spans="1:23" ht="15" customHeight="1" x14ac:dyDescent="0.2">
      <c r="A370">
        <v>2024</v>
      </c>
      <c r="B370">
        <v>84.831699999999998</v>
      </c>
      <c r="C370">
        <v>33.932699999999997</v>
      </c>
      <c r="D370">
        <v>29.691099999999999</v>
      </c>
      <c r="E370">
        <v>32.3675</v>
      </c>
      <c r="F370">
        <v>32.397500000000001</v>
      </c>
      <c r="G370">
        <v>32.4084</v>
      </c>
      <c r="H370">
        <v>32.482900000000001</v>
      </c>
      <c r="I370" s="1">
        <v>4.1585900000000002E-2</v>
      </c>
      <c r="M370">
        <v>2024</v>
      </c>
      <c r="N370">
        <v>84.831699999999998</v>
      </c>
      <c r="O370">
        <v>33.932699999999997</v>
      </c>
      <c r="P370">
        <v>29.691099999999999</v>
      </c>
      <c r="Q370">
        <v>32.3675</v>
      </c>
      <c r="R370">
        <v>32.397500000000001</v>
      </c>
      <c r="S370">
        <v>32.4084</v>
      </c>
      <c r="T370">
        <v>32.482900000000001</v>
      </c>
      <c r="U370" s="1">
        <v>4.1585900000000002E-2</v>
      </c>
      <c r="W370" s="10">
        <f t="shared" si="63"/>
        <v>32408.400000000001</v>
      </c>
    </row>
    <row r="371" spans="1:23" ht="15" customHeight="1" x14ac:dyDescent="0.2">
      <c r="A371">
        <v>2025</v>
      </c>
      <c r="B371">
        <v>84.831699999999998</v>
      </c>
      <c r="C371">
        <v>33.932699999999997</v>
      </c>
      <c r="D371">
        <v>29.691099999999999</v>
      </c>
      <c r="E371">
        <v>30.078299999999999</v>
      </c>
      <c r="F371">
        <v>30.152100000000001</v>
      </c>
      <c r="G371">
        <v>30.179300000000001</v>
      </c>
      <c r="H371">
        <v>30.361000000000001</v>
      </c>
      <c r="I371" s="1">
        <v>0.10127</v>
      </c>
      <c r="M371">
        <v>2025</v>
      </c>
      <c r="N371">
        <v>84.831699999999998</v>
      </c>
      <c r="O371">
        <v>33.932699999999997</v>
      </c>
      <c r="P371">
        <v>29.691099999999999</v>
      </c>
      <c r="Q371">
        <v>30.078299999999999</v>
      </c>
      <c r="R371">
        <v>30.152100000000001</v>
      </c>
      <c r="S371">
        <v>30.179300000000001</v>
      </c>
      <c r="T371">
        <v>30.361000000000001</v>
      </c>
      <c r="U371" s="1">
        <v>0.10127</v>
      </c>
      <c r="W371" s="10">
        <f t="shared" si="63"/>
        <v>30179.300000000003</v>
      </c>
    </row>
    <row r="372" spans="1:23" ht="15" customHeight="1" x14ac:dyDescent="0.2">
      <c r="A372">
        <v>2026</v>
      </c>
      <c r="B372">
        <v>84.831699999999998</v>
      </c>
      <c r="C372">
        <v>33.932699999999997</v>
      </c>
      <c r="D372">
        <v>29.691099999999999</v>
      </c>
      <c r="E372">
        <v>28.28</v>
      </c>
      <c r="F372">
        <v>28.445799999999998</v>
      </c>
      <c r="G372">
        <v>28.51</v>
      </c>
      <c r="H372">
        <v>28.913399999999999</v>
      </c>
      <c r="I372">
        <v>0.226192</v>
      </c>
      <c r="M372">
        <v>2026</v>
      </c>
      <c r="N372">
        <v>84.831699999999998</v>
      </c>
      <c r="O372">
        <v>33.932699999999997</v>
      </c>
      <c r="P372">
        <v>29.691099999999999</v>
      </c>
      <c r="Q372">
        <v>28.28</v>
      </c>
      <c r="R372">
        <v>28.445799999999998</v>
      </c>
      <c r="S372">
        <v>28.51</v>
      </c>
      <c r="T372">
        <v>28.913399999999999</v>
      </c>
      <c r="U372">
        <v>0.226192</v>
      </c>
      <c r="W372" s="10">
        <f t="shared" si="63"/>
        <v>28510</v>
      </c>
    </row>
    <row r="373" spans="1:23" ht="15" customHeight="1" x14ac:dyDescent="0.2">
      <c r="A373">
        <v>2027</v>
      </c>
      <c r="B373">
        <v>84.831699999999998</v>
      </c>
      <c r="C373">
        <v>33.932699999999997</v>
      </c>
      <c r="D373">
        <v>29.691099999999999</v>
      </c>
      <c r="E373">
        <v>26.866299999999999</v>
      </c>
      <c r="F373">
        <v>27.220600000000001</v>
      </c>
      <c r="G373">
        <v>27.344899999999999</v>
      </c>
      <c r="H373">
        <v>28.1675</v>
      </c>
      <c r="I373">
        <v>0.460891</v>
      </c>
      <c r="M373">
        <v>2027</v>
      </c>
      <c r="N373">
        <v>84.831699999999998</v>
      </c>
      <c r="O373">
        <v>33.932699999999997</v>
      </c>
      <c r="P373">
        <v>29.691099999999999</v>
      </c>
      <c r="Q373">
        <v>26.866299999999999</v>
      </c>
      <c r="R373">
        <v>27.220600000000001</v>
      </c>
      <c r="S373">
        <v>27.344899999999999</v>
      </c>
      <c r="T373">
        <v>28.1675</v>
      </c>
      <c r="U373">
        <v>0.460891</v>
      </c>
      <c r="W373" s="10">
        <f t="shared" si="63"/>
        <v>27344.899999999998</v>
      </c>
    </row>
    <row r="374" spans="1:23" ht="15" customHeight="1" x14ac:dyDescent="0.2">
      <c r="A374">
        <v>2028</v>
      </c>
      <c r="B374">
        <v>84.831699999999998</v>
      </c>
      <c r="C374">
        <v>33.932699999999997</v>
      </c>
      <c r="D374">
        <v>29.691099999999999</v>
      </c>
      <c r="E374">
        <v>25.7456</v>
      </c>
      <c r="F374">
        <v>26.434000000000001</v>
      </c>
      <c r="G374">
        <v>26.650200000000002</v>
      </c>
      <c r="H374">
        <v>28.138500000000001</v>
      </c>
      <c r="I374">
        <v>0.84573100000000001</v>
      </c>
      <c r="M374">
        <v>2028</v>
      </c>
      <c r="N374">
        <v>84.831699999999998</v>
      </c>
      <c r="O374">
        <v>33.932699999999997</v>
      </c>
      <c r="P374">
        <v>29.691099999999999</v>
      </c>
      <c r="Q374">
        <v>25.7456</v>
      </c>
      <c r="R374">
        <v>26.434000000000001</v>
      </c>
      <c r="S374">
        <v>26.650200000000002</v>
      </c>
      <c r="T374">
        <v>28.138500000000001</v>
      </c>
      <c r="U374">
        <v>0.84573100000000001</v>
      </c>
      <c r="W374" s="10">
        <f t="shared" si="63"/>
        <v>26650.2</v>
      </c>
    </row>
    <row r="375" spans="1:23" ht="15" customHeight="1" x14ac:dyDescent="0.2">
      <c r="A375">
        <v>2029</v>
      </c>
      <c r="B375">
        <v>84.831699999999998</v>
      </c>
      <c r="C375">
        <v>33.932699999999997</v>
      </c>
      <c r="D375">
        <v>29.691099999999999</v>
      </c>
      <c r="E375">
        <v>24.8613</v>
      </c>
      <c r="F375">
        <v>26.035599999999999</v>
      </c>
      <c r="G375">
        <v>26.389399999999998</v>
      </c>
      <c r="H375">
        <v>28.775300000000001</v>
      </c>
      <c r="I375">
        <v>1.38415</v>
      </c>
      <c r="M375">
        <v>2029</v>
      </c>
      <c r="N375">
        <v>84.831699999999998</v>
      </c>
      <c r="O375">
        <v>33.932699999999997</v>
      </c>
      <c r="P375">
        <v>29.691099999999999</v>
      </c>
      <c r="Q375">
        <v>24.8613</v>
      </c>
      <c r="R375">
        <v>26.035599999999999</v>
      </c>
      <c r="S375">
        <v>26.389399999999998</v>
      </c>
      <c r="T375">
        <v>28.775300000000001</v>
      </c>
      <c r="U375">
        <v>1.38415</v>
      </c>
      <c r="W375" s="10">
        <f t="shared" si="63"/>
        <v>26389.399999999998</v>
      </c>
    </row>
    <row r="376" spans="1:23" ht="15" customHeight="1" x14ac:dyDescent="0.2">
      <c r="A376">
        <v>2030</v>
      </c>
      <c r="B376">
        <v>84.831699999999998</v>
      </c>
      <c r="C376">
        <v>33.932699999999997</v>
      </c>
      <c r="D376">
        <v>29.691099999999999</v>
      </c>
      <c r="E376">
        <v>24.214099999999998</v>
      </c>
      <c r="F376">
        <v>26.017800000000001</v>
      </c>
      <c r="G376">
        <v>26.496099999999998</v>
      </c>
      <c r="H376">
        <v>30.176400000000001</v>
      </c>
      <c r="I376">
        <v>2.0206</v>
      </c>
      <c r="M376">
        <v>2030</v>
      </c>
      <c r="N376">
        <v>84.831699999999998</v>
      </c>
      <c r="O376">
        <v>33.932699999999997</v>
      </c>
      <c r="P376">
        <v>29.691099999999999</v>
      </c>
      <c r="Q376">
        <v>24.214099999999998</v>
      </c>
      <c r="R376">
        <v>26.017800000000001</v>
      </c>
      <c r="S376">
        <v>26.496099999999998</v>
      </c>
      <c r="T376">
        <v>30.176400000000001</v>
      </c>
      <c r="U376">
        <v>2.0206</v>
      </c>
      <c r="W376" s="10">
        <f t="shared" si="63"/>
        <v>26496.1</v>
      </c>
    </row>
    <row r="377" spans="1:23" ht="15" customHeight="1" x14ac:dyDescent="0.2">
      <c r="A377">
        <v>2031</v>
      </c>
      <c r="B377">
        <v>84.831699999999998</v>
      </c>
      <c r="C377">
        <v>33.932699999999997</v>
      </c>
      <c r="D377">
        <v>29.691099999999999</v>
      </c>
      <c r="E377">
        <v>23.747699999999998</v>
      </c>
      <c r="F377">
        <v>26.265799999999999</v>
      </c>
      <c r="G377">
        <v>26.866199999999999</v>
      </c>
      <c r="H377">
        <v>31.4998</v>
      </c>
      <c r="I377">
        <v>2.6561699999999999</v>
      </c>
      <c r="M377">
        <v>2031</v>
      </c>
      <c r="N377">
        <v>84.831699999999998</v>
      </c>
      <c r="O377">
        <v>33.932699999999997</v>
      </c>
      <c r="P377">
        <v>29.691099999999999</v>
      </c>
      <c r="Q377">
        <v>23.747699999999998</v>
      </c>
      <c r="R377">
        <v>26.265799999999999</v>
      </c>
      <c r="S377">
        <v>26.866199999999999</v>
      </c>
      <c r="T377">
        <v>31.4998</v>
      </c>
      <c r="U377">
        <v>2.6561699999999999</v>
      </c>
      <c r="W377" s="10">
        <f t="shared" si="63"/>
        <v>26866.2</v>
      </c>
    </row>
    <row r="378" spans="1:23" ht="15" customHeight="1" x14ac:dyDescent="0.2">
      <c r="A378">
        <v>2032</v>
      </c>
      <c r="B378">
        <v>84.831699999999998</v>
      </c>
      <c r="C378">
        <v>33.932699999999997</v>
      </c>
      <c r="D378">
        <v>29.691099999999999</v>
      </c>
      <c r="E378">
        <v>23.4162</v>
      </c>
      <c r="F378">
        <v>26.7119</v>
      </c>
      <c r="G378">
        <v>27.381599999999999</v>
      </c>
      <c r="H378">
        <v>33.093600000000002</v>
      </c>
      <c r="I378">
        <v>3.2006299999999999</v>
      </c>
      <c r="M378">
        <v>2032</v>
      </c>
      <c r="N378">
        <v>84.831699999999998</v>
      </c>
      <c r="O378">
        <v>33.932699999999997</v>
      </c>
      <c r="P378">
        <v>29.691099999999999</v>
      </c>
      <c r="Q378">
        <v>23.4162</v>
      </c>
      <c r="R378">
        <v>26.7119</v>
      </c>
      <c r="S378">
        <v>27.381599999999999</v>
      </c>
      <c r="T378">
        <v>33.093600000000002</v>
      </c>
      <c r="U378">
        <v>3.2006299999999999</v>
      </c>
      <c r="W378" s="10">
        <f t="shared" si="63"/>
        <v>27381.599999999999</v>
      </c>
    </row>
    <row r="379" spans="1:23" ht="15" customHeight="1" x14ac:dyDescent="0.2">
      <c r="A379">
        <v>2033</v>
      </c>
      <c r="B379">
        <v>84.831699999999998</v>
      </c>
      <c r="C379">
        <v>33.932699999999997</v>
      </c>
      <c r="D379">
        <v>29.691099999999999</v>
      </c>
      <c r="E379">
        <v>23.363700000000001</v>
      </c>
      <c r="F379">
        <v>27.226800000000001</v>
      </c>
      <c r="G379">
        <v>27.945699999999999</v>
      </c>
      <c r="H379">
        <v>34.253900000000002</v>
      </c>
      <c r="I379">
        <v>3.61287</v>
      </c>
      <c r="M379">
        <v>2033</v>
      </c>
      <c r="N379">
        <v>84.831699999999998</v>
      </c>
      <c r="O379">
        <v>33.932699999999997</v>
      </c>
      <c r="P379">
        <v>29.691099999999999</v>
      </c>
      <c r="Q379">
        <v>23.363700000000001</v>
      </c>
      <c r="R379">
        <v>27.226800000000001</v>
      </c>
      <c r="S379">
        <v>27.945699999999999</v>
      </c>
      <c r="T379">
        <v>34.253900000000002</v>
      </c>
      <c r="U379">
        <v>3.61287</v>
      </c>
      <c r="W379" s="10">
        <f t="shared" si="63"/>
        <v>27945.699999999997</v>
      </c>
    </row>
    <row r="380" spans="1:23" ht="15" customHeight="1" x14ac:dyDescent="0.2"/>
    <row r="381" spans="1:23" ht="15" customHeight="1" x14ac:dyDescent="0.2">
      <c r="A381" t="s">
        <v>98</v>
      </c>
      <c r="M381" t="s">
        <v>98</v>
      </c>
    </row>
    <row r="382" spans="1:23" ht="15" customHeight="1" x14ac:dyDescent="0.2">
      <c r="A382" t="s">
        <v>6</v>
      </c>
      <c r="B382" t="s">
        <v>39</v>
      </c>
      <c r="C382" t="s">
        <v>40</v>
      </c>
      <c r="D382" t="s">
        <v>41</v>
      </c>
      <c r="E382" t="s">
        <v>42</v>
      </c>
      <c r="F382" t="s">
        <v>43</v>
      </c>
      <c r="G382" t="s">
        <v>44</v>
      </c>
      <c r="H382" t="s">
        <v>45</v>
      </c>
      <c r="I382" t="s">
        <v>46</v>
      </c>
      <c r="M382" t="s">
        <v>6</v>
      </c>
      <c r="N382" t="s">
        <v>39</v>
      </c>
      <c r="O382" t="s">
        <v>40</v>
      </c>
      <c r="P382" t="s">
        <v>41</v>
      </c>
      <c r="Q382" t="s">
        <v>42</v>
      </c>
      <c r="R382" t="s">
        <v>43</v>
      </c>
      <c r="S382" t="s">
        <v>44</v>
      </c>
      <c r="T382" t="s">
        <v>45</v>
      </c>
      <c r="U382" t="s">
        <v>46</v>
      </c>
    </row>
    <row r="383" spans="1:23" ht="15" customHeight="1" x14ac:dyDescent="0.2">
      <c r="A383">
        <v>2020</v>
      </c>
      <c r="B383">
        <v>0</v>
      </c>
      <c r="C383">
        <v>6.1027400000000002E-2</v>
      </c>
      <c r="D383">
        <v>7.3275999999999994E-2</v>
      </c>
      <c r="E383">
        <v>2.5439900000000001E-2</v>
      </c>
      <c r="F383">
        <v>2.5439900000000001E-2</v>
      </c>
      <c r="G383">
        <v>2.5439900000000001E-2</v>
      </c>
      <c r="H383">
        <v>2.5439900000000001E-2</v>
      </c>
      <c r="I383" s="1">
        <v>2.0816700000000001E-16</v>
      </c>
      <c r="M383">
        <v>2020</v>
      </c>
      <c r="N383">
        <v>0</v>
      </c>
      <c r="O383">
        <v>6.1027400000000002E-2</v>
      </c>
      <c r="P383">
        <v>7.3275999999999994E-2</v>
      </c>
      <c r="Q383">
        <v>2.5439900000000001E-2</v>
      </c>
      <c r="R383">
        <v>2.5439900000000001E-2</v>
      </c>
      <c r="S383">
        <v>2.5439900000000001E-2</v>
      </c>
      <c r="T383">
        <v>2.5439900000000001E-2</v>
      </c>
      <c r="U383" s="1">
        <v>2.0816700000000001E-16</v>
      </c>
    </row>
    <row r="384" spans="1:23" ht="15" customHeight="1" x14ac:dyDescent="0.2">
      <c r="A384">
        <v>2021</v>
      </c>
      <c r="B384">
        <v>0</v>
      </c>
      <c r="C384">
        <v>6.1027400000000002E-2</v>
      </c>
      <c r="D384">
        <v>7.3275999999999994E-2</v>
      </c>
      <c r="E384">
        <v>7.3275900000000005E-2</v>
      </c>
      <c r="F384">
        <v>7.3275900000000005E-2</v>
      </c>
      <c r="G384">
        <v>7.3275900000000005E-2</v>
      </c>
      <c r="H384">
        <v>7.3275900000000005E-2</v>
      </c>
      <c r="I384" s="1">
        <v>4.2513700000000003E-14</v>
      </c>
      <c r="M384">
        <v>2021</v>
      </c>
      <c r="N384">
        <v>0</v>
      </c>
      <c r="O384">
        <v>6.1027400000000002E-2</v>
      </c>
      <c r="P384">
        <v>7.3275999999999994E-2</v>
      </c>
      <c r="Q384">
        <v>7.3275900000000005E-2</v>
      </c>
      <c r="R384">
        <v>7.3275900000000005E-2</v>
      </c>
      <c r="S384">
        <v>7.3275900000000005E-2</v>
      </c>
      <c r="T384">
        <v>7.3275900000000005E-2</v>
      </c>
      <c r="U384" s="1">
        <v>4.2513700000000003E-14</v>
      </c>
    </row>
    <row r="385" spans="1:23" ht="15" customHeight="1" x14ac:dyDescent="0.2">
      <c r="A385">
        <v>2022</v>
      </c>
      <c r="B385">
        <v>0</v>
      </c>
      <c r="C385">
        <v>6.1027400000000002E-2</v>
      </c>
      <c r="D385">
        <v>7.3275999999999994E-2</v>
      </c>
      <c r="E385">
        <v>7.3275999999999994E-2</v>
      </c>
      <c r="F385">
        <v>7.3275999999999994E-2</v>
      </c>
      <c r="G385">
        <v>7.3275999999999994E-2</v>
      </c>
      <c r="H385">
        <v>7.3275999999999994E-2</v>
      </c>
      <c r="I385" s="1">
        <v>1.52656E-16</v>
      </c>
      <c r="M385">
        <v>2022</v>
      </c>
      <c r="N385">
        <v>0</v>
      </c>
      <c r="O385">
        <v>6.1027400000000002E-2</v>
      </c>
      <c r="P385">
        <v>7.3275999999999994E-2</v>
      </c>
      <c r="Q385">
        <v>7.3275999999999994E-2</v>
      </c>
      <c r="R385">
        <v>7.3275999999999994E-2</v>
      </c>
      <c r="S385">
        <v>7.3275999999999994E-2</v>
      </c>
      <c r="T385">
        <v>7.3275999999999994E-2</v>
      </c>
      <c r="U385" s="1">
        <v>1.52656E-16</v>
      </c>
    </row>
    <row r="386" spans="1:23" ht="15" customHeight="1" x14ac:dyDescent="0.2">
      <c r="A386">
        <v>2023</v>
      </c>
      <c r="B386">
        <v>0</v>
      </c>
      <c r="C386">
        <v>6.1027400000000002E-2</v>
      </c>
      <c r="D386">
        <v>7.3275999999999994E-2</v>
      </c>
      <c r="E386">
        <v>7.3275999999999994E-2</v>
      </c>
      <c r="F386">
        <v>7.3275999999999994E-2</v>
      </c>
      <c r="G386">
        <v>7.3275999999999994E-2</v>
      </c>
      <c r="H386">
        <v>7.3275999999999994E-2</v>
      </c>
      <c r="I386" s="1">
        <v>1.52656E-16</v>
      </c>
      <c r="M386">
        <v>2023</v>
      </c>
      <c r="N386">
        <v>0</v>
      </c>
      <c r="O386">
        <v>6.1027400000000002E-2</v>
      </c>
      <c r="P386">
        <v>7.3275999999999994E-2</v>
      </c>
      <c r="Q386">
        <v>7.3275999999999994E-2</v>
      </c>
      <c r="R386">
        <v>7.3275999999999994E-2</v>
      </c>
      <c r="S386">
        <v>7.3275999999999994E-2</v>
      </c>
      <c r="T386">
        <v>7.3275999999999994E-2</v>
      </c>
      <c r="U386" s="1">
        <v>1.52656E-16</v>
      </c>
    </row>
    <row r="387" spans="1:23" ht="15" customHeight="1" x14ac:dyDescent="0.2">
      <c r="A387">
        <v>2024</v>
      </c>
      <c r="B387">
        <v>0</v>
      </c>
      <c r="C387">
        <v>6.1027400000000002E-2</v>
      </c>
      <c r="D387">
        <v>7.3275999999999994E-2</v>
      </c>
      <c r="E387">
        <v>6.97184E-2</v>
      </c>
      <c r="F387">
        <v>6.9786500000000001E-2</v>
      </c>
      <c r="G387">
        <v>6.9811200000000004E-2</v>
      </c>
      <c r="H387">
        <v>6.9980600000000004E-2</v>
      </c>
      <c r="I387" s="1">
        <v>9.4530600000000006E-5</v>
      </c>
      <c r="M387">
        <v>2024</v>
      </c>
      <c r="N387">
        <v>0</v>
      </c>
      <c r="O387">
        <v>6.1027400000000002E-2</v>
      </c>
      <c r="P387">
        <v>7.3275999999999994E-2</v>
      </c>
      <c r="Q387">
        <v>6.97184E-2</v>
      </c>
      <c r="R387">
        <v>6.9786500000000001E-2</v>
      </c>
      <c r="S387">
        <v>6.9811200000000004E-2</v>
      </c>
      <c r="T387">
        <v>6.9980600000000004E-2</v>
      </c>
      <c r="U387" s="1">
        <v>9.4530600000000006E-5</v>
      </c>
    </row>
    <row r="388" spans="1:23" ht="15" customHeight="1" x14ac:dyDescent="0.2">
      <c r="A388">
        <v>2025</v>
      </c>
      <c r="B388">
        <v>0</v>
      </c>
      <c r="C388">
        <v>6.1027400000000002E-2</v>
      </c>
      <c r="D388">
        <v>7.3275999999999994E-2</v>
      </c>
      <c r="E388">
        <v>6.4514600000000005E-2</v>
      </c>
      <c r="F388">
        <v>6.4682400000000001E-2</v>
      </c>
      <c r="G388">
        <v>6.4744099999999999E-2</v>
      </c>
      <c r="H388">
        <v>6.5157300000000001E-2</v>
      </c>
      <c r="I388" s="1">
        <v>2.3020000000000001E-4</v>
      </c>
      <c r="M388">
        <v>2025</v>
      </c>
      <c r="N388">
        <v>0</v>
      </c>
      <c r="O388">
        <v>6.1027400000000002E-2</v>
      </c>
      <c r="P388">
        <v>7.3275999999999994E-2</v>
      </c>
      <c r="Q388">
        <v>6.4514600000000005E-2</v>
      </c>
      <c r="R388">
        <v>6.4682400000000001E-2</v>
      </c>
      <c r="S388">
        <v>6.4744099999999999E-2</v>
      </c>
      <c r="T388">
        <v>6.5157300000000001E-2</v>
      </c>
      <c r="U388" s="1">
        <v>2.3020000000000001E-4</v>
      </c>
    </row>
    <row r="389" spans="1:23" ht="15" customHeight="1" x14ac:dyDescent="0.2">
      <c r="A389">
        <v>2026</v>
      </c>
      <c r="B389">
        <v>0</v>
      </c>
      <c r="C389">
        <v>6.1027400000000002E-2</v>
      </c>
      <c r="D389">
        <v>7.3275999999999994E-2</v>
      </c>
      <c r="E389">
        <v>6.0426899999999999E-2</v>
      </c>
      <c r="F389">
        <v>6.0803599999999999E-2</v>
      </c>
      <c r="G389">
        <v>6.09496E-2</v>
      </c>
      <c r="H389">
        <v>6.1866600000000001E-2</v>
      </c>
      <c r="I389" s="1">
        <v>5.1416500000000002E-4</v>
      </c>
      <c r="M389">
        <v>2026</v>
      </c>
      <c r="N389">
        <v>0</v>
      </c>
      <c r="O389">
        <v>6.1027400000000002E-2</v>
      </c>
      <c r="P389">
        <v>7.3275999999999994E-2</v>
      </c>
      <c r="Q389">
        <v>6.0426899999999999E-2</v>
      </c>
      <c r="R389">
        <v>6.0803599999999999E-2</v>
      </c>
      <c r="S389">
        <v>6.09496E-2</v>
      </c>
      <c r="T389">
        <v>6.1866600000000001E-2</v>
      </c>
      <c r="U389" s="1">
        <v>5.1416500000000002E-4</v>
      </c>
    </row>
    <row r="390" spans="1:23" ht="15" customHeight="1" x14ac:dyDescent="0.2">
      <c r="A390">
        <v>2027</v>
      </c>
      <c r="B390">
        <v>0</v>
      </c>
      <c r="C390">
        <v>6.1027400000000002E-2</v>
      </c>
      <c r="D390">
        <v>7.3275999999999994E-2</v>
      </c>
      <c r="E390">
        <v>5.7213399999999998E-2</v>
      </c>
      <c r="F390">
        <v>5.8018699999999999E-2</v>
      </c>
      <c r="G390">
        <v>5.83013E-2</v>
      </c>
      <c r="H390">
        <v>6.0171099999999998E-2</v>
      </c>
      <c r="I390" s="1">
        <v>1.04766E-3</v>
      </c>
      <c r="M390">
        <v>2027</v>
      </c>
      <c r="N390">
        <v>0</v>
      </c>
      <c r="O390">
        <v>6.1027400000000002E-2</v>
      </c>
      <c r="P390">
        <v>7.3275999999999994E-2</v>
      </c>
      <c r="Q390">
        <v>5.7213399999999998E-2</v>
      </c>
      <c r="R390">
        <v>5.8018699999999999E-2</v>
      </c>
      <c r="S390">
        <v>5.83013E-2</v>
      </c>
      <c r="T390">
        <v>6.0171099999999998E-2</v>
      </c>
      <c r="U390" s="1">
        <v>1.04766E-3</v>
      </c>
    </row>
    <row r="391" spans="1:23" ht="15" customHeight="1" x14ac:dyDescent="0.2">
      <c r="A391">
        <v>2028</v>
      </c>
      <c r="B391">
        <v>0</v>
      </c>
      <c r="C391">
        <v>6.1027400000000002E-2</v>
      </c>
      <c r="D391">
        <v>7.3275999999999994E-2</v>
      </c>
      <c r="E391">
        <v>5.4665900000000003E-2</v>
      </c>
      <c r="F391">
        <v>5.6230700000000002E-2</v>
      </c>
      <c r="G391">
        <v>5.6722000000000002E-2</v>
      </c>
      <c r="H391">
        <v>6.0105100000000002E-2</v>
      </c>
      <c r="I391" s="1">
        <v>1.92245E-3</v>
      </c>
      <c r="M391">
        <v>2028</v>
      </c>
      <c r="N391">
        <v>0</v>
      </c>
      <c r="O391">
        <v>6.1027400000000002E-2</v>
      </c>
      <c r="P391">
        <v>7.3275999999999994E-2</v>
      </c>
      <c r="Q391">
        <v>5.4665900000000003E-2</v>
      </c>
      <c r="R391">
        <v>5.6230700000000002E-2</v>
      </c>
      <c r="S391">
        <v>5.6722000000000002E-2</v>
      </c>
      <c r="T391">
        <v>6.0105100000000002E-2</v>
      </c>
      <c r="U391" s="1">
        <v>1.92245E-3</v>
      </c>
    </row>
    <row r="392" spans="1:23" ht="15" customHeight="1" x14ac:dyDescent="0.2">
      <c r="A392">
        <v>2029</v>
      </c>
      <c r="B392">
        <v>0</v>
      </c>
      <c r="C392">
        <v>6.1027400000000002E-2</v>
      </c>
      <c r="D392">
        <v>7.3275999999999994E-2</v>
      </c>
      <c r="E392">
        <v>5.26557E-2</v>
      </c>
      <c r="F392">
        <v>5.5324999999999999E-2</v>
      </c>
      <c r="G392">
        <v>5.6122600000000002E-2</v>
      </c>
      <c r="H392">
        <v>6.1552799999999998E-2</v>
      </c>
      <c r="I392">
        <v>3.1062899999999998E-3</v>
      </c>
      <c r="M392">
        <v>2029</v>
      </c>
      <c r="N392">
        <v>0</v>
      </c>
      <c r="O392">
        <v>6.1027400000000002E-2</v>
      </c>
      <c r="P392">
        <v>7.3275999999999994E-2</v>
      </c>
      <c r="Q392">
        <v>5.26557E-2</v>
      </c>
      <c r="R392">
        <v>5.5324999999999999E-2</v>
      </c>
      <c r="S392">
        <v>5.6122600000000002E-2</v>
      </c>
      <c r="T392">
        <v>6.1552799999999998E-2</v>
      </c>
      <c r="U392" s="1">
        <v>3.1062899999999998E-3</v>
      </c>
    </row>
    <row r="393" spans="1:23" ht="15" customHeight="1" x14ac:dyDescent="0.2">
      <c r="A393">
        <v>2030</v>
      </c>
      <c r="B393">
        <v>0</v>
      </c>
      <c r="C393">
        <v>6.1027400000000002E-2</v>
      </c>
      <c r="D393">
        <v>7.3275999999999994E-2</v>
      </c>
      <c r="E393">
        <v>5.1184500000000001E-2</v>
      </c>
      <c r="F393">
        <v>5.52845E-2</v>
      </c>
      <c r="G393">
        <v>5.6327700000000001E-2</v>
      </c>
      <c r="H393">
        <v>6.4737699999999995E-2</v>
      </c>
      <c r="I393">
        <v>4.3802800000000003E-3</v>
      </c>
      <c r="M393">
        <v>2030</v>
      </c>
      <c r="N393">
        <v>0</v>
      </c>
      <c r="O393">
        <v>6.1027400000000002E-2</v>
      </c>
      <c r="P393">
        <v>7.3275999999999994E-2</v>
      </c>
      <c r="Q393">
        <v>5.1184500000000001E-2</v>
      </c>
      <c r="R393">
        <v>5.52845E-2</v>
      </c>
      <c r="S393">
        <v>5.6327700000000001E-2</v>
      </c>
      <c r="T393">
        <v>6.4737699999999995E-2</v>
      </c>
      <c r="U393">
        <v>4.3802800000000003E-3</v>
      </c>
    </row>
    <row r="394" spans="1:23" ht="15" customHeight="1" x14ac:dyDescent="0.2">
      <c r="A394">
        <v>2031</v>
      </c>
      <c r="B394">
        <v>0</v>
      </c>
      <c r="C394">
        <v>6.1027400000000002E-2</v>
      </c>
      <c r="D394">
        <v>7.3275999999999994E-2</v>
      </c>
      <c r="E394">
        <v>5.0124299999999997E-2</v>
      </c>
      <c r="F394">
        <v>5.5848299999999997E-2</v>
      </c>
      <c r="G394">
        <v>5.7082899999999999E-2</v>
      </c>
      <c r="H394">
        <v>6.7745899999999998E-2</v>
      </c>
      <c r="I394">
        <v>5.5342400000000002E-3</v>
      </c>
      <c r="M394">
        <v>2031</v>
      </c>
      <c r="N394">
        <v>0</v>
      </c>
      <c r="O394">
        <v>6.1027400000000002E-2</v>
      </c>
      <c r="P394">
        <v>7.3275999999999994E-2</v>
      </c>
      <c r="Q394">
        <v>5.0124299999999997E-2</v>
      </c>
      <c r="R394">
        <v>5.5848299999999997E-2</v>
      </c>
      <c r="S394">
        <v>5.7082899999999999E-2</v>
      </c>
      <c r="T394">
        <v>6.7745899999999998E-2</v>
      </c>
      <c r="U394">
        <v>5.5342400000000002E-3</v>
      </c>
    </row>
    <row r="395" spans="1:23" ht="15" customHeight="1" x14ac:dyDescent="0.2">
      <c r="A395">
        <v>2032</v>
      </c>
      <c r="B395">
        <v>0</v>
      </c>
      <c r="C395">
        <v>6.1027400000000002E-2</v>
      </c>
      <c r="D395">
        <v>7.3275999999999994E-2</v>
      </c>
      <c r="E395">
        <v>4.9370900000000002E-2</v>
      </c>
      <c r="F395">
        <v>5.6862500000000003E-2</v>
      </c>
      <c r="G395">
        <v>5.8123599999999997E-2</v>
      </c>
      <c r="H395">
        <v>7.1368899999999999E-2</v>
      </c>
      <c r="I395">
        <v>6.4242099999999996E-3</v>
      </c>
      <c r="M395">
        <v>2032</v>
      </c>
      <c r="N395">
        <v>0</v>
      </c>
      <c r="O395">
        <v>6.1027400000000002E-2</v>
      </c>
      <c r="P395">
        <v>7.3275999999999994E-2</v>
      </c>
      <c r="Q395">
        <v>4.9370900000000002E-2</v>
      </c>
      <c r="R395">
        <v>5.6862500000000003E-2</v>
      </c>
      <c r="S395">
        <v>5.8123599999999997E-2</v>
      </c>
      <c r="T395">
        <v>7.1368899999999999E-2</v>
      </c>
      <c r="U395">
        <v>6.4242099999999996E-3</v>
      </c>
    </row>
    <row r="396" spans="1:23" ht="15" customHeight="1" x14ac:dyDescent="0.2">
      <c r="A396">
        <v>2033</v>
      </c>
      <c r="B396">
        <v>0</v>
      </c>
      <c r="C396">
        <v>6.1027400000000002E-2</v>
      </c>
      <c r="D396">
        <v>7.3275999999999994E-2</v>
      </c>
      <c r="E396">
        <v>4.9251400000000001E-2</v>
      </c>
      <c r="F396">
        <v>5.8032800000000002E-2</v>
      </c>
      <c r="G396">
        <v>5.9252899999999997E-2</v>
      </c>
      <c r="H396">
        <v>7.3275999999999994E-2</v>
      </c>
      <c r="I396">
        <v>7.0477700000000001E-3</v>
      </c>
      <c r="M396">
        <v>2033</v>
      </c>
      <c r="N396">
        <v>0</v>
      </c>
      <c r="O396">
        <v>6.1027400000000002E-2</v>
      </c>
      <c r="P396">
        <v>7.3275999999999994E-2</v>
      </c>
      <c r="Q396">
        <v>4.9251400000000001E-2</v>
      </c>
      <c r="R396">
        <v>5.8032800000000002E-2</v>
      </c>
      <c r="S396">
        <v>5.9252899999999997E-2</v>
      </c>
      <c r="T396">
        <v>7.3275999999999994E-2</v>
      </c>
      <c r="U396">
        <v>7.0477700000000001E-3</v>
      </c>
    </row>
    <row r="397" spans="1:23" ht="15" customHeight="1" x14ac:dyDescent="0.2"/>
    <row r="398" spans="1:23" ht="15" customHeight="1" x14ac:dyDescent="0.2">
      <c r="A398" t="s">
        <v>99</v>
      </c>
      <c r="M398" t="s">
        <v>99</v>
      </c>
    </row>
    <row r="399" spans="1:23" ht="15" customHeight="1" x14ac:dyDescent="0.2">
      <c r="A399" t="s">
        <v>6</v>
      </c>
      <c r="B399" t="s">
        <v>47</v>
      </c>
      <c r="C399" t="s">
        <v>48</v>
      </c>
      <c r="D399" t="s">
        <v>49</v>
      </c>
      <c r="E399" t="s">
        <v>50</v>
      </c>
      <c r="F399" t="s">
        <v>51</v>
      </c>
      <c r="G399" t="s">
        <v>52</v>
      </c>
      <c r="H399" t="s">
        <v>53</v>
      </c>
      <c r="I399" t="s">
        <v>54</v>
      </c>
      <c r="M399" t="s">
        <v>6</v>
      </c>
      <c r="N399" t="s">
        <v>47</v>
      </c>
      <c r="O399" t="s">
        <v>48</v>
      </c>
      <c r="P399" t="s">
        <v>49</v>
      </c>
      <c r="Q399" t="s">
        <v>50</v>
      </c>
      <c r="R399" t="s">
        <v>51</v>
      </c>
      <c r="S399" t="s">
        <v>52</v>
      </c>
      <c r="T399" t="s">
        <v>53</v>
      </c>
      <c r="U399" t="s">
        <v>54</v>
      </c>
    </row>
    <row r="400" spans="1:23" ht="15" customHeight="1" x14ac:dyDescent="0.2">
      <c r="A400">
        <v>2020</v>
      </c>
      <c r="B400">
        <v>421.45800000000003</v>
      </c>
      <c r="C400">
        <v>106.08799999999999</v>
      </c>
      <c r="D400">
        <v>97.113799999999998</v>
      </c>
      <c r="E400">
        <v>106.12</v>
      </c>
      <c r="F400">
        <v>106.12</v>
      </c>
      <c r="G400">
        <v>106.12</v>
      </c>
      <c r="H400">
        <v>106.12</v>
      </c>
      <c r="I400" s="1">
        <v>1.2647700000000001E-12</v>
      </c>
      <c r="K400" s="10">
        <f t="shared" ref="K400:K413" si="64">G400*1000</f>
        <v>106120</v>
      </c>
      <c r="M400">
        <v>2020</v>
      </c>
      <c r="N400">
        <v>421.45800000000003</v>
      </c>
      <c r="O400">
        <v>106.08799999999999</v>
      </c>
      <c r="P400">
        <v>97.113799999999998</v>
      </c>
      <c r="Q400">
        <v>106.12</v>
      </c>
      <c r="R400">
        <v>106.12</v>
      </c>
      <c r="S400">
        <v>106.12</v>
      </c>
      <c r="T400">
        <v>106.12</v>
      </c>
      <c r="U400" s="1">
        <v>1.2647700000000001E-12</v>
      </c>
      <c r="W400" s="10">
        <f t="shared" ref="W400:W413" si="65">S400*1000</f>
        <v>106120</v>
      </c>
    </row>
    <row r="401" spans="1:23" ht="15" customHeight="1" x14ac:dyDescent="0.2">
      <c r="A401">
        <v>2021</v>
      </c>
      <c r="B401">
        <v>421.45800000000003</v>
      </c>
      <c r="C401">
        <v>106.08799999999999</v>
      </c>
      <c r="D401">
        <v>97.113799999999998</v>
      </c>
      <c r="E401">
        <v>102.491</v>
      </c>
      <c r="F401">
        <v>102.758</v>
      </c>
      <c r="G401">
        <v>102.90300000000001</v>
      </c>
      <c r="H401">
        <v>103.767</v>
      </c>
      <c r="I401">
        <v>0.48026200000000002</v>
      </c>
      <c r="K401" s="10">
        <f t="shared" si="64"/>
        <v>102903</v>
      </c>
      <c r="M401">
        <v>2021</v>
      </c>
      <c r="N401">
        <v>421.45800000000003</v>
      </c>
      <c r="O401">
        <v>106.08799999999999</v>
      </c>
      <c r="P401">
        <v>97.113799999999998</v>
      </c>
      <c r="Q401">
        <v>102.491</v>
      </c>
      <c r="R401">
        <v>102.758</v>
      </c>
      <c r="S401">
        <v>102.90300000000001</v>
      </c>
      <c r="T401">
        <v>103.767</v>
      </c>
      <c r="U401">
        <v>0.48026200000000002</v>
      </c>
      <c r="W401" s="10">
        <f t="shared" si="65"/>
        <v>102903</v>
      </c>
    </row>
    <row r="402" spans="1:23" ht="15" customHeight="1" x14ac:dyDescent="0.2">
      <c r="A402">
        <v>2022</v>
      </c>
      <c r="B402">
        <v>421.45800000000003</v>
      </c>
      <c r="C402">
        <v>106.08799999999999</v>
      </c>
      <c r="D402">
        <v>97.113799999999998</v>
      </c>
      <c r="E402">
        <v>95.197500000000005</v>
      </c>
      <c r="F402">
        <v>96.109099999999998</v>
      </c>
      <c r="G402">
        <v>96.481800000000007</v>
      </c>
      <c r="H402">
        <v>98.901300000000006</v>
      </c>
      <c r="I402">
        <v>1.31653</v>
      </c>
      <c r="K402" s="10">
        <f t="shared" si="64"/>
        <v>96481.8</v>
      </c>
      <c r="M402">
        <v>2022</v>
      </c>
      <c r="N402">
        <v>421.45800000000003</v>
      </c>
      <c r="O402">
        <v>106.08799999999999</v>
      </c>
      <c r="P402">
        <v>97.113799999999998</v>
      </c>
      <c r="Q402">
        <v>95.197500000000005</v>
      </c>
      <c r="R402">
        <v>96.109099999999998</v>
      </c>
      <c r="S402">
        <v>96.481800000000007</v>
      </c>
      <c r="T402">
        <v>98.901300000000006</v>
      </c>
      <c r="U402">
        <v>1.31653</v>
      </c>
      <c r="W402" s="10">
        <f t="shared" si="65"/>
        <v>96481.8</v>
      </c>
    </row>
    <row r="403" spans="1:23" ht="15" customHeight="1" x14ac:dyDescent="0.2">
      <c r="A403">
        <v>2023</v>
      </c>
      <c r="B403">
        <v>421.45800000000003</v>
      </c>
      <c r="C403">
        <v>106.08799999999999</v>
      </c>
      <c r="D403">
        <v>97.113799999999998</v>
      </c>
      <c r="E403">
        <v>88.912199999999999</v>
      </c>
      <c r="F403">
        <v>90.869399999999999</v>
      </c>
      <c r="G403">
        <v>91.599199999999996</v>
      </c>
      <c r="H403">
        <v>96.009200000000007</v>
      </c>
      <c r="I403">
        <v>2.5724499999999999</v>
      </c>
      <c r="K403" s="10">
        <f t="shared" si="64"/>
        <v>91599.2</v>
      </c>
      <c r="M403">
        <v>2023</v>
      </c>
      <c r="N403">
        <v>421.45800000000003</v>
      </c>
      <c r="O403">
        <v>106.08799999999999</v>
      </c>
      <c r="P403">
        <v>97.113799999999998</v>
      </c>
      <c r="Q403">
        <v>88.912199999999999</v>
      </c>
      <c r="R403">
        <v>90.869399999999999</v>
      </c>
      <c r="S403">
        <v>91.599199999999996</v>
      </c>
      <c r="T403">
        <v>96.009200000000007</v>
      </c>
      <c r="U403">
        <v>2.5724499999999999</v>
      </c>
      <c r="W403" s="10">
        <f t="shared" si="65"/>
        <v>91599.2</v>
      </c>
    </row>
    <row r="404" spans="1:23" ht="15" customHeight="1" x14ac:dyDescent="0.2">
      <c r="A404">
        <v>2024</v>
      </c>
      <c r="B404">
        <v>421.45800000000003</v>
      </c>
      <c r="C404">
        <v>106.08799999999999</v>
      </c>
      <c r="D404">
        <v>97.113799999999998</v>
      </c>
      <c r="E404">
        <v>83.628799999999998</v>
      </c>
      <c r="F404">
        <v>87.041499999999999</v>
      </c>
      <c r="G404">
        <v>88.123000000000005</v>
      </c>
      <c r="H404">
        <v>95.494299999999996</v>
      </c>
      <c r="I404">
        <v>4.1327199999999999</v>
      </c>
      <c r="K404" s="10">
        <f t="shared" si="64"/>
        <v>88123</v>
      </c>
      <c r="M404">
        <v>2024</v>
      </c>
      <c r="N404">
        <v>421.45800000000003</v>
      </c>
      <c r="O404">
        <v>106.08799999999999</v>
      </c>
      <c r="P404">
        <v>97.113799999999998</v>
      </c>
      <c r="Q404">
        <v>83.628799999999998</v>
      </c>
      <c r="R404">
        <v>87.041499999999999</v>
      </c>
      <c r="S404">
        <v>88.123000000000005</v>
      </c>
      <c r="T404">
        <v>95.494299999999996</v>
      </c>
      <c r="U404">
        <v>4.1327199999999999</v>
      </c>
      <c r="W404" s="10">
        <f t="shared" si="65"/>
        <v>88123</v>
      </c>
    </row>
    <row r="405" spans="1:23" ht="15" customHeight="1" x14ac:dyDescent="0.2">
      <c r="A405">
        <v>2025</v>
      </c>
      <c r="B405">
        <v>421.45800000000003</v>
      </c>
      <c r="C405">
        <v>106.08799999999999</v>
      </c>
      <c r="D405">
        <v>97.113799999999998</v>
      </c>
      <c r="E405">
        <v>79.358599999999996</v>
      </c>
      <c r="F405">
        <v>84.655699999999996</v>
      </c>
      <c r="G405">
        <v>86.093299999999999</v>
      </c>
      <c r="H405">
        <v>96.891099999999994</v>
      </c>
      <c r="I405">
        <v>5.8812300000000004</v>
      </c>
      <c r="K405" s="10">
        <f t="shared" si="64"/>
        <v>86093.3</v>
      </c>
      <c r="M405">
        <v>2025</v>
      </c>
      <c r="N405">
        <v>421.45800000000003</v>
      </c>
      <c r="O405">
        <v>106.08799999999999</v>
      </c>
      <c r="P405">
        <v>97.113799999999998</v>
      </c>
      <c r="Q405">
        <v>79.358599999999996</v>
      </c>
      <c r="R405">
        <v>84.655699999999996</v>
      </c>
      <c r="S405">
        <v>86.093299999999999</v>
      </c>
      <c r="T405">
        <v>96.891099999999994</v>
      </c>
      <c r="U405">
        <v>5.8812300000000004</v>
      </c>
      <c r="W405" s="10">
        <f t="shared" si="65"/>
        <v>86093.3</v>
      </c>
    </row>
    <row r="406" spans="1:23" ht="15" customHeight="1" x14ac:dyDescent="0.2">
      <c r="A406">
        <v>2026</v>
      </c>
      <c r="B406">
        <v>421.45800000000003</v>
      </c>
      <c r="C406">
        <v>106.08799999999999</v>
      </c>
      <c r="D406">
        <v>97.113799999999998</v>
      </c>
      <c r="E406">
        <v>76.343000000000004</v>
      </c>
      <c r="F406">
        <v>83.621099999999998</v>
      </c>
      <c r="G406">
        <v>85.359200000000001</v>
      </c>
      <c r="H406">
        <v>98.875299999999996</v>
      </c>
      <c r="I406">
        <v>7.6828200000000004</v>
      </c>
      <c r="K406" s="10">
        <f t="shared" si="64"/>
        <v>85359.2</v>
      </c>
      <c r="M406">
        <v>2026</v>
      </c>
      <c r="N406">
        <v>421.45800000000003</v>
      </c>
      <c r="O406">
        <v>106.08799999999999</v>
      </c>
      <c r="P406">
        <v>97.113799999999998</v>
      </c>
      <c r="Q406">
        <v>76.343000000000004</v>
      </c>
      <c r="R406">
        <v>83.621099999999998</v>
      </c>
      <c r="S406">
        <v>85.359200000000001</v>
      </c>
      <c r="T406">
        <v>98.875299999999996</v>
      </c>
      <c r="U406">
        <v>7.6828200000000004</v>
      </c>
      <c r="W406" s="10">
        <f t="shared" si="65"/>
        <v>85359.2</v>
      </c>
    </row>
    <row r="407" spans="1:23" ht="15" customHeight="1" x14ac:dyDescent="0.2">
      <c r="A407">
        <v>2027</v>
      </c>
      <c r="B407">
        <v>421.45800000000003</v>
      </c>
      <c r="C407">
        <v>106.08799999999999</v>
      </c>
      <c r="D407">
        <v>97.113799999999998</v>
      </c>
      <c r="E407">
        <v>74.000600000000006</v>
      </c>
      <c r="F407">
        <v>83.662599999999998</v>
      </c>
      <c r="G407">
        <v>85.614599999999996</v>
      </c>
      <c r="H407">
        <v>102.54300000000001</v>
      </c>
      <c r="I407">
        <v>9.4385399999999997</v>
      </c>
      <c r="K407" s="10">
        <f t="shared" si="64"/>
        <v>85614.599999999991</v>
      </c>
      <c r="M407">
        <v>2027</v>
      </c>
      <c r="N407">
        <v>421.45800000000003</v>
      </c>
      <c r="O407">
        <v>106.08799999999999</v>
      </c>
      <c r="P407">
        <v>97.113799999999998</v>
      </c>
      <c r="Q407">
        <v>74.000600000000006</v>
      </c>
      <c r="R407">
        <v>83.662599999999998</v>
      </c>
      <c r="S407">
        <v>85.614599999999996</v>
      </c>
      <c r="T407">
        <v>102.54300000000001</v>
      </c>
      <c r="U407">
        <v>9.4385399999999997</v>
      </c>
      <c r="W407" s="10">
        <f t="shared" si="65"/>
        <v>85614.599999999991</v>
      </c>
    </row>
    <row r="408" spans="1:23" ht="15" customHeight="1" x14ac:dyDescent="0.2">
      <c r="A408">
        <v>2028</v>
      </c>
      <c r="B408">
        <v>421.45800000000003</v>
      </c>
      <c r="C408">
        <v>106.08799999999999</v>
      </c>
      <c r="D408">
        <v>97.113799999999998</v>
      </c>
      <c r="E408">
        <v>72.753900000000002</v>
      </c>
      <c r="F408">
        <v>84.2881</v>
      </c>
      <c r="G408">
        <v>86.547399999999996</v>
      </c>
      <c r="H408">
        <v>106.092</v>
      </c>
      <c r="I408">
        <v>11.0227</v>
      </c>
      <c r="K408" s="10">
        <f t="shared" si="64"/>
        <v>86547.4</v>
      </c>
      <c r="M408">
        <v>2028</v>
      </c>
      <c r="N408">
        <v>421.45800000000003</v>
      </c>
      <c r="O408">
        <v>106.08799999999999</v>
      </c>
      <c r="P408">
        <v>97.113799999999998</v>
      </c>
      <c r="Q408">
        <v>72.753900000000002</v>
      </c>
      <c r="R408">
        <v>84.2881</v>
      </c>
      <c r="S408">
        <v>86.547399999999996</v>
      </c>
      <c r="T408">
        <v>106.092</v>
      </c>
      <c r="U408">
        <v>11.0227</v>
      </c>
      <c r="W408" s="10">
        <f t="shared" si="65"/>
        <v>86547.4</v>
      </c>
    </row>
    <row r="409" spans="1:23" ht="15" customHeight="1" x14ac:dyDescent="0.2">
      <c r="A409">
        <v>2029</v>
      </c>
      <c r="B409">
        <v>421.45800000000003</v>
      </c>
      <c r="C409">
        <v>106.08799999999999</v>
      </c>
      <c r="D409">
        <v>97.113799999999998</v>
      </c>
      <c r="E409">
        <v>72.255200000000002</v>
      </c>
      <c r="F409">
        <v>85.582700000000003</v>
      </c>
      <c r="G409">
        <v>87.900700000000001</v>
      </c>
      <c r="H409">
        <v>109.89700000000001</v>
      </c>
      <c r="I409">
        <v>12.358700000000001</v>
      </c>
      <c r="K409" s="10">
        <f t="shared" si="64"/>
        <v>87900.7</v>
      </c>
      <c r="M409">
        <v>2029</v>
      </c>
      <c r="N409">
        <v>421.45800000000003</v>
      </c>
      <c r="O409">
        <v>106.08799999999999</v>
      </c>
      <c r="P409">
        <v>97.113799999999998</v>
      </c>
      <c r="Q409">
        <v>72.255200000000002</v>
      </c>
      <c r="R409">
        <v>85.582700000000003</v>
      </c>
      <c r="S409">
        <v>87.900700000000001</v>
      </c>
      <c r="T409">
        <v>109.89700000000001</v>
      </c>
      <c r="U409">
        <v>12.358700000000001</v>
      </c>
      <c r="W409" s="10">
        <f t="shared" si="65"/>
        <v>87900.7</v>
      </c>
    </row>
    <row r="410" spans="1:23" ht="15" customHeight="1" x14ac:dyDescent="0.2">
      <c r="A410">
        <v>2030</v>
      </c>
      <c r="B410">
        <v>421.45800000000003</v>
      </c>
      <c r="C410">
        <v>106.08799999999999</v>
      </c>
      <c r="D410">
        <v>97.113799999999998</v>
      </c>
      <c r="E410">
        <v>72.335300000000004</v>
      </c>
      <c r="F410">
        <v>86.750500000000002</v>
      </c>
      <c r="G410">
        <v>89.429299999999998</v>
      </c>
      <c r="H410">
        <v>114.137</v>
      </c>
      <c r="I410">
        <v>13.432499999999999</v>
      </c>
      <c r="K410" s="10">
        <f t="shared" si="64"/>
        <v>89429.3</v>
      </c>
      <c r="M410">
        <v>2030</v>
      </c>
      <c r="N410">
        <v>421.45800000000003</v>
      </c>
      <c r="O410">
        <v>106.08799999999999</v>
      </c>
      <c r="P410">
        <v>97.113799999999998</v>
      </c>
      <c r="Q410">
        <v>72.335300000000004</v>
      </c>
      <c r="R410">
        <v>86.750500000000002</v>
      </c>
      <c r="S410">
        <v>89.429299999999998</v>
      </c>
      <c r="T410">
        <v>114.137</v>
      </c>
      <c r="U410">
        <v>13.432499999999999</v>
      </c>
      <c r="W410" s="10">
        <f t="shared" si="65"/>
        <v>89429.3</v>
      </c>
    </row>
    <row r="411" spans="1:23" ht="15" customHeight="1" x14ac:dyDescent="0.2">
      <c r="A411">
        <v>2031</v>
      </c>
      <c r="B411">
        <v>421.45800000000003</v>
      </c>
      <c r="C411">
        <v>106.08799999999999</v>
      </c>
      <c r="D411">
        <v>97.113799999999998</v>
      </c>
      <c r="E411">
        <v>72.537700000000001</v>
      </c>
      <c r="F411">
        <v>88.614500000000007</v>
      </c>
      <c r="G411">
        <v>91.003799999999998</v>
      </c>
      <c r="H411">
        <v>116.767</v>
      </c>
      <c r="I411">
        <v>14.2646</v>
      </c>
      <c r="K411" s="10">
        <f t="shared" si="64"/>
        <v>91003.8</v>
      </c>
      <c r="M411">
        <v>2031</v>
      </c>
      <c r="N411">
        <v>421.45800000000003</v>
      </c>
      <c r="O411">
        <v>106.08799999999999</v>
      </c>
      <c r="P411">
        <v>97.113799999999998</v>
      </c>
      <c r="Q411">
        <v>72.537700000000001</v>
      </c>
      <c r="R411">
        <v>88.614500000000007</v>
      </c>
      <c r="S411">
        <v>91.003799999999998</v>
      </c>
      <c r="T411">
        <v>116.767</v>
      </c>
      <c r="U411">
        <v>14.2646</v>
      </c>
      <c r="W411" s="10">
        <f t="shared" si="65"/>
        <v>91003.8</v>
      </c>
    </row>
    <row r="412" spans="1:23" ht="15" customHeight="1" x14ac:dyDescent="0.2">
      <c r="A412">
        <v>2032</v>
      </c>
      <c r="B412">
        <v>421.45800000000003</v>
      </c>
      <c r="C412">
        <v>106.08799999999999</v>
      </c>
      <c r="D412">
        <v>97.113799999999998</v>
      </c>
      <c r="E412">
        <v>72.7072</v>
      </c>
      <c r="F412">
        <v>90.370400000000004</v>
      </c>
      <c r="G412">
        <v>92.494699999999995</v>
      </c>
      <c r="H412">
        <v>119.18600000000001</v>
      </c>
      <c r="I412">
        <v>14.9108</v>
      </c>
      <c r="K412" s="10">
        <f t="shared" si="64"/>
        <v>92494.7</v>
      </c>
      <c r="M412">
        <v>2032</v>
      </c>
      <c r="N412">
        <v>421.45800000000003</v>
      </c>
      <c r="O412">
        <v>106.08799999999999</v>
      </c>
      <c r="P412">
        <v>97.113799999999998</v>
      </c>
      <c r="Q412">
        <v>72.7072</v>
      </c>
      <c r="R412">
        <v>90.370400000000004</v>
      </c>
      <c r="S412">
        <v>92.494699999999995</v>
      </c>
      <c r="T412">
        <v>119.18600000000001</v>
      </c>
      <c r="U412">
        <v>14.9108</v>
      </c>
      <c r="W412" s="10">
        <f t="shared" si="65"/>
        <v>92494.7</v>
      </c>
    </row>
    <row r="413" spans="1:23" ht="15" customHeight="1" x14ac:dyDescent="0.2">
      <c r="A413">
        <v>2033</v>
      </c>
      <c r="B413">
        <v>421.45800000000003</v>
      </c>
      <c r="C413">
        <v>106.08799999999999</v>
      </c>
      <c r="D413">
        <v>97.113799999999998</v>
      </c>
      <c r="E413">
        <v>73.011600000000001</v>
      </c>
      <c r="F413">
        <v>91.620900000000006</v>
      </c>
      <c r="G413">
        <v>93.845299999999995</v>
      </c>
      <c r="H413">
        <v>120.685</v>
      </c>
      <c r="I413">
        <v>15.405900000000001</v>
      </c>
      <c r="K413" s="10">
        <f t="shared" si="64"/>
        <v>93845.299999999988</v>
      </c>
      <c r="M413">
        <v>2033</v>
      </c>
      <c r="N413">
        <v>421.45800000000003</v>
      </c>
      <c r="O413">
        <v>106.08799999999999</v>
      </c>
      <c r="P413">
        <v>97.113799999999998</v>
      </c>
      <c r="Q413">
        <v>73.011600000000001</v>
      </c>
      <c r="R413">
        <v>91.620900000000006</v>
      </c>
      <c r="S413">
        <v>93.845299999999995</v>
      </c>
      <c r="T413">
        <v>120.685</v>
      </c>
      <c r="U413">
        <v>15.405900000000001</v>
      </c>
      <c r="W413" s="10">
        <f t="shared" si="65"/>
        <v>93845.299999999988</v>
      </c>
    </row>
    <row r="414" spans="1:23" ht="15" customHeight="1" x14ac:dyDescent="0.2">
      <c r="A414" t="s">
        <v>16</v>
      </c>
      <c r="B414">
        <v>7</v>
      </c>
      <c r="C414" t="s">
        <v>16</v>
      </c>
      <c r="D414" t="s">
        <v>17</v>
      </c>
      <c r="E414" t="s">
        <v>97</v>
      </c>
      <c r="M414" t="s">
        <v>16</v>
      </c>
      <c r="N414">
        <v>7</v>
      </c>
      <c r="O414" t="s">
        <v>16</v>
      </c>
      <c r="P414" t="s">
        <v>17</v>
      </c>
      <c r="Q414" t="s">
        <v>97</v>
      </c>
    </row>
    <row r="415" spans="1:23" ht="15" customHeight="1" x14ac:dyDescent="0.2">
      <c r="A415" t="s">
        <v>18</v>
      </c>
      <c r="B415" t="s">
        <v>97</v>
      </c>
      <c r="M415" t="s">
        <v>18</v>
      </c>
      <c r="N415" t="s">
        <v>97</v>
      </c>
    </row>
    <row r="416" spans="1:23" ht="15" customHeight="1" x14ac:dyDescent="0.2">
      <c r="A416" t="s">
        <v>6</v>
      </c>
      <c r="B416" t="s">
        <v>19</v>
      </c>
      <c r="C416" t="s">
        <v>20</v>
      </c>
      <c r="D416" t="s">
        <v>21</v>
      </c>
      <c r="E416" t="s">
        <v>22</v>
      </c>
      <c r="F416" t="s">
        <v>23</v>
      </c>
      <c r="G416" t="s">
        <v>24</v>
      </c>
      <c r="H416" t="s">
        <v>25</v>
      </c>
      <c r="I416" t="s">
        <v>26</v>
      </c>
      <c r="M416" t="s">
        <v>6</v>
      </c>
      <c r="N416" t="s">
        <v>19</v>
      </c>
      <c r="O416" t="s">
        <v>20</v>
      </c>
      <c r="P416" t="s">
        <v>21</v>
      </c>
      <c r="Q416" t="s">
        <v>22</v>
      </c>
      <c r="R416" t="s">
        <v>23</v>
      </c>
      <c r="S416" t="s">
        <v>24</v>
      </c>
      <c r="T416" t="s">
        <v>25</v>
      </c>
      <c r="U416" t="s">
        <v>26</v>
      </c>
    </row>
    <row r="417" spans="1:23" ht="15" customHeight="1" x14ac:dyDescent="0.2">
      <c r="A417">
        <v>2020</v>
      </c>
      <c r="B417">
        <v>0</v>
      </c>
      <c r="C417">
        <v>4.9312699999999996</v>
      </c>
      <c r="D417">
        <v>5.2728599999999997</v>
      </c>
      <c r="E417">
        <v>2.3849200000000002</v>
      </c>
      <c r="F417">
        <v>2.3849200000000002</v>
      </c>
      <c r="G417">
        <v>2.3849200000000002</v>
      </c>
      <c r="H417">
        <v>2.3849200000000002</v>
      </c>
      <c r="I417" s="1">
        <v>1.3322700000000001E-15</v>
      </c>
      <c r="K417" s="10">
        <f t="shared" ref="K417:K430" si="66">G417*1000</f>
        <v>2384.92</v>
      </c>
      <c r="M417">
        <v>2020</v>
      </c>
      <c r="N417">
        <v>0</v>
      </c>
      <c r="O417">
        <v>4.9312699999999996</v>
      </c>
      <c r="P417">
        <v>5.2728599999999997</v>
      </c>
      <c r="Q417">
        <v>2.3849200000000002</v>
      </c>
      <c r="R417">
        <v>2.3849200000000002</v>
      </c>
      <c r="S417">
        <v>2.3849200000000002</v>
      </c>
      <c r="T417">
        <v>2.3849200000000002</v>
      </c>
      <c r="U417" s="1">
        <v>1.3322700000000001E-15</v>
      </c>
      <c r="W417" s="10">
        <f t="shared" ref="W417:W430" si="67">S417*1000</f>
        <v>2384.92</v>
      </c>
    </row>
    <row r="418" spans="1:23" ht="15" customHeight="1" x14ac:dyDescent="0.2">
      <c r="A418">
        <v>2021</v>
      </c>
      <c r="B418">
        <v>0</v>
      </c>
      <c r="C418">
        <v>4.9312699999999996</v>
      </c>
      <c r="D418">
        <v>5.2728599999999997</v>
      </c>
      <c r="E418">
        <v>5.3701400000000001</v>
      </c>
      <c r="F418">
        <v>5.3701400000000001</v>
      </c>
      <c r="G418">
        <v>5.3701400000000001</v>
      </c>
      <c r="H418">
        <v>5.3701499999999998</v>
      </c>
      <c r="I418" s="1">
        <v>1.6051000000000001E-6</v>
      </c>
      <c r="K418" s="10">
        <f t="shared" si="66"/>
        <v>5370.14</v>
      </c>
      <c r="M418">
        <v>2021</v>
      </c>
      <c r="N418">
        <v>0</v>
      </c>
      <c r="O418">
        <v>4.9312699999999996</v>
      </c>
      <c r="P418">
        <v>5.2728599999999997</v>
      </c>
      <c r="Q418">
        <v>5.3701400000000001</v>
      </c>
      <c r="R418">
        <v>5.3701400000000001</v>
      </c>
      <c r="S418">
        <v>5.3701400000000001</v>
      </c>
      <c r="T418">
        <v>5.3701499999999998</v>
      </c>
      <c r="U418" s="1">
        <v>1.6051000000000001E-6</v>
      </c>
      <c r="W418" s="10">
        <f t="shared" si="67"/>
        <v>5370.14</v>
      </c>
    </row>
    <row r="419" spans="1:23" ht="15" customHeight="1" x14ac:dyDescent="0.2">
      <c r="A419">
        <v>2022</v>
      </c>
      <c r="B419">
        <v>0</v>
      </c>
      <c r="C419">
        <v>4.9312699999999996</v>
      </c>
      <c r="D419">
        <v>5.2728599999999997</v>
      </c>
      <c r="E419">
        <v>4.98299</v>
      </c>
      <c r="F419">
        <v>4.9829999999999997</v>
      </c>
      <c r="G419">
        <v>4.9829999999999997</v>
      </c>
      <c r="H419">
        <v>4.9830399999999999</v>
      </c>
      <c r="I419" s="1">
        <v>2.00995E-5</v>
      </c>
      <c r="K419" s="10">
        <f t="shared" si="66"/>
        <v>4983</v>
      </c>
      <c r="M419">
        <v>2022</v>
      </c>
      <c r="N419">
        <v>0</v>
      </c>
      <c r="O419">
        <v>4.9312699999999996</v>
      </c>
      <c r="P419">
        <v>5.2728599999999997</v>
      </c>
      <c r="Q419">
        <v>4.98299</v>
      </c>
      <c r="R419">
        <v>4.9829999999999997</v>
      </c>
      <c r="S419">
        <v>4.9829999999999997</v>
      </c>
      <c r="T419">
        <v>4.9830399999999999</v>
      </c>
      <c r="U419" s="1">
        <v>2.00995E-5</v>
      </c>
      <c r="W419" s="10">
        <f t="shared" si="67"/>
        <v>4983</v>
      </c>
    </row>
    <row r="420" spans="1:23" ht="15" customHeight="1" x14ac:dyDescent="0.2">
      <c r="A420">
        <v>2023</v>
      </c>
      <c r="B420">
        <v>0</v>
      </c>
      <c r="C420">
        <v>4.9312699999999996</v>
      </c>
      <c r="D420">
        <v>5.2728599999999997</v>
      </c>
      <c r="E420">
        <v>5.5584899999999999</v>
      </c>
      <c r="F420">
        <v>5.5586200000000003</v>
      </c>
      <c r="G420">
        <v>5.5586799999999998</v>
      </c>
      <c r="H420">
        <v>5.5590700000000002</v>
      </c>
      <c r="I420">
        <v>2.1237299999999999E-4</v>
      </c>
      <c r="K420" s="10">
        <f t="shared" si="66"/>
        <v>5558.68</v>
      </c>
      <c r="M420">
        <v>2023</v>
      </c>
      <c r="N420">
        <v>0</v>
      </c>
      <c r="O420">
        <v>4.9312699999999996</v>
      </c>
      <c r="P420">
        <v>5.2728599999999997</v>
      </c>
      <c r="Q420">
        <v>5.5584899999999999</v>
      </c>
      <c r="R420">
        <v>5.5586200000000003</v>
      </c>
      <c r="S420">
        <v>5.5586799999999998</v>
      </c>
      <c r="T420">
        <v>5.5590700000000002</v>
      </c>
      <c r="U420">
        <v>2.1237299999999999E-4</v>
      </c>
      <c r="W420" s="10">
        <f t="shared" si="67"/>
        <v>5558.68</v>
      </c>
    </row>
    <row r="421" spans="1:23" ht="15" customHeight="1" x14ac:dyDescent="0.2">
      <c r="A421">
        <v>2024</v>
      </c>
      <c r="B421">
        <v>0</v>
      </c>
      <c r="C421">
        <v>4.9312699999999996</v>
      </c>
      <c r="D421">
        <v>5.2728599999999997</v>
      </c>
      <c r="E421">
        <v>5.0430099999999998</v>
      </c>
      <c r="F421">
        <v>5.0486000000000004</v>
      </c>
      <c r="G421">
        <v>5.0507</v>
      </c>
      <c r="H421">
        <v>5.0649100000000002</v>
      </c>
      <c r="I421">
        <v>7.9203999999999993E-3</v>
      </c>
      <c r="K421" s="10">
        <f t="shared" si="66"/>
        <v>5050.7</v>
      </c>
      <c r="M421">
        <v>2024</v>
      </c>
      <c r="N421">
        <v>0</v>
      </c>
      <c r="O421">
        <v>4.9312699999999996</v>
      </c>
      <c r="P421">
        <v>5.2728599999999997</v>
      </c>
      <c r="Q421">
        <v>5.0430099999999998</v>
      </c>
      <c r="R421">
        <v>5.0486000000000004</v>
      </c>
      <c r="S421">
        <v>5.0507</v>
      </c>
      <c r="T421">
        <v>5.0649100000000002</v>
      </c>
      <c r="U421">
        <v>7.9203999999999993E-3</v>
      </c>
      <c r="W421" s="10">
        <f t="shared" si="67"/>
        <v>5050.7</v>
      </c>
    </row>
    <row r="422" spans="1:23" ht="15" customHeight="1" x14ac:dyDescent="0.2">
      <c r="A422">
        <v>2025</v>
      </c>
      <c r="B422">
        <v>0</v>
      </c>
      <c r="C422">
        <v>4.9312699999999996</v>
      </c>
      <c r="D422">
        <v>5.2728599999999997</v>
      </c>
      <c r="E422">
        <v>4.3831600000000002</v>
      </c>
      <c r="F422">
        <v>4.39933</v>
      </c>
      <c r="G422">
        <v>4.4056100000000002</v>
      </c>
      <c r="H422">
        <v>4.4472899999999997</v>
      </c>
      <c r="I422">
        <v>2.30934E-2</v>
      </c>
      <c r="K422" s="10">
        <f t="shared" si="66"/>
        <v>4405.6100000000006</v>
      </c>
      <c r="M422">
        <v>2025</v>
      </c>
      <c r="N422">
        <v>0</v>
      </c>
      <c r="O422">
        <v>4.9312699999999996</v>
      </c>
      <c r="P422">
        <v>5.2728599999999997</v>
      </c>
      <c r="Q422">
        <v>4.3831600000000002</v>
      </c>
      <c r="R422">
        <v>4.39933</v>
      </c>
      <c r="S422">
        <v>4.4056100000000002</v>
      </c>
      <c r="T422">
        <v>4.4472899999999997</v>
      </c>
      <c r="U422">
        <v>2.30934E-2</v>
      </c>
      <c r="W422" s="10">
        <f t="shared" si="67"/>
        <v>4405.6100000000006</v>
      </c>
    </row>
    <row r="423" spans="1:23" ht="15" customHeight="1" x14ac:dyDescent="0.2">
      <c r="A423">
        <v>2026</v>
      </c>
      <c r="B423">
        <v>0</v>
      </c>
      <c r="C423">
        <v>4.9312699999999996</v>
      </c>
      <c r="D423">
        <v>5.2728599999999997</v>
      </c>
      <c r="E423">
        <v>3.89615</v>
      </c>
      <c r="F423">
        <v>3.9473199999999999</v>
      </c>
      <c r="G423">
        <v>3.9674299999999998</v>
      </c>
      <c r="H423">
        <v>4.0996800000000002</v>
      </c>
      <c r="I423">
        <v>7.4423500000000004E-2</v>
      </c>
      <c r="K423" s="10">
        <f t="shared" si="66"/>
        <v>3967.43</v>
      </c>
      <c r="M423">
        <v>2026</v>
      </c>
      <c r="N423">
        <v>0</v>
      </c>
      <c r="O423">
        <v>4.9312699999999996</v>
      </c>
      <c r="P423">
        <v>5.2728599999999997</v>
      </c>
      <c r="Q423">
        <v>3.89615</v>
      </c>
      <c r="R423">
        <v>3.9473199999999999</v>
      </c>
      <c r="S423">
        <v>3.9674299999999998</v>
      </c>
      <c r="T423">
        <v>4.0996800000000002</v>
      </c>
      <c r="U423">
        <v>7.4423500000000004E-2</v>
      </c>
      <c r="W423" s="10">
        <f t="shared" si="67"/>
        <v>3967.43</v>
      </c>
    </row>
    <row r="424" spans="1:23" ht="15" customHeight="1" x14ac:dyDescent="0.2">
      <c r="A424">
        <v>2027</v>
      </c>
      <c r="B424">
        <v>0</v>
      </c>
      <c r="C424">
        <v>4.9312699999999996</v>
      </c>
      <c r="D424">
        <v>5.2728599999999997</v>
      </c>
      <c r="E424">
        <v>3.51248</v>
      </c>
      <c r="F424">
        <v>3.6625700000000001</v>
      </c>
      <c r="G424">
        <v>3.7193999999999998</v>
      </c>
      <c r="H424">
        <v>4.1028500000000001</v>
      </c>
      <c r="I424">
        <v>0.216891</v>
      </c>
      <c r="K424" s="10">
        <f t="shared" si="66"/>
        <v>3719.3999999999996</v>
      </c>
      <c r="M424">
        <v>2027</v>
      </c>
      <c r="N424">
        <v>0</v>
      </c>
      <c r="O424">
        <v>4.9312699999999996</v>
      </c>
      <c r="P424">
        <v>5.2728599999999997</v>
      </c>
      <c r="Q424">
        <v>3.51248</v>
      </c>
      <c r="R424">
        <v>3.6625700000000001</v>
      </c>
      <c r="S424">
        <v>3.7193999999999998</v>
      </c>
      <c r="T424">
        <v>4.1028500000000001</v>
      </c>
      <c r="U424">
        <v>0.216891</v>
      </c>
      <c r="W424" s="10">
        <f t="shared" si="67"/>
        <v>3719.3999999999996</v>
      </c>
    </row>
    <row r="425" spans="1:23" ht="15" customHeight="1" x14ac:dyDescent="0.2">
      <c r="A425">
        <v>2028</v>
      </c>
      <c r="B425">
        <v>0</v>
      </c>
      <c r="C425">
        <v>4.9312699999999996</v>
      </c>
      <c r="D425">
        <v>5.2728599999999997</v>
      </c>
      <c r="E425">
        <v>3.20675</v>
      </c>
      <c r="F425">
        <v>3.5076800000000001</v>
      </c>
      <c r="G425">
        <v>3.63714</v>
      </c>
      <c r="H425">
        <v>4.3813899999999997</v>
      </c>
      <c r="I425">
        <v>0.437865</v>
      </c>
      <c r="K425" s="10">
        <f t="shared" si="66"/>
        <v>3637.14</v>
      </c>
      <c r="M425">
        <v>2028</v>
      </c>
      <c r="N425">
        <v>0</v>
      </c>
      <c r="O425">
        <v>4.9312699999999996</v>
      </c>
      <c r="P425">
        <v>5.2728599999999997</v>
      </c>
      <c r="Q425">
        <v>3.20675</v>
      </c>
      <c r="R425">
        <v>3.5076800000000001</v>
      </c>
      <c r="S425">
        <v>3.63714</v>
      </c>
      <c r="T425">
        <v>4.3813899999999997</v>
      </c>
      <c r="U425">
        <v>0.437865</v>
      </c>
      <c r="W425" s="10">
        <f t="shared" si="67"/>
        <v>3637.14</v>
      </c>
    </row>
    <row r="426" spans="1:23" ht="15" customHeight="1" x14ac:dyDescent="0.2">
      <c r="A426">
        <v>2029</v>
      </c>
      <c r="B426">
        <v>0</v>
      </c>
      <c r="C426">
        <v>4.9312699999999996</v>
      </c>
      <c r="D426">
        <v>5.2728599999999997</v>
      </c>
      <c r="E426">
        <v>2.9793699999999999</v>
      </c>
      <c r="F426">
        <v>3.4848599999999998</v>
      </c>
      <c r="G426">
        <v>3.66744</v>
      </c>
      <c r="H426">
        <v>4.8520799999999999</v>
      </c>
      <c r="I426">
        <v>0.66368400000000005</v>
      </c>
      <c r="K426" s="10">
        <f t="shared" si="66"/>
        <v>3667.44</v>
      </c>
      <c r="M426">
        <v>2029</v>
      </c>
      <c r="N426">
        <v>0</v>
      </c>
      <c r="O426">
        <v>4.9312699999999996</v>
      </c>
      <c r="P426">
        <v>5.2728599999999997</v>
      </c>
      <c r="Q426">
        <v>2.9793699999999999</v>
      </c>
      <c r="R426">
        <v>3.4848599999999998</v>
      </c>
      <c r="S426">
        <v>3.66744</v>
      </c>
      <c r="T426">
        <v>4.8520799999999999</v>
      </c>
      <c r="U426">
        <v>0.66368400000000005</v>
      </c>
      <c r="W426" s="10">
        <f t="shared" si="67"/>
        <v>3667.44</v>
      </c>
    </row>
    <row r="427" spans="1:23" ht="15" customHeight="1" x14ac:dyDescent="0.2">
      <c r="A427">
        <v>2030</v>
      </c>
      <c r="B427">
        <v>0</v>
      </c>
      <c r="C427">
        <v>4.9312699999999996</v>
      </c>
      <c r="D427">
        <v>5.2728599999999997</v>
      </c>
      <c r="E427">
        <v>2.8475299999999999</v>
      </c>
      <c r="F427">
        <v>3.5351599999999999</v>
      </c>
      <c r="G427">
        <v>3.7672500000000002</v>
      </c>
      <c r="H427">
        <v>5.2911099999999998</v>
      </c>
      <c r="I427">
        <v>0.85362099999999996</v>
      </c>
      <c r="K427" s="10">
        <f t="shared" si="66"/>
        <v>3767.25</v>
      </c>
      <c r="M427">
        <v>2030</v>
      </c>
      <c r="N427">
        <v>0</v>
      </c>
      <c r="O427">
        <v>4.9312699999999996</v>
      </c>
      <c r="P427">
        <v>5.2728599999999997</v>
      </c>
      <c r="Q427">
        <v>2.8475299999999999</v>
      </c>
      <c r="R427">
        <v>3.5351599999999999</v>
      </c>
      <c r="S427">
        <v>3.7672500000000002</v>
      </c>
      <c r="T427">
        <v>5.2911099999999998</v>
      </c>
      <c r="U427">
        <v>0.85362099999999996</v>
      </c>
      <c r="W427" s="10">
        <f t="shared" si="67"/>
        <v>3767.25</v>
      </c>
    </row>
    <row r="428" spans="1:23" ht="15" customHeight="1" x14ac:dyDescent="0.2">
      <c r="A428">
        <v>2031</v>
      </c>
      <c r="B428">
        <v>0</v>
      </c>
      <c r="C428">
        <v>4.9312699999999996</v>
      </c>
      <c r="D428">
        <v>5.2728599999999997</v>
      </c>
      <c r="E428">
        <v>2.7536299999999998</v>
      </c>
      <c r="F428">
        <v>3.6480999999999999</v>
      </c>
      <c r="G428">
        <v>3.9003100000000002</v>
      </c>
      <c r="H428">
        <v>5.7602500000000001</v>
      </c>
      <c r="I428">
        <v>0.994367</v>
      </c>
      <c r="K428" s="10">
        <f t="shared" si="66"/>
        <v>3900.31</v>
      </c>
      <c r="M428">
        <v>2031</v>
      </c>
      <c r="N428">
        <v>0</v>
      </c>
      <c r="O428">
        <v>4.9312699999999996</v>
      </c>
      <c r="P428">
        <v>5.2728599999999997</v>
      </c>
      <c r="Q428">
        <v>2.7536299999999998</v>
      </c>
      <c r="R428">
        <v>3.6480999999999999</v>
      </c>
      <c r="S428">
        <v>3.9003100000000002</v>
      </c>
      <c r="T428">
        <v>5.7602500000000001</v>
      </c>
      <c r="U428">
        <v>0.994367</v>
      </c>
      <c r="W428" s="10">
        <f t="shared" si="67"/>
        <v>3900.31</v>
      </c>
    </row>
    <row r="429" spans="1:23" ht="15" customHeight="1" x14ac:dyDescent="0.2">
      <c r="A429">
        <v>2032</v>
      </c>
      <c r="B429">
        <v>0</v>
      </c>
      <c r="C429">
        <v>4.9312699999999996</v>
      </c>
      <c r="D429">
        <v>5.2728599999999997</v>
      </c>
      <c r="E429">
        <v>2.7029399999999999</v>
      </c>
      <c r="F429">
        <v>3.8037700000000001</v>
      </c>
      <c r="G429">
        <v>4.0452500000000002</v>
      </c>
      <c r="H429">
        <v>6.1510699999999998</v>
      </c>
      <c r="I429">
        <v>1.09378</v>
      </c>
      <c r="K429" s="10">
        <f t="shared" si="66"/>
        <v>4045.2500000000005</v>
      </c>
      <c r="M429">
        <v>2032</v>
      </c>
      <c r="N429">
        <v>0</v>
      </c>
      <c r="O429">
        <v>4.9312699999999996</v>
      </c>
      <c r="P429">
        <v>5.2728599999999997</v>
      </c>
      <c r="Q429">
        <v>2.7029399999999999</v>
      </c>
      <c r="R429">
        <v>3.8037700000000001</v>
      </c>
      <c r="S429">
        <v>4.0452500000000002</v>
      </c>
      <c r="T429">
        <v>6.1510699999999998</v>
      </c>
      <c r="U429">
        <v>1.09378</v>
      </c>
      <c r="W429" s="10">
        <f t="shared" si="67"/>
        <v>4045.2500000000005</v>
      </c>
    </row>
    <row r="430" spans="1:23" ht="15" customHeight="1" x14ac:dyDescent="0.2">
      <c r="A430">
        <v>2033</v>
      </c>
      <c r="B430">
        <v>0</v>
      </c>
      <c r="C430">
        <v>4.9312699999999996</v>
      </c>
      <c r="D430">
        <v>5.2728599999999997</v>
      </c>
      <c r="E430">
        <v>2.6900200000000001</v>
      </c>
      <c r="F430">
        <v>3.94997</v>
      </c>
      <c r="G430">
        <v>4.1958900000000003</v>
      </c>
      <c r="H430">
        <v>6.4415500000000003</v>
      </c>
      <c r="I430">
        <v>1.16737</v>
      </c>
      <c r="K430" s="10">
        <f t="shared" si="66"/>
        <v>4195.8900000000003</v>
      </c>
      <c r="M430">
        <v>2033</v>
      </c>
      <c r="N430">
        <v>0</v>
      </c>
      <c r="O430">
        <v>4.9312699999999996</v>
      </c>
      <c r="P430">
        <v>5.2728599999999997</v>
      </c>
      <c r="Q430">
        <v>2.6900200000000001</v>
      </c>
      <c r="R430">
        <v>3.94997</v>
      </c>
      <c r="S430">
        <v>4.1958900000000003</v>
      </c>
      <c r="T430">
        <v>6.4415500000000003</v>
      </c>
      <c r="U430">
        <v>1.16737</v>
      </c>
      <c r="W430" s="10">
        <f t="shared" si="67"/>
        <v>4195.8900000000003</v>
      </c>
    </row>
    <row r="431" spans="1:23" ht="15" customHeight="1" x14ac:dyDescent="0.2"/>
    <row r="432" spans="1:23" ht="15" customHeight="1" x14ac:dyDescent="0.2">
      <c r="A432" t="s">
        <v>29</v>
      </c>
      <c r="B432" t="s">
        <v>97</v>
      </c>
      <c r="M432" t="s">
        <v>29</v>
      </c>
      <c r="N432" t="s">
        <v>97</v>
      </c>
    </row>
    <row r="433" spans="1:21" ht="15" customHeight="1" x14ac:dyDescent="0.2">
      <c r="A433" t="s">
        <v>6</v>
      </c>
      <c r="B433" t="s">
        <v>30</v>
      </c>
      <c r="C433" t="s">
        <v>31</v>
      </c>
      <c r="D433" t="s">
        <v>32</v>
      </c>
      <c r="E433" t="s">
        <v>33</v>
      </c>
      <c r="F433" t="s">
        <v>34</v>
      </c>
      <c r="G433" t="s">
        <v>35</v>
      </c>
      <c r="H433" t="s">
        <v>36</v>
      </c>
      <c r="I433" t="s">
        <v>37</v>
      </c>
      <c r="M433" t="s">
        <v>6</v>
      </c>
      <c r="N433" t="s">
        <v>30</v>
      </c>
      <c r="O433" t="s">
        <v>31</v>
      </c>
      <c r="P433" t="s">
        <v>32</v>
      </c>
      <c r="Q433" t="s">
        <v>33</v>
      </c>
      <c r="R433" t="s">
        <v>34</v>
      </c>
      <c r="S433" t="s">
        <v>35</v>
      </c>
      <c r="T433" t="s">
        <v>36</v>
      </c>
      <c r="U433" t="s">
        <v>37</v>
      </c>
    </row>
    <row r="434" spans="1:21" ht="15" customHeight="1" x14ac:dyDescent="0.2">
      <c r="A434">
        <v>2020</v>
      </c>
      <c r="B434">
        <v>84.831699999999998</v>
      </c>
      <c r="C434">
        <v>33.932699999999997</v>
      </c>
      <c r="D434">
        <v>29.691099999999999</v>
      </c>
      <c r="E434">
        <v>45.176000000000002</v>
      </c>
      <c r="F434">
        <v>45.176000000000002</v>
      </c>
      <c r="G434">
        <v>45.176000000000002</v>
      </c>
      <c r="H434">
        <v>45.176000000000002</v>
      </c>
      <c r="I434" s="1">
        <v>1.0445E-12</v>
      </c>
      <c r="M434">
        <v>2020</v>
      </c>
      <c r="N434">
        <v>84.831699999999998</v>
      </c>
      <c r="O434">
        <v>33.932699999999997</v>
      </c>
      <c r="P434">
        <v>29.691099999999999</v>
      </c>
      <c r="Q434">
        <v>45.176000000000002</v>
      </c>
      <c r="R434">
        <v>45.176000000000002</v>
      </c>
      <c r="S434">
        <v>45.176000000000002</v>
      </c>
      <c r="T434">
        <v>45.176000000000002</v>
      </c>
      <c r="U434" s="1">
        <v>1.0445E-12</v>
      </c>
    </row>
    <row r="435" spans="1:21" ht="15" customHeight="1" x14ac:dyDescent="0.2">
      <c r="A435">
        <v>2021</v>
      </c>
      <c r="B435">
        <v>84.831699999999998</v>
      </c>
      <c r="C435">
        <v>33.932699999999997</v>
      </c>
      <c r="D435">
        <v>29.691099999999999</v>
      </c>
      <c r="E435">
        <v>42.514800000000001</v>
      </c>
      <c r="F435">
        <v>42.515300000000003</v>
      </c>
      <c r="G435">
        <v>42.515500000000003</v>
      </c>
      <c r="H435">
        <v>42.517099999999999</v>
      </c>
      <c r="I435" s="1">
        <v>8.78435E-4</v>
      </c>
      <c r="M435">
        <v>2021</v>
      </c>
      <c r="N435">
        <v>84.831699999999998</v>
      </c>
      <c r="O435">
        <v>33.932699999999997</v>
      </c>
      <c r="P435">
        <v>29.691099999999999</v>
      </c>
      <c r="Q435">
        <v>42.514800000000001</v>
      </c>
      <c r="R435">
        <v>42.515300000000003</v>
      </c>
      <c r="S435">
        <v>42.515500000000003</v>
      </c>
      <c r="T435">
        <v>42.517099999999999</v>
      </c>
      <c r="U435" s="1">
        <v>8.78435E-4</v>
      </c>
    </row>
    <row r="436" spans="1:21" ht="15" customHeight="1" x14ac:dyDescent="0.2">
      <c r="A436">
        <v>2022</v>
      </c>
      <c r="B436">
        <v>84.831699999999998</v>
      </c>
      <c r="C436">
        <v>33.932699999999997</v>
      </c>
      <c r="D436">
        <v>29.691099999999999</v>
      </c>
      <c r="E436">
        <v>39.160899999999998</v>
      </c>
      <c r="F436">
        <v>39.163699999999999</v>
      </c>
      <c r="G436">
        <v>39.1648</v>
      </c>
      <c r="H436">
        <v>39.172899999999998</v>
      </c>
      <c r="I436" s="1">
        <v>4.3281999999999999E-3</v>
      </c>
      <c r="M436">
        <v>2022</v>
      </c>
      <c r="N436">
        <v>84.831699999999998</v>
      </c>
      <c r="O436">
        <v>33.932699999999997</v>
      </c>
      <c r="P436">
        <v>29.691099999999999</v>
      </c>
      <c r="Q436">
        <v>39.160899999999998</v>
      </c>
      <c r="R436">
        <v>39.163699999999999</v>
      </c>
      <c r="S436">
        <v>39.1648</v>
      </c>
      <c r="T436">
        <v>39.172899999999998</v>
      </c>
      <c r="U436" s="1">
        <v>4.3281999999999999E-3</v>
      </c>
    </row>
    <row r="437" spans="1:21" ht="15" customHeight="1" x14ac:dyDescent="0.2">
      <c r="A437">
        <v>2023</v>
      </c>
      <c r="B437">
        <v>84.831699999999998</v>
      </c>
      <c r="C437">
        <v>33.932699999999997</v>
      </c>
      <c r="D437">
        <v>29.691099999999999</v>
      </c>
      <c r="E437">
        <v>36.054000000000002</v>
      </c>
      <c r="F437">
        <v>36.064399999999999</v>
      </c>
      <c r="G437">
        <v>36.068300000000001</v>
      </c>
      <c r="H437">
        <v>36.094999999999999</v>
      </c>
      <c r="I437" s="1">
        <v>1.49848E-2</v>
      </c>
      <c r="M437">
        <v>2023</v>
      </c>
      <c r="N437">
        <v>84.831699999999998</v>
      </c>
      <c r="O437">
        <v>33.932699999999997</v>
      </c>
      <c r="P437">
        <v>29.691099999999999</v>
      </c>
      <c r="Q437">
        <v>36.054000000000002</v>
      </c>
      <c r="R437">
        <v>36.064399999999999</v>
      </c>
      <c r="S437">
        <v>36.068300000000001</v>
      </c>
      <c r="T437">
        <v>36.094999999999999</v>
      </c>
      <c r="U437" s="1">
        <v>1.49848E-2</v>
      </c>
    </row>
    <row r="438" spans="1:21" ht="15" customHeight="1" x14ac:dyDescent="0.2">
      <c r="A438">
        <v>2024</v>
      </c>
      <c r="B438">
        <v>84.831699999999998</v>
      </c>
      <c r="C438">
        <v>33.932699999999997</v>
      </c>
      <c r="D438">
        <v>29.691099999999999</v>
      </c>
      <c r="E438">
        <v>33.116399999999999</v>
      </c>
      <c r="F438">
        <v>33.1464</v>
      </c>
      <c r="G438">
        <v>33.157200000000003</v>
      </c>
      <c r="H438">
        <v>33.231699999999996</v>
      </c>
      <c r="I438" s="1">
        <v>4.15629E-2</v>
      </c>
      <c r="M438">
        <v>2024</v>
      </c>
      <c r="N438">
        <v>84.831699999999998</v>
      </c>
      <c r="O438">
        <v>33.932699999999997</v>
      </c>
      <c r="P438">
        <v>29.691099999999999</v>
      </c>
      <c r="Q438">
        <v>33.116399999999999</v>
      </c>
      <c r="R438">
        <v>33.1464</v>
      </c>
      <c r="S438">
        <v>33.157200000000003</v>
      </c>
      <c r="T438">
        <v>33.231699999999996</v>
      </c>
      <c r="U438" s="1">
        <v>4.15629E-2</v>
      </c>
    </row>
    <row r="439" spans="1:21" ht="15" customHeight="1" x14ac:dyDescent="0.2">
      <c r="A439">
        <v>2025</v>
      </c>
      <c r="B439">
        <v>84.831699999999998</v>
      </c>
      <c r="C439">
        <v>33.932699999999997</v>
      </c>
      <c r="D439">
        <v>29.691099999999999</v>
      </c>
      <c r="E439">
        <v>30.704799999999999</v>
      </c>
      <c r="F439">
        <v>30.778500000000001</v>
      </c>
      <c r="G439">
        <v>30.805599999999998</v>
      </c>
      <c r="H439">
        <v>30.987300000000001</v>
      </c>
      <c r="I439" s="1">
        <v>0.101164</v>
      </c>
      <c r="M439">
        <v>2025</v>
      </c>
      <c r="N439">
        <v>84.831699999999998</v>
      </c>
      <c r="O439">
        <v>33.932699999999997</v>
      </c>
      <c r="P439">
        <v>29.691099999999999</v>
      </c>
      <c r="Q439">
        <v>30.704799999999999</v>
      </c>
      <c r="R439">
        <v>30.778500000000001</v>
      </c>
      <c r="S439">
        <v>30.805599999999998</v>
      </c>
      <c r="T439">
        <v>30.987300000000001</v>
      </c>
      <c r="U439" s="1">
        <v>0.101164</v>
      </c>
    </row>
    <row r="440" spans="1:21" ht="15" customHeight="1" x14ac:dyDescent="0.2">
      <c r="A440">
        <v>2026</v>
      </c>
      <c r="B440">
        <v>84.831699999999998</v>
      </c>
      <c r="C440">
        <v>33.932699999999997</v>
      </c>
      <c r="D440">
        <v>29.691099999999999</v>
      </c>
      <c r="E440">
        <v>28.806100000000001</v>
      </c>
      <c r="F440">
        <v>28.971699999999998</v>
      </c>
      <c r="G440">
        <v>29.035799999999998</v>
      </c>
      <c r="H440">
        <v>29.438700000000001</v>
      </c>
      <c r="I440">
        <v>0.22592400000000001</v>
      </c>
      <c r="M440">
        <v>2026</v>
      </c>
      <c r="N440">
        <v>84.831699999999998</v>
      </c>
      <c r="O440">
        <v>33.932699999999997</v>
      </c>
      <c r="P440">
        <v>29.691099999999999</v>
      </c>
      <c r="Q440">
        <v>28.806100000000001</v>
      </c>
      <c r="R440">
        <v>28.971699999999998</v>
      </c>
      <c r="S440">
        <v>29.035799999999998</v>
      </c>
      <c r="T440">
        <v>29.438700000000001</v>
      </c>
      <c r="U440">
        <v>0.22592400000000001</v>
      </c>
    </row>
    <row r="441" spans="1:21" ht="15" customHeight="1" x14ac:dyDescent="0.2">
      <c r="A441">
        <v>2027</v>
      </c>
      <c r="B441">
        <v>84.831699999999998</v>
      </c>
      <c r="C441">
        <v>33.932699999999997</v>
      </c>
      <c r="D441">
        <v>29.691099999999999</v>
      </c>
      <c r="E441">
        <v>27.308499999999999</v>
      </c>
      <c r="F441">
        <v>27.662199999999999</v>
      </c>
      <c r="G441">
        <v>27.7864</v>
      </c>
      <c r="H441">
        <v>28.607800000000001</v>
      </c>
      <c r="I441">
        <v>0.460256</v>
      </c>
      <c r="M441">
        <v>2027</v>
      </c>
      <c r="N441">
        <v>84.831699999999998</v>
      </c>
      <c r="O441">
        <v>33.932699999999997</v>
      </c>
      <c r="P441">
        <v>29.691099999999999</v>
      </c>
      <c r="Q441">
        <v>27.308499999999999</v>
      </c>
      <c r="R441">
        <v>27.662199999999999</v>
      </c>
      <c r="S441">
        <v>27.7864</v>
      </c>
      <c r="T441">
        <v>28.607800000000001</v>
      </c>
      <c r="U441">
        <v>0.460256</v>
      </c>
    </row>
    <row r="442" spans="1:21" ht="15" customHeight="1" x14ac:dyDescent="0.2">
      <c r="A442">
        <v>2028</v>
      </c>
      <c r="B442">
        <v>84.831699999999998</v>
      </c>
      <c r="C442">
        <v>33.932699999999997</v>
      </c>
      <c r="D442">
        <v>29.691099999999999</v>
      </c>
      <c r="E442">
        <v>26.116900000000001</v>
      </c>
      <c r="F442">
        <v>26.803999999999998</v>
      </c>
      <c r="G442">
        <v>27.0199</v>
      </c>
      <c r="H442">
        <v>28.504899999999999</v>
      </c>
      <c r="I442">
        <v>0.84424900000000003</v>
      </c>
      <c r="M442">
        <v>2028</v>
      </c>
      <c r="N442">
        <v>84.831699999999998</v>
      </c>
      <c r="O442">
        <v>33.932699999999997</v>
      </c>
      <c r="P442">
        <v>29.691099999999999</v>
      </c>
      <c r="Q442">
        <v>26.116900000000001</v>
      </c>
      <c r="R442">
        <v>26.803999999999998</v>
      </c>
      <c r="S442">
        <v>27.0199</v>
      </c>
      <c r="T442">
        <v>28.504899999999999</v>
      </c>
      <c r="U442">
        <v>0.84424900000000003</v>
      </c>
    </row>
    <row r="443" spans="1:21" ht="15" customHeight="1" x14ac:dyDescent="0.2">
      <c r="A443">
        <v>2029</v>
      </c>
      <c r="B443">
        <v>84.831699999999998</v>
      </c>
      <c r="C443">
        <v>33.932699999999997</v>
      </c>
      <c r="D443">
        <v>29.691099999999999</v>
      </c>
      <c r="E443">
        <v>25.172899999999998</v>
      </c>
      <c r="F443">
        <v>26.344799999999999</v>
      </c>
      <c r="G443">
        <v>26.697700000000001</v>
      </c>
      <c r="H443">
        <v>29.076499999999999</v>
      </c>
      <c r="I443">
        <v>1.3812</v>
      </c>
      <c r="M443">
        <v>2029</v>
      </c>
      <c r="N443">
        <v>84.831699999999998</v>
      </c>
      <c r="O443">
        <v>33.932699999999997</v>
      </c>
      <c r="P443">
        <v>29.691099999999999</v>
      </c>
      <c r="Q443">
        <v>25.172899999999998</v>
      </c>
      <c r="R443">
        <v>26.344799999999999</v>
      </c>
      <c r="S443">
        <v>26.697700000000001</v>
      </c>
      <c r="T443">
        <v>29.076499999999999</v>
      </c>
      <c r="U443">
        <v>1.3812</v>
      </c>
    </row>
    <row r="444" spans="1:21" ht="15" customHeight="1" x14ac:dyDescent="0.2">
      <c r="A444">
        <v>2030</v>
      </c>
      <c r="B444">
        <v>84.831699999999998</v>
      </c>
      <c r="C444">
        <v>33.932699999999997</v>
      </c>
      <c r="D444">
        <v>29.691099999999999</v>
      </c>
      <c r="E444">
        <v>24.475100000000001</v>
      </c>
      <c r="F444">
        <v>26.2743</v>
      </c>
      <c r="G444">
        <v>26.7515</v>
      </c>
      <c r="H444">
        <v>30.426400000000001</v>
      </c>
      <c r="I444">
        <v>2.0158999999999998</v>
      </c>
      <c r="M444">
        <v>2030</v>
      </c>
      <c r="N444">
        <v>84.831699999999998</v>
      </c>
      <c r="O444">
        <v>33.932699999999997</v>
      </c>
      <c r="P444">
        <v>29.691099999999999</v>
      </c>
      <c r="Q444">
        <v>24.475100000000001</v>
      </c>
      <c r="R444">
        <v>26.2743</v>
      </c>
      <c r="S444">
        <v>26.7515</v>
      </c>
      <c r="T444">
        <v>30.426400000000001</v>
      </c>
      <c r="U444">
        <v>2.0158999999999998</v>
      </c>
    </row>
    <row r="445" spans="1:21" ht="15" customHeight="1" x14ac:dyDescent="0.2">
      <c r="A445">
        <v>2031</v>
      </c>
      <c r="B445">
        <v>84.831699999999998</v>
      </c>
      <c r="C445">
        <v>33.932699999999997</v>
      </c>
      <c r="D445">
        <v>29.691099999999999</v>
      </c>
      <c r="E445">
        <v>23.9679</v>
      </c>
      <c r="F445">
        <v>26.478400000000001</v>
      </c>
      <c r="G445">
        <v>27.0761</v>
      </c>
      <c r="H445">
        <v>31.696100000000001</v>
      </c>
      <c r="I445">
        <v>2.6498900000000001</v>
      </c>
      <c r="M445">
        <v>2031</v>
      </c>
      <c r="N445">
        <v>84.831699999999998</v>
      </c>
      <c r="O445">
        <v>33.932699999999997</v>
      </c>
      <c r="P445">
        <v>29.691099999999999</v>
      </c>
      <c r="Q445">
        <v>23.9679</v>
      </c>
      <c r="R445">
        <v>26.478400000000001</v>
      </c>
      <c r="S445">
        <v>27.0761</v>
      </c>
      <c r="T445">
        <v>31.696100000000001</v>
      </c>
      <c r="U445">
        <v>2.6498900000000001</v>
      </c>
    </row>
    <row r="446" spans="1:21" ht="15" customHeight="1" x14ac:dyDescent="0.2">
      <c r="A446">
        <v>2032</v>
      </c>
      <c r="B446">
        <v>84.831699999999998</v>
      </c>
      <c r="C446">
        <v>33.932699999999997</v>
      </c>
      <c r="D446">
        <v>29.691099999999999</v>
      </c>
      <c r="E446">
        <v>23.596</v>
      </c>
      <c r="F446">
        <v>26.8857</v>
      </c>
      <c r="G446">
        <v>27.552900000000001</v>
      </c>
      <c r="H446">
        <v>33.245100000000001</v>
      </c>
      <c r="I446">
        <v>3.19354</v>
      </c>
      <c r="M446">
        <v>2032</v>
      </c>
      <c r="N446">
        <v>84.831699999999998</v>
      </c>
      <c r="O446">
        <v>33.932699999999997</v>
      </c>
      <c r="P446">
        <v>29.691099999999999</v>
      </c>
      <c r="Q446">
        <v>23.596</v>
      </c>
      <c r="R446">
        <v>26.8857</v>
      </c>
      <c r="S446">
        <v>27.552900000000001</v>
      </c>
      <c r="T446">
        <v>33.245100000000001</v>
      </c>
      <c r="U446">
        <v>3.19354</v>
      </c>
    </row>
    <row r="447" spans="1:21" ht="15" customHeight="1" x14ac:dyDescent="0.2">
      <c r="A447">
        <v>2033</v>
      </c>
      <c r="B447">
        <v>84.831699999999998</v>
      </c>
      <c r="C447">
        <v>33.932699999999997</v>
      </c>
      <c r="D447">
        <v>29.691099999999999</v>
      </c>
      <c r="E447">
        <v>23.516300000000001</v>
      </c>
      <c r="F447">
        <v>27.364100000000001</v>
      </c>
      <c r="G447">
        <v>28.084599999999998</v>
      </c>
      <c r="H447">
        <v>34.366700000000002</v>
      </c>
      <c r="I447">
        <v>3.6056699999999999</v>
      </c>
      <c r="M447">
        <v>2033</v>
      </c>
      <c r="N447">
        <v>84.831699999999998</v>
      </c>
      <c r="O447">
        <v>33.932699999999997</v>
      </c>
      <c r="P447">
        <v>29.691099999999999</v>
      </c>
      <c r="Q447">
        <v>23.516300000000001</v>
      </c>
      <c r="R447">
        <v>27.364100000000001</v>
      </c>
      <c r="S447">
        <v>28.084599999999998</v>
      </c>
      <c r="T447">
        <v>34.366700000000002</v>
      </c>
      <c r="U447">
        <v>3.6056699999999999</v>
      </c>
    </row>
    <row r="448" spans="1:21" ht="15" customHeight="1" x14ac:dyDescent="0.2"/>
    <row r="449" spans="1:21" ht="15" customHeight="1" x14ac:dyDescent="0.2">
      <c r="A449" t="s">
        <v>98</v>
      </c>
      <c r="M449" t="s">
        <v>98</v>
      </c>
    </row>
    <row r="450" spans="1:21" ht="15" customHeight="1" x14ac:dyDescent="0.2">
      <c r="A450" t="s">
        <v>6</v>
      </c>
      <c r="B450" t="s">
        <v>39</v>
      </c>
      <c r="C450" t="s">
        <v>40</v>
      </c>
      <c r="D450" t="s">
        <v>41</v>
      </c>
      <c r="E450" t="s">
        <v>42</v>
      </c>
      <c r="F450" t="s">
        <v>43</v>
      </c>
      <c r="G450" t="s">
        <v>44</v>
      </c>
      <c r="H450" t="s">
        <v>45</v>
      </c>
      <c r="I450" t="s">
        <v>46</v>
      </c>
      <c r="M450" t="s">
        <v>6</v>
      </c>
      <c r="N450" t="s">
        <v>39</v>
      </c>
      <c r="O450" t="s">
        <v>40</v>
      </c>
      <c r="P450" t="s">
        <v>41</v>
      </c>
      <c r="Q450" t="s">
        <v>42</v>
      </c>
      <c r="R450" t="s">
        <v>43</v>
      </c>
      <c r="S450" t="s">
        <v>44</v>
      </c>
      <c r="T450" t="s">
        <v>45</v>
      </c>
      <c r="U450" t="s">
        <v>46</v>
      </c>
    </row>
    <row r="451" spans="1:21" ht="15" customHeight="1" x14ac:dyDescent="0.2">
      <c r="A451">
        <v>2020</v>
      </c>
      <c r="B451">
        <v>0</v>
      </c>
      <c r="C451">
        <v>6.1027400000000002E-2</v>
      </c>
      <c r="D451">
        <v>7.3275999999999994E-2</v>
      </c>
      <c r="E451">
        <v>2.5439900000000001E-2</v>
      </c>
      <c r="F451">
        <v>2.5439900000000001E-2</v>
      </c>
      <c r="G451">
        <v>2.5439900000000001E-2</v>
      </c>
      <c r="H451">
        <v>2.5439900000000001E-2</v>
      </c>
      <c r="I451" s="1">
        <v>2.0816700000000001E-16</v>
      </c>
      <c r="M451">
        <v>2020</v>
      </c>
      <c r="N451">
        <v>0</v>
      </c>
      <c r="O451">
        <v>6.1027400000000002E-2</v>
      </c>
      <c r="P451">
        <v>7.3275999999999994E-2</v>
      </c>
      <c r="Q451">
        <v>2.5439900000000001E-2</v>
      </c>
      <c r="R451">
        <v>2.5439900000000001E-2</v>
      </c>
      <c r="S451">
        <v>2.5439900000000001E-2</v>
      </c>
      <c r="T451">
        <v>2.5439900000000001E-2</v>
      </c>
      <c r="U451" s="1">
        <v>2.0816700000000001E-16</v>
      </c>
    </row>
    <row r="452" spans="1:21" ht="15" customHeight="1" x14ac:dyDescent="0.2">
      <c r="A452">
        <v>2021</v>
      </c>
      <c r="B452">
        <v>0</v>
      </c>
      <c r="C452">
        <v>6.1027400000000002E-2</v>
      </c>
      <c r="D452">
        <v>7.3275999999999994E-2</v>
      </c>
      <c r="E452">
        <v>6.1027400000000002E-2</v>
      </c>
      <c r="F452">
        <v>6.1027400000000002E-2</v>
      </c>
      <c r="G452">
        <v>6.1027400000000002E-2</v>
      </c>
      <c r="H452">
        <v>6.1027400000000002E-2</v>
      </c>
      <c r="I452" s="1">
        <v>1.6715099999999999E-14</v>
      </c>
      <c r="M452">
        <v>2021</v>
      </c>
      <c r="N452">
        <v>0</v>
      </c>
      <c r="O452">
        <v>6.1027400000000002E-2</v>
      </c>
      <c r="P452">
        <v>7.3275999999999994E-2</v>
      </c>
      <c r="Q452">
        <v>6.1027400000000002E-2</v>
      </c>
      <c r="R452">
        <v>6.1027400000000002E-2</v>
      </c>
      <c r="S452">
        <v>6.1027400000000002E-2</v>
      </c>
      <c r="T452">
        <v>6.1027400000000002E-2</v>
      </c>
      <c r="U452" s="1">
        <v>1.6715099999999999E-14</v>
      </c>
    </row>
    <row r="453" spans="1:21" ht="15" customHeight="1" x14ac:dyDescent="0.2">
      <c r="A453">
        <v>2022</v>
      </c>
      <c r="B453">
        <v>0</v>
      </c>
      <c r="C453">
        <v>6.1027400000000002E-2</v>
      </c>
      <c r="D453">
        <v>7.3275999999999994E-2</v>
      </c>
      <c r="E453">
        <v>6.1027400000000002E-2</v>
      </c>
      <c r="F453">
        <v>6.1027400000000002E-2</v>
      </c>
      <c r="G453">
        <v>6.1027400000000002E-2</v>
      </c>
      <c r="H453">
        <v>6.1027400000000002E-2</v>
      </c>
      <c r="I453" s="1">
        <v>1.63064E-15</v>
      </c>
      <c r="M453">
        <v>2022</v>
      </c>
      <c r="N453">
        <v>0</v>
      </c>
      <c r="O453">
        <v>6.1027400000000002E-2</v>
      </c>
      <c r="P453">
        <v>7.3275999999999994E-2</v>
      </c>
      <c r="Q453">
        <v>6.1027400000000002E-2</v>
      </c>
      <c r="R453">
        <v>6.1027400000000002E-2</v>
      </c>
      <c r="S453">
        <v>6.1027400000000002E-2</v>
      </c>
      <c r="T453">
        <v>6.1027400000000002E-2</v>
      </c>
      <c r="U453" s="1">
        <v>1.63064E-15</v>
      </c>
    </row>
    <row r="454" spans="1:21" ht="15" customHeight="1" x14ac:dyDescent="0.2">
      <c r="A454">
        <v>2023</v>
      </c>
      <c r="B454">
        <v>0</v>
      </c>
      <c r="C454">
        <v>6.1027400000000002E-2</v>
      </c>
      <c r="D454">
        <v>7.3275999999999994E-2</v>
      </c>
      <c r="E454">
        <v>7.3275999999999994E-2</v>
      </c>
      <c r="F454">
        <v>7.3275999999999994E-2</v>
      </c>
      <c r="G454">
        <v>7.3275999999999994E-2</v>
      </c>
      <c r="H454">
        <v>7.3275999999999994E-2</v>
      </c>
      <c r="I454" s="1">
        <v>1.52656E-16</v>
      </c>
      <c r="M454">
        <v>2023</v>
      </c>
      <c r="N454">
        <v>0</v>
      </c>
      <c r="O454">
        <v>6.1027400000000002E-2</v>
      </c>
      <c r="P454">
        <v>7.3275999999999994E-2</v>
      </c>
      <c r="Q454">
        <v>7.3275999999999994E-2</v>
      </c>
      <c r="R454">
        <v>7.3275999999999994E-2</v>
      </c>
      <c r="S454">
        <v>7.3275999999999994E-2</v>
      </c>
      <c r="T454">
        <v>7.3275999999999994E-2</v>
      </c>
      <c r="U454" s="1">
        <v>1.52656E-16</v>
      </c>
    </row>
    <row r="455" spans="1:21" ht="15" customHeight="1" x14ac:dyDescent="0.2">
      <c r="A455">
        <v>2024</v>
      </c>
      <c r="B455">
        <v>0</v>
      </c>
      <c r="C455">
        <v>6.1027400000000002E-2</v>
      </c>
      <c r="D455">
        <v>7.3275999999999994E-2</v>
      </c>
      <c r="E455">
        <v>7.1420700000000004E-2</v>
      </c>
      <c r="F455">
        <v>7.1488800000000005E-2</v>
      </c>
      <c r="G455">
        <v>7.1513400000000005E-2</v>
      </c>
      <c r="H455">
        <v>7.1682800000000005E-2</v>
      </c>
      <c r="I455" s="1">
        <v>9.44784E-5</v>
      </c>
      <c r="M455">
        <v>2024</v>
      </c>
      <c r="N455">
        <v>0</v>
      </c>
      <c r="O455">
        <v>6.1027400000000002E-2</v>
      </c>
      <c r="P455">
        <v>7.3275999999999994E-2</v>
      </c>
      <c r="Q455">
        <v>7.1420700000000004E-2</v>
      </c>
      <c r="R455">
        <v>7.1488800000000005E-2</v>
      </c>
      <c r="S455">
        <v>7.1513400000000005E-2</v>
      </c>
      <c r="T455">
        <v>7.1682800000000005E-2</v>
      </c>
      <c r="U455" s="1">
        <v>9.44784E-5</v>
      </c>
    </row>
    <row r="456" spans="1:21" ht="15" customHeight="1" x14ac:dyDescent="0.2">
      <c r="A456">
        <v>2025</v>
      </c>
      <c r="B456">
        <v>0</v>
      </c>
      <c r="C456">
        <v>6.1027400000000002E-2</v>
      </c>
      <c r="D456">
        <v>7.3275999999999994E-2</v>
      </c>
      <c r="E456">
        <v>6.5938700000000003E-2</v>
      </c>
      <c r="F456">
        <v>6.6106399999999996E-2</v>
      </c>
      <c r="G456">
        <v>6.6168000000000005E-2</v>
      </c>
      <c r="H456">
        <v>6.6580799999999996E-2</v>
      </c>
      <c r="I456" s="1">
        <v>2.2996E-4</v>
      </c>
      <c r="M456">
        <v>2025</v>
      </c>
      <c r="N456">
        <v>0</v>
      </c>
      <c r="O456">
        <v>6.1027400000000002E-2</v>
      </c>
      <c r="P456">
        <v>7.3275999999999994E-2</v>
      </c>
      <c r="Q456">
        <v>6.5938700000000003E-2</v>
      </c>
      <c r="R456">
        <v>6.6106399999999996E-2</v>
      </c>
      <c r="S456">
        <v>6.6168000000000005E-2</v>
      </c>
      <c r="T456">
        <v>6.6580799999999996E-2</v>
      </c>
      <c r="U456" s="1">
        <v>2.2996E-4</v>
      </c>
    </row>
    <row r="457" spans="1:21" ht="15" customHeight="1" x14ac:dyDescent="0.2">
      <c r="A457">
        <v>2026</v>
      </c>
      <c r="B457">
        <v>0</v>
      </c>
      <c r="C457">
        <v>6.1027400000000002E-2</v>
      </c>
      <c r="D457">
        <v>7.3275999999999994E-2</v>
      </c>
      <c r="E457">
        <v>6.1622700000000002E-2</v>
      </c>
      <c r="F457">
        <v>6.1999100000000001E-2</v>
      </c>
      <c r="G457">
        <v>6.21448E-2</v>
      </c>
      <c r="H457">
        <v>6.3060699999999997E-2</v>
      </c>
      <c r="I457" s="1">
        <v>5.1355400000000005E-4</v>
      </c>
      <c r="M457">
        <v>2026</v>
      </c>
      <c r="N457">
        <v>0</v>
      </c>
      <c r="O457">
        <v>6.1027400000000002E-2</v>
      </c>
      <c r="P457">
        <v>7.3275999999999994E-2</v>
      </c>
      <c r="Q457">
        <v>6.1622700000000002E-2</v>
      </c>
      <c r="R457">
        <v>6.1999100000000001E-2</v>
      </c>
      <c r="S457">
        <v>6.21448E-2</v>
      </c>
      <c r="T457">
        <v>6.3060699999999997E-2</v>
      </c>
      <c r="U457" s="1">
        <v>5.1355400000000005E-4</v>
      </c>
    </row>
    <row r="458" spans="1:21" ht="15" customHeight="1" x14ac:dyDescent="0.2">
      <c r="A458">
        <v>2027</v>
      </c>
      <c r="B458">
        <v>0</v>
      </c>
      <c r="C458">
        <v>6.1027400000000002E-2</v>
      </c>
      <c r="D458">
        <v>7.3275999999999994E-2</v>
      </c>
      <c r="E458">
        <v>5.8218399999999997E-2</v>
      </c>
      <c r="F458">
        <v>5.9022600000000001E-2</v>
      </c>
      <c r="G458">
        <v>5.9304799999999998E-2</v>
      </c>
      <c r="H458">
        <v>6.1171900000000001E-2</v>
      </c>
      <c r="I458" s="1">
        <v>1.04622E-3</v>
      </c>
      <c r="M458">
        <v>2027</v>
      </c>
      <c r="N458">
        <v>0</v>
      </c>
      <c r="O458">
        <v>6.1027400000000002E-2</v>
      </c>
      <c r="P458">
        <v>7.3275999999999994E-2</v>
      </c>
      <c r="Q458">
        <v>5.8218399999999997E-2</v>
      </c>
      <c r="R458">
        <v>5.9022600000000001E-2</v>
      </c>
      <c r="S458">
        <v>5.9304799999999998E-2</v>
      </c>
      <c r="T458">
        <v>6.1171900000000001E-2</v>
      </c>
      <c r="U458" s="1">
        <v>1.04622E-3</v>
      </c>
    </row>
    <row r="459" spans="1:21" ht="15" customHeight="1" x14ac:dyDescent="0.2">
      <c r="A459">
        <v>2028</v>
      </c>
      <c r="B459">
        <v>0</v>
      </c>
      <c r="C459">
        <v>6.1027400000000002E-2</v>
      </c>
      <c r="D459">
        <v>7.3275999999999994E-2</v>
      </c>
      <c r="E459">
        <v>5.5509900000000001E-2</v>
      </c>
      <c r="F459">
        <v>5.7071700000000003E-2</v>
      </c>
      <c r="G459">
        <v>5.7562500000000003E-2</v>
      </c>
      <c r="H459">
        <v>6.0937999999999999E-2</v>
      </c>
      <c r="I459" s="1">
        <v>1.9190800000000001E-3</v>
      </c>
      <c r="M459">
        <v>2028</v>
      </c>
      <c r="N459">
        <v>0</v>
      </c>
      <c r="O459">
        <v>6.1027400000000002E-2</v>
      </c>
      <c r="P459">
        <v>7.3275999999999994E-2</v>
      </c>
      <c r="Q459">
        <v>5.5509900000000001E-2</v>
      </c>
      <c r="R459">
        <v>5.7071700000000003E-2</v>
      </c>
      <c r="S459">
        <v>5.7562500000000003E-2</v>
      </c>
      <c r="T459">
        <v>6.0937999999999999E-2</v>
      </c>
      <c r="U459" s="1">
        <v>1.9190800000000001E-3</v>
      </c>
    </row>
    <row r="460" spans="1:21" ht="15" customHeight="1" x14ac:dyDescent="0.2">
      <c r="A460">
        <v>2029</v>
      </c>
      <c r="B460">
        <v>0</v>
      </c>
      <c r="C460">
        <v>6.1027400000000002E-2</v>
      </c>
      <c r="D460">
        <v>7.3275999999999994E-2</v>
      </c>
      <c r="E460">
        <v>5.3364000000000002E-2</v>
      </c>
      <c r="F460">
        <v>5.6027800000000003E-2</v>
      </c>
      <c r="G460">
        <v>5.6821299999999998E-2</v>
      </c>
      <c r="H460">
        <v>6.2237300000000002E-2</v>
      </c>
      <c r="I460" s="1">
        <v>3.0886300000000002E-3</v>
      </c>
      <c r="M460">
        <v>2029</v>
      </c>
      <c r="N460">
        <v>0</v>
      </c>
      <c r="O460">
        <v>6.1027400000000002E-2</v>
      </c>
      <c r="P460">
        <v>7.3275999999999994E-2</v>
      </c>
      <c r="Q460">
        <v>5.3364000000000002E-2</v>
      </c>
      <c r="R460">
        <v>5.6027800000000003E-2</v>
      </c>
      <c r="S460">
        <v>5.6821299999999998E-2</v>
      </c>
      <c r="T460">
        <v>6.2237300000000002E-2</v>
      </c>
      <c r="U460" s="1">
        <v>3.0886300000000002E-3</v>
      </c>
    </row>
    <row r="461" spans="1:21" ht="15" customHeight="1" x14ac:dyDescent="0.2">
      <c r="A461">
        <v>2030</v>
      </c>
      <c r="B461">
        <v>0</v>
      </c>
      <c r="C461">
        <v>6.1027400000000002E-2</v>
      </c>
      <c r="D461">
        <v>7.3275999999999994E-2</v>
      </c>
      <c r="E461">
        <v>5.1777900000000002E-2</v>
      </c>
      <c r="F461">
        <v>5.5867699999999999E-2</v>
      </c>
      <c r="G461">
        <v>5.6904400000000001E-2</v>
      </c>
      <c r="H461">
        <v>6.53059E-2</v>
      </c>
      <c r="I461">
        <v>4.3543999999999996E-3</v>
      </c>
      <c r="M461">
        <v>2030</v>
      </c>
      <c r="N461">
        <v>0</v>
      </c>
      <c r="O461">
        <v>6.1027400000000002E-2</v>
      </c>
      <c r="P461">
        <v>7.3275999999999994E-2</v>
      </c>
      <c r="Q461">
        <v>5.1777900000000002E-2</v>
      </c>
      <c r="R461">
        <v>5.5867699999999999E-2</v>
      </c>
      <c r="S461">
        <v>5.6904400000000001E-2</v>
      </c>
      <c r="T461">
        <v>6.53059E-2</v>
      </c>
      <c r="U461">
        <v>4.3543999999999996E-3</v>
      </c>
    </row>
    <row r="462" spans="1:21" ht="15" customHeight="1" x14ac:dyDescent="0.2">
      <c r="A462">
        <v>2031</v>
      </c>
      <c r="B462">
        <v>0</v>
      </c>
      <c r="C462">
        <v>6.1027400000000002E-2</v>
      </c>
      <c r="D462">
        <v>7.3275999999999994E-2</v>
      </c>
      <c r="E462">
        <v>5.0625000000000003E-2</v>
      </c>
      <c r="F462">
        <v>5.6331600000000003E-2</v>
      </c>
      <c r="G462">
        <v>5.7550200000000003E-2</v>
      </c>
      <c r="H462">
        <v>6.8192100000000005E-2</v>
      </c>
      <c r="I462">
        <v>5.4900599999999997E-3</v>
      </c>
      <c r="M462">
        <v>2031</v>
      </c>
      <c r="N462">
        <v>0</v>
      </c>
      <c r="O462">
        <v>6.1027400000000002E-2</v>
      </c>
      <c r="P462">
        <v>7.3275999999999994E-2</v>
      </c>
      <c r="Q462">
        <v>5.0625000000000003E-2</v>
      </c>
      <c r="R462">
        <v>5.6331600000000003E-2</v>
      </c>
      <c r="S462">
        <v>5.7550200000000003E-2</v>
      </c>
      <c r="T462">
        <v>6.8192100000000005E-2</v>
      </c>
      <c r="U462">
        <v>5.4900599999999997E-3</v>
      </c>
    </row>
    <row r="463" spans="1:21" ht="15" customHeight="1" x14ac:dyDescent="0.2">
      <c r="A463">
        <v>2032</v>
      </c>
      <c r="B463">
        <v>0</v>
      </c>
      <c r="C463">
        <v>6.1027400000000002E-2</v>
      </c>
      <c r="D463">
        <v>7.3275999999999994E-2</v>
      </c>
      <c r="E463">
        <v>4.9779499999999997E-2</v>
      </c>
      <c r="F463">
        <v>5.7257299999999997E-2</v>
      </c>
      <c r="G463">
        <v>5.8499500000000003E-2</v>
      </c>
      <c r="H463">
        <v>7.1713100000000002E-2</v>
      </c>
      <c r="I463">
        <v>6.3743899999999997E-3</v>
      </c>
      <c r="M463">
        <v>2032</v>
      </c>
      <c r="N463">
        <v>0</v>
      </c>
      <c r="O463">
        <v>6.1027400000000002E-2</v>
      </c>
      <c r="P463">
        <v>7.3275999999999994E-2</v>
      </c>
      <c r="Q463">
        <v>4.9779499999999997E-2</v>
      </c>
      <c r="R463">
        <v>5.7257299999999997E-2</v>
      </c>
      <c r="S463">
        <v>5.8499500000000003E-2</v>
      </c>
      <c r="T463">
        <v>7.1713100000000002E-2</v>
      </c>
      <c r="U463">
        <v>6.3743899999999997E-3</v>
      </c>
    </row>
    <row r="464" spans="1:21" ht="15" customHeight="1" x14ac:dyDescent="0.2">
      <c r="A464">
        <v>2033</v>
      </c>
      <c r="B464">
        <v>0</v>
      </c>
      <c r="C464">
        <v>6.1027400000000002E-2</v>
      </c>
      <c r="D464">
        <v>7.3275999999999994E-2</v>
      </c>
      <c r="E464">
        <v>4.9598299999999998E-2</v>
      </c>
      <c r="F464">
        <v>5.8344800000000002E-2</v>
      </c>
      <c r="G464">
        <v>5.9551800000000002E-2</v>
      </c>
      <c r="H464">
        <v>7.3275999999999994E-2</v>
      </c>
      <c r="I464">
        <v>6.9957800000000001E-3</v>
      </c>
      <c r="M464">
        <v>2033</v>
      </c>
      <c r="N464">
        <v>0</v>
      </c>
      <c r="O464">
        <v>6.1027400000000002E-2</v>
      </c>
      <c r="P464">
        <v>7.3275999999999994E-2</v>
      </c>
      <c r="Q464">
        <v>4.9598299999999998E-2</v>
      </c>
      <c r="R464">
        <v>5.8344800000000002E-2</v>
      </c>
      <c r="S464">
        <v>5.9551800000000002E-2</v>
      </c>
      <c r="T464">
        <v>7.3275999999999994E-2</v>
      </c>
      <c r="U464">
        <v>6.9957800000000001E-3</v>
      </c>
    </row>
    <row r="465" spans="1:21" ht="15" customHeight="1" x14ac:dyDescent="0.2"/>
    <row r="466" spans="1:21" ht="15" customHeight="1" x14ac:dyDescent="0.2">
      <c r="A466" t="s">
        <v>99</v>
      </c>
      <c r="M466" t="s">
        <v>99</v>
      </c>
    </row>
    <row r="467" spans="1:21" ht="15" customHeight="1" x14ac:dyDescent="0.2">
      <c r="A467" t="s">
        <v>6</v>
      </c>
      <c r="B467" t="s">
        <v>47</v>
      </c>
      <c r="C467" t="s">
        <v>48</v>
      </c>
      <c r="D467" t="s">
        <v>49</v>
      </c>
      <c r="E467" t="s">
        <v>50</v>
      </c>
      <c r="F467" t="s">
        <v>51</v>
      </c>
      <c r="G467" t="s">
        <v>52</v>
      </c>
      <c r="H467" t="s">
        <v>53</v>
      </c>
      <c r="I467" t="s">
        <v>54</v>
      </c>
      <c r="M467" t="s">
        <v>6</v>
      </c>
      <c r="N467" t="s">
        <v>47</v>
      </c>
      <c r="O467" t="s">
        <v>48</v>
      </c>
      <c r="P467" t="s">
        <v>49</v>
      </c>
      <c r="Q467" t="s">
        <v>50</v>
      </c>
      <c r="R467" t="s">
        <v>51</v>
      </c>
      <c r="S467" t="s">
        <v>52</v>
      </c>
      <c r="T467" t="s">
        <v>53</v>
      </c>
      <c r="U467" t="s">
        <v>54</v>
      </c>
    </row>
    <row r="468" spans="1:21" ht="15" customHeight="1" x14ac:dyDescent="0.2">
      <c r="A468">
        <v>2020</v>
      </c>
      <c r="B468">
        <v>421.45800000000003</v>
      </c>
      <c r="C468">
        <v>106.08799999999999</v>
      </c>
      <c r="D468">
        <v>97.113799999999998</v>
      </c>
      <c r="E468">
        <v>106.12</v>
      </c>
      <c r="F468">
        <v>106.12</v>
      </c>
      <c r="G468">
        <v>106.12</v>
      </c>
      <c r="H468">
        <v>106.12</v>
      </c>
      <c r="I468" s="1">
        <v>1.2647700000000001E-12</v>
      </c>
      <c r="M468">
        <v>2020</v>
      </c>
      <c r="N468">
        <v>421.45800000000003</v>
      </c>
      <c r="O468">
        <v>106.08799999999999</v>
      </c>
      <c r="P468">
        <v>97.113799999999998</v>
      </c>
      <c r="Q468">
        <v>106.12</v>
      </c>
      <c r="R468">
        <v>106.12</v>
      </c>
      <c r="S468">
        <v>106.12</v>
      </c>
      <c r="T468">
        <v>106.12</v>
      </c>
      <c r="U468" s="1">
        <v>1.2647700000000001E-12</v>
      </c>
    </row>
    <row r="469" spans="1:21" ht="15" customHeight="1" x14ac:dyDescent="0.2">
      <c r="A469">
        <v>2021</v>
      </c>
      <c r="B469">
        <v>421.45800000000003</v>
      </c>
      <c r="C469">
        <v>106.08799999999999</v>
      </c>
      <c r="D469">
        <v>97.113799999999998</v>
      </c>
      <c r="E469">
        <v>102.491</v>
      </c>
      <c r="F469">
        <v>102.758</v>
      </c>
      <c r="G469">
        <v>102.90300000000001</v>
      </c>
      <c r="H469">
        <v>103.767</v>
      </c>
      <c r="I469">
        <v>0.48026200000000002</v>
      </c>
      <c r="M469">
        <v>2021</v>
      </c>
      <c r="N469">
        <v>421.45800000000003</v>
      </c>
      <c r="O469">
        <v>106.08799999999999</v>
      </c>
      <c r="P469">
        <v>97.113799999999998</v>
      </c>
      <c r="Q469">
        <v>102.491</v>
      </c>
      <c r="R469">
        <v>102.758</v>
      </c>
      <c r="S469">
        <v>102.90300000000001</v>
      </c>
      <c r="T469">
        <v>103.767</v>
      </c>
      <c r="U469">
        <v>0.48026200000000002</v>
      </c>
    </row>
    <row r="470" spans="1:21" ht="15" customHeight="1" x14ac:dyDescent="0.2">
      <c r="A470">
        <v>2022</v>
      </c>
      <c r="B470">
        <v>421.45800000000003</v>
      </c>
      <c r="C470">
        <v>106.08799999999999</v>
      </c>
      <c r="D470">
        <v>97.113799999999998</v>
      </c>
      <c r="E470">
        <v>96.2239</v>
      </c>
      <c r="F470">
        <v>97.135599999999997</v>
      </c>
      <c r="G470">
        <v>97.508200000000002</v>
      </c>
      <c r="H470">
        <v>99.927700000000002</v>
      </c>
      <c r="I470">
        <v>1.31653</v>
      </c>
      <c r="M470">
        <v>2022</v>
      </c>
      <c r="N470">
        <v>421.45800000000003</v>
      </c>
      <c r="O470">
        <v>106.08799999999999</v>
      </c>
      <c r="P470">
        <v>97.113799999999998</v>
      </c>
      <c r="Q470">
        <v>96.2239</v>
      </c>
      <c r="R470">
        <v>97.135599999999997</v>
      </c>
      <c r="S470">
        <v>97.508200000000002</v>
      </c>
      <c r="T470">
        <v>99.927700000000002</v>
      </c>
      <c r="U470">
        <v>1.31653</v>
      </c>
    </row>
    <row r="471" spans="1:21" ht="15" customHeight="1" x14ac:dyDescent="0.2">
      <c r="A471">
        <v>2023</v>
      </c>
      <c r="B471">
        <v>421.45800000000003</v>
      </c>
      <c r="C471">
        <v>106.08799999999999</v>
      </c>
      <c r="D471">
        <v>97.113799999999998</v>
      </c>
      <c r="E471">
        <v>90.779399999999995</v>
      </c>
      <c r="F471">
        <v>92.736599999999996</v>
      </c>
      <c r="G471">
        <v>93.466300000000004</v>
      </c>
      <c r="H471">
        <v>97.876400000000004</v>
      </c>
      <c r="I471">
        <v>2.5724499999999999</v>
      </c>
      <c r="M471">
        <v>2023</v>
      </c>
      <c r="N471">
        <v>421.45800000000003</v>
      </c>
      <c r="O471">
        <v>106.08799999999999</v>
      </c>
      <c r="P471">
        <v>97.113799999999998</v>
      </c>
      <c r="Q471">
        <v>90.779399999999995</v>
      </c>
      <c r="R471">
        <v>92.736599999999996</v>
      </c>
      <c r="S471">
        <v>93.466300000000004</v>
      </c>
      <c r="T471">
        <v>97.876400000000004</v>
      </c>
      <c r="U471">
        <v>2.5724499999999999</v>
      </c>
    </row>
    <row r="472" spans="1:21" ht="15" customHeight="1" x14ac:dyDescent="0.2">
      <c r="A472">
        <v>2024</v>
      </c>
      <c r="B472">
        <v>421.45800000000003</v>
      </c>
      <c r="C472">
        <v>106.08799999999999</v>
      </c>
      <c r="D472">
        <v>97.113799999999998</v>
      </c>
      <c r="E472">
        <v>85.289500000000004</v>
      </c>
      <c r="F472">
        <v>88.702200000000005</v>
      </c>
      <c r="G472">
        <v>89.783600000000007</v>
      </c>
      <c r="H472">
        <v>97.155000000000001</v>
      </c>
      <c r="I472">
        <v>4.1327299999999996</v>
      </c>
      <c r="M472">
        <v>2024</v>
      </c>
      <c r="N472">
        <v>421.45800000000003</v>
      </c>
      <c r="O472">
        <v>106.08799999999999</v>
      </c>
      <c r="P472">
        <v>97.113799999999998</v>
      </c>
      <c r="Q472">
        <v>85.289500000000004</v>
      </c>
      <c r="R472">
        <v>88.702200000000005</v>
      </c>
      <c r="S472">
        <v>89.783600000000007</v>
      </c>
      <c r="T472">
        <v>97.155000000000001</v>
      </c>
      <c r="U472">
        <v>4.1327299999999996</v>
      </c>
    </row>
    <row r="473" spans="1:21" ht="15" customHeight="1" x14ac:dyDescent="0.2">
      <c r="A473">
        <v>2025</v>
      </c>
      <c r="B473">
        <v>421.45800000000003</v>
      </c>
      <c r="C473">
        <v>106.08799999999999</v>
      </c>
      <c r="D473">
        <v>97.113799999999998</v>
      </c>
      <c r="E473">
        <v>80.721999999999994</v>
      </c>
      <c r="F473">
        <v>86.019000000000005</v>
      </c>
      <c r="G473">
        <v>87.456500000000005</v>
      </c>
      <c r="H473">
        <v>98.254199999999997</v>
      </c>
      <c r="I473">
        <v>5.8810900000000004</v>
      </c>
      <c r="M473">
        <v>2025</v>
      </c>
      <c r="N473">
        <v>421.45800000000003</v>
      </c>
      <c r="O473">
        <v>106.08799999999999</v>
      </c>
      <c r="P473">
        <v>97.113799999999998</v>
      </c>
      <c r="Q473">
        <v>80.721999999999994</v>
      </c>
      <c r="R473">
        <v>86.019000000000005</v>
      </c>
      <c r="S473">
        <v>87.456500000000005</v>
      </c>
      <c r="T473">
        <v>98.254199999999997</v>
      </c>
      <c r="U473">
        <v>5.8810900000000004</v>
      </c>
    </row>
    <row r="474" spans="1:21" ht="15" customHeight="1" x14ac:dyDescent="0.2">
      <c r="A474">
        <v>2026</v>
      </c>
      <c r="B474">
        <v>421.45800000000003</v>
      </c>
      <c r="C474">
        <v>106.08799999999999</v>
      </c>
      <c r="D474">
        <v>97.113799999999998</v>
      </c>
      <c r="E474">
        <v>77.468800000000002</v>
      </c>
      <c r="F474">
        <v>84.746700000000004</v>
      </c>
      <c r="G474">
        <v>86.484399999999994</v>
      </c>
      <c r="H474">
        <v>100</v>
      </c>
      <c r="I474">
        <v>7.6823100000000002</v>
      </c>
      <c r="M474">
        <v>2026</v>
      </c>
      <c r="N474">
        <v>421.45800000000003</v>
      </c>
      <c r="O474">
        <v>106.08799999999999</v>
      </c>
      <c r="P474">
        <v>97.113799999999998</v>
      </c>
      <c r="Q474">
        <v>77.468800000000002</v>
      </c>
      <c r="R474">
        <v>84.746700000000004</v>
      </c>
      <c r="S474">
        <v>86.484399999999994</v>
      </c>
      <c r="T474">
        <v>100</v>
      </c>
      <c r="U474">
        <v>7.6823100000000002</v>
      </c>
    </row>
    <row r="475" spans="1:21" ht="15" customHeight="1" x14ac:dyDescent="0.2">
      <c r="A475">
        <v>2027</v>
      </c>
      <c r="B475">
        <v>421.45800000000003</v>
      </c>
      <c r="C475">
        <v>106.08799999999999</v>
      </c>
      <c r="D475">
        <v>97.113799999999998</v>
      </c>
      <c r="E475">
        <v>74.933599999999998</v>
      </c>
      <c r="F475">
        <v>84.591499999999996</v>
      </c>
      <c r="G475">
        <v>86.5458</v>
      </c>
      <c r="H475">
        <v>103.47199999999999</v>
      </c>
      <c r="I475">
        <v>9.4369999999999994</v>
      </c>
      <c r="M475">
        <v>2027</v>
      </c>
      <c r="N475">
        <v>421.45800000000003</v>
      </c>
      <c r="O475">
        <v>106.08799999999999</v>
      </c>
      <c r="P475">
        <v>97.113799999999998</v>
      </c>
      <c r="Q475">
        <v>74.933599999999998</v>
      </c>
      <c r="R475">
        <v>84.591499999999996</v>
      </c>
      <c r="S475">
        <v>86.5458</v>
      </c>
      <c r="T475">
        <v>103.47199999999999</v>
      </c>
      <c r="U475">
        <v>9.4369999999999994</v>
      </c>
    </row>
    <row r="476" spans="1:21" ht="15" customHeight="1" x14ac:dyDescent="0.2">
      <c r="A476">
        <v>2028</v>
      </c>
      <c r="B476">
        <v>421.45800000000003</v>
      </c>
      <c r="C476">
        <v>106.08799999999999</v>
      </c>
      <c r="D476">
        <v>97.113799999999998</v>
      </c>
      <c r="E476">
        <v>73.530199999999994</v>
      </c>
      <c r="F476">
        <v>85.061400000000006</v>
      </c>
      <c r="G476">
        <v>87.317899999999995</v>
      </c>
      <c r="H476">
        <v>106.86</v>
      </c>
      <c r="I476">
        <v>11.018700000000001</v>
      </c>
      <c r="M476">
        <v>2028</v>
      </c>
      <c r="N476">
        <v>421.45800000000003</v>
      </c>
      <c r="O476">
        <v>106.08799999999999</v>
      </c>
      <c r="P476">
        <v>97.113799999999998</v>
      </c>
      <c r="Q476">
        <v>73.530199999999994</v>
      </c>
      <c r="R476">
        <v>85.061400000000006</v>
      </c>
      <c r="S476">
        <v>87.317899999999995</v>
      </c>
      <c r="T476">
        <v>106.86</v>
      </c>
      <c r="U476">
        <v>11.018700000000001</v>
      </c>
    </row>
    <row r="477" spans="1:21" ht="15" customHeight="1" x14ac:dyDescent="0.2">
      <c r="A477">
        <v>2029</v>
      </c>
      <c r="B477">
        <v>421.45800000000003</v>
      </c>
      <c r="C477">
        <v>106.08799999999999</v>
      </c>
      <c r="D477">
        <v>97.113799999999998</v>
      </c>
      <c r="E477">
        <v>72.896600000000007</v>
      </c>
      <c r="F477">
        <v>86.221299999999999</v>
      </c>
      <c r="G477">
        <v>88.536000000000001</v>
      </c>
      <c r="H477">
        <v>110.521</v>
      </c>
      <c r="I477">
        <v>12.3508</v>
      </c>
      <c r="M477">
        <v>2029</v>
      </c>
      <c r="N477">
        <v>421.45800000000003</v>
      </c>
      <c r="O477">
        <v>106.08799999999999</v>
      </c>
      <c r="P477">
        <v>97.113799999999998</v>
      </c>
      <c r="Q477">
        <v>72.896600000000007</v>
      </c>
      <c r="R477">
        <v>86.221299999999999</v>
      </c>
      <c r="S477">
        <v>88.536000000000001</v>
      </c>
      <c r="T477">
        <v>110.521</v>
      </c>
      <c r="U477">
        <v>12.3508</v>
      </c>
    </row>
    <row r="478" spans="1:21" ht="15" customHeight="1" x14ac:dyDescent="0.2">
      <c r="A478">
        <v>2030</v>
      </c>
      <c r="B478">
        <v>421.45800000000003</v>
      </c>
      <c r="C478">
        <v>106.08799999999999</v>
      </c>
      <c r="D478">
        <v>97.113799999999998</v>
      </c>
      <c r="E478">
        <v>72.864199999999997</v>
      </c>
      <c r="F478">
        <v>87.288499999999999</v>
      </c>
      <c r="G478">
        <v>89.950500000000005</v>
      </c>
      <c r="H478">
        <v>114.643</v>
      </c>
      <c r="I478">
        <v>13.421200000000001</v>
      </c>
      <c r="M478">
        <v>2030</v>
      </c>
      <c r="N478">
        <v>421.45800000000003</v>
      </c>
      <c r="O478">
        <v>106.08799999999999</v>
      </c>
      <c r="P478">
        <v>97.113799999999998</v>
      </c>
      <c r="Q478">
        <v>72.864199999999997</v>
      </c>
      <c r="R478">
        <v>87.288499999999999</v>
      </c>
      <c r="S478">
        <v>89.950500000000005</v>
      </c>
      <c r="T478">
        <v>114.643</v>
      </c>
      <c r="U478">
        <v>13.421200000000001</v>
      </c>
    </row>
    <row r="479" spans="1:21" ht="15" customHeight="1" x14ac:dyDescent="0.2">
      <c r="A479">
        <v>2031</v>
      </c>
      <c r="B479">
        <v>421.45800000000003</v>
      </c>
      <c r="C479">
        <v>106.08799999999999</v>
      </c>
      <c r="D479">
        <v>97.113799999999998</v>
      </c>
      <c r="E479">
        <v>72.9863</v>
      </c>
      <c r="F479">
        <v>89.051400000000001</v>
      </c>
      <c r="G479">
        <v>91.428899999999999</v>
      </c>
      <c r="H479">
        <v>117.161</v>
      </c>
      <c r="I479">
        <v>14.250999999999999</v>
      </c>
      <c r="M479">
        <v>2031</v>
      </c>
      <c r="N479">
        <v>421.45800000000003</v>
      </c>
      <c r="O479">
        <v>106.08799999999999</v>
      </c>
      <c r="P479">
        <v>97.113799999999998</v>
      </c>
      <c r="Q479">
        <v>72.9863</v>
      </c>
      <c r="R479">
        <v>89.051400000000001</v>
      </c>
      <c r="S479">
        <v>91.428899999999999</v>
      </c>
      <c r="T479">
        <v>117.161</v>
      </c>
      <c r="U479">
        <v>14.250999999999999</v>
      </c>
    </row>
    <row r="480" spans="1:21" ht="15" customHeight="1" x14ac:dyDescent="0.2">
      <c r="A480">
        <v>2032</v>
      </c>
      <c r="B480">
        <v>421.45800000000003</v>
      </c>
      <c r="C480">
        <v>106.08799999999999</v>
      </c>
      <c r="D480">
        <v>97.113799999999998</v>
      </c>
      <c r="E480">
        <v>73.066500000000005</v>
      </c>
      <c r="F480">
        <v>90.6982</v>
      </c>
      <c r="G480">
        <v>92.839699999999993</v>
      </c>
      <c r="H480">
        <v>119.485</v>
      </c>
      <c r="I480">
        <v>14.8971</v>
      </c>
      <c r="M480">
        <v>2032</v>
      </c>
      <c r="N480">
        <v>421.45800000000003</v>
      </c>
      <c r="O480">
        <v>106.08799999999999</v>
      </c>
      <c r="P480">
        <v>97.113799999999998</v>
      </c>
      <c r="Q480">
        <v>73.066500000000005</v>
      </c>
      <c r="R480">
        <v>90.6982</v>
      </c>
      <c r="S480">
        <v>92.839699999999993</v>
      </c>
      <c r="T480">
        <v>119.485</v>
      </c>
      <c r="U480">
        <v>14.8971</v>
      </c>
    </row>
    <row r="481" spans="1:21" ht="15" customHeight="1" x14ac:dyDescent="0.2">
      <c r="A481">
        <v>2033</v>
      </c>
      <c r="B481">
        <v>421.45800000000003</v>
      </c>
      <c r="C481">
        <v>106.08799999999999</v>
      </c>
      <c r="D481">
        <v>97.113799999999998</v>
      </c>
      <c r="E481">
        <v>73.317499999999995</v>
      </c>
      <c r="F481">
        <v>91.8874</v>
      </c>
      <c r="G481">
        <v>94.123800000000003</v>
      </c>
      <c r="H481">
        <v>120.953</v>
      </c>
      <c r="I481">
        <v>15.392899999999999</v>
      </c>
      <c r="M481">
        <v>2033</v>
      </c>
      <c r="N481">
        <v>421.45800000000003</v>
      </c>
      <c r="O481">
        <v>106.08799999999999</v>
      </c>
      <c r="P481">
        <v>97.113799999999998</v>
      </c>
      <c r="Q481">
        <v>73.317499999999995</v>
      </c>
      <c r="R481">
        <v>91.8874</v>
      </c>
      <c r="S481">
        <v>94.123800000000003</v>
      </c>
      <c r="T481">
        <v>120.953</v>
      </c>
      <c r="U481">
        <v>15.392899999999999</v>
      </c>
    </row>
    <row r="482" spans="1:21" ht="15" customHeight="1" x14ac:dyDescent="0.2"/>
    <row r="483" spans="1:21" ht="15" customHeight="1" x14ac:dyDescent="0.2"/>
    <row r="484" spans="1:21" ht="15" customHeight="1" x14ac:dyDescent="0.2"/>
    <row r="485" spans="1:21" ht="15" customHeight="1" x14ac:dyDescent="0.2"/>
    <row r="486" spans="1:21" ht="15" customHeight="1" x14ac:dyDescent="0.2"/>
    <row r="487" spans="1:21" ht="15" customHeight="1" x14ac:dyDescent="0.2"/>
    <row r="488" spans="1:21" ht="15" customHeight="1" x14ac:dyDescent="0.2"/>
    <row r="489" spans="1:21" ht="15" customHeight="1" x14ac:dyDescent="0.2"/>
    <row r="490" spans="1:21" ht="15" customHeight="1" x14ac:dyDescent="0.2"/>
    <row r="491" spans="1:21" ht="15" customHeight="1" x14ac:dyDescent="0.2"/>
    <row r="492" spans="1:21" ht="15" customHeight="1" x14ac:dyDescent="0.2"/>
    <row r="493" spans="1:21" ht="15" customHeight="1" x14ac:dyDescent="0.2"/>
    <row r="494" spans="1:21" ht="15" customHeight="1" x14ac:dyDescent="0.2"/>
    <row r="495" spans="1:21" ht="15" customHeight="1" x14ac:dyDescent="0.2"/>
    <row r="496" spans="1:21"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sheetData>
  <sortState ref="Y2:AG99">
    <sortCondition ref="Y2:Y99"/>
    <sortCondition ref="AA2:AA99"/>
  </sortState>
  <mergeCells count="10">
    <mergeCell ref="AQ19:AX19"/>
    <mergeCell ref="AL19:AM19"/>
    <mergeCell ref="AN19:AO19"/>
    <mergeCell ref="AQ34:AX34"/>
    <mergeCell ref="AK3:AK4"/>
    <mergeCell ref="AL3:AM3"/>
    <mergeCell ref="AN3:AO3"/>
    <mergeCell ref="AL4:AM4"/>
    <mergeCell ref="AN4:AO4"/>
    <mergeCell ref="AQ4:AX4"/>
  </mergeCell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F537"/>
  <sheetViews>
    <sheetView topLeftCell="V1" workbookViewId="0">
      <selection activeCell="AI19" sqref="AI19"/>
    </sheetView>
  </sheetViews>
  <sheetFormatPr defaultRowHeight="12.75" x14ac:dyDescent="0.2"/>
  <cols>
    <col min="10" max="10" width="9.28515625" bestFit="1" customWidth="1"/>
    <col min="11" max="11" width="10.28515625" style="9" bestFit="1" customWidth="1"/>
    <col min="14" max="14" width="10" bestFit="1" customWidth="1"/>
    <col min="15" max="15" width="10" customWidth="1"/>
    <col min="22" max="22" width="9.28515625" bestFit="1" customWidth="1"/>
    <col min="23" max="23" width="9.140625" style="9"/>
    <col min="36" max="36" width="10.42578125" customWidth="1"/>
    <col min="37" max="37" width="42.5703125" customWidth="1"/>
    <col min="39" max="39" width="11.140625" bestFit="1" customWidth="1"/>
    <col min="40" max="40" width="9.85546875" bestFit="1" customWidth="1"/>
  </cols>
  <sheetData>
    <row r="1" spans="1:58" ht="15" customHeight="1" x14ac:dyDescent="0.2">
      <c r="K1" s="8" t="s">
        <v>68</v>
      </c>
      <c r="W1" s="8" t="s">
        <v>69</v>
      </c>
      <c r="X1" s="8" t="s">
        <v>67</v>
      </c>
      <c r="Y1" t="s">
        <v>63</v>
      </c>
      <c r="Z1" t="s">
        <v>64</v>
      </c>
      <c r="AA1" t="s">
        <v>6</v>
      </c>
      <c r="AB1" t="s">
        <v>56</v>
      </c>
      <c r="AC1" t="s">
        <v>57</v>
      </c>
      <c r="AD1" t="s">
        <v>18</v>
      </c>
      <c r="AE1" t="s">
        <v>58</v>
      </c>
      <c r="AF1" t="s">
        <v>65</v>
      </c>
      <c r="AG1" t="s">
        <v>66</v>
      </c>
      <c r="AH1" s="8" t="s">
        <v>56</v>
      </c>
      <c r="AI1" s="8" t="s">
        <v>57</v>
      </c>
      <c r="AK1" s="27" t="s">
        <v>71</v>
      </c>
      <c r="AL1" s="27"/>
      <c r="AM1" s="27"/>
      <c r="AN1" s="27"/>
      <c r="AO1" s="27"/>
      <c r="AP1" s="27"/>
      <c r="AQ1" s="27" t="s">
        <v>70</v>
      </c>
      <c r="AR1" s="27"/>
      <c r="AS1" s="27"/>
    </row>
    <row r="2" spans="1:58" ht="15" customHeight="1" thickBot="1" x14ac:dyDescent="0.25">
      <c r="A2" t="s">
        <v>0</v>
      </c>
      <c r="B2" t="s">
        <v>1</v>
      </c>
      <c r="C2" t="s">
        <v>2</v>
      </c>
      <c r="D2" t="s">
        <v>3</v>
      </c>
      <c r="E2" t="s">
        <v>4</v>
      </c>
      <c r="F2" t="s">
        <v>5</v>
      </c>
      <c r="M2" t="s">
        <v>0</v>
      </c>
      <c r="N2" t="s">
        <v>1</v>
      </c>
      <c r="O2" t="s">
        <v>2</v>
      </c>
      <c r="P2" t="s">
        <v>3</v>
      </c>
      <c r="Q2" t="s">
        <v>4</v>
      </c>
      <c r="R2" t="s">
        <v>5</v>
      </c>
      <c r="Y2">
        <v>1</v>
      </c>
      <c r="Z2" t="s">
        <v>100</v>
      </c>
      <c r="AA2">
        <v>2020</v>
      </c>
      <c r="AB2">
        <v>6.8243299999999998</v>
      </c>
      <c r="AC2">
        <v>8.3203399999999998</v>
      </c>
      <c r="AD2">
        <v>2.1974999999999998</v>
      </c>
      <c r="AE2">
        <v>37.594200000000001</v>
      </c>
      <c r="AF2">
        <v>2.9086799999999999E-2</v>
      </c>
      <c r="AG2">
        <v>99.245400000000004</v>
      </c>
      <c r="AH2" s="9">
        <f>AB2*1000</f>
        <v>6824.33</v>
      </c>
      <c r="AI2" s="9">
        <f t="shared" ref="AI2:AI6" si="0">AC2*1000</f>
        <v>8320.34</v>
      </c>
    </row>
    <row r="3" spans="1:58" ht="15" customHeight="1" thickBot="1" x14ac:dyDescent="0.25">
      <c r="A3">
        <v>60.855200000000004</v>
      </c>
      <c r="B3">
        <v>24.342099999999999</v>
      </c>
      <c r="C3">
        <v>21.299299999999999</v>
      </c>
      <c r="D3">
        <v>7.9763500000000001E-3</v>
      </c>
      <c r="E3">
        <v>4.8588499999999996E-3</v>
      </c>
      <c r="F3">
        <v>38.201799999999999</v>
      </c>
      <c r="L3" s="27"/>
      <c r="M3">
        <v>60.855200000000004</v>
      </c>
      <c r="N3">
        <v>24.342099999999999</v>
      </c>
      <c r="O3">
        <v>21.299299999999999</v>
      </c>
      <c r="P3">
        <v>7.9763500000000001E-3</v>
      </c>
      <c r="Q3">
        <v>4.8588499999999996E-3</v>
      </c>
      <c r="R3">
        <v>38.201799999999999</v>
      </c>
      <c r="Y3">
        <v>1</v>
      </c>
      <c r="Z3" t="s">
        <v>100</v>
      </c>
      <c r="AA3">
        <v>2021</v>
      </c>
      <c r="AB3">
        <v>7.1079246500000002</v>
      </c>
      <c r="AC3">
        <v>8.6638061200000003</v>
      </c>
      <c r="AD3">
        <v>2.99749</v>
      </c>
      <c r="AE3">
        <v>38.541900699999999</v>
      </c>
      <c r="AF3">
        <v>3.8222688800000001E-2</v>
      </c>
      <c r="AG3">
        <v>97.7664884</v>
      </c>
      <c r="AH3" s="9">
        <f t="shared" ref="AH3:AH6" si="1">AB3*1000</f>
        <v>7107.9246499999999</v>
      </c>
      <c r="AI3" s="9">
        <f t="shared" si="0"/>
        <v>8663.8061200000011</v>
      </c>
      <c r="AK3" s="58"/>
      <c r="AL3" s="60" t="s">
        <v>77</v>
      </c>
      <c r="AM3" s="60"/>
      <c r="AN3" s="61" t="s">
        <v>77</v>
      </c>
      <c r="AO3" s="62"/>
      <c r="AQ3" s="2" t="s">
        <v>6</v>
      </c>
      <c r="AR3" s="2" t="s">
        <v>7</v>
      </c>
      <c r="AS3" s="2" t="s">
        <v>55</v>
      </c>
      <c r="AT3" s="2" t="s">
        <v>8</v>
      </c>
      <c r="AU3" s="2" t="s">
        <v>9</v>
      </c>
      <c r="AV3" s="2" t="s">
        <v>10</v>
      </c>
      <c r="AW3" s="2" t="s">
        <v>11</v>
      </c>
      <c r="AX3" s="2" t="s">
        <v>12</v>
      </c>
    </row>
    <row r="4" spans="1:58" ht="30" customHeight="1" x14ac:dyDescent="0.2">
      <c r="A4" t="s">
        <v>14</v>
      </c>
      <c r="B4" t="s">
        <v>15</v>
      </c>
      <c r="M4" t="s">
        <v>14</v>
      </c>
      <c r="N4" t="s">
        <v>15</v>
      </c>
      <c r="Y4">
        <v>1</v>
      </c>
      <c r="Z4" t="s">
        <v>100</v>
      </c>
      <c r="AA4">
        <v>2022</v>
      </c>
      <c r="AB4">
        <v>7.0688870899999996</v>
      </c>
      <c r="AC4">
        <v>8.6137926799999995</v>
      </c>
      <c r="AD4">
        <v>4.7245699999999999</v>
      </c>
      <c r="AE4">
        <v>38.371426399999997</v>
      </c>
      <c r="AF4">
        <v>6.1192038300000001E-2</v>
      </c>
      <c r="AG4">
        <v>95.682143999999994</v>
      </c>
      <c r="AH4" s="9">
        <f t="shared" si="1"/>
        <v>7068.8870899999993</v>
      </c>
      <c r="AI4" s="9">
        <f t="shared" si="0"/>
        <v>8613.7926799999987</v>
      </c>
      <c r="AK4" s="59"/>
      <c r="AL4" s="63" t="s">
        <v>78</v>
      </c>
      <c r="AM4" s="63"/>
      <c r="AN4" s="64" t="s">
        <v>82</v>
      </c>
      <c r="AO4" s="65"/>
      <c r="AQ4" s="66" t="s">
        <v>13</v>
      </c>
      <c r="AR4" s="66"/>
      <c r="AS4" s="66"/>
      <c r="AT4" s="66"/>
      <c r="AU4" s="66"/>
      <c r="AV4" s="66"/>
      <c r="AW4" s="66"/>
      <c r="AX4" s="66"/>
    </row>
    <row r="5" spans="1:58" ht="15" customHeight="1" thickBot="1" x14ac:dyDescent="0.3">
      <c r="A5">
        <v>0.80100700000000002</v>
      </c>
      <c r="M5">
        <v>0.80100700000000002</v>
      </c>
      <c r="Y5">
        <v>1</v>
      </c>
      <c r="Z5" t="s">
        <v>100</v>
      </c>
      <c r="AA5">
        <v>2023</v>
      </c>
      <c r="AB5">
        <v>6.6855388500000004</v>
      </c>
      <c r="AC5">
        <v>8.1455883399999998</v>
      </c>
      <c r="AD5">
        <v>4.3367500000000003</v>
      </c>
      <c r="AE5">
        <v>36.852955999999999</v>
      </c>
      <c r="AF5">
        <v>5.9325323100000001E-2</v>
      </c>
      <c r="AG5">
        <v>92.310266799999994</v>
      </c>
      <c r="AH5" s="9">
        <f t="shared" si="1"/>
        <v>6685.5388500000008</v>
      </c>
      <c r="AI5" s="9">
        <f t="shared" si="0"/>
        <v>8145.5883399999993</v>
      </c>
      <c r="AK5" s="12" t="s">
        <v>59</v>
      </c>
      <c r="AL5" s="31">
        <v>2019</v>
      </c>
      <c r="AM5" s="31">
        <v>2020</v>
      </c>
      <c r="AN5" s="44">
        <v>2022</v>
      </c>
      <c r="AO5" s="13">
        <f>AN5+1</f>
        <v>2023</v>
      </c>
      <c r="AQ5" s="3">
        <f t="shared" ref="AQ5:AQ18" si="2">A9</f>
        <v>2020</v>
      </c>
      <c r="AR5" s="4">
        <f t="shared" ref="AR5:AR18" si="3">G26*1000</f>
        <v>37594.199999999997</v>
      </c>
      <c r="AS5" s="4">
        <f>DR!W26</f>
        <v>37594.199999999997</v>
      </c>
      <c r="AT5" s="4">
        <f t="shared" ref="AT5:AT18" si="4">F162*1000</f>
        <v>37594.199999999997</v>
      </c>
      <c r="AU5" s="4">
        <f t="shared" ref="AU5:AU18" si="5">G230*1000</f>
        <v>37594.199999999997</v>
      </c>
      <c r="AV5" s="4">
        <f t="shared" ref="AV5:AV18" si="6">G298*1000</f>
        <v>37594.199999999997</v>
      </c>
      <c r="AW5" s="4">
        <f t="shared" ref="AW5:AW18" si="7">G366*1000</f>
        <v>37594.199999999997</v>
      </c>
      <c r="AX5" s="4">
        <f t="shared" ref="AX5:AX18" si="8">G434*1000</f>
        <v>37594.199999999997</v>
      </c>
      <c r="AZ5" s="29"/>
      <c r="BA5" s="29"/>
      <c r="BB5" s="29"/>
      <c r="BC5" s="29"/>
      <c r="BD5" s="29"/>
      <c r="BE5" s="29"/>
      <c r="BF5" s="29"/>
    </row>
    <row r="6" spans="1:58" ht="15" customHeight="1" x14ac:dyDescent="0.25">
      <c r="A6" t="s">
        <v>16</v>
      </c>
      <c r="B6">
        <v>1</v>
      </c>
      <c r="C6" t="s">
        <v>16</v>
      </c>
      <c r="D6" t="s">
        <v>17</v>
      </c>
      <c r="E6" t="s">
        <v>100</v>
      </c>
      <c r="M6" t="s">
        <v>16</v>
      </c>
      <c r="N6">
        <v>1</v>
      </c>
      <c r="O6" t="s">
        <v>16</v>
      </c>
      <c r="P6" t="s">
        <v>17</v>
      </c>
      <c r="Q6" t="s">
        <v>100</v>
      </c>
      <c r="Y6">
        <v>1</v>
      </c>
      <c r="Z6" t="s">
        <v>100</v>
      </c>
      <c r="AA6">
        <v>2024</v>
      </c>
      <c r="AB6">
        <v>6.2490392300000002</v>
      </c>
      <c r="AC6">
        <v>7.6134847299999997</v>
      </c>
      <c r="AD6">
        <v>6.2490392300000002</v>
      </c>
      <c r="AE6">
        <v>34.801686699999998</v>
      </c>
      <c r="AF6">
        <v>9.29257E-2</v>
      </c>
      <c r="AG6">
        <v>89.745586099999997</v>
      </c>
      <c r="AH6" s="9">
        <f t="shared" si="1"/>
        <v>6249.0392300000003</v>
      </c>
      <c r="AI6" s="9">
        <f t="shared" si="0"/>
        <v>7613.4847300000001</v>
      </c>
      <c r="AK6" s="14" t="s">
        <v>60</v>
      </c>
      <c r="AL6" s="15"/>
      <c r="AM6" s="16"/>
      <c r="AN6" s="15"/>
      <c r="AO6" s="16"/>
      <c r="AQ6" s="3">
        <f t="shared" si="2"/>
        <v>2021</v>
      </c>
      <c r="AR6" s="4">
        <f t="shared" si="3"/>
        <v>38541.9</v>
      </c>
      <c r="AS6" s="4">
        <f>AE3*1000</f>
        <v>38541.900699999998</v>
      </c>
      <c r="AT6" s="4">
        <f t="shared" si="4"/>
        <v>38539</v>
      </c>
      <c r="AU6" s="4">
        <f t="shared" si="5"/>
        <v>38541.9</v>
      </c>
      <c r="AV6" s="4">
        <f t="shared" si="6"/>
        <v>38541.9</v>
      </c>
      <c r="AW6" s="4">
        <f t="shared" si="7"/>
        <v>38089.300000000003</v>
      </c>
      <c r="AX6" s="4">
        <f t="shared" si="8"/>
        <v>38216.199999999997</v>
      </c>
      <c r="AZ6" s="29"/>
      <c r="BA6" s="29"/>
      <c r="BB6" s="29"/>
      <c r="BC6" s="29"/>
      <c r="BD6" s="29"/>
      <c r="BE6" s="29"/>
      <c r="BF6" s="29"/>
    </row>
    <row r="7" spans="1:58" ht="15" customHeight="1" x14ac:dyDescent="0.25">
      <c r="A7" t="s">
        <v>18</v>
      </c>
      <c r="B7" t="s">
        <v>100</v>
      </c>
      <c r="M7" t="s">
        <v>18</v>
      </c>
      <c r="N7" t="s">
        <v>100</v>
      </c>
      <c r="Y7">
        <v>1</v>
      </c>
      <c r="Z7" t="s">
        <v>100</v>
      </c>
      <c r="AA7">
        <v>2025</v>
      </c>
      <c r="AB7">
        <v>5.6365964499999999</v>
      </c>
      <c r="AC7">
        <v>6.8675100100000002</v>
      </c>
      <c r="AD7">
        <v>5.6365964499999999</v>
      </c>
      <c r="AE7">
        <v>31.875926799999998</v>
      </c>
      <c r="AF7">
        <v>9.29257E-2</v>
      </c>
      <c r="AG7" s="28">
        <v>85.727875100000006</v>
      </c>
      <c r="AK7" s="20" t="s">
        <v>83</v>
      </c>
      <c r="AL7" s="15" t="s">
        <v>92</v>
      </c>
      <c r="AM7" s="16" t="s">
        <v>92</v>
      </c>
      <c r="AN7" s="15" t="str">
        <f>IF(AN9&lt;AN11,"3b","3a")</f>
        <v>3a</v>
      </c>
      <c r="AO7" s="22" t="str">
        <f>IF(AO9&lt;AO11,"3b","3a")</f>
        <v>3a</v>
      </c>
      <c r="AQ7" s="3">
        <f t="shared" si="2"/>
        <v>2022</v>
      </c>
      <c r="AR7" s="4">
        <f t="shared" si="3"/>
        <v>38178.1</v>
      </c>
      <c r="AS7" s="4">
        <f t="shared" ref="AS7:AS18" si="9">AE4*1000</f>
        <v>38371.426399999997</v>
      </c>
      <c r="AT7" s="4">
        <f t="shared" si="4"/>
        <v>38453</v>
      </c>
      <c r="AU7" s="4">
        <f t="shared" si="5"/>
        <v>38498.800000000003</v>
      </c>
      <c r="AV7" s="4">
        <f t="shared" si="6"/>
        <v>38747</v>
      </c>
      <c r="AW7" s="4">
        <f t="shared" si="7"/>
        <v>35507.5</v>
      </c>
      <c r="AX7" s="4">
        <f t="shared" si="8"/>
        <v>36328.299999999996</v>
      </c>
      <c r="AZ7" s="29"/>
      <c r="BA7" s="29"/>
      <c r="BB7" s="29"/>
      <c r="BC7" s="29"/>
      <c r="BD7" s="29"/>
      <c r="BE7" s="29"/>
      <c r="BF7" s="29"/>
    </row>
    <row r="8" spans="1:58" ht="15" customHeight="1" x14ac:dyDescent="0.25">
      <c r="A8" t="s">
        <v>6</v>
      </c>
      <c r="B8" t="s">
        <v>19</v>
      </c>
      <c r="C8" t="s">
        <v>20</v>
      </c>
      <c r="D8" t="s">
        <v>21</v>
      </c>
      <c r="E8" t="s">
        <v>22</v>
      </c>
      <c r="F8" t="s">
        <v>23</v>
      </c>
      <c r="G8" t="s">
        <v>24</v>
      </c>
      <c r="H8" t="s">
        <v>25</v>
      </c>
      <c r="I8" t="s">
        <v>26</v>
      </c>
      <c r="M8" t="s">
        <v>6</v>
      </c>
      <c r="N8" t="s">
        <v>19</v>
      </c>
      <c r="O8" t="s">
        <v>20</v>
      </c>
      <c r="P8" t="s">
        <v>21</v>
      </c>
      <c r="Q8" t="s">
        <v>22</v>
      </c>
      <c r="R8" t="s">
        <v>23</v>
      </c>
      <c r="S8" t="s">
        <v>24</v>
      </c>
      <c r="T8" t="s">
        <v>25</v>
      </c>
      <c r="U8" t="s">
        <v>26</v>
      </c>
      <c r="Y8">
        <v>1</v>
      </c>
      <c r="Z8" t="s">
        <v>100</v>
      </c>
      <c r="AA8">
        <v>2026</v>
      </c>
      <c r="AB8">
        <v>5.1220646700000003</v>
      </c>
      <c r="AC8">
        <v>6.2413791200000004</v>
      </c>
      <c r="AD8">
        <v>5.1220646700000003</v>
      </c>
      <c r="AE8">
        <v>29.366133300000001</v>
      </c>
      <c r="AF8">
        <v>9.29257E-2</v>
      </c>
      <c r="AG8">
        <v>82.839697700000002</v>
      </c>
      <c r="AK8" s="20" t="s">
        <v>84</v>
      </c>
      <c r="AL8" s="21"/>
      <c r="AM8" s="22"/>
      <c r="AN8" s="21">
        <f>W62</f>
        <v>95682.1</v>
      </c>
      <c r="AO8" s="22">
        <f>W63</f>
        <v>92310.3</v>
      </c>
      <c r="AQ8" s="3">
        <f t="shared" si="2"/>
        <v>2023</v>
      </c>
      <c r="AR8" s="4">
        <f t="shared" si="3"/>
        <v>35581.200000000004</v>
      </c>
      <c r="AS8" s="4">
        <f t="shared" si="9"/>
        <v>36852.955999999998</v>
      </c>
      <c r="AT8" s="4">
        <f t="shared" si="4"/>
        <v>37420.800000000003</v>
      </c>
      <c r="AU8" s="4">
        <f t="shared" si="5"/>
        <v>37694</v>
      </c>
      <c r="AV8" s="4">
        <f t="shared" si="6"/>
        <v>39404.200000000004</v>
      </c>
      <c r="AW8" s="4">
        <f t="shared" si="7"/>
        <v>32500.399999999998</v>
      </c>
      <c r="AX8" s="4">
        <f t="shared" si="8"/>
        <v>33789</v>
      </c>
      <c r="AZ8" s="29"/>
      <c r="BA8" s="29"/>
      <c r="BB8" s="29"/>
      <c r="BC8" s="29"/>
      <c r="BD8" s="29"/>
      <c r="BE8" s="29"/>
      <c r="BF8" s="29"/>
    </row>
    <row r="9" spans="1:58" ht="15" customHeight="1" x14ac:dyDescent="0.25">
      <c r="A9">
        <v>2020</v>
      </c>
      <c r="B9">
        <v>0</v>
      </c>
      <c r="C9">
        <v>4.3622699999999996</v>
      </c>
      <c r="D9">
        <v>4.6677200000000001</v>
      </c>
      <c r="E9">
        <v>2.1974999999999998</v>
      </c>
      <c r="F9">
        <v>2.1974999999999998</v>
      </c>
      <c r="G9">
        <v>2.1974999999999998</v>
      </c>
      <c r="H9">
        <v>2.1974999999999998</v>
      </c>
      <c r="I9" s="1">
        <v>1.19904E-14</v>
      </c>
      <c r="K9" s="10">
        <f t="shared" ref="K9:K22" si="10">G9*1000</f>
        <v>2197.5</v>
      </c>
      <c r="M9">
        <v>2020</v>
      </c>
      <c r="N9">
        <v>0</v>
      </c>
      <c r="O9">
        <v>4.3622699999999996</v>
      </c>
      <c r="P9">
        <v>4.6677200000000001</v>
      </c>
      <c r="Q9">
        <v>2.1974999999999998</v>
      </c>
      <c r="R9">
        <v>2.1974999999999998</v>
      </c>
      <c r="S9">
        <v>2.1974999999999998</v>
      </c>
      <c r="T9">
        <v>2.1974999999999998</v>
      </c>
      <c r="U9" s="1">
        <v>1.19904E-14</v>
      </c>
      <c r="W9" s="10">
        <f t="shared" ref="W9:W22" si="11">S9*1000</f>
        <v>2197.5</v>
      </c>
      <c r="Y9">
        <v>1</v>
      </c>
      <c r="Z9" t="s">
        <v>100</v>
      </c>
      <c r="AA9">
        <v>2027</v>
      </c>
      <c r="AB9">
        <v>4.7619279800000003</v>
      </c>
      <c r="AC9">
        <v>5.8038466399999997</v>
      </c>
      <c r="AD9">
        <v>4.7619279800000003</v>
      </c>
      <c r="AE9">
        <v>27.445812</v>
      </c>
      <c r="AF9">
        <v>9.29257E-2</v>
      </c>
      <c r="AG9">
        <v>80.952282999999994</v>
      </c>
      <c r="AK9" s="20" t="s">
        <v>93</v>
      </c>
      <c r="AL9" s="21"/>
      <c r="AM9" s="22"/>
      <c r="AN9" s="21">
        <f>W28</f>
        <v>38371.4</v>
      </c>
      <c r="AO9" s="22">
        <f>W29</f>
        <v>36853</v>
      </c>
      <c r="AQ9" s="3">
        <f t="shared" si="2"/>
        <v>2024</v>
      </c>
      <c r="AR9" s="4">
        <f t="shared" si="3"/>
        <v>32753.8</v>
      </c>
      <c r="AS9" s="4">
        <f t="shared" si="9"/>
        <v>34801.686699999998</v>
      </c>
      <c r="AT9" s="4">
        <f t="shared" si="4"/>
        <v>35923.5</v>
      </c>
      <c r="AU9" s="4">
        <f t="shared" si="5"/>
        <v>36418.6</v>
      </c>
      <c r="AV9" s="4">
        <f t="shared" si="6"/>
        <v>39521.700000000004</v>
      </c>
      <c r="AW9" s="4">
        <f t="shared" si="7"/>
        <v>29407.699999999997</v>
      </c>
      <c r="AX9" s="4">
        <f t="shared" si="8"/>
        <v>30534.1</v>
      </c>
      <c r="AZ9" s="29"/>
      <c r="BA9" s="29"/>
      <c r="BB9" s="29"/>
      <c r="BC9" s="29"/>
      <c r="BD9" s="29"/>
      <c r="BE9" s="29"/>
      <c r="BF9" s="29"/>
    </row>
    <row r="10" spans="1:58" ht="15" customHeight="1" x14ac:dyDescent="0.3">
      <c r="A10">
        <v>2021</v>
      </c>
      <c r="B10">
        <v>0</v>
      </c>
      <c r="C10">
        <v>4.3622699999999996</v>
      </c>
      <c r="D10">
        <v>4.6677200000000001</v>
      </c>
      <c r="E10">
        <v>2.99749</v>
      </c>
      <c r="F10">
        <v>2.99749</v>
      </c>
      <c r="G10">
        <v>2.99749</v>
      </c>
      <c r="H10">
        <v>2.99749</v>
      </c>
      <c r="I10" s="1">
        <v>1.1053499999999999E-11</v>
      </c>
      <c r="J10" s="52"/>
      <c r="K10" s="10">
        <f>G10*1000</f>
        <v>2997.49</v>
      </c>
      <c r="L10" s="46"/>
      <c r="M10">
        <v>2021</v>
      </c>
      <c r="N10">
        <v>0</v>
      </c>
      <c r="O10">
        <v>4.3622699999999996</v>
      </c>
      <c r="P10">
        <v>4.6677200000000001</v>
      </c>
      <c r="Q10">
        <v>2.99749</v>
      </c>
      <c r="R10">
        <v>2.99749</v>
      </c>
      <c r="S10">
        <v>2.99749</v>
      </c>
      <c r="T10">
        <v>2.99749</v>
      </c>
      <c r="U10" s="1">
        <v>1.1053499999999999E-11</v>
      </c>
      <c r="V10" s="52"/>
      <c r="W10" s="10">
        <f t="shared" si="11"/>
        <v>2997.49</v>
      </c>
      <c r="Y10">
        <v>1</v>
      </c>
      <c r="Z10" t="s">
        <v>100</v>
      </c>
      <c r="AA10">
        <v>2028</v>
      </c>
      <c r="AB10">
        <v>4.5554866799999996</v>
      </c>
      <c r="AC10">
        <v>5.5509968000000001</v>
      </c>
      <c r="AD10">
        <v>4.5554866799999996</v>
      </c>
      <c r="AE10">
        <v>26.148776699999999</v>
      </c>
      <c r="AF10">
        <v>9.2686063900000004E-2</v>
      </c>
      <c r="AG10">
        <v>79.768373199999999</v>
      </c>
      <c r="AK10" s="14" t="s">
        <v>73</v>
      </c>
      <c r="AL10" s="21"/>
      <c r="AM10" s="22"/>
      <c r="AN10" s="21">
        <f>M3*1000</f>
        <v>60855.200000000004</v>
      </c>
      <c r="AO10" s="22">
        <f>AN10</f>
        <v>60855.200000000004</v>
      </c>
      <c r="AQ10" s="3">
        <f t="shared" si="2"/>
        <v>2025</v>
      </c>
      <c r="AR10" s="4">
        <f t="shared" si="3"/>
        <v>30064.399999999998</v>
      </c>
      <c r="AS10" s="4">
        <f t="shared" si="9"/>
        <v>31875.926799999997</v>
      </c>
      <c r="AT10" s="4">
        <f t="shared" si="4"/>
        <v>34281</v>
      </c>
      <c r="AU10" s="4">
        <f t="shared" si="5"/>
        <v>35002</v>
      </c>
      <c r="AV10" s="4">
        <f t="shared" si="6"/>
        <v>39374.299999999996</v>
      </c>
      <c r="AW10" s="4">
        <f t="shared" si="7"/>
        <v>26579.899999999998</v>
      </c>
      <c r="AX10" s="4">
        <f t="shared" si="8"/>
        <v>27550.899999999998</v>
      </c>
      <c r="AZ10" s="29"/>
      <c r="BA10" s="29"/>
      <c r="BB10" s="29"/>
      <c r="BC10" s="29"/>
      <c r="BD10" s="29"/>
      <c r="BE10" s="29"/>
      <c r="BF10" s="29"/>
    </row>
    <row r="11" spans="1:58" ht="15" customHeight="1" x14ac:dyDescent="0.3">
      <c r="A11">
        <v>2022</v>
      </c>
      <c r="B11">
        <v>0</v>
      </c>
      <c r="C11">
        <v>4.3622699999999996</v>
      </c>
      <c r="D11">
        <v>4.6677200000000001</v>
      </c>
      <c r="E11">
        <v>7.0685099999999998</v>
      </c>
      <c r="F11">
        <v>7.0687899999999999</v>
      </c>
      <c r="G11">
        <v>7.0688899999999997</v>
      </c>
      <c r="H11">
        <v>7.0695899999999998</v>
      </c>
      <c r="I11" s="1">
        <v>3.7943999999999999E-4</v>
      </c>
      <c r="J11" s="52"/>
      <c r="K11" s="10">
        <f t="shared" si="10"/>
        <v>7068.8899999999994</v>
      </c>
      <c r="L11" s="46"/>
      <c r="M11">
        <v>2022</v>
      </c>
      <c r="N11">
        <v>0</v>
      </c>
      <c r="O11">
        <v>4.3622699999999996</v>
      </c>
      <c r="P11">
        <v>4.6677200000000001</v>
      </c>
      <c r="Q11">
        <v>4.7245699999999999</v>
      </c>
      <c r="R11">
        <v>4.7245699999999999</v>
      </c>
      <c r="S11">
        <v>4.7245699999999999</v>
      </c>
      <c r="T11">
        <v>4.7245699999999999</v>
      </c>
      <c r="U11" s="1">
        <v>5.4673399999999997E-10</v>
      </c>
      <c r="V11" s="52"/>
      <c r="W11" s="10">
        <f t="shared" si="11"/>
        <v>4724.57</v>
      </c>
      <c r="Y11">
        <v>1</v>
      </c>
      <c r="Z11" t="s">
        <v>100</v>
      </c>
      <c r="AA11">
        <v>2029</v>
      </c>
      <c r="AB11">
        <v>4.3976660399999998</v>
      </c>
      <c r="AC11">
        <v>5.3563715099999998</v>
      </c>
      <c r="AD11">
        <v>4.3976660399999998</v>
      </c>
      <c r="AE11">
        <v>25.365010399999999</v>
      </c>
      <c r="AF11">
        <v>9.10558702E-2</v>
      </c>
      <c r="AG11">
        <v>79.120392899999999</v>
      </c>
      <c r="AK11" s="14" t="s">
        <v>74</v>
      </c>
      <c r="AL11" s="21"/>
      <c r="AM11" s="22"/>
      <c r="AN11" s="21">
        <f>N3*1000</f>
        <v>24342.1</v>
      </c>
      <c r="AO11" s="22">
        <f>AN11</f>
        <v>24342.1</v>
      </c>
      <c r="AP11" t="s">
        <v>96</v>
      </c>
      <c r="AQ11" s="3">
        <f t="shared" si="2"/>
        <v>2026</v>
      </c>
      <c r="AR11" s="4">
        <f t="shared" si="3"/>
        <v>27780.799999999999</v>
      </c>
      <c r="AS11" s="4">
        <f t="shared" si="9"/>
        <v>29366.133300000001</v>
      </c>
      <c r="AT11" s="4">
        <f t="shared" si="4"/>
        <v>32774.400000000001</v>
      </c>
      <c r="AU11" s="4">
        <f t="shared" si="5"/>
        <v>33718.9</v>
      </c>
      <c r="AV11" s="4">
        <f t="shared" si="6"/>
        <v>39215.200000000004</v>
      </c>
      <c r="AW11" s="4">
        <f t="shared" si="7"/>
        <v>24264.799999999999</v>
      </c>
      <c r="AX11" s="4">
        <f t="shared" si="8"/>
        <v>25087.800000000003</v>
      </c>
      <c r="AZ11" s="29"/>
      <c r="BA11" s="29"/>
      <c r="BB11" s="29"/>
      <c r="BC11" s="29"/>
      <c r="BD11" s="29"/>
      <c r="BE11" s="29"/>
      <c r="BF11" s="29"/>
    </row>
    <row r="12" spans="1:58" ht="15" customHeight="1" x14ac:dyDescent="0.3">
      <c r="A12">
        <v>2023</v>
      </c>
      <c r="B12">
        <v>0</v>
      </c>
      <c r="C12">
        <v>4.3622699999999996</v>
      </c>
      <c r="D12">
        <v>4.6677200000000001</v>
      </c>
      <c r="E12">
        <v>6.48691</v>
      </c>
      <c r="F12">
        <v>6.4882099999999996</v>
      </c>
      <c r="G12">
        <v>6.4886299999999997</v>
      </c>
      <c r="H12">
        <v>6.4917999999999996</v>
      </c>
      <c r="I12" s="1">
        <v>1.7113300000000001E-3</v>
      </c>
      <c r="K12" s="10">
        <f t="shared" si="10"/>
        <v>6488.63</v>
      </c>
      <c r="L12" s="46"/>
      <c r="M12">
        <v>2023</v>
      </c>
      <c r="N12">
        <v>0</v>
      </c>
      <c r="O12">
        <v>4.3622699999999996</v>
      </c>
      <c r="P12">
        <v>4.6677200000000001</v>
      </c>
      <c r="Q12">
        <v>4.3367500000000003</v>
      </c>
      <c r="R12">
        <v>4.3367500000000003</v>
      </c>
      <c r="S12">
        <v>4.3367500000000003</v>
      </c>
      <c r="T12">
        <v>4.3367500000000003</v>
      </c>
      <c r="U12" s="1">
        <v>2.2491E-9</v>
      </c>
      <c r="V12" s="52"/>
      <c r="W12" s="10">
        <f>S12*1000</f>
        <v>4336.75</v>
      </c>
      <c r="Y12">
        <v>1</v>
      </c>
      <c r="Z12" t="s">
        <v>100</v>
      </c>
      <c r="AA12">
        <v>2030</v>
      </c>
      <c r="AB12">
        <v>4.2990109099999998</v>
      </c>
      <c r="AC12">
        <v>5.2359910000000003</v>
      </c>
      <c r="AD12">
        <v>4.2990109099999998</v>
      </c>
      <c r="AE12">
        <v>24.943913200000001</v>
      </c>
      <c r="AF12">
        <v>8.9537431299999998E-2</v>
      </c>
      <c r="AG12">
        <v>78.726822200000001</v>
      </c>
      <c r="AK12" s="14" t="s">
        <v>75</v>
      </c>
      <c r="AL12" s="21"/>
      <c r="AM12" s="22"/>
      <c r="AN12" s="21">
        <f>O3*1000</f>
        <v>21299.3</v>
      </c>
      <c r="AO12" s="22">
        <f>AN12</f>
        <v>21299.3</v>
      </c>
      <c r="AP12" t="s">
        <v>94</v>
      </c>
      <c r="AQ12" s="3">
        <f t="shared" si="2"/>
        <v>2027</v>
      </c>
      <c r="AR12" s="4">
        <f t="shared" si="3"/>
        <v>26069.3</v>
      </c>
      <c r="AS12" s="4">
        <f t="shared" si="9"/>
        <v>27445.812000000002</v>
      </c>
      <c r="AT12" s="4">
        <f t="shared" si="4"/>
        <v>31587.7</v>
      </c>
      <c r="AU12" s="4">
        <f t="shared" si="5"/>
        <v>32771.299999999996</v>
      </c>
      <c r="AV12" s="4">
        <f t="shared" si="6"/>
        <v>39249.4</v>
      </c>
      <c r="AW12" s="4">
        <f t="shared" si="7"/>
        <v>22643.8</v>
      </c>
      <c r="AX12" s="4">
        <f t="shared" si="8"/>
        <v>23306.7</v>
      </c>
      <c r="AZ12" s="29"/>
      <c r="BA12" s="29"/>
      <c r="BB12" s="29"/>
      <c r="BC12" s="29"/>
      <c r="BD12" s="29"/>
      <c r="BE12" s="29"/>
      <c r="BF12" s="29"/>
    </row>
    <row r="13" spans="1:58" ht="15" customHeight="1" x14ac:dyDescent="0.3">
      <c r="A13">
        <v>2024</v>
      </c>
      <c r="B13">
        <v>0</v>
      </c>
      <c r="C13">
        <v>4.3622699999999996</v>
      </c>
      <c r="D13">
        <v>4.6677200000000001</v>
      </c>
      <c r="E13">
        <v>5.8708299999999998</v>
      </c>
      <c r="F13">
        <v>5.8761299999999999</v>
      </c>
      <c r="G13">
        <v>5.8778600000000001</v>
      </c>
      <c r="H13">
        <v>5.8906299999999998</v>
      </c>
      <c r="I13" s="1">
        <v>6.9319999999999998E-3</v>
      </c>
      <c r="K13" s="10">
        <f t="shared" si="10"/>
        <v>5877.86</v>
      </c>
      <c r="M13">
        <v>2024</v>
      </c>
      <c r="N13">
        <v>0</v>
      </c>
      <c r="O13">
        <v>4.3622699999999996</v>
      </c>
      <c r="P13">
        <v>4.6677200000000001</v>
      </c>
      <c r="Q13">
        <v>6.2418899999999997</v>
      </c>
      <c r="R13">
        <v>6.2472799999999999</v>
      </c>
      <c r="S13">
        <v>6.2490399999999999</v>
      </c>
      <c r="T13">
        <v>6.2620199999999997</v>
      </c>
      <c r="U13" s="1">
        <v>7.0458600000000001E-3</v>
      </c>
      <c r="W13" s="10">
        <f t="shared" si="11"/>
        <v>6249.04</v>
      </c>
      <c r="Y13">
        <v>1</v>
      </c>
      <c r="Z13" t="s">
        <v>100</v>
      </c>
      <c r="AA13">
        <v>2031</v>
      </c>
      <c r="AB13">
        <v>4.2457189199999998</v>
      </c>
      <c r="AC13">
        <v>5.1713547399999999</v>
      </c>
      <c r="AD13">
        <v>4.2457189199999998</v>
      </c>
      <c r="AE13">
        <v>24.744513000000001</v>
      </c>
      <c r="AF13">
        <v>8.85984935E-2</v>
      </c>
      <c r="AG13">
        <v>78.578748200000007</v>
      </c>
      <c r="AH13">
        <v>2019</v>
      </c>
      <c r="AI13">
        <v>3676</v>
      </c>
      <c r="AK13" s="14" t="s">
        <v>61</v>
      </c>
      <c r="AL13" s="43"/>
      <c r="AM13" s="26"/>
      <c r="AN13" s="49">
        <f>P43*AP13</f>
        <v>0.114372</v>
      </c>
      <c r="AO13" s="50">
        <f>P43*AP15</f>
        <v>0.114372</v>
      </c>
      <c r="AP13">
        <f>IF(AN9&lt;AN11,(AN9/AN11-0.05)/(1-0.05),1)</f>
        <v>1</v>
      </c>
      <c r="AQ13" s="3">
        <f t="shared" si="2"/>
        <v>2028</v>
      </c>
      <c r="AR13" s="4">
        <f t="shared" si="3"/>
        <v>24965</v>
      </c>
      <c r="AS13" s="4">
        <f t="shared" si="9"/>
        <v>26148.776699999999</v>
      </c>
      <c r="AT13" s="4">
        <f t="shared" si="4"/>
        <v>30809.7</v>
      </c>
      <c r="AU13" s="4">
        <f t="shared" si="5"/>
        <v>32250.399999999998</v>
      </c>
      <c r="AV13" s="4">
        <f t="shared" si="6"/>
        <v>39597.299999999996</v>
      </c>
      <c r="AW13" s="4">
        <f t="shared" si="7"/>
        <v>21771.7</v>
      </c>
      <c r="AX13" s="4">
        <f t="shared" si="8"/>
        <v>22285</v>
      </c>
      <c r="AZ13" s="29"/>
      <c r="BA13" s="29"/>
      <c r="BB13" s="29"/>
      <c r="BC13" s="29"/>
      <c r="BD13" s="29"/>
      <c r="BE13" s="29"/>
      <c r="BF13" s="29"/>
    </row>
    <row r="14" spans="1:58" ht="15" customHeight="1" x14ac:dyDescent="0.3">
      <c r="A14">
        <v>2025</v>
      </c>
      <c r="B14">
        <v>0</v>
      </c>
      <c r="C14">
        <v>4.3622699999999996</v>
      </c>
      <c r="D14">
        <v>4.6677200000000001</v>
      </c>
      <c r="E14">
        <v>5.2855499999999997</v>
      </c>
      <c r="F14">
        <v>5.3054800000000002</v>
      </c>
      <c r="G14">
        <v>5.3115699999999997</v>
      </c>
      <c r="H14">
        <v>5.3589399999999996</v>
      </c>
      <c r="I14">
        <v>2.5423000000000001E-2</v>
      </c>
      <c r="K14" s="10">
        <f t="shared" si="10"/>
        <v>5311.57</v>
      </c>
      <c r="M14">
        <v>2025</v>
      </c>
      <c r="N14">
        <v>0</v>
      </c>
      <c r="O14">
        <v>4.3622699999999996</v>
      </c>
      <c r="P14">
        <v>4.6677200000000001</v>
      </c>
      <c r="Q14">
        <v>5.6104700000000003</v>
      </c>
      <c r="R14">
        <v>5.6304699999999999</v>
      </c>
      <c r="S14">
        <v>5.6365999999999996</v>
      </c>
      <c r="T14">
        <v>5.6841400000000002</v>
      </c>
      <c r="U14">
        <v>2.5527600000000001E-2</v>
      </c>
      <c r="W14" s="10">
        <f t="shared" si="11"/>
        <v>5636.5999999999995</v>
      </c>
      <c r="Y14">
        <v>1</v>
      </c>
      <c r="Z14" t="s">
        <v>100</v>
      </c>
      <c r="AA14">
        <v>2032</v>
      </c>
      <c r="AB14">
        <v>4.2201257099999996</v>
      </c>
      <c r="AC14">
        <v>5.1402984800000002</v>
      </c>
      <c r="AD14">
        <v>4.2201257099999996</v>
      </c>
      <c r="AE14">
        <v>24.6721617</v>
      </c>
      <c r="AF14">
        <v>8.8073819100000006E-2</v>
      </c>
      <c r="AG14">
        <v>78.477710200000004</v>
      </c>
      <c r="AH14">
        <v>2020</v>
      </c>
      <c r="AI14" s="28">
        <f>AN17</f>
        <v>7068.8870899999993</v>
      </c>
      <c r="AK14" s="14" t="s">
        <v>85</v>
      </c>
      <c r="AL14" s="25"/>
      <c r="AM14" s="26"/>
      <c r="AN14" s="51">
        <f>O43*AP13</f>
        <v>9.29257E-2</v>
      </c>
      <c r="AO14" s="50">
        <f>O43*AP15</f>
        <v>9.29257E-2</v>
      </c>
      <c r="AP14" t="s">
        <v>95</v>
      </c>
      <c r="AQ14" s="3">
        <f t="shared" si="2"/>
        <v>2029</v>
      </c>
      <c r="AR14" s="4">
        <f t="shared" si="3"/>
        <v>24375</v>
      </c>
      <c r="AS14" s="4">
        <f t="shared" si="9"/>
        <v>25365.010399999999</v>
      </c>
      <c r="AT14" s="4">
        <f t="shared" si="4"/>
        <v>30500.6</v>
      </c>
      <c r="AU14" s="4">
        <f t="shared" si="5"/>
        <v>32104.5</v>
      </c>
      <c r="AV14" s="4">
        <f t="shared" si="6"/>
        <v>40247.100000000006</v>
      </c>
      <c r="AW14" s="4">
        <f t="shared" si="7"/>
        <v>21428.7</v>
      </c>
      <c r="AX14" s="4">
        <f t="shared" si="8"/>
        <v>21826.1</v>
      </c>
      <c r="AZ14" s="29"/>
      <c r="BA14" s="29"/>
      <c r="BB14" s="29"/>
      <c r="BC14" s="29"/>
      <c r="BD14" s="29"/>
      <c r="BE14" s="29"/>
      <c r="BF14" s="29"/>
    </row>
    <row r="15" spans="1:58" ht="15" customHeight="1" x14ac:dyDescent="0.3">
      <c r="A15">
        <v>2026</v>
      </c>
      <c r="B15">
        <v>0</v>
      </c>
      <c r="C15">
        <v>4.3622699999999996</v>
      </c>
      <c r="D15">
        <v>4.6677200000000001</v>
      </c>
      <c r="E15">
        <v>4.7553700000000001</v>
      </c>
      <c r="F15">
        <v>4.8206100000000003</v>
      </c>
      <c r="G15">
        <v>4.83962</v>
      </c>
      <c r="H15">
        <v>4.9885999999999999</v>
      </c>
      <c r="I15">
        <v>8.0932799999999999E-2</v>
      </c>
      <c r="K15" s="10">
        <f t="shared" si="10"/>
        <v>4839.62</v>
      </c>
      <c r="M15">
        <v>2026</v>
      </c>
      <c r="N15">
        <v>0</v>
      </c>
      <c r="O15">
        <v>4.3622699999999996</v>
      </c>
      <c r="P15">
        <v>4.6677200000000001</v>
      </c>
      <c r="Q15">
        <v>5.0377099999999997</v>
      </c>
      <c r="R15">
        <v>5.1030300000000004</v>
      </c>
      <c r="S15">
        <v>5.1220600000000003</v>
      </c>
      <c r="T15">
        <v>5.2712500000000002</v>
      </c>
      <c r="U15">
        <v>8.1037799999999993E-2</v>
      </c>
      <c r="W15" s="10">
        <f t="shared" si="11"/>
        <v>5122.0600000000004</v>
      </c>
      <c r="Y15">
        <v>1</v>
      </c>
      <c r="Z15" t="s">
        <v>100</v>
      </c>
      <c r="AA15">
        <v>2033</v>
      </c>
      <c r="AB15">
        <v>4.2161303300000004</v>
      </c>
      <c r="AC15">
        <v>5.1357030400000001</v>
      </c>
      <c r="AD15">
        <v>4.2161303300000004</v>
      </c>
      <c r="AE15">
        <v>24.6753304</v>
      </c>
      <c r="AF15">
        <v>8.7818685899999999E-2</v>
      </c>
      <c r="AG15">
        <v>78.451978800000006</v>
      </c>
      <c r="AH15" t="s">
        <v>103</v>
      </c>
      <c r="AI15" s="53">
        <f>(AI14-AI13)/AI13</f>
        <v>0.92298343035908581</v>
      </c>
      <c r="AK15" s="14" t="s">
        <v>86</v>
      </c>
      <c r="AL15" s="25"/>
      <c r="AM15" s="26"/>
      <c r="AN15" s="25">
        <f>AN14</f>
        <v>9.29257E-2</v>
      </c>
      <c r="AO15" s="26">
        <f>AO14</f>
        <v>9.29257E-2</v>
      </c>
      <c r="AP15">
        <f>IF(AO9&lt;AO11,(AO9/AO11-0.05)/(1-0.05),1)</f>
        <v>1</v>
      </c>
      <c r="AQ15" s="3">
        <f t="shared" si="2"/>
        <v>2030</v>
      </c>
      <c r="AR15" s="4">
        <f t="shared" si="3"/>
        <v>24128.799999999999</v>
      </c>
      <c r="AS15" s="4">
        <f t="shared" si="9"/>
        <v>24943.913199999999</v>
      </c>
      <c r="AT15" s="4">
        <f t="shared" si="4"/>
        <v>30432.5</v>
      </c>
      <c r="AU15" s="4">
        <f t="shared" si="5"/>
        <v>32213.1</v>
      </c>
      <c r="AV15" s="4">
        <f t="shared" si="6"/>
        <v>41109.5</v>
      </c>
      <c r="AW15" s="4">
        <f t="shared" si="7"/>
        <v>21388.100000000002</v>
      </c>
      <c r="AX15" s="4">
        <f t="shared" si="8"/>
        <v>21695.399999999998</v>
      </c>
      <c r="AZ15" s="29"/>
      <c r="BA15" s="29"/>
      <c r="BB15" s="29"/>
      <c r="BC15" s="29"/>
      <c r="BD15" s="29"/>
      <c r="BE15" s="29"/>
      <c r="BF15" s="29"/>
    </row>
    <row r="16" spans="1:58" ht="15" customHeight="1" x14ac:dyDescent="0.25">
      <c r="A16">
        <v>2027</v>
      </c>
      <c r="B16">
        <v>0</v>
      </c>
      <c r="C16">
        <v>4.3622699999999996</v>
      </c>
      <c r="D16">
        <v>4.6677200000000001</v>
      </c>
      <c r="E16">
        <v>4.3027199999999999</v>
      </c>
      <c r="F16">
        <v>4.4685300000000003</v>
      </c>
      <c r="G16">
        <v>4.5173899999999998</v>
      </c>
      <c r="H16">
        <v>4.8794500000000003</v>
      </c>
      <c r="I16">
        <v>0.20216400000000001</v>
      </c>
      <c r="K16" s="10">
        <f t="shared" si="10"/>
        <v>4517.3899999999994</v>
      </c>
      <c r="M16">
        <v>2027</v>
      </c>
      <c r="N16">
        <v>0</v>
      </c>
      <c r="O16">
        <v>4.3622699999999996</v>
      </c>
      <c r="P16">
        <v>4.6677200000000001</v>
      </c>
      <c r="Q16">
        <v>4.5467599999999999</v>
      </c>
      <c r="R16">
        <v>4.71265</v>
      </c>
      <c r="S16">
        <v>4.7619300000000004</v>
      </c>
      <c r="T16">
        <v>5.1238599999999996</v>
      </c>
      <c r="U16">
        <v>0.20174600000000001</v>
      </c>
      <c r="W16" s="10">
        <f t="shared" si="11"/>
        <v>4761.93</v>
      </c>
      <c r="Y16">
        <v>2</v>
      </c>
      <c r="Z16" t="s">
        <v>100</v>
      </c>
      <c r="AA16">
        <v>2020</v>
      </c>
      <c r="AB16">
        <v>6.8243299999999998</v>
      </c>
      <c r="AC16">
        <v>8.3203399999999998</v>
      </c>
      <c r="AD16">
        <v>2.1974999999999998</v>
      </c>
      <c r="AE16">
        <v>37.594200000000001</v>
      </c>
      <c r="AF16">
        <v>2.9086799999999999E-2</v>
      </c>
      <c r="AG16">
        <v>99.245400000000004</v>
      </c>
      <c r="AK16" s="20" t="s">
        <v>87</v>
      </c>
      <c r="AL16" s="21"/>
      <c r="AM16" s="22"/>
      <c r="AN16" s="21">
        <f>AI4</f>
        <v>8613.7926799999987</v>
      </c>
      <c r="AO16" s="22">
        <f>AI5</f>
        <v>8145.5883399999993</v>
      </c>
      <c r="AQ16" s="3">
        <f t="shared" si="2"/>
        <v>2031</v>
      </c>
      <c r="AR16" s="4">
        <f t="shared" si="3"/>
        <v>24076.799999999999</v>
      </c>
      <c r="AS16" s="4">
        <f t="shared" si="9"/>
        <v>24744.513000000003</v>
      </c>
      <c r="AT16" s="4">
        <f t="shared" si="4"/>
        <v>30585.200000000001</v>
      </c>
      <c r="AU16" s="4">
        <f t="shared" si="5"/>
        <v>32469.9</v>
      </c>
      <c r="AV16" s="4">
        <f t="shared" si="6"/>
        <v>42095.9</v>
      </c>
      <c r="AW16" s="4">
        <f t="shared" si="7"/>
        <v>21494.6</v>
      </c>
      <c r="AX16" s="4">
        <f t="shared" si="8"/>
        <v>21731.5</v>
      </c>
      <c r="AZ16" s="29"/>
      <c r="BA16" s="29"/>
      <c r="BB16" s="29"/>
      <c r="BC16" s="29"/>
      <c r="BD16" s="29"/>
      <c r="BE16" s="29"/>
      <c r="BF16" s="29"/>
    </row>
    <row r="17" spans="1:58" ht="15" customHeight="1" x14ac:dyDescent="0.25">
      <c r="A17">
        <v>2028</v>
      </c>
      <c r="B17">
        <v>0</v>
      </c>
      <c r="C17">
        <v>4.3622699999999996</v>
      </c>
      <c r="D17">
        <v>4.6677200000000001</v>
      </c>
      <c r="E17">
        <v>3.69116</v>
      </c>
      <c r="F17">
        <v>4.25746</v>
      </c>
      <c r="G17">
        <v>4.2864899999999997</v>
      </c>
      <c r="H17">
        <v>5.0191699999999999</v>
      </c>
      <c r="I17">
        <v>0.43295499999999998</v>
      </c>
      <c r="K17" s="10">
        <f t="shared" si="10"/>
        <v>4286.49</v>
      </c>
      <c r="M17">
        <v>2028</v>
      </c>
      <c r="N17">
        <v>0</v>
      </c>
      <c r="O17">
        <v>4.3622699999999996</v>
      </c>
      <c r="P17">
        <v>4.6677200000000001</v>
      </c>
      <c r="Q17">
        <v>4.0901500000000004</v>
      </c>
      <c r="R17">
        <v>4.4775600000000004</v>
      </c>
      <c r="S17">
        <v>4.5554899999999998</v>
      </c>
      <c r="T17">
        <v>5.2298499999999999</v>
      </c>
      <c r="U17">
        <v>0.37771300000000002</v>
      </c>
      <c r="W17" s="10">
        <f t="shared" si="11"/>
        <v>4555.49</v>
      </c>
      <c r="Y17">
        <v>2</v>
      </c>
      <c r="Z17" t="s">
        <v>100</v>
      </c>
      <c r="AA17">
        <v>2021</v>
      </c>
      <c r="AB17">
        <v>7.1079246500000002</v>
      </c>
      <c r="AC17">
        <v>8.6638061200000003</v>
      </c>
      <c r="AD17">
        <v>2.99749</v>
      </c>
      <c r="AE17">
        <v>38.541900699999999</v>
      </c>
      <c r="AF17">
        <v>3.8222688800000001E-2</v>
      </c>
      <c r="AG17" s="28">
        <v>97.7664884</v>
      </c>
      <c r="AK17" s="20" t="s">
        <v>88</v>
      </c>
      <c r="AL17" s="21"/>
      <c r="AM17" s="22"/>
      <c r="AN17" s="21">
        <f>AH4</f>
        <v>7068.8870899999993</v>
      </c>
      <c r="AO17" s="22">
        <f>AH5</f>
        <v>6685.5388500000008</v>
      </c>
      <c r="AQ17" s="3">
        <f t="shared" si="2"/>
        <v>2032</v>
      </c>
      <c r="AR17" s="4">
        <f t="shared" si="3"/>
        <v>24126.5</v>
      </c>
      <c r="AS17" s="4">
        <f t="shared" si="9"/>
        <v>24672.161700000001</v>
      </c>
      <c r="AT17" s="4">
        <f t="shared" si="4"/>
        <v>30831.200000000001</v>
      </c>
      <c r="AU17" s="4">
        <f t="shared" si="5"/>
        <v>32802.700000000004</v>
      </c>
      <c r="AV17" s="4">
        <f t="shared" si="6"/>
        <v>43138.399999999994</v>
      </c>
      <c r="AW17" s="4">
        <f t="shared" si="7"/>
        <v>21661.7</v>
      </c>
      <c r="AX17" s="4">
        <f t="shared" si="8"/>
        <v>21843.800000000003</v>
      </c>
      <c r="AZ17" s="29"/>
      <c r="BA17" s="29"/>
      <c r="BB17" s="29"/>
      <c r="BC17" s="29"/>
      <c r="BD17" s="29"/>
      <c r="BE17" s="29"/>
      <c r="BF17" s="29"/>
    </row>
    <row r="18" spans="1:58" ht="15" customHeight="1" thickBot="1" x14ac:dyDescent="0.3">
      <c r="A18">
        <v>2029</v>
      </c>
      <c r="B18">
        <v>0</v>
      </c>
      <c r="C18">
        <v>4.3622699999999996</v>
      </c>
      <c r="D18">
        <v>4.6677200000000001</v>
      </c>
      <c r="E18">
        <v>3.28416</v>
      </c>
      <c r="F18">
        <v>4.0642199999999997</v>
      </c>
      <c r="G18">
        <v>4.14649</v>
      </c>
      <c r="H18">
        <v>5.2248799999999997</v>
      </c>
      <c r="I18">
        <v>0.64085599999999998</v>
      </c>
      <c r="K18" s="10">
        <f t="shared" si="10"/>
        <v>4146.49</v>
      </c>
      <c r="M18">
        <v>2029</v>
      </c>
      <c r="N18">
        <v>0</v>
      </c>
      <c r="O18">
        <v>4.3622699999999996</v>
      </c>
      <c r="P18">
        <v>4.6677200000000001</v>
      </c>
      <c r="Q18">
        <v>3.58006</v>
      </c>
      <c r="R18">
        <v>4.3531500000000003</v>
      </c>
      <c r="S18">
        <v>4.3976699999999997</v>
      </c>
      <c r="T18">
        <v>5.4055900000000001</v>
      </c>
      <c r="U18">
        <v>0.59172100000000005</v>
      </c>
      <c r="W18" s="10">
        <f t="shared" si="11"/>
        <v>4397.67</v>
      </c>
      <c r="Y18">
        <v>2</v>
      </c>
      <c r="Z18" t="s">
        <v>100</v>
      </c>
      <c r="AA18">
        <v>2022</v>
      </c>
      <c r="AB18">
        <v>7.0688870899999996</v>
      </c>
      <c r="AC18">
        <v>8.6137926799999995</v>
      </c>
      <c r="AD18">
        <v>4.7245699999999999</v>
      </c>
      <c r="AE18">
        <v>38.371426399999997</v>
      </c>
      <c r="AF18">
        <v>6.1192038300000001E-2</v>
      </c>
      <c r="AG18">
        <v>95.682143999999994</v>
      </c>
      <c r="AK18" s="17" t="s">
        <v>89</v>
      </c>
      <c r="AL18" s="23"/>
      <c r="AM18" s="24"/>
      <c r="AN18" s="23">
        <f>AN17</f>
        <v>7068.8870899999993</v>
      </c>
      <c r="AO18" s="24">
        <f>AO17</f>
        <v>6685.5388500000008</v>
      </c>
      <c r="AQ18" s="3">
        <f t="shared" si="2"/>
        <v>2033</v>
      </c>
      <c r="AR18" s="4">
        <f t="shared" si="3"/>
        <v>24230</v>
      </c>
      <c r="AS18" s="4">
        <f t="shared" si="9"/>
        <v>24675.330399999999</v>
      </c>
      <c r="AT18" s="4">
        <f t="shared" si="4"/>
        <v>31158.899999999998</v>
      </c>
      <c r="AU18" s="4">
        <f t="shared" si="5"/>
        <v>33170.699999999997</v>
      </c>
      <c r="AV18" s="4">
        <f t="shared" si="6"/>
        <v>44194.8</v>
      </c>
      <c r="AW18" s="4">
        <f t="shared" si="7"/>
        <v>21849.3</v>
      </c>
      <c r="AX18" s="4">
        <f t="shared" si="8"/>
        <v>21988.9</v>
      </c>
      <c r="AZ18" s="29"/>
      <c r="BA18" s="29"/>
      <c r="BB18" s="29"/>
      <c r="BC18" s="29"/>
      <c r="BD18" s="29"/>
      <c r="BE18" s="29"/>
      <c r="BF18" s="29"/>
    </row>
    <row r="19" spans="1:58" ht="15" customHeight="1" x14ac:dyDescent="0.25">
      <c r="A19">
        <v>2030</v>
      </c>
      <c r="B19">
        <v>0</v>
      </c>
      <c r="C19">
        <v>4.3622699999999996</v>
      </c>
      <c r="D19">
        <v>4.6677200000000001</v>
      </c>
      <c r="E19">
        <v>3.0065200000000001</v>
      </c>
      <c r="F19">
        <v>4.0048000000000004</v>
      </c>
      <c r="G19">
        <v>4.0899799999999997</v>
      </c>
      <c r="H19">
        <v>5.3856799999999998</v>
      </c>
      <c r="I19">
        <v>0.77553099999999997</v>
      </c>
      <c r="K19" s="10">
        <f t="shared" si="10"/>
        <v>4089.9799999999996</v>
      </c>
      <c r="M19">
        <v>2030</v>
      </c>
      <c r="N19">
        <v>0</v>
      </c>
      <c r="O19">
        <v>4.3622699999999996</v>
      </c>
      <c r="P19">
        <v>4.6677200000000001</v>
      </c>
      <c r="Q19">
        <v>3.2296299999999998</v>
      </c>
      <c r="R19">
        <v>4.2739000000000003</v>
      </c>
      <c r="S19">
        <v>4.29901</v>
      </c>
      <c r="T19">
        <v>5.54068</v>
      </c>
      <c r="U19">
        <v>0.74336400000000002</v>
      </c>
      <c r="W19" s="10">
        <f t="shared" si="11"/>
        <v>4299.01</v>
      </c>
      <c r="Y19">
        <v>2</v>
      </c>
      <c r="Z19" t="s">
        <v>100</v>
      </c>
      <c r="AA19">
        <v>2023</v>
      </c>
      <c r="AB19">
        <v>6.6855388500000004</v>
      </c>
      <c r="AC19">
        <v>8.1455883399999998</v>
      </c>
      <c r="AD19">
        <v>4.3367500000000003</v>
      </c>
      <c r="AE19">
        <v>36.852955999999999</v>
      </c>
      <c r="AF19">
        <v>5.9325323100000001E-2</v>
      </c>
      <c r="AG19">
        <v>92.310266799999994</v>
      </c>
      <c r="AK19" s="37" t="s">
        <v>90</v>
      </c>
      <c r="AL19" s="55" t="s">
        <v>81</v>
      </c>
      <c r="AM19" s="55"/>
      <c r="AN19" s="56" t="s">
        <v>79</v>
      </c>
      <c r="AO19" s="57"/>
      <c r="AQ19" s="54" t="s">
        <v>27</v>
      </c>
      <c r="AR19" s="54"/>
      <c r="AS19" s="54"/>
      <c r="AT19" s="54"/>
      <c r="AU19" s="54"/>
      <c r="AV19" s="54"/>
      <c r="AW19" s="54"/>
      <c r="AX19" s="54"/>
    </row>
    <row r="20" spans="1:58" ht="30" customHeight="1" thickBot="1" x14ac:dyDescent="0.25">
      <c r="A20">
        <v>2031</v>
      </c>
      <c r="B20">
        <v>0</v>
      </c>
      <c r="C20">
        <v>4.3622699999999996</v>
      </c>
      <c r="D20">
        <v>4.6677200000000001</v>
      </c>
      <c r="E20">
        <v>2.83127</v>
      </c>
      <c r="F20">
        <v>4.0163099999999998</v>
      </c>
      <c r="G20">
        <v>4.07592</v>
      </c>
      <c r="H20">
        <v>5.5072099999999997</v>
      </c>
      <c r="I20">
        <v>0.85340400000000005</v>
      </c>
      <c r="K20" s="10">
        <f t="shared" si="10"/>
        <v>4075.92</v>
      </c>
      <c r="M20">
        <v>2031</v>
      </c>
      <c r="N20">
        <v>0</v>
      </c>
      <c r="O20">
        <v>4.3622699999999996</v>
      </c>
      <c r="P20">
        <v>4.6677200000000001</v>
      </c>
      <c r="Q20">
        <v>3.00387</v>
      </c>
      <c r="R20">
        <v>4.2317600000000004</v>
      </c>
      <c r="S20">
        <v>4.2457200000000004</v>
      </c>
      <c r="T20">
        <v>5.6398900000000003</v>
      </c>
      <c r="U20">
        <v>0.83337499999999998</v>
      </c>
      <c r="W20" s="10">
        <f t="shared" si="11"/>
        <v>4245.72</v>
      </c>
      <c r="Y20">
        <v>2</v>
      </c>
      <c r="Z20" t="s">
        <v>100</v>
      </c>
      <c r="AA20">
        <v>2024</v>
      </c>
      <c r="AB20">
        <v>6.2490392300000002</v>
      </c>
      <c r="AC20">
        <v>7.6134847299999997</v>
      </c>
      <c r="AD20">
        <v>6.2490392300000002</v>
      </c>
      <c r="AE20">
        <v>34.801686699999998</v>
      </c>
      <c r="AF20">
        <v>9.29257E-2</v>
      </c>
      <c r="AG20">
        <v>89.745586099999997</v>
      </c>
      <c r="AK20" s="38"/>
      <c r="AL20" s="33">
        <f>AM20-1</f>
        <v>2019</v>
      </c>
      <c r="AM20" s="33">
        <f>Last_year</f>
        <v>2020</v>
      </c>
      <c r="AN20" s="39">
        <f>AN5-2</f>
        <v>2020</v>
      </c>
      <c r="AO20" s="40">
        <f>AO5-2</f>
        <v>2021</v>
      </c>
      <c r="AQ20" s="3">
        <f t="shared" ref="AQ20:AQ21" si="12">A9</f>
        <v>2020</v>
      </c>
      <c r="AR20" s="5">
        <f t="shared" ref="AR20:AR21" si="13">G43</f>
        <v>2.9086799999999999E-2</v>
      </c>
      <c r="AS20" s="5">
        <f>DR!W43</f>
        <v>2.9086799999999999E-2</v>
      </c>
      <c r="AT20" s="5">
        <f t="shared" ref="AT20:AT33" si="14">F179</f>
        <v>2.9086799999999999E-2</v>
      </c>
      <c r="AU20" s="5">
        <f t="shared" ref="AU20:AU33" si="15">G247</f>
        <v>2.9086799999999999E-2</v>
      </c>
      <c r="AV20" s="5">
        <f>G315</f>
        <v>2.9086799999999999E-2</v>
      </c>
      <c r="AW20" s="5">
        <f t="shared" ref="AW20:AW33" si="16">G383</f>
        <v>2.9086799999999999E-2</v>
      </c>
      <c r="AX20" s="5">
        <f t="shared" ref="AX20:AX33" si="17">G383</f>
        <v>2.9086799999999999E-2</v>
      </c>
    </row>
    <row r="21" spans="1:58" ht="15" customHeight="1" x14ac:dyDescent="0.25">
      <c r="A21">
        <v>2032</v>
      </c>
      <c r="B21">
        <v>0</v>
      </c>
      <c r="C21">
        <v>4.3622699999999996</v>
      </c>
      <c r="D21">
        <v>4.6677200000000001</v>
      </c>
      <c r="E21">
        <v>2.73576</v>
      </c>
      <c r="F21">
        <v>4.0313699999999999</v>
      </c>
      <c r="G21">
        <v>4.0835100000000004</v>
      </c>
      <c r="H21">
        <v>5.59267</v>
      </c>
      <c r="I21">
        <v>0.89807599999999999</v>
      </c>
      <c r="K21" s="10">
        <f t="shared" si="10"/>
        <v>4083.51</v>
      </c>
      <c r="M21">
        <v>2032</v>
      </c>
      <c r="N21">
        <v>0</v>
      </c>
      <c r="O21">
        <v>4.3622699999999996</v>
      </c>
      <c r="P21">
        <v>4.6677200000000001</v>
      </c>
      <c r="Q21">
        <v>2.8738299999999999</v>
      </c>
      <c r="R21">
        <v>4.19428</v>
      </c>
      <c r="S21">
        <v>4.2201300000000002</v>
      </c>
      <c r="T21">
        <v>5.7060599999999999</v>
      </c>
      <c r="U21">
        <v>0.88558599999999998</v>
      </c>
      <c r="W21" s="10">
        <f t="shared" si="11"/>
        <v>4220.13</v>
      </c>
      <c r="Y21">
        <v>2</v>
      </c>
      <c r="Z21" t="s">
        <v>100</v>
      </c>
      <c r="AA21">
        <v>2025</v>
      </c>
      <c r="AB21">
        <v>5.6365964499999999</v>
      </c>
      <c r="AC21">
        <v>6.8675100100000002</v>
      </c>
      <c r="AD21">
        <v>5.6365964499999999</v>
      </c>
      <c r="AE21">
        <v>31.875926799999998</v>
      </c>
      <c r="AF21">
        <v>9.29257E-2</v>
      </c>
      <c r="AG21">
        <v>85.727875100000006</v>
      </c>
      <c r="AK21" s="41" t="s">
        <v>91</v>
      </c>
      <c r="AL21" s="32" t="s">
        <v>62</v>
      </c>
      <c r="AM21" s="32" t="s">
        <v>80</v>
      </c>
      <c r="AN21" s="15" t="s">
        <v>62</v>
      </c>
      <c r="AO21" s="16" t="s">
        <v>80</v>
      </c>
      <c r="AQ21" s="3">
        <f t="shared" si="12"/>
        <v>2021</v>
      </c>
      <c r="AR21" s="5">
        <f t="shared" si="13"/>
        <v>3.8222699999999998E-2</v>
      </c>
      <c r="AS21" s="5">
        <f>S44</f>
        <v>3.8222699999999998E-2</v>
      </c>
      <c r="AT21" s="5">
        <f t="shared" si="14"/>
        <v>3.8222800000000001E-2</v>
      </c>
      <c r="AU21" s="5">
        <f t="shared" si="15"/>
        <v>3.8222699999999998E-2</v>
      </c>
      <c r="AV21" s="5" t="s">
        <v>28</v>
      </c>
      <c r="AW21" s="5">
        <f t="shared" si="16"/>
        <v>0.114372</v>
      </c>
      <c r="AX21" s="5">
        <f t="shared" si="17"/>
        <v>0.114372</v>
      </c>
    </row>
    <row r="22" spans="1:58" ht="15" customHeight="1" x14ac:dyDescent="0.25">
      <c r="A22">
        <v>2033</v>
      </c>
      <c r="B22">
        <v>0</v>
      </c>
      <c r="C22">
        <v>4.3622699999999996</v>
      </c>
      <c r="D22">
        <v>4.6677200000000001</v>
      </c>
      <c r="E22">
        <v>2.71177</v>
      </c>
      <c r="F22">
        <v>4.0815099999999997</v>
      </c>
      <c r="G22">
        <v>4.10602</v>
      </c>
      <c r="H22">
        <v>5.6544299999999996</v>
      </c>
      <c r="I22">
        <v>0.92783400000000005</v>
      </c>
      <c r="K22" s="10">
        <f t="shared" si="10"/>
        <v>4106.0200000000004</v>
      </c>
      <c r="M22">
        <v>2033</v>
      </c>
      <c r="N22">
        <v>0</v>
      </c>
      <c r="O22">
        <v>4.3622699999999996</v>
      </c>
      <c r="P22">
        <v>4.6677200000000001</v>
      </c>
      <c r="Q22">
        <v>2.81691</v>
      </c>
      <c r="R22">
        <v>4.2196800000000003</v>
      </c>
      <c r="S22">
        <v>4.2161299999999997</v>
      </c>
      <c r="T22">
        <v>5.75108</v>
      </c>
      <c r="U22">
        <v>0.92027199999999998</v>
      </c>
      <c r="W22" s="10">
        <f t="shared" si="11"/>
        <v>4216.13</v>
      </c>
      <c r="Y22">
        <v>2</v>
      </c>
      <c r="Z22" t="s">
        <v>100</v>
      </c>
      <c r="AA22">
        <v>2026</v>
      </c>
      <c r="AB22">
        <v>5.1220646700000003</v>
      </c>
      <c r="AC22">
        <v>6.2413791200000004</v>
      </c>
      <c r="AD22">
        <v>5.1220646700000003</v>
      </c>
      <c r="AE22">
        <v>29.366133300000001</v>
      </c>
      <c r="AF22">
        <v>9.29257E-2</v>
      </c>
      <c r="AG22">
        <v>82.839697700000002</v>
      </c>
      <c r="AK22" s="41" t="s">
        <v>11</v>
      </c>
      <c r="AL22" s="32" t="s">
        <v>80</v>
      </c>
      <c r="AM22" s="32" t="s">
        <v>62</v>
      </c>
      <c r="AN22" s="15" t="s">
        <v>80</v>
      </c>
      <c r="AO22" s="16" t="s">
        <v>62</v>
      </c>
      <c r="AQ22" s="3">
        <f t="shared" ref="AQ22:AQ33" si="18">A11</f>
        <v>2022</v>
      </c>
      <c r="AR22" s="5">
        <f>G45</f>
        <v>9.29257E-2</v>
      </c>
      <c r="AS22" s="5">
        <f t="shared" ref="AS22:AS33" si="19">S45</f>
        <v>6.1192000000000003E-2</v>
      </c>
      <c r="AT22" s="5">
        <f t="shared" si="14"/>
        <v>4.6462900000000001E-2</v>
      </c>
      <c r="AU22" s="5">
        <f t="shared" si="15"/>
        <v>4.0369700000000001E-2</v>
      </c>
      <c r="AV22" s="5" t="s">
        <v>28</v>
      </c>
      <c r="AW22" s="5">
        <f t="shared" si="16"/>
        <v>0.114372</v>
      </c>
      <c r="AX22" s="5">
        <f t="shared" si="17"/>
        <v>0.114372</v>
      </c>
    </row>
    <row r="23" spans="1:58" ht="15" customHeight="1" thickBot="1" x14ac:dyDescent="0.3">
      <c r="Y23">
        <v>2</v>
      </c>
      <c r="Z23" t="s">
        <v>100</v>
      </c>
      <c r="AA23">
        <v>2027</v>
      </c>
      <c r="AB23">
        <v>4.7619279800000003</v>
      </c>
      <c r="AC23">
        <v>5.8038466399999997</v>
      </c>
      <c r="AD23">
        <v>4.7619279800000003</v>
      </c>
      <c r="AE23">
        <v>27.445812</v>
      </c>
      <c r="AF23">
        <v>9.29257E-2</v>
      </c>
      <c r="AG23">
        <v>80.952282999999994</v>
      </c>
      <c r="AK23" s="42" t="s">
        <v>12</v>
      </c>
      <c r="AL23" s="34" t="s">
        <v>80</v>
      </c>
      <c r="AM23" s="34" t="s">
        <v>62</v>
      </c>
      <c r="AN23" s="18" t="s">
        <v>80</v>
      </c>
      <c r="AO23" s="19" t="s">
        <v>62</v>
      </c>
      <c r="AQ23" s="3">
        <f t="shared" si="18"/>
        <v>2023</v>
      </c>
      <c r="AR23" s="5">
        <f t="shared" ref="AR23:AR33" si="20">G46</f>
        <v>9.29257E-2</v>
      </c>
      <c r="AS23" s="5">
        <f t="shared" si="19"/>
        <v>5.9325299999999997E-2</v>
      </c>
      <c r="AT23" s="5">
        <f t="shared" si="14"/>
        <v>4.6462900000000001E-2</v>
      </c>
      <c r="AU23" s="5">
        <f t="shared" si="15"/>
        <v>4.0369700000000001E-2</v>
      </c>
      <c r="AV23" s="3" t="s">
        <v>28</v>
      </c>
      <c r="AW23" s="5">
        <f>G386</f>
        <v>0.114372</v>
      </c>
      <c r="AX23" s="5">
        <f t="shared" si="17"/>
        <v>0.114372</v>
      </c>
    </row>
    <row r="24" spans="1:58" ht="15" customHeight="1" x14ac:dyDescent="0.2">
      <c r="A24" t="s">
        <v>29</v>
      </c>
      <c r="B24" t="s">
        <v>100</v>
      </c>
      <c r="M24" t="s">
        <v>29</v>
      </c>
      <c r="N24" t="s">
        <v>100</v>
      </c>
      <c r="Y24">
        <v>2</v>
      </c>
      <c r="Z24" t="s">
        <v>100</v>
      </c>
      <c r="AA24">
        <v>2028</v>
      </c>
      <c r="AB24">
        <v>4.5554866799999996</v>
      </c>
      <c r="AC24">
        <v>5.5509968000000001</v>
      </c>
      <c r="AD24">
        <v>4.5554866799999996</v>
      </c>
      <c r="AE24">
        <v>26.148776699999999</v>
      </c>
      <c r="AF24">
        <v>9.2686063900000004E-2</v>
      </c>
      <c r="AG24">
        <v>79.768373199999999</v>
      </c>
      <c r="AO24" s="28"/>
      <c r="AP24" s="28"/>
      <c r="AQ24" s="3">
        <f t="shared" si="18"/>
        <v>2024</v>
      </c>
      <c r="AR24" s="5">
        <f t="shared" si="20"/>
        <v>9.29257E-2</v>
      </c>
      <c r="AS24" s="5">
        <f t="shared" si="19"/>
        <v>9.29257E-2</v>
      </c>
      <c r="AT24" s="5">
        <f t="shared" si="14"/>
        <v>4.6462900000000001E-2</v>
      </c>
      <c r="AU24" s="5">
        <f t="shared" si="15"/>
        <v>4.0369700000000001E-2</v>
      </c>
      <c r="AV24" s="3" t="s">
        <v>28</v>
      </c>
      <c r="AW24" s="5">
        <f t="shared" si="16"/>
        <v>0.114372</v>
      </c>
      <c r="AX24" s="5">
        <f t="shared" si="17"/>
        <v>0.114372</v>
      </c>
    </row>
    <row r="25" spans="1:58" ht="15" customHeight="1" x14ac:dyDescent="0.2">
      <c r="A25" t="s">
        <v>6</v>
      </c>
      <c r="B25" t="s">
        <v>30</v>
      </c>
      <c r="C25" t="s">
        <v>31</v>
      </c>
      <c r="D25" t="s">
        <v>32</v>
      </c>
      <c r="E25" t="s">
        <v>33</v>
      </c>
      <c r="F25" t="s">
        <v>34</v>
      </c>
      <c r="G25" t="s">
        <v>35</v>
      </c>
      <c r="H25" t="s">
        <v>36</v>
      </c>
      <c r="I25" t="s">
        <v>37</v>
      </c>
      <c r="M25" t="s">
        <v>6</v>
      </c>
      <c r="N25" t="s">
        <v>30</v>
      </c>
      <c r="O25" t="s">
        <v>31</v>
      </c>
      <c r="P25" t="s">
        <v>32</v>
      </c>
      <c r="Q25" t="s">
        <v>33</v>
      </c>
      <c r="R25" t="s">
        <v>34</v>
      </c>
      <c r="S25" t="s">
        <v>35</v>
      </c>
      <c r="T25" t="s">
        <v>36</v>
      </c>
      <c r="U25" t="s">
        <v>37</v>
      </c>
      <c r="Y25">
        <v>2</v>
      </c>
      <c r="Z25" t="s">
        <v>100</v>
      </c>
      <c r="AA25">
        <v>2029</v>
      </c>
      <c r="AB25">
        <v>4.3976660399999998</v>
      </c>
      <c r="AC25">
        <v>5.3563715099999998</v>
      </c>
      <c r="AD25">
        <v>4.3976660399999998</v>
      </c>
      <c r="AE25">
        <v>25.365010399999999</v>
      </c>
      <c r="AF25">
        <v>9.10558702E-2</v>
      </c>
      <c r="AG25">
        <v>79.120392899999999</v>
      </c>
      <c r="AP25" s="28"/>
      <c r="AQ25" s="3">
        <f t="shared" si="18"/>
        <v>2025</v>
      </c>
      <c r="AR25" s="5">
        <f t="shared" si="20"/>
        <v>9.29257E-2</v>
      </c>
      <c r="AS25" s="5">
        <f t="shared" si="19"/>
        <v>9.29257E-2</v>
      </c>
      <c r="AT25" s="5">
        <f t="shared" si="14"/>
        <v>4.6462900000000001E-2</v>
      </c>
      <c r="AU25" s="5">
        <f t="shared" si="15"/>
        <v>4.0369700000000001E-2</v>
      </c>
      <c r="AV25" s="3" t="s">
        <v>28</v>
      </c>
      <c r="AW25" s="5">
        <f t="shared" si="16"/>
        <v>0.114372</v>
      </c>
      <c r="AX25" s="5">
        <f t="shared" si="17"/>
        <v>0.114372</v>
      </c>
    </row>
    <row r="26" spans="1:58" ht="15" customHeight="1" x14ac:dyDescent="0.2">
      <c r="A26">
        <v>2020</v>
      </c>
      <c r="B26">
        <v>60.855200000000004</v>
      </c>
      <c r="C26">
        <v>24.342099999999999</v>
      </c>
      <c r="D26">
        <v>21.299299999999999</v>
      </c>
      <c r="E26">
        <v>37.594200000000001</v>
      </c>
      <c r="F26">
        <v>37.594200000000001</v>
      </c>
      <c r="G26">
        <v>37.594200000000001</v>
      </c>
      <c r="H26">
        <v>37.594200000000001</v>
      </c>
      <c r="I26" s="1">
        <v>1.27898E-13</v>
      </c>
      <c r="K26" s="10">
        <f t="shared" ref="K26:K39" si="21">G26*1000</f>
        <v>37594.199999999997</v>
      </c>
      <c r="M26">
        <v>2020</v>
      </c>
      <c r="N26">
        <v>60.855200000000004</v>
      </c>
      <c r="O26">
        <v>24.342099999999999</v>
      </c>
      <c r="P26">
        <v>21.299299999999999</v>
      </c>
      <c r="Q26">
        <v>37.594200000000001</v>
      </c>
      <c r="R26">
        <v>37.594200000000001</v>
      </c>
      <c r="S26">
        <v>37.594200000000001</v>
      </c>
      <c r="T26">
        <v>37.594200000000001</v>
      </c>
      <c r="U26" s="1">
        <v>1.27898E-13</v>
      </c>
      <c r="W26" s="10">
        <f t="shared" ref="W26:W39" si="22">S26*1000</f>
        <v>37594.199999999997</v>
      </c>
      <c r="Y26">
        <v>2</v>
      </c>
      <c r="Z26" t="s">
        <v>100</v>
      </c>
      <c r="AA26">
        <v>2030</v>
      </c>
      <c r="AB26">
        <v>4.2990109099999998</v>
      </c>
      <c r="AC26">
        <v>5.2359910000000003</v>
      </c>
      <c r="AD26">
        <v>4.2990109099999998</v>
      </c>
      <c r="AE26">
        <v>24.943913200000001</v>
      </c>
      <c r="AF26">
        <v>8.9537431299999998E-2</v>
      </c>
      <c r="AG26" s="28">
        <v>78.726822200000001</v>
      </c>
      <c r="AP26" s="28"/>
      <c r="AQ26" s="3">
        <f t="shared" si="18"/>
        <v>2026</v>
      </c>
      <c r="AR26" s="5">
        <f t="shared" si="20"/>
        <v>9.29257E-2</v>
      </c>
      <c r="AS26" s="5">
        <f t="shared" si="19"/>
        <v>9.29257E-2</v>
      </c>
      <c r="AT26" s="5">
        <f t="shared" si="14"/>
        <v>4.6462900000000001E-2</v>
      </c>
      <c r="AU26" s="5">
        <f t="shared" si="15"/>
        <v>4.0369700000000001E-2</v>
      </c>
      <c r="AV26" s="3" t="s">
        <v>28</v>
      </c>
      <c r="AW26" s="5">
        <f t="shared" si="16"/>
        <v>0.11268499999999999</v>
      </c>
      <c r="AX26" s="5">
        <f t="shared" si="17"/>
        <v>0.11268499999999999</v>
      </c>
    </row>
    <row r="27" spans="1:58" ht="15" customHeight="1" x14ac:dyDescent="0.2">
      <c r="A27">
        <v>2021</v>
      </c>
      <c r="B27">
        <v>60.855200000000004</v>
      </c>
      <c r="C27">
        <v>24.342099999999999</v>
      </c>
      <c r="D27">
        <v>21.299299999999999</v>
      </c>
      <c r="E27">
        <v>38.532299999999999</v>
      </c>
      <c r="F27">
        <v>38.539000000000001</v>
      </c>
      <c r="G27">
        <v>38.541899999999998</v>
      </c>
      <c r="H27">
        <v>38.561599999999999</v>
      </c>
      <c r="I27" s="1">
        <v>1.01767E-2</v>
      </c>
      <c r="K27" s="10">
        <f t="shared" si="21"/>
        <v>38541.9</v>
      </c>
      <c r="M27">
        <v>2021</v>
      </c>
      <c r="N27">
        <v>60.855200000000004</v>
      </c>
      <c r="O27">
        <v>24.342099999999999</v>
      </c>
      <c r="P27">
        <v>21.299299999999999</v>
      </c>
      <c r="Q27">
        <v>38.532299999999999</v>
      </c>
      <c r="R27">
        <v>38.539000000000001</v>
      </c>
      <c r="S27">
        <v>38.541899999999998</v>
      </c>
      <c r="T27">
        <v>38.561599999999999</v>
      </c>
      <c r="U27" s="1">
        <v>1.01767E-2</v>
      </c>
      <c r="W27" s="10">
        <f t="shared" si="22"/>
        <v>38541.9</v>
      </c>
      <c r="Y27">
        <v>2</v>
      </c>
      <c r="Z27" t="s">
        <v>100</v>
      </c>
      <c r="AA27">
        <v>2031</v>
      </c>
      <c r="AB27">
        <v>4.2457189199999998</v>
      </c>
      <c r="AC27">
        <v>5.1713547399999999</v>
      </c>
      <c r="AD27">
        <v>4.2457189199999998</v>
      </c>
      <c r="AE27">
        <v>24.744513000000001</v>
      </c>
      <c r="AF27">
        <v>8.85984935E-2</v>
      </c>
      <c r="AG27">
        <v>78.578748200000007</v>
      </c>
      <c r="AP27" s="28"/>
      <c r="AQ27" s="3">
        <f t="shared" si="18"/>
        <v>2027</v>
      </c>
      <c r="AR27" s="5">
        <f t="shared" si="20"/>
        <v>9.2916799999999994E-2</v>
      </c>
      <c r="AS27" s="5">
        <f t="shared" si="19"/>
        <v>9.29257E-2</v>
      </c>
      <c r="AT27" s="5">
        <f t="shared" si="14"/>
        <v>4.6462900000000001E-2</v>
      </c>
      <c r="AU27" s="5">
        <f t="shared" si="15"/>
        <v>4.0369700000000001E-2</v>
      </c>
      <c r="AV27" s="3" t="s">
        <v>28</v>
      </c>
      <c r="AW27" s="5">
        <f t="shared" si="16"/>
        <v>0.105404</v>
      </c>
      <c r="AX27" s="5">
        <f t="shared" si="17"/>
        <v>0.105404</v>
      </c>
    </row>
    <row r="28" spans="1:58" ht="15" customHeight="1" x14ac:dyDescent="0.2">
      <c r="A28">
        <v>2022</v>
      </c>
      <c r="B28">
        <v>60.855200000000004</v>
      </c>
      <c r="C28">
        <v>24.342099999999999</v>
      </c>
      <c r="D28">
        <v>21.299299999999999</v>
      </c>
      <c r="E28">
        <v>38.144399999999997</v>
      </c>
      <c r="F28">
        <v>38.169699999999999</v>
      </c>
      <c r="G28">
        <v>38.178100000000001</v>
      </c>
      <c r="H28">
        <v>38.238500000000002</v>
      </c>
      <c r="I28" s="1">
        <v>3.29488E-2</v>
      </c>
      <c r="K28" s="10">
        <f t="shared" si="21"/>
        <v>38178.1</v>
      </c>
      <c r="M28">
        <v>2022</v>
      </c>
      <c r="N28">
        <v>60.855200000000004</v>
      </c>
      <c r="O28">
        <v>24.342099999999999</v>
      </c>
      <c r="P28">
        <v>21.299299999999999</v>
      </c>
      <c r="Q28">
        <v>38.337600000000002</v>
      </c>
      <c r="R28">
        <v>38.363</v>
      </c>
      <c r="S28">
        <v>38.371400000000001</v>
      </c>
      <c r="T28">
        <v>38.431800000000003</v>
      </c>
      <c r="U28" s="1">
        <v>3.2969400000000003E-2</v>
      </c>
      <c r="W28" s="10">
        <f t="shared" si="22"/>
        <v>38371.4</v>
      </c>
      <c r="Y28">
        <v>2</v>
      </c>
      <c r="Z28" t="s">
        <v>100</v>
      </c>
      <c r="AA28">
        <v>2032</v>
      </c>
      <c r="AB28">
        <v>4.2201257099999996</v>
      </c>
      <c r="AC28">
        <v>5.1402984800000002</v>
      </c>
      <c r="AD28">
        <v>4.2201257099999996</v>
      </c>
      <c r="AE28">
        <v>24.6721617</v>
      </c>
      <c r="AF28">
        <v>8.8073819100000006E-2</v>
      </c>
      <c r="AG28">
        <v>78.477710200000004</v>
      </c>
      <c r="AP28" s="28"/>
      <c r="AQ28" s="3">
        <f t="shared" si="18"/>
        <v>2028</v>
      </c>
      <c r="AR28" s="5">
        <f t="shared" si="20"/>
        <v>9.1267200000000007E-2</v>
      </c>
      <c r="AS28" s="5">
        <f t="shared" si="19"/>
        <v>9.2686099999999993E-2</v>
      </c>
      <c r="AT28" s="5">
        <f t="shared" si="14"/>
        <v>4.6462900000000001E-2</v>
      </c>
      <c r="AU28" s="5">
        <f t="shared" si="15"/>
        <v>4.0369700000000001E-2</v>
      </c>
      <c r="AV28" s="3" t="s">
        <v>28</v>
      </c>
      <c r="AW28" s="5">
        <f t="shared" si="16"/>
        <v>0.100937</v>
      </c>
      <c r="AX28" s="5">
        <f t="shared" si="17"/>
        <v>0.100937</v>
      </c>
    </row>
    <row r="29" spans="1:58" ht="15" customHeight="1" x14ac:dyDescent="0.2">
      <c r="A29">
        <v>2023</v>
      </c>
      <c r="B29">
        <v>60.855200000000004</v>
      </c>
      <c r="C29">
        <v>24.342099999999999</v>
      </c>
      <c r="D29">
        <v>21.299299999999999</v>
      </c>
      <c r="E29">
        <v>35.488599999999998</v>
      </c>
      <c r="F29">
        <v>35.5595</v>
      </c>
      <c r="G29">
        <v>35.581200000000003</v>
      </c>
      <c r="H29">
        <v>35.737099999999998</v>
      </c>
      <c r="I29" s="1">
        <v>8.7165500000000007E-2</v>
      </c>
      <c r="K29" s="10">
        <f t="shared" si="21"/>
        <v>35581.200000000004</v>
      </c>
      <c r="M29">
        <v>2023</v>
      </c>
      <c r="N29">
        <v>60.855200000000004</v>
      </c>
      <c r="O29">
        <v>24.342099999999999</v>
      </c>
      <c r="P29">
        <v>21.299299999999999</v>
      </c>
      <c r="Q29">
        <v>36.760100000000001</v>
      </c>
      <c r="R29">
        <v>36.831099999999999</v>
      </c>
      <c r="S29">
        <v>36.853000000000002</v>
      </c>
      <c r="T29">
        <v>37.009300000000003</v>
      </c>
      <c r="U29" s="1">
        <v>8.7376300000000004E-2</v>
      </c>
      <c r="W29" s="10">
        <f t="shared" si="22"/>
        <v>36853</v>
      </c>
      <c r="Y29">
        <v>2</v>
      </c>
      <c r="Z29" t="s">
        <v>100</v>
      </c>
      <c r="AA29">
        <v>2033</v>
      </c>
      <c r="AB29">
        <v>4.2161303300000004</v>
      </c>
      <c r="AC29">
        <v>5.1357030400000001</v>
      </c>
      <c r="AD29">
        <v>4.2161303300000004</v>
      </c>
      <c r="AE29">
        <v>24.6753304</v>
      </c>
      <c r="AF29">
        <v>8.7818685899999999E-2</v>
      </c>
      <c r="AG29">
        <v>78.451978800000006</v>
      </c>
      <c r="AQ29" s="3">
        <f t="shared" si="18"/>
        <v>2029</v>
      </c>
      <c r="AR29" s="5">
        <f t="shared" si="20"/>
        <v>8.9133199999999996E-2</v>
      </c>
      <c r="AS29" s="5">
        <f t="shared" si="19"/>
        <v>9.1055899999999995E-2</v>
      </c>
      <c r="AT29" s="5">
        <f t="shared" si="14"/>
        <v>4.6462900000000001E-2</v>
      </c>
      <c r="AU29" s="5">
        <f t="shared" si="15"/>
        <v>4.0369700000000001E-2</v>
      </c>
      <c r="AV29" s="3" t="s">
        <v>28</v>
      </c>
      <c r="AW29" s="5">
        <f t="shared" si="16"/>
        <v>9.8912399999999998E-2</v>
      </c>
      <c r="AX29" s="5">
        <f t="shared" si="17"/>
        <v>9.8912399999999998E-2</v>
      </c>
    </row>
    <row r="30" spans="1:58" ht="15" customHeight="1" x14ac:dyDescent="0.2">
      <c r="A30">
        <v>2024</v>
      </c>
      <c r="B30">
        <v>60.855200000000004</v>
      </c>
      <c r="C30">
        <v>24.342099999999999</v>
      </c>
      <c r="D30">
        <v>21.299299999999999</v>
      </c>
      <c r="E30">
        <v>32.534999999999997</v>
      </c>
      <c r="F30">
        <v>32.704599999999999</v>
      </c>
      <c r="G30">
        <v>32.753799999999998</v>
      </c>
      <c r="H30">
        <v>33.107500000000002</v>
      </c>
      <c r="I30" s="1">
        <v>0.20274500000000001</v>
      </c>
      <c r="K30" s="10">
        <f t="shared" si="21"/>
        <v>32753.8</v>
      </c>
      <c r="M30">
        <v>2024</v>
      </c>
      <c r="N30">
        <v>60.855200000000004</v>
      </c>
      <c r="O30">
        <v>24.342099999999999</v>
      </c>
      <c r="P30">
        <v>21.299299999999999</v>
      </c>
      <c r="Q30">
        <v>34.5822</v>
      </c>
      <c r="R30">
        <v>34.752499999999998</v>
      </c>
      <c r="S30">
        <v>34.801699999999997</v>
      </c>
      <c r="T30">
        <v>35.1569</v>
      </c>
      <c r="U30" s="1">
        <v>0.20339199999999999</v>
      </c>
      <c r="W30" s="10">
        <f t="shared" si="22"/>
        <v>34801.699999999997</v>
      </c>
      <c r="Y30">
        <v>3</v>
      </c>
      <c r="Z30" t="s">
        <v>100</v>
      </c>
      <c r="AA30">
        <v>2020</v>
      </c>
      <c r="AB30">
        <v>3.4831699999999999</v>
      </c>
      <c r="AC30">
        <v>8.3203399999999998</v>
      </c>
      <c r="AD30">
        <v>2.1974999999999998</v>
      </c>
      <c r="AE30">
        <v>37.594200000000001</v>
      </c>
      <c r="AF30">
        <v>2.9086799999999999E-2</v>
      </c>
      <c r="AG30">
        <v>99.245400000000004</v>
      </c>
      <c r="AQ30" s="3">
        <f t="shared" si="18"/>
        <v>2030</v>
      </c>
      <c r="AR30" s="5">
        <f t="shared" si="20"/>
        <v>8.7826299999999996E-2</v>
      </c>
      <c r="AS30" s="5">
        <f t="shared" si="19"/>
        <v>8.9537400000000003E-2</v>
      </c>
      <c r="AT30" s="5">
        <f t="shared" si="14"/>
        <v>4.6462900000000001E-2</v>
      </c>
      <c r="AU30" s="5">
        <f t="shared" si="15"/>
        <v>4.0369700000000001E-2</v>
      </c>
      <c r="AV30" s="3" t="s">
        <v>28</v>
      </c>
      <c r="AW30" s="5">
        <f t="shared" si="16"/>
        <v>9.8357100000000003E-2</v>
      </c>
      <c r="AX30" s="5">
        <f t="shared" si="17"/>
        <v>9.8357100000000003E-2</v>
      </c>
    </row>
    <row r="31" spans="1:58" ht="15" customHeight="1" x14ac:dyDescent="0.2">
      <c r="A31">
        <v>2025</v>
      </c>
      <c r="B31">
        <v>60.855200000000004</v>
      </c>
      <c r="C31">
        <v>24.342099999999999</v>
      </c>
      <c r="D31">
        <v>21.299299999999999</v>
      </c>
      <c r="E31">
        <v>29.598400000000002</v>
      </c>
      <c r="F31">
        <v>29.9575</v>
      </c>
      <c r="G31">
        <v>30.064399999999999</v>
      </c>
      <c r="H31">
        <v>30.832999999999998</v>
      </c>
      <c r="I31" s="1">
        <v>0.42467700000000003</v>
      </c>
      <c r="K31" s="10">
        <f t="shared" si="21"/>
        <v>30064.399999999998</v>
      </c>
      <c r="M31">
        <v>2025</v>
      </c>
      <c r="N31">
        <v>60.855200000000004</v>
      </c>
      <c r="O31">
        <v>24.342099999999999</v>
      </c>
      <c r="P31">
        <v>21.299299999999999</v>
      </c>
      <c r="Q31">
        <v>31.409300000000002</v>
      </c>
      <c r="R31">
        <v>31.768999999999998</v>
      </c>
      <c r="S31">
        <v>31.875900000000001</v>
      </c>
      <c r="T31">
        <v>32.645000000000003</v>
      </c>
      <c r="U31" s="1">
        <v>0.42529400000000001</v>
      </c>
      <c r="W31" s="10">
        <f t="shared" si="22"/>
        <v>31875.9</v>
      </c>
      <c r="Y31">
        <v>3</v>
      </c>
      <c r="Z31" t="s">
        <v>100</v>
      </c>
      <c r="AA31">
        <v>2021</v>
      </c>
      <c r="AB31">
        <v>3.6299865599999999</v>
      </c>
      <c r="AC31">
        <v>8.6638061200000003</v>
      </c>
      <c r="AD31">
        <v>2.99749</v>
      </c>
      <c r="AE31">
        <v>38.541900699999999</v>
      </c>
      <c r="AF31">
        <v>3.8222688800000001E-2</v>
      </c>
      <c r="AG31">
        <v>97.7664884</v>
      </c>
      <c r="AL31" s="28"/>
      <c r="AM31" s="28"/>
      <c r="AN31" s="28"/>
      <c r="AO31" s="28"/>
      <c r="AQ31" s="3">
        <f t="shared" si="18"/>
        <v>2031</v>
      </c>
      <c r="AR31" s="5">
        <f t="shared" si="20"/>
        <v>8.7197300000000005E-2</v>
      </c>
      <c r="AS31" s="5">
        <f t="shared" si="19"/>
        <v>8.8598499999999997E-2</v>
      </c>
      <c r="AT31" s="5">
        <f t="shared" si="14"/>
        <v>4.6462900000000001E-2</v>
      </c>
      <c r="AU31" s="5">
        <f t="shared" si="15"/>
        <v>4.0369700000000001E-2</v>
      </c>
      <c r="AV31" s="3" t="s">
        <v>28</v>
      </c>
      <c r="AW31" s="5">
        <f t="shared" si="16"/>
        <v>9.8528299999999999E-2</v>
      </c>
      <c r="AX31" s="5">
        <f t="shared" si="17"/>
        <v>9.8528299999999999E-2</v>
      </c>
    </row>
    <row r="32" spans="1:58" ht="15" customHeight="1" x14ac:dyDescent="0.2">
      <c r="A32">
        <v>2026</v>
      </c>
      <c r="B32">
        <v>60.855200000000004</v>
      </c>
      <c r="C32">
        <v>24.342099999999999</v>
      </c>
      <c r="D32">
        <v>21.299299999999999</v>
      </c>
      <c r="E32">
        <v>26.8886</v>
      </c>
      <c r="F32">
        <v>27.591699999999999</v>
      </c>
      <c r="G32">
        <v>27.780799999999999</v>
      </c>
      <c r="H32">
        <v>29.202999999999999</v>
      </c>
      <c r="I32">
        <v>0.79910300000000001</v>
      </c>
      <c r="K32" s="10">
        <f t="shared" si="21"/>
        <v>27780.799999999999</v>
      </c>
      <c r="M32">
        <v>2026</v>
      </c>
      <c r="N32">
        <v>60.855200000000004</v>
      </c>
      <c r="O32">
        <v>24.342099999999999</v>
      </c>
      <c r="P32">
        <v>21.299299999999999</v>
      </c>
      <c r="Q32">
        <v>28.473299999999998</v>
      </c>
      <c r="R32">
        <v>29.1768</v>
      </c>
      <c r="S32">
        <v>29.366099999999999</v>
      </c>
      <c r="T32">
        <v>30.789300000000001</v>
      </c>
      <c r="U32">
        <v>0.79971700000000001</v>
      </c>
      <c r="W32" s="10">
        <f t="shared" si="22"/>
        <v>29366.1</v>
      </c>
      <c r="Y32">
        <v>3</v>
      </c>
      <c r="Z32" t="s">
        <v>100</v>
      </c>
      <c r="AA32">
        <v>2022</v>
      </c>
      <c r="AB32">
        <v>3.6122701500000001</v>
      </c>
      <c r="AC32">
        <v>8.6137926799999995</v>
      </c>
      <c r="AD32">
        <v>4.7245699999999999</v>
      </c>
      <c r="AE32">
        <v>38.371426399999997</v>
      </c>
      <c r="AF32">
        <v>6.1192038300000001E-2</v>
      </c>
      <c r="AG32">
        <v>95.682143999999994</v>
      </c>
      <c r="AL32" s="28"/>
      <c r="AM32" s="28"/>
      <c r="AN32" s="28"/>
      <c r="AO32" s="28"/>
      <c r="AQ32" s="3">
        <f t="shared" si="18"/>
        <v>2032</v>
      </c>
      <c r="AR32" s="5">
        <f t="shared" si="20"/>
        <v>8.6965299999999995E-2</v>
      </c>
      <c r="AS32" s="5">
        <f t="shared" si="19"/>
        <v>8.8073799999999994E-2</v>
      </c>
      <c r="AT32" s="5">
        <f t="shared" si="14"/>
        <v>4.6462900000000001E-2</v>
      </c>
      <c r="AU32" s="5">
        <f t="shared" si="15"/>
        <v>4.0369700000000001E-2</v>
      </c>
      <c r="AV32" s="3" t="s">
        <v>28</v>
      </c>
      <c r="AW32" s="5">
        <f t="shared" si="16"/>
        <v>9.9017400000000005E-2</v>
      </c>
      <c r="AX32" s="5">
        <f t="shared" si="17"/>
        <v>9.9017400000000005E-2</v>
      </c>
    </row>
    <row r="33" spans="1:58" ht="15" customHeight="1" x14ac:dyDescent="0.2">
      <c r="A33">
        <v>2027</v>
      </c>
      <c r="B33">
        <v>60.855200000000004</v>
      </c>
      <c r="C33">
        <v>24.342099999999999</v>
      </c>
      <c r="D33">
        <v>21.299299999999999</v>
      </c>
      <c r="E33">
        <v>24.561499999999999</v>
      </c>
      <c r="F33">
        <v>25.765799999999999</v>
      </c>
      <c r="G33">
        <v>26.069299999999998</v>
      </c>
      <c r="H33">
        <v>28.4863</v>
      </c>
      <c r="I33">
        <v>1.3359399999999999</v>
      </c>
      <c r="K33" s="10">
        <f t="shared" si="21"/>
        <v>26069.3</v>
      </c>
      <c r="M33">
        <v>2027</v>
      </c>
      <c r="N33">
        <v>60.855200000000004</v>
      </c>
      <c r="O33">
        <v>24.342099999999999</v>
      </c>
      <c r="P33">
        <v>21.299299999999999</v>
      </c>
      <c r="Q33">
        <v>25.9373</v>
      </c>
      <c r="R33">
        <v>27.142299999999999</v>
      </c>
      <c r="S33">
        <v>27.445799999999998</v>
      </c>
      <c r="T33">
        <v>29.864899999999999</v>
      </c>
      <c r="U33">
        <v>1.3366199999999999</v>
      </c>
      <c r="W33" s="10">
        <f t="shared" si="22"/>
        <v>27445.8</v>
      </c>
      <c r="Y33">
        <v>3</v>
      </c>
      <c r="Z33" t="s">
        <v>100</v>
      </c>
      <c r="AA33">
        <v>2023</v>
      </c>
      <c r="AB33">
        <v>3.4173632399999998</v>
      </c>
      <c r="AC33">
        <v>8.1455883399999998</v>
      </c>
      <c r="AD33">
        <v>4.3367500000000003</v>
      </c>
      <c r="AE33">
        <v>36.852955999999999</v>
      </c>
      <c r="AF33">
        <v>5.9325323100000001E-2</v>
      </c>
      <c r="AG33">
        <v>92.310266799999994</v>
      </c>
      <c r="AQ33" s="3">
        <f t="shared" si="18"/>
        <v>2033</v>
      </c>
      <c r="AR33" s="5">
        <f t="shared" si="20"/>
        <v>8.6943900000000005E-2</v>
      </c>
      <c r="AS33" s="5">
        <f t="shared" si="19"/>
        <v>8.78187E-2</v>
      </c>
      <c r="AT33" s="5">
        <f t="shared" si="14"/>
        <v>4.6462900000000001E-2</v>
      </c>
      <c r="AU33" s="5">
        <f t="shared" si="15"/>
        <v>4.0369700000000001E-2</v>
      </c>
      <c r="AV33" s="3" t="s">
        <v>28</v>
      </c>
      <c r="AW33" s="5">
        <f t="shared" si="16"/>
        <v>9.9642300000000003E-2</v>
      </c>
      <c r="AX33" s="5">
        <f t="shared" si="17"/>
        <v>9.9642300000000003E-2</v>
      </c>
    </row>
    <row r="34" spans="1:58" ht="15" customHeight="1" x14ac:dyDescent="0.2">
      <c r="A34">
        <v>2028</v>
      </c>
      <c r="B34">
        <v>60.855200000000004</v>
      </c>
      <c r="C34">
        <v>24.342099999999999</v>
      </c>
      <c r="D34">
        <v>21.299299999999999</v>
      </c>
      <c r="E34">
        <v>22.695599999999999</v>
      </c>
      <c r="F34">
        <v>24.500499999999999</v>
      </c>
      <c r="G34">
        <v>24.965</v>
      </c>
      <c r="H34">
        <v>28.464099999999998</v>
      </c>
      <c r="I34">
        <v>1.96289</v>
      </c>
      <c r="K34" s="10">
        <f t="shared" si="21"/>
        <v>24965</v>
      </c>
      <c r="M34">
        <v>2028</v>
      </c>
      <c r="N34">
        <v>60.855200000000004</v>
      </c>
      <c r="O34">
        <v>24.342099999999999</v>
      </c>
      <c r="P34">
        <v>21.299299999999999</v>
      </c>
      <c r="Q34">
        <v>23.867699999999999</v>
      </c>
      <c r="R34">
        <v>25.689699999999998</v>
      </c>
      <c r="S34">
        <v>26.148800000000001</v>
      </c>
      <c r="T34">
        <v>29.6539</v>
      </c>
      <c r="U34">
        <v>1.9683200000000001</v>
      </c>
      <c r="W34" s="10">
        <f t="shared" si="22"/>
        <v>26148.800000000003</v>
      </c>
      <c r="Y34">
        <v>3</v>
      </c>
      <c r="Z34" t="s">
        <v>100</v>
      </c>
      <c r="AA34">
        <v>2024</v>
      </c>
      <c r="AB34">
        <v>3.19449915</v>
      </c>
      <c r="AC34">
        <v>7.6134847299999997</v>
      </c>
      <c r="AD34">
        <v>3.19449915</v>
      </c>
      <c r="AE34">
        <v>35.062626100000003</v>
      </c>
      <c r="AF34">
        <v>4.6462900000000001E-2</v>
      </c>
      <c r="AG34">
        <v>89.745586099999997</v>
      </c>
      <c r="AQ34" s="54" t="s">
        <v>38</v>
      </c>
      <c r="AR34" s="54"/>
      <c r="AS34" s="54"/>
      <c r="AT34" s="54"/>
      <c r="AU34" s="54"/>
      <c r="AV34" s="54"/>
      <c r="AW34" s="54"/>
      <c r="AX34" s="54"/>
    </row>
    <row r="35" spans="1:58" ht="15" customHeight="1" x14ac:dyDescent="0.2">
      <c r="A35">
        <v>2029</v>
      </c>
      <c r="B35">
        <v>60.855200000000004</v>
      </c>
      <c r="C35">
        <v>24.342099999999999</v>
      </c>
      <c r="D35">
        <v>21.299299999999999</v>
      </c>
      <c r="E35">
        <v>21.3705</v>
      </c>
      <c r="F35">
        <v>23.810300000000002</v>
      </c>
      <c r="G35">
        <v>24.375</v>
      </c>
      <c r="H35">
        <v>28.979900000000001</v>
      </c>
      <c r="I35">
        <v>2.5424799999999999</v>
      </c>
      <c r="K35" s="10">
        <f t="shared" si="21"/>
        <v>24375</v>
      </c>
      <c r="M35">
        <v>2029</v>
      </c>
      <c r="N35">
        <v>60.855200000000004</v>
      </c>
      <c r="O35">
        <v>24.342099999999999</v>
      </c>
      <c r="P35">
        <v>21.299299999999999</v>
      </c>
      <c r="Q35">
        <v>22.296099999999999</v>
      </c>
      <c r="R35">
        <v>24.825500000000002</v>
      </c>
      <c r="S35">
        <v>25.364999999999998</v>
      </c>
      <c r="T35">
        <v>30.003900000000002</v>
      </c>
      <c r="U35">
        <v>2.5720399999999999</v>
      </c>
      <c r="W35" s="10">
        <f t="shared" si="22"/>
        <v>25365</v>
      </c>
      <c r="Y35">
        <v>3</v>
      </c>
      <c r="Z35" t="s">
        <v>100</v>
      </c>
      <c r="AA35">
        <v>2025</v>
      </c>
      <c r="AB35">
        <v>3.01214966</v>
      </c>
      <c r="AC35">
        <v>7.1793237799999998</v>
      </c>
      <c r="AD35">
        <v>3.01214966</v>
      </c>
      <c r="AE35">
        <v>33.545271300000003</v>
      </c>
      <c r="AF35">
        <v>4.6462900000000001E-2</v>
      </c>
      <c r="AG35">
        <v>88.752651499999999</v>
      </c>
      <c r="AQ35" s="3">
        <f t="shared" ref="AQ35:AQ48" si="23">A26</f>
        <v>2020</v>
      </c>
      <c r="AR35" s="4">
        <f t="shared" ref="AR35:AR48" si="24">G9*1000</f>
        <v>2197.5</v>
      </c>
      <c r="AS35" s="4">
        <f>DR!W9</f>
        <v>2197.5</v>
      </c>
      <c r="AT35" s="4">
        <f t="shared" ref="AT35:AT48" si="25">G145*1000</f>
        <v>2197.5</v>
      </c>
      <c r="AU35" s="4">
        <f t="shared" ref="AU35:AU48" si="26">G213*1000</f>
        <v>2197.5</v>
      </c>
      <c r="AV35" s="4">
        <f>G281*1000</f>
        <v>2197.5</v>
      </c>
      <c r="AW35" s="4">
        <f t="shared" ref="AW35:AW48" si="27">G349*1000</f>
        <v>2197.5</v>
      </c>
      <c r="AX35" s="4">
        <f t="shared" ref="AX35:AX48" si="28">G417*1000</f>
        <v>2197.5</v>
      </c>
      <c r="AZ35" s="29"/>
      <c r="BA35" s="29"/>
      <c r="BB35" s="29"/>
      <c r="BC35" s="29"/>
      <c r="BD35" s="29"/>
      <c r="BE35" s="29"/>
      <c r="BF35" s="29"/>
    </row>
    <row r="36" spans="1:58" ht="15" customHeight="1" x14ac:dyDescent="0.2">
      <c r="A36">
        <v>2030</v>
      </c>
      <c r="B36">
        <v>60.855200000000004</v>
      </c>
      <c r="C36">
        <v>24.342099999999999</v>
      </c>
      <c r="D36">
        <v>21.299299999999999</v>
      </c>
      <c r="E36">
        <v>20.435099999999998</v>
      </c>
      <c r="F36">
        <v>23.476500000000001</v>
      </c>
      <c r="G36">
        <v>24.128799999999998</v>
      </c>
      <c r="H36">
        <v>29.677700000000002</v>
      </c>
      <c r="I36">
        <v>2.9962300000000002</v>
      </c>
      <c r="K36" s="10">
        <f t="shared" si="21"/>
        <v>24128.799999999999</v>
      </c>
      <c r="M36">
        <v>2030</v>
      </c>
      <c r="N36">
        <v>60.855200000000004</v>
      </c>
      <c r="O36">
        <v>24.342099999999999</v>
      </c>
      <c r="P36">
        <v>21.299299999999999</v>
      </c>
      <c r="Q36">
        <v>21.1678</v>
      </c>
      <c r="R36">
        <v>24.3</v>
      </c>
      <c r="S36">
        <v>24.943899999999999</v>
      </c>
      <c r="T36">
        <v>30.555499999999999</v>
      </c>
      <c r="U36">
        <v>3.0451600000000001</v>
      </c>
      <c r="W36" s="10">
        <f t="shared" si="22"/>
        <v>24943.899999999998</v>
      </c>
      <c r="Y36">
        <v>3</v>
      </c>
      <c r="Z36" t="s">
        <v>100</v>
      </c>
      <c r="AA36">
        <v>2026</v>
      </c>
      <c r="AB36">
        <v>2.8548272400000001</v>
      </c>
      <c r="AC36">
        <v>6.8065648599999999</v>
      </c>
      <c r="AD36">
        <v>2.8548272400000001</v>
      </c>
      <c r="AE36">
        <v>32.192388600000001</v>
      </c>
      <c r="AF36">
        <v>4.6462900000000001E-2</v>
      </c>
      <c r="AG36">
        <v>88.316334800000007</v>
      </c>
      <c r="AQ36" s="3">
        <f t="shared" si="23"/>
        <v>2021</v>
      </c>
      <c r="AR36" s="4">
        <f t="shared" si="24"/>
        <v>2997.49</v>
      </c>
      <c r="AS36" s="7">
        <f>AB3*1000</f>
        <v>7107.9246499999999</v>
      </c>
      <c r="AT36" s="4">
        <f t="shared" si="25"/>
        <v>2997.49</v>
      </c>
      <c r="AU36" s="4">
        <f t="shared" si="26"/>
        <v>2997.49</v>
      </c>
      <c r="AV36" s="3" t="s">
        <v>28</v>
      </c>
      <c r="AW36" s="4">
        <f t="shared" si="27"/>
        <v>8663.7999999999993</v>
      </c>
      <c r="AX36" s="4">
        <f t="shared" si="28"/>
        <v>7107.92</v>
      </c>
      <c r="AZ36" s="29"/>
      <c r="BA36" s="29"/>
      <c r="BB36" s="29"/>
      <c r="BC36" s="29"/>
      <c r="BD36" s="29"/>
      <c r="BE36" s="29"/>
      <c r="BF36" s="29"/>
    </row>
    <row r="37" spans="1:58" ht="15" customHeight="1" x14ac:dyDescent="0.2">
      <c r="A37">
        <v>2031</v>
      </c>
      <c r="B37">
        <v>60.855200000000004</v>
      </c>
      <c r="C37">
        <v>24.342099999999999</v>
      </c>
      <c r="D37">
        <v>21.299299999999999</v>
      </c>
      <c r="E37">
        <v>19.903199999999998</v>
      </c>
      <c r="F37">
        <v>23.462199999999999</v>
      </c>
      <c r="G37">
        <v>24.076799999999999</v>
      </c>
      <c r="H37">
        <v>30.417300000000001</v>
      </c>
      <c r="I37">
        <v>3.3156599999999998</v>
      </c>
      <c r="K37" s="10">
        <f t="shared" si="21"/>
        <v>24076.799999999999</v>
      </c>
      <c r="M37">
        <v>2031</v>
      </c>
      <c r="N37">
        <v>60.855200000000004</v>
      </c>
      <c r="O37">
        <v>24.342099999999999</v>
      </c>
      <c r="P37">
        <v>21.299299999999999</v>
      </c>
      <c r="Q37">
        <v>20.482199999999999</v>
      </c>
      <c r="R37">
        <v>24.113900000000001</v>
      </c>
      <c r="S37">
        <v>24.744499999999999</v>
      </c>
      <c r="T37">
        <v>31.1694</v>
      </c>
      <c r="U37">
        <v>3.3751899999999999</v>
      </c>
      <c r="W37" s="10">
        <f t="shared" si="22"/>
        <v>24744.5</v>
      </c>
      <c r="Y37">
        <v>3</v>
      </c>
      <c r="Z37" t="s">
        <v>100</v>
      </c>
      <c r="AA37">
        <v>2027</v>
      </c>
      <c r="AB37">
        <v>2.75437778</v>
      </c>
      <c r="AC37">
        <v>6.5709782700000003</v>
      </c>
      <c r="AD37">
        <v>2.75437778</v>
      </c>
      <c r="AE37">
        <v>31.199859499999999</v>
      </c>
      <c r="AF37">
        <v>4.6462900000000001E-2</v>
      </c>
      <c r="AG37">
        <v>88.397390700000003</v>
      </c>
      <c r="AQ37" s="3">
        <f t="shared" si="23"/>
        <v>2022</v>
      </c>
      <c r="AR37" s="4">
        <f t="shared" si="24"/>
        <v>7068.8899999999994</v>
      </c>
      <c r="AS37" s="7">
        <f>AB4*1000</f>
        <v>7068.8870899999993</v>
      </c>
      <c r="AT37" s="4">
        <f t="shared" si="25"/>
        <v>3612.27</v>
      </c>
      <c r="AU37" s="4">
        <f t="shared" si="26"/>
        <v>3147.57</v>
      </c>
      <c r="AV37" s="3" t="s">
        <v>28</v>
      </c>
      <c r="AW37" s="4">
        <f t="shared" si="27"/>
        <v>8038.49</v>
      </c>
      <c r="AX37" s="4">
        <f t="shared" si="28"/>
        <v>6726.28</v>
      </c>
      <c r="AZ37" s="29"/>
      <c r="BA37" s="29"/>
      <c r="BB37" s="29"/>
      <c r="BC37" s="29"/>
      <c r="BD37" s="29"/>
      <c r="BE37" s="29"/>
      <c r="BF37" s="29"/>
    </row>
    <row r="38" spans="1:58" ht="15" customHeight="1" x14ac:dyDescent="0.2">
      <c r="A38">
        <v>2032</v>
      </c>
      <c r="B38">
        <v>60.855200000000004</v>
      </c>
      <c r="C38">
        <v>24.342099999999999</v>
      </c>
      <c r="D38">
        <v>21.299299999999999</v>
      </c>
      <c r="E38">
        <v>19.616299999999999</v>
      </c>
      <c r="F38">
        <v>23.4514</v>
      </c>
      <c r="G38">
        <v>24.1265</v>
      </c>
      <c r="H38">
        <v>30.743200000000002</v>
      </c>
      <c r="I38">
        <v>3.5341800000000001</v>
      </c>
      <c r="K38" s="10">
        <f t="shared" si="21"/>
        <v>24126.5</v>
      </c>
      <c r="M38">
        <v>2032</v>
      </c>
      <c r="N38">
        <v>60.855200000000004</v>
      </c>
      <c r="O38">
        <v>24.342099999999999</v>
      </c>
      <c r="P38">
        <v>21.299299999999999</v>
      </c>
      <c r="Q38">
        <v>20.074100000000001</v>
      </c>
      <c r="R38">
        <v>23.956099999999999</v>
      </c>
      <c r="S38">
        <v>24.6722</v>
      </c>
      <c r="T38">
        <v>31.385899999999999</v>
      </c>
      <c r="U38">
        <v>3.5974300000000001</v>
      </c>
      <c r="W38" s="10">
        <f t="shared" si="22"/>
        <v>24672.2</v>
      </c>
      <c r="Y38">
        <v>3</v>
      </c>
      <c r="Z38" t="s">
        <v>100</v>
      </c>
      <c r="AA38">
        <v>2028</v>
      </c>
      <c r="AB38">
        <v>2.7218236299999998</v>
      </c>
      <c r="AC38">
        <v>6.4965365200000003</v>
      </c>
      <c r="AD38">
        <v>2.7218236299999998</v>
      </c>
      <c r="AE38">
        <v>30.6505638</v>
      </c>
      <c r="AF38">
        <v>4.6462900000000001E-2</v>
      </c>
      <c r="AG38">
        <v>88.820517899999999</v>
      </c>
      <c r="AQ38" s="3">
        <f t="shared" si="23"/>
        <v>2023</v>
      </c>
      <c r="AR38" s="4">
        <f t="shared" si="24"/>
        <v>6488.63</v>
      </c>
      <c r="AS38" s="4">
        <f>AB5*1000</f>
        <v>6685.5388500000008</v>
      </c>
      <c r="AT38" s="4">
        <f t="shared" si="25"/>
        <v>3465.15</v>
      </c>
      <c r="AU38" s="4">
        <f t="shared" si="26"/>
        <v>3036.9</v>
      </c>
      <c r="AV38" s="3" t="s">
        <v>28</v>
      </c>
      <c r="AW38" s="4">
        <f t="shared" si="27"/>
        <v>7244.34</v>
      </c>
      <c r="AX38" s="4">
        <f t="shared" si="28"/>
        <v>7532.8499999999995</v>
      </c>
      <c r="AZ38" s="29"/>
      <c r="BA38" s="29"/>
      <c r="BB38" s="29"/>
      <c r="BC38" s="29"/>
      <c r="BD38" s="29"/>
      <c r="BE38" s="29"/>
      <c r="BF38" s="29"/>
    </row>
    <row r="39" spans="1:58" ht="15" customHeight="1" x14ac:dyDescent="0.2">
      <c r="A39">
        <v>2033</v>
      </c>
      <c r="B39">
        <v>60.855200000000004</v>
      </c>
      <c r="C39">
        <v>24.342099999999999</v>
      </c>
      <c r="D39">
        <v>21.299299999999999</v>
      </c>
      <c r="E39">
        <v>19.411999999999999</v>
      </c>
      <c r="F39">
        <v>23.577000000000002</v>
      </c>
      <c r="G39">
        <v>24.23</v>
      </c>
      <c r="H39">
        <v>30.915500000000002</v>
      </c>
      <c r="I39">
        <v>3.6957100000000001</v>
      </c>
      <c r="K39" s="10">
        <f t="shared" si="21"/>
        <v>24230</v>
      </c>
      <c r="M39">
        <v>2033</v>
      </c>
      <c r="N39">
        <v>60.855200000000004</v>
      </c>
      <c r="O39">
        <v>24.342099999999999</v>
      </c>
      <c r="P39">
        <v>21.299299999999999</v>
      </c>
      <c r="Q39">
        <v>19.784600000000001</v>
      </c>
      <c r="R39">
        <v>23.992999999999999</v>
      </c>
      <c r="S39">
        <v>24.6753</v>
      </c>
      <c r="T39">
        <v>31.4649</v>
      </c>
      <c r="U39">
        <v>3.7578999999999998</v>
      </c>
      <c r="W39" s="10">
        <f t="shared" si="22"/>
        <v>24675.3</v>
      </c>
      <c r="Y39">
        <v>3</v>
      </c>
      <c r="Z39" t="s">
        <v>100</v>
      </c>
      <c r="AA39">
        <v>2029</v>
      </c>
      <c r="AB39">
        <v>2.7328044199999999</v>
      </c>
      <c r="AC39">
        <v>6.5240911700000002</v>
      </c>
      <c r="AD39">
        <v>2.7328044199999999</v>
      </c>
      <c r="AE39">
        <v>30.484747500000001</v>
      </c>
      <c r="AF39">
        <v>4.6462900000000001E-2</v>
      </c>
      <c r="AG39">
        <v>89.524386699999994</v>
      </c>
      <c r="AQ39" s="3">
        <f t="shared" si="23"/>
        <v>2024</v>
      </c>
      <c r="AR39" s="4">
        <f t="shared" si="24"/>
        <v>5877.86</v>
      </c>
      <c r="AS39" s="4">
        <f t="shared" ref="AS39:AS48" si="29">AB6*1000</f>
        <v>6249.0392300000003</v>
      </c>
      <c r="AT39" s="4">
        <f t="shared" si="25"/>
        <v>3278.18</v>
      </c>
      <c r="AU39" s="4">
        <f t="shared" si="26"/>
        <v>2889.48</v>
      </c>
      <c r="AV39" s="3" t="s">
        <v>28</v>
      </c>
      <c r="AW39" s="4">
        <f t="shared" si="27"/>
        <v>6447.15</v>
      </c>
      <c r="AX39" s="4">
        <f t="shared" si="28"/>
        <v>6695.98</v>
      </c>
      <c r="AZ39" s="29"/>
      <c r="BA39" s="29"/>
      <c r="BB39" s="29"/>
      <c r="BC39" s="29"/>
      <c r="BD39" s="29"/>
      <c r="BE39" s="29"/>
      <c r="BF39" s="29"/>
    </row>
    <row r="40" spans="1:58" ht="15" customHeight="1" x14ac:dyDescent="0.2">
      <c r="Y40">
        <v>3</v>
      </c>
      <c r="Z40" t="s">
        <v>100</v>
      </c>
      <c r="AA40">
        <v>2030</v>
      </c>
      <c r="AB40">
        <v>2.7608076100000001</v>
      </c>
      <c r="AC40">
        <v>6.5910775700000004</v>
      </c>
      <c r="AD40">
        <v>2.7608076100000001</v>
      </c>
      <c r="AE40">
        <v>30.5759987</v>
      </c>
      <c r="AF40">
        <v>4.64628765E-2</v>
      </c>
      <c r="AG40">
        <v>90.247303099999996</v>
      </c>
      <c r="AQ40" s="3">
        <f t="shared" si="23"/>
        <v>2025</v>
      </c>
      <c r="AR40" s="4">
        <f t="shared" si="24"/>
        <v>5311.57</v>
      </c>
      <c r="AS40" s="4">
        <f t="shared" si="29"/>
        <v>5636.59645</v>
      </c>
      <c r="AT40" s="4">
        <f t="shared" si="25"/>
        <v>3088.85</v>
      </c>
      <c r="AU40" s="4">
        <f t="shared" si="26"/>
        <v>2737.6800000000003</v>
      </c>
      <c r="AV40" s="3" t="s">
        <v>28</v>
      </c>
      <c r="AW40" s="4">
        <f t="shared" si="27"/>
        <v>5730.86</v>
      </c>
      <c r="AX40" s="4">
        <f t="shared" si="28"/>
        <v>5943.26</v>
      </c>
      <c r="AZ40" s="29"/>
      <c r="BA40" s="29"/>
      <c r="BB40" s="29"/>
      <c r="BC40" s="29"/>
      <c r="BD40" s="29"/>
      <c r="BE40" s="29"/>
      <c r="BF40" s="29"/>
    </row>
    <row r="41" spans="1:58" ht="15" customHeight="1" x14ac:dyDescent="0.2">
      <c r="A41" t="s">
        <v>101</v>
      </c>
      <c r="M41" t="s">
        <v>101</v>
      </c>
      <c r="Y41">
        <v>3</v>
      </c>
      <c r="Z41" t="s">
        <v>100</v>
      </c>
      <c r="AA41">
        <v>2031</v>
      </c>
      <c r="AB41">
        <v>2.79182022</v>
      </c>
      <c r="AC41">
        <v>6.6647785500000003</v>
      </c>
      <c r="AD41">
        <v>2.79182022</v>
      </c>
      <c r="AE41">
        <v>30.815286700000001</v>
      </c>
      <c r="AF41">
        <v>4.64535976E-2</v>
      </c>
      <c r="AG41">
        <v>91.036694900000001</v>
      </c>
      <c r="AQ41" s="3">
        <f t="shared" si="23"/>
        <v>2026</v>
      </c>
      <c r="AR41" s="4">
        <f t="shared" si="24"/>
        <v>4839.62</v>
      </c>
      <c r="AS41" s="4">
        <f t="shared" si="29"/>
        <v>5122.0646700000007</v>
      </c>
      <c r="AT41" s="4">
        <f t="shared" si="25"/>
        <v>2924.61</v>
      </c>
      <c r="AU41" s="4">
        <f t="shared" si="26"/>
        <v>2605.4499999999998</v>
      </c>
      <c r="AV41" s="3" t="s">
        <v>28</v>
      </c>
      <c r="AW41" s="4">
        <f t="shared" si="27"/>
        <v>5079.17</v>
      </c>
      <c r="AX41" s="4">
        <f t="shared" si="28"/>
        <v>5326.7300000000005</v>
      </c>
      <c r="AZ41" s="29"/>
      <c r="BA41" s="29"/>
      <c r="BB41" s="29"/>
      <c r="BC41" s="29"/>
      <c r="BD41" s="29"/>
      <c r="BE41" s="29"/>
      <c r="BF41" s="29"/>
    </row>
    <row r="42" spans="1:58" ht="15" customHeight="1" x14ac:dyDescent="0.2">
      <c r="A42" t="s">
        <v>6</v>
      </c>
      <c r="B42" t="s">
        <v>39</v>
      </c>
      <c r="C42" t="s">
        <v>40</v>
      </c>
      <c r="D42" t="s">
        <v>41</v>
      </c>
      <c r="E42" t="s">
        <v>42</v>
      </c>
      <c r="F42" t="s">
        <v>43</v>
      </c>
      <c r="G42" t="s">
        <v>44</v>
      </c>
      <c r="H42" t="s">
        <v>45</v>
      </c>
      <c r="I42" t="s">
        <v>46</v>
      </c>
      <c r="M42" t="s">
        <v>6</v>
      </c>
      <c r="N42" t="s">
        <v>39</v>
      </c>
      <c r="O42" t="s">
        <v>40</v>
      </c>
      <c r="P42" t="s">
        <v>41</v>
      </c>
      <c r="Q42" t="s">
        <v>42</v>
      </c>
      <c r="R42" t="s">
        <v>43</v>
      </c>
      <c r="S42" t="s">
        <v>44</v>
      </c>
      <c r="T42" t="s">
        <v>45</v>
      </c>
      <c r="U42" t="s">
        <v>46</v>
      </c>
      <c r="Y42">
        <v>3</v>
      </c>
      <c r="Z42" t="s">
        <v>100</v>
      </c>
      <c r="AA42">
        <v>2032</v>
      </c>
      <c r="AB42">
        <v>2.8226924599999998</v>
      </c>
      <c r="AC42">
        <v>6.7382380499999996</v>
      </c>
      <c r="AD42">
        <v>2.8226924599999998</v>
      </c>
      <c r="AE42">
        <v>31.1295523</v>
      </c>
      <c r="AF42">
        <v>4.64324609E-2</v>
      </c>
      <c r="AG42">
        <v>91.745237299999999</v>
      </c>
      <c r="AP42" s="30"/>
      <c r="AQ42" s="3">
        <f t="shared" si="23"/>
        <v>2027</v>
      </c>
      <c r="AR42" s="4">
        <f t="shared" si="24"/>
        <v>4517.3899999999994</v>
      </c>
      <c r="AS42" s="4">
        <f t="shared" si="29"/>
        <v>4761.9279800000004</v>
      </c>
      <c r="AT42" s="4">
        <f t="shared" si="25"/>
        <v>2817.55</v>
      </c>
      <c r="AU42" s="4">
        <f t="shared" si="26"/>
        <v>2520.9899999999998</v>
      </c>
      <c r="AV42" s="3" t="s">
        <v>28</v>
      </c>
      <c r="AW42" s="4">
        <f t="shared" si="27"/>
        <v>4426.22</v>
      </c>
      <c r="AX42" s="4">
        <f t="shared" si="28"/>
        <v>4675.93</v>
      </c>
      <c r="AZ42" s="29"/>
      <c r="BA42" s="29"/>
      <c r="BB42" s="29"/>
      <c r="BC42" s="29"/>
      <c r="BD42" s="29"/>
      <c r="BE42" s="29"/>
      <c r="BF42" s="29"/>
    </row>
    <row r="43" spans="1:58" ht="15" customHeight="1" x14ac:dyDescent="0.2">
      <c r="A43">
        <v>2020</v>
      </c>
      <c r="B43">
        <v>0</v>
      </c>
      <c r="C43">
        <v>9.29257E-2</v>
      </c>
      <c r="D43">
        <v>0.114372</v>
      </c>
      <c r="E43">
        <v>2.9086799999999999E-2</v>
      </c>
      <c r="F43">
        <v>2.9086799999999999E-2</v>
      </c>
      <c r="G43">
        <v>2.9086799999999999E-2</v>
      </c>
      <c r="H43">
        <v>2.9086799999999999E-2</v>
      </c>
      <c r="I43" s="1">
        <v>5.4470300000000001E-16</v>
      </c>
      <c r="K43" s="11">
        <f t="shared" ref="K43:K57" si="30">G43</f>
        <v>2.9086799999999999E-2</v>
      </c>
      <c r="M43">
        <v>2020</v>
      </c>
      <c r="N43">
        <v>0</v>
      </c>
      <c r="O43">
        <v>9.29257E-2</v>
      </c>
      <c r="P43">
        <v>0.114372</v>
      </c>
      <c r="Q43">
        <v>2.9086799999999999E-2</v>
      </c>
      <c r="R43">
        <v>2.9086799999999999E-2</v>
      </c>
      <c r="S43">
        <v>2.9086799999999999E-2</v>
      </c>
      <c r="T43">
        <v>2.9086799999999999E-2</v>
      </c>
      <c r="U43" s="1">
        <v>5.4470300000000001E-16</v>
      </c>
      <c r="W43" s="11">
        <f t="shared" ref="W43:W57" si="31">S43</f>
        <v>2.9086799999999999E-2</v>
      </c>
      <c r="Y43">
        <v>3</v>
      </c>
      <c r="Z43" t="s">
        <v>100</v>
      </c>
      <c r="AA43">
        <v>2033</v>
      </c>
      <c r="AB43">
        <v>2.8552045499999998</v>
      </c>
      <c r="AC43">
        <v>6.8158339400000001</v>
      </c>
      <c r="AD43">
        <v>2.8552045499999998</v>
      </c>
      <c r="AE43">
        <v>31.478482400000001</v>
      </c>
      <c r="AF43">
        <v>4.6408942500000001E-2</v>
      </c>
      <c r="AG43">
        <v>92.433762599999994</v>
      </c>
      <c r="AQ43" s="3">
        <f t="shared" si="23"/>
        <v>2028</v>
      </c>
      <c r="AR43" s="4">
        <f t="shared" si="24"/>
        <v>4286.49</v>
      </c>
      <c r="AS43" s="4">
        <f t="shared" si="29"/>
        <v>4555.48668</v>
      </c>
      <c r="AT43" s="4">
        <f t="shared" si="25"/>
        <v>2778.81</v>
      </c>
      <c r="AU43" s="4">
        <f t="shared" si="26"/>
        <v>2494.63</v>
      </c>
      <c r="AV43" s="3" t="s">
        <v>28</v>
      </c>
      <c r="AW43" s="4">
        <f t="shared" si="27"/>
        <v>4128.8900000000003</v>
      </c>
      <c r="AX43" s="4">
        <f t="shared" si="28"/>
        <v>4316.2700000000004</v>
      </c>
      <c r="AZ43" s="29"/>
      <c r="BA43" s="29"/>
      <c r="BB43" s="29"/>
      <c r="BC43" s="29"/>
      <c r="BD43" s="29"/>
      <c r="BE43" s="29"/>
      <c r="BF43" s="29"/>
    </row>
    <row r="44" spans="1:58" ht="15" customHeight="1" x14ac:dyDescent="0.2">
      <c r="A44">
        <v>2021</v>
      </c>
      <c r="B44">
        <v>0</v>
      </c>
      <c r="C44">
        <v>9.29257E-2</v>
      </c>
      <c r="D44">
        <v>0.114372</v>
      </c>
      <c r="E44">
        <v>3.8221999999999999E-2</v>
      </c>
      <c r="F44">
        <v>3.8222800000000001E-2</v>
      </c>
      <c r="G44">
        <v>3.8222699999999998E-2</v>
      </c>
      <c r="H44">
        <v>3.8223E-2</v>
      </c>
      <c r="I44" s="1">
        <v>3.7342000000000002E-7</v>
      </c>
      <c r="K44" s="11">
        <f t="shared" si="30"/>
        <v>3.8222699999999998E-2</v>
      </c>
      <c r="M44">
        <v>2021</v>
      </c>
      <c r="N44">
        <v>0</v>
      </c>
      <c r="O44">
        <v>9.29257E-2</v>
      </c>
      <c r="P44">
        <v>0.114372</v>
      </c>
      <c r="Q44">
        <v>3.8221999999999999E-2</v>
      </c>
      <c r="R44">
        <v>3.8222800000000001E-2</v>
      </c>
      <c r="S44">
        <v>3.8222699999999998E-2</v>
      </c>
      <c r="T44">
        <v>3.8223E-2</v>
      </c>
      <c r="U44" s="1">
        <v>3.7342000000000002E-7</v>
      </c>
      <c r="W44" s="11">
        <f t="shared" si="31"/>
        <v>3.8222699999999998E-2</v>
      </c>
      <c r="Y44">
        <v>4</v>
      </c>
      <c r="Z44" t="s">
        <v>100</v>
      </c>
      <c r="AA44">
        <v>2020</v>
      </c>
      <c r="AB44">
        <v>3.0346099999999998</v>
      </c>
      <c r="AC44">
        <v>8.3203399999999998</v>
      </c>
      <c r="AD44">
        <v>2.1974999999999998</v>
      </c>
      <c r="AE44">
        <v>37.594200000000001</v>
      </c>
      <c r="AF44">
        <v>2.9086799999999999E-2</v>
      </c>
      <c r="AG44">
        <v>99.245400000000004</v>
      </c>
      <c r="AQ44" s="3">
        <f t="shared" si="23"/>
        <v>2029</v>
      </c>
      <c r="AR44" s="4">
        <f t="shared" si="24"/>
        <v>4146.49</v>
      </c>
      <c r="AS44" s="4">
        <f t="shared" si="29"/>
        <v>4397.6660400000001</v>
      </c>
      <c r="AT44" s="4">
        <f t="shared" si="25"/>
        <v>2784.08</v>
      </c>
      <c r="AU44" s="4">
        <f t="shared" si="26"/>
        <v>2505.79</v>
      </c>
      <c r="AV44" s="3" t="s">
        <v>28</v>
      </c>
      <c r="AW44" s="4">
        <f t="shared" si="27"/>
        <v>4051.4700000000003</v>
      </c>
      <c r="AX44" s="4">
        <f t="shared" si="28"/>
        <v>4192.5</v>
      </c>
      <c r="AZ44" s="29"/>
      <c r="BA44" s="29"/>
      <c r="BB44" s="29"/>
      <c r="BC44" s="29"/>
      <c r="BD44" s="29"/>
      <c r="BE44" s="29"/>
      <c r="BF44" s="29"/>
    </row>
    <row r="45" spans="1:58" ht="15" customHeight="1" x14ac:dyDescent="0.2">
      <c r="A45">
        <v>2022</v>
      </c>
      <c r="B45">
        <v>0</v>
      </c>
      <c r="C45">
        <v>9.29257E-2</v>
      </c>
      <c r="D45">
        <v>0.114372</v>
      </c>
      <c r="E45">
        <v>9.29257E-2</v>
      </c>
      <c r="F45">
        <v>9.29257E-2</v>
      </c>
      <c r="G45">
        <v>9.29257E-2</v>
      </c>
      <c r="H45">
        <v>9.29257E-2</v>
      </c>
      <c r="I45" s="1">
        <v>1.23512E-15</v>
      </c>
      <c r="K45" s="11">
        <f t="shared" si="30"/>
        <v>9.29257E-2</v>
      </c>
      <c r="M45">
        <v>2022</v>
      </c>
      <c r="N45">
        <v>0</v>
      </c>
      <c r="O45">
        <v>9.29257E-2</v>
      </c>
      <c r="P45">
        <v>0.114372</v>
      </c>
      <c r="Q45">
        <v>6.1185700000000003E-2</v>
      </c>
      <c r="R45">
        <v>6.1192799999999999E-2</v>
      </c>
      <c r="S45">
        <v>6.1192000000000003E-2</v>
      </c>
      <c r="T45">
        <v>6.1195300000000001E-2</v>
      </c>
      <c r="U45" s="1">
        <v>3.3319100000000001E-6</v>
      </c>
      <c r="W45" s="11">
        <f t="shared" si="31"/>
        <v>6.1192000000000003E-2</v>
      </c>
      <c r="Y45">
        <v>4</v>
      </c>
      <c r="Z45" t="s">
        <v>100</v>
      </c>
      <c r="AA45">
        <v>2021</v>
      </c>
      <c r="AB45">
        <v>3.1627546</v>
      </c>
      <c r="AC45">
        <v>8.6638061200000003</v>
      </c>
      <c r="AD45">
        <v>2.99749</v>
      </c>
      <c r="AE45">
        <v>38.541900699999999</v>
      </c>
      <c r="AF45">
        <v>3.8222688800000001E-2</v>
      </c>
      <c r="AG45">
        <v>97.7664884</v>
      </c>
      <c r="AQ45" s="3">
        <f t="shared" si="23"/>
        <v>2030</v>
      </c>
      <c r="AR45" s="4">
        <f t="shared" si="24"/>
        <v>4089.9799999999996</v>
      </c>
      <c r="AS45" s="4">
        <f t="shared" si="29"/>
        <v>4299.01091</v>
      </c>
      <c r="AT45" s="4">
        <f t="shared" si="25"/>
        <v>2806.85</v>
      </c>
      <c r="AU45" s="4">
        <f t="shared" si="26"/>
        <v>2531.6999999999998</v>
      </c>
      <c r="AV45" s="3" t="s">
        <v>28</v>
      </c>
      <c r="AW45" s="4">
        <f t="shared" si="27"/>
        <v>4071.72</v>
      </c>
      <c r="AX45" s="4">
        <f t="shared" si="28"/>
        <v>4177.8599999999997</v>
      </c>
      <c r="AZ45" s="29"/>
      <c r="BA45" s="29"/>
      <c r="BB45" s="29"/>
      <c r="BC45" s="29"/>
      <c r="BD45" s="29"/>
      <c r="BE45" s="29"/>
      <c r="BF45" s="29"/>
    </row>
    <row r="46" spans="1:58" ht="15" customHeight="1" x14ac:dyDescent="0.2">
      <c r="A46">
        <v>2023</v>
      </c>
      <c r="B46">
        <v>0</v>
      </c>
      <c r="C46">
        <v>9.29257E-2</v>
      </c>
      <c r="D46">
        <v>0.114372</v>
      </c>
      <c r="E46">
        <v>9.29257E-2</v>
      </c>
      <c r="F46">
        <v>9.29257E-2</v>
      </c>
      <c r="G46">
        <v>9.29257E-2</v>
      </c>
      <c r="H46">
        <v>9.29257E-2</v>
      </c>
      <c r="I46" s="1">
        <v>1.23512E-15</v>
      </c>
      <c r="K46" s="11">
        <f t="shared" si="30"/>
        <v>9.29257E-2</v>
      </c>
      <c r="M46">
        <v>2023</v>
      </c>
      <c r="N46">
        <v>0</v>
      </c>
      <c r="O46">
        <v>9.29257E-2</v>
      </c>
      <c r="P46">
        <v>0.114372</v>
      </c>
      <c r="Q46">
        <v>5.9295399999999998E-2</v>
      </c>
      <c r="R46">
        <v>5.9329199999999999E-2</v>
      </c>
      <c r="S46">
        <v>5.9325299999999997E-2</v>
      </c>
      <c r="T46">
        <v>5.9340900000000002E-2</v>
      </c>
      <c r="U46" s="1">
        <v>1.5565499999999999E-5</v>
      </c>
      <c r="W46" s="11">
        <f t="shared" si="31"/>
        <v>5.9325299999999997E-2</v>
      </c>
      <c r="Y46">
        <v>4</v>
      </c>
      <c r="Z46" t="s">
        <v>100</v>
      </c>
      <c r="AA46">
        <v>2022</v>
      </c>
      <c r="AB46">
        <v>3.1475733300000002</v>
      </c>
      <c r="AC46">
        <v>8.6137926799999995</v>
      </c>
      <c r="AD46">
        <v>4.7245699999999999</v>
      </c>
      <c r="AE46">
        <v>38.371426399999997</v>
      </c>
      <c r="AF46">
        <v>6.1192038300000001E-2</v>
      </c>
      <c r="AG46">
        <v>95.682143999999994</v>
      </c>
      <c r="AQ46" s="3">
        <f t="shared" si="23"/>
        <v>2031</v>
      </c>
      <c r="AR46" s="4">
        <f t="shared" si="24"/>
        <v>4075.92</v>
      </c>
      <c r="AS46" s="4">
        <f t="shared" si="29"/>
        <v>4245.7189200000003</v>
      </c>
      <c r="AT46" s="4">
        <f t="shared" si="25"/>
        <v>2833.38</v>
      </c>
      <c r="AU46" s="4">
        <f t="shared" si="26"/>
        <v>2560.62</v>
      </c>
      <c r="AV46" s="3" t="s">
        <v>28</v>
      </c>
      <c r="AW46" s="4">
        <f t="shared" si="27"/>
        <v>4123.84</v>
      </c>
      <c r="AX46" s="4">
        <f t="shared" si="28"/>
        <v>4204.08</v>
      </c>
      <c r="AZ46" s="29"/>
      <c r="BA46" s="29"/>
      <c r="BB46" s="29"/>
      <c r="BC46" s="29"/>
      <c r="BD46" s="29"/>
      <c r="BE46" s="29"/>
      <c r="BF46" s="29"/>
    </row>
    <row r="47" spans="1:58" ht="15" customHeight="1" x14ac:dyDescent="0.2">
      <c r="A47">
        <v>2024</v>
      </c>
      <c r="B47">
        <v>0</v>
      </c>
      <c r="C47">
        <v>9.29257E-2</v>
      </c>
      <c r="D47">
        <v>0.114372</v>
      </c>
      <c r="E47">
        <v>9.29257E-2</v>
      </c>
      <c r="F47">
        <v>9.29257E-2</v>
      </c>
      <c r="G47">
        <v>9.29257E-2</v>
      </c>
      <c r="H47">
        <v>9.29257E-2</v>
      </c>
      <c r="I47" s="1">
        <v>1.23512E-15</v>
      </c>
      <c r="K47" s="11">
        <f t="shared" si="30"/>
        <v>9.29257E-2</v>
      </c>
      <c r="M47">
        <v>2024</v>
      </c>
      <c r="N47">
        <v>0</v>
      </c>
      <c r="O47">
        <v>9.29257E-2</v>
      </c>
      <c r="P47">
        <v>0.114372</v>
      </c>
      <c r="Q47">
        <v>9.29257E-2</v>
      </c>
      <c r="R47">
        <v>9.29257E-2</v>
      </c>
      <c r="S47">
        <v>9.29257E-2</v>
      </c>
      <c r="T47">
        <v>9.29257E-2</v>
      </c>
      <c r="U47" s="1">
        <v>1.23512E-15</v>
      </c>
      <c r="W47" s="11">
        <f t="shared" si="31"/>
        <v>9.29257E-2</v>
      </c>
      <c r="Y47">
        <v>4</v>
      </c>
      <c r="Z47" t="s">
        <v>100</v>
      </c>
      <c r="AA47">
        <v>2023</v>
      </c>
      <c r="AB47">
        <v>2.9778536299999998</v>
      </c>
      <c r="AC47">
        <v>8.1455883399999998</v>
      </c>
      <c r="AD47">
        <v>4.3367500000000003</v>
      </c>
      <c r="AE47">
        <v>36.852955999999999</v>
      </c>
      <c r="AF47">
        <v>5.9325323100000001E-2</v>
      </c>
      <c r="AG47">
        <v>92.310266799999994</v>
      </c>
      <c r="AQ47" s="3">
        <f t="shared" si="23"/>
        <v>2032</v>
      </c>
      <c r="AR47" s="4">
        <f t="shared" si="24"/>
        <v>4083.51</v>
      </c>
      <c r="AS47" s="4">
        <f t="shared" si="29"/>
        <v>4220.1257099999993</v>
      </c>
      <c r="AT47" s="4">
        <f t="shared" si="25"/>
        <v>2860.22</v>
      </c>
      <c r="AU47" s="4">
        <f t="shared" si="26"/>
        <v>2589.87</v>
      </c>
      <c r="AV47" s="3" t="s">
        <v>28</v>
      </c>
      <c r="AW47" s="4">
        <f t="shared" si="27"/>
        <v>4184.5999999999995</v>
      </c>
      <c r="AX47" s="4">
        <f t="shared" si="28"/>
        <v>4245.63</v>
      </c>
      <c r="AZ47" s="29"/>
      <c r="BA47" s="29"/>
      <c r="BB47" s="29"/>
      <c r="BC47" s="29"/>
      <c r="BD47" s="29"/>
      <c r="BE47" s="29"/>
      <c r="BF47" s="29"/>
    </row>
    <row r="48" spans="1:58" ht="15" customHeight="1" x14ac:dyDescent="0.2">
      <c r="A48">
        <v>2025</v>
      </c>
      <c r="B48">
        <v>0</v>
      </c>
      <c r="C48">
        <v>9.29257E-2</v>
      </c>
      <c r="D48">
        <v>0.114372</v>
      </c>
      <c r="E48">
        <v>9.29257E-2</v>
      </c>
      <c r="F48">
        <v>9.29257E-2</v>
      </c>
      <c r="G48">
        <v>9.29257E-2</v>
      </c>
      <c r="H48">
        <v>9.29257E-2</v>
      </c>
      <c r="I48" s="1">
        <v>1.23512E-15</v>
      </c>
      <c r="K48" s="11">
        <f t="shared" si="30"/>
        <v>9.29257E-2</v>
      </c>
      <c r="M48">
        <v>2025</v>
      </c>
      <c r="N48">
        <v>0</v>
      </c>
      <c r="O48">
        <v>9.29257E-2</v>
      </c>
      <c r="P48">
        <v>0.114372</v>
      </c>
      <c r="Q48">
        <v>9.29257E-2</v>
      </c>
      <c r="R48">
        <v>9.29257E-2</v>
      </c>
      <c r="S48">
        <v>9.29257E-2</v>
      </c>
      <c r="T48">
        <v>9.29257E-2</v>
      </c>
      <c r="U48" s="1">
        <v>1.23512E-15</v>
      </c>
      <c r="W48" s="11">
        <f t="shared" si="31"/>
        <v>9.29257E-2</v>
      </c>
      <c r="Y48">
        <v>4</v>
      </c>
      <c r="Z48" t="s">
        <v>100</v>
      </c>
      <c r="AA48">
        <v>2024</v>
      </c>
      <c r="AB48">
        <v>2.78368211</v>
      </c>
      <c r="AC48">
        <v>7.6134847299999997</v>
      </c>
      <c r="AD48">
        <v>2.78368211</v>
      </c>
      <c r="AE48">
        <v>35.096989999999998</v>
      </c>
      <c r="AF48">
        <v>4.0369700000000001E-2</v>
      </c>
      <c r="AG48">
        <v>89.745586099999997</v>
      </c>
      <c r="AQ48" s="3">
        <f t="shared" si="23"/>
        <v>2033</v>
      </c>
      <c r="AR48" s="4">
        <f t="shared" si="24"/>
        <v>4106.0200000000004</v>
      </c>
      <c r="AS48" s="4">
        <f t="shared" si="29"/>
        <v>4216.13033</v>
      </c>
      <c r="AT48" s="4">
        <f t="shared" si="25"/>
        <v>2888.9700000000003</v>
      </c>
      <c r="AU48" s="4">
        <f t="shared" si="26"/>
        <v>2620.6</v>
      </c>
      <c r="AV48" s="6" t="s">
        <v>28</v>
      </c>
      <c r="AW48" s="4">
        <f t="shared" si="27"/>
        <v>4251.4399999999996</v>
      </c>
      <c r="AX48" s="4">
        <f t="shared" si="28"/>
        <v>4297.72</v>
      </c>
      <c r="AZ48" s="29"/>
      <c r="BA48" s="29"/>
      <c r="BB48" s="29"/>
      <c r="BC48" s="29"/>
      <c r="BD48" s="29"/>
      <c r="BE48" s="29"/>
      <c r="BF48" s="29"/>
    </row>
    <row r="49" spans="1:42" ht="15" customHeight="1" x14ac:dyDescent="0.2">
      <c r="A49">
        <v>2026</v>
      </c>
      <c r="B49">
        <v>0</v>
      </c>
      <c r="C49">
        <v>9.29257E-2</v>
      </c>
      <c r="D49">
        <v>0.114372</v>
      </c>
      <c r="E49">
        <v>9.29257E-2</v>
      </c>
      <c r="F49">
        <v>9.29257E-2</v>
      </c>
      <c r="G49">
        <v>9.29257E-2</v>
      </c>
      <c r="H49">
        <v>9.29257E-2</v>
      </c>
      <c r="I49" s="1">
        <v>1.23512E-15</v>
      </c>
      <c r="K49" s="11">
        <f t="shared" si="30"/>
        <v>9.29257E-2</v>
      </c>
      <c r="M49">
        <v>2026</v>
      </c>
      <c r="N49">
        <v>0</v>
      </c>
      <c r="O49">
        <v>9.29257E-2</v>
      </c>
      <c r="P49">
        <v>0.114372</v>
      </c>
      <c r="Q49">
        <v>9.29257E-2</v>
      </c>
      <c r="R49">
        <v>9.29257E-2</v>
      </c>
      <c r="S49">
        <v>9.29257E-2</v>
      </c>
      <c r="T49">
        <v>9.29257E-2</v>
      </c>
      <c r="U49" s="1">
        <v>1.23512E-15</v>
      </c>
      <c r="W49" s="11">
        <f t="shared" si="31"/>
        <v>9.29257E-2</v>
      </c>
      <c r="Y49">
        <v>4</v>
      </c>
      <c r="Z49" t="s">
        <v>100</v>
      </c>
      <c r="AA49">
        <v>2025</v>
      </c>
      <c r="AB49">
        <v>2.6401179799999999</v>
      </c>
      <c r="AC49">
        <v>7.2212798500000002</v>
      </c>
      <c r="AD49">
        <v>2.6401179799999999</v>
      </c>
      <c r="AE49">
        <v>33.770860399999997</v>
      </c>
      <c r="AF49">
        <v>4.0369700000000001E-2</v>
      </c>
      <c r="AG49">
        <v>89.159571400000004</v>
      </c>
    </row>
    <row r="50" spans="1:42" ht="15" customHeight="1" x14ac:dyDescent="0.2">
      <c r="A50">
        <v>2027</v>
      </c>
      <c r="B50">
        <v>0</v>
      </c>
      <c r="C50">
        <v>9.29257E-2</v>
      </c>
      <c r="D50">
        <v>0.114372</v>
      </c>
      <c r="E50">
        <v>9.29257E-2</v>
      </c>
      <c r="F50">
        <v>9.29257E-2</v>
      </c>
      <c r="G50">
        <v>9.2916799999999994E-2</v>
      </c>
      <c r="H50">
        <v>9.29257E-2</v>
      </c>
      <c r="I50" s="1">
        <v>8.9036999999999995E-5</v>
      </c>
      <c r="K50" s="11">
        <f t="shared" si="30"/>
        <v>9.2916799999999994E-2</v>
      </c>
      <c r="M50">
        <v>2027</v>
      </c>
      <c r="N50">
        <v>0</v>
      </c>
      <c r="O50">
        <v>9.29257E-2</v>
      </c>
      <c r="P50">
        <v>0.114372</v>
      </c>
      <c r="Q50">
        <v>9.29257E-2</v>
      </c>
      <c r="R50">
        <v>9.29257E-2</v>
      </c>
      <c r="S50">
        <v>9.29257E-2</v>
      </c>
      <c r="T50">
        <v>9.29257E-2</v>
      </c>
      <c r="U50" s="1">
        <v>1.23512E-15</v>
      </c>
      <c r="W50" s="11">
        <f t="shared" si="31"/>
        <v>9.29257E-2</v>
      </c>
      <c r="Y50">
        <v>4</v>
      </c>
      <c r="Z50" t="s">
        <v>100</v>
      </c>
      <c r="AA50">
        <v>2026</v>
      </c>
      <c r="AB50">
        <v>2.51614505</v>
      </c>
      <c r="AC50">
        <v>6.8845674800000003</v>
      </c>
      <c r="AD50">
        <v>2.51614505</v>
      </c>
      <c r="AE50">
        <v>32.584132199999999</v>
      </c>
      <c r="AF50">
        <v>4.0369700000000001E-2</v>
      </c>
      <c r="AG50">
        <v>89.071849499999999</v>
      </c>
    </row>
    <row r="51" spans="1:42" ht="15" customHeight="1" x14ac:dyDescent="0.2">
      <c r="A51">
        <v>2028</v>
      </c>
      <c r="B51">
        <v>0</v>
      </c>
      <c r="C51">
        <v>9.29257E-2</v>
      </c>
      <c r="D51">
        <v>0.114372</v>
      </c>
      <c r="E51">
        <v>8.6309499999999997E-2</v>
      </c>
      <c r="F51">
        <v>9.29257E-2</v>
      </c>
      <c r="G51">
        <v>9.1267200000000007E-2</v>
      </c>
      <c r="H51">
        <v>9.29257E-2</v>
      </c>
      <c r="I51" s="1">
        <v>2.3747E-3</v>
      </c>
      <c r="K51" s="11">
        <f t="shared" si="30"/>
        <v>9.1267200000000007E-2</v>
      </c>
      <c r="M51">
        <v>2028</v>
      </c>
      <c r="N51">
        <v>0</v>
      </c>
      <c r="O51">
        <v>9.29257E-2</v>
      </c>
      <c r="P51">
        <v>0.114372</v>
      </c>
      <c r="Q51">
        <v>9.1019299999999997E-2</v>
      </c>
      <c r="R51">
        <v>9.29257E-2</v>
      </c>
      <c r="S51">
        <v>9.2686099999999993E-2</v>
      </c>
      <c r="T51">
        <v>9.29257E-2</v>
      </c>
      <c r="U51" s="1">
        <v>7.5839199999999999E-4</v>
      </c>
      <c r="W51" s="11">
        <f t="shared" si="31"/>
        <v>9.2686099999999993E-2</v>
      </c>
      <c r="Y51">
        <v>4</v>
      </c>
      <c r="Z51" t="s">
        <v>100</v>
      </c>
      <c r="AA51">
        <v>2027</v>
      </c>
      <c r="AB51">
        <v>2.4396578299999998</v>
      </c>
      <c r="AC51">
        <v>6.6795106000000004</v>
      </c>
      <c r="AD51">
        <v>2.4396578299999998</v>
      </c>
      <c r="AE51">
        <v>31.7332523</v>
      </c>
      <c r="AF51">
        <v>4.0369700000000001E-2</v>
      </c>
      <c r="AG51">
        <v>89.449861200000001</v>
      </c>
    </row>
    <row r="52" spans="1:42" ht="15" customHeight="1" x14ac:dyDescent="0.2">
      <c r="A52">
        <v>2029</v>
      </c>
      <c r="B52">
        <v>0</v>
      </c>
      <c r="C52">
        <v>9.29257E-2</v>
      </c>
      <c r="D52">
        <v>0.114372</v>
      </c>
      <c r="E52">
        <v>8.0984799999999996E-2</v>
      </c>
      <c r="F52">
        <v>9.0788900000000006E-2</v>
      </c>
      <c r="G52">
        <v>8.9133199999999996E-2</v>
      </c>
      <c r="H52">
        <v>9.29257E-2</v>
      </c>
      <c r="I52" s="1">
        <v>4.3079900000000003E-3</v>
      </c>
      <c r="K52" s="11">
        <f t="shared" si="30"/>
        <v>8.9133199999999996E-2</v>
      </c>
      <c r="M52">
        <v>2029</v>
      </c>
      <c r="N52">
        <v>0</v>
      </c>
      <c r="O52">
        <v>9.29257E-2</v>
      </c>
      <c r="P52">
        <v>0.114372</v>
      </c>
      <c r="Q52">
        <v>8.4704000000000002E-2</v>
      </c>
      <c r="R52">
        <v>9.29257E-2</v>
      </c>
      <c r="S52">
        <v>9.1055899999999995E-2</v>
      </c>
      <c r="T52">
        <v>9.29257E-2</v>
      </c>
      <c r="U52" s="1">
        <v>2.9089200000000002E-3</v>
      </c>
      <c r="W52" s="11">
        <f t="shared" si="31"/>
        <v>9.1055899999999995E-2</v>
      </c>
      <c r="X52">
        <f>97271/106526</f>
        <v>0.91311980173854268</v>
      </c>
      <c r="Y52">
        <v>4</v>
      </c>
      <c r="Z52" t="s">
        <v>100</v>
      </c>
      <c r="AA52">
        <v>2028</v>
      </c>
      <c r="AB52">
        <v>2.4208030800000002</v>
      </c>
      <c r="AC52">
        <v>6.6313635499999997</v>
      </c>
      <c r="AD52">
        <v>2.4208030800000002</v>
      </c>
      <c r="AE52">
        <v>31.305653499999998</v>
      </c>
      <c r="AF52">
        <v>4.0369700000000001E-2</v>
      </c>
      <c r="AG52">
        <v>90.130195900000004</v>
      </c>
      <c r="AM52" s="48"/>
      <c r="AN52" s="48"/>
      <c r="AO52" s="45"/>
    </row>
    <row r="53" spans="1:42" ht="15" customHeight="1" x14ac:dyDescent="0.2">
      <c r="A53">
        <v>2030</v>
      </c>
      <c r="B53">
        <v>0</v>
      </c>
      <c r="C53">
        <v>9.29257E-2</v>
      </c>
      <c r="D53">
        <v>0.114372</v>
      </c>
      <c r="E53">
        <v>7.7226000000000003E-2</v>
      </c>
      <c r="F53">
        <v>8.9447299999999993E-2</v>
      </c>
      <c r="G53">
        <v>8.7826299999999996E-2</v>
      </c>
      <c r="H53">
        <v>9.29257E-2</v>
      </c>
      <c r="I53">
        <v>5.5489299999999997E-3</v>
      </c>
      <c r="K53" s="11">
        <f t="shared" si="30"/>
        <v>8.7826299999999996E-2</v>
      </c>
      <c r="M53">
        <v>2030</v>
      </c>
      <c r="N53">
        <v>0</v>
      </c>
      <c r="O53">
        <v>9.29257E-2</v>
      </c>
      <c r="P53">
        <v>0.114372</v>
      </c>
      <c r="Q53">
        <v>8.01703E-2</v>
      </c>
      <c r="R53">
        <v>9.2756500000000006E-2</v>
      </c>
      <c r="S53">
        <v>8.9537400000000003E-2</v>
      </c>
      <c r="T53">
        <v>9.29257E-2</v>
      </c>
      <c r="U53" s="1">
        <v>4.4651999999999999E-3</v>
      </c>
      <c r="W53" s="11">
        <f t="shared" si="31"/>
        <v>8.9537400000000003E-2</v>
      </c>
      <c r="X53">
        <f>(17240-16250)/17240</f>
        <v>5.7424593967517402E-2</v>
      </c>
      <c r="Y53">
        <v>4</v>
      </c>
      <c r="Z53" t="s">
        <v>100</v>
      </c>
      <c r="AA53">
        <v>2029</v>
      </c>
      <c r="AB53">
        <v>2.43895653</v>
      </c>
      <c r="AC53">
        <v>6.6825178100000002</v>
      </c>
      <c r="AD53">
        <v>2.43895653</v>
      </c>
      <c r="AE53">
        <v>31.247928600000002</v>
      </c>
      <c r="AF53">
        <v>4.0369700000000001E-2</v>
      </c>
      <c r="AG53">
        <v>91.063965999999994</v>
      </c>
      <c r="AM53" s="48"/>
      <c r="AN53" s="45"/>
      <c r="AO53" s="45"/>
      <c r="AP53" s="48"/>
    </row>
    <row r="54" spans="1:42" ht="15" customHeight="1" x14ac:dyDescent="0.2">
      <c r="A54">
        <v>2031</v>
      </c>
      <c r="B54">
        <v>0</v>
      </c>
      <c r="C54">
        <v>9.29257E-2</v>
      </c>
      <c r="D54">
        <v>0.114372</v>
      </c>
      <c r="E54">
        <v>7.50884E-2</v>
      </c>
      <c r="F54">
        <v>8.9389999999999997E-2</v>
      </c>
      <c r="G54">
        <v>8.7197300000000005E-2</v>
      </c>
      <c r="H54">
        <v>9.29257E-2</v>
      </c>
      <c r="I54">
        <v>6.3355699999999996E-3</v>
      </c>
      <c r="K54" s="11">
        <f t="shared" si="30"/>
        <v>8.7197300000000005E-2</v>
      </c>
      <c r="M54">
        <v>2031</v>
      </c>
      <c r="N54">
        <v>0</v>
      </c>
      <c r="O54">
        <v>9.29257E-2</v>
      </c>
      <c r="P54">
        <v>0.114372</v>
      </c>
      <c r="Q54">
        <v>7.7415300000000006E-2</v>
      </c>
      <c r="R54">
        <v>9.2008699999999999E-2</v>
      </c>
      <c r="S54">
        <v>8.8598499999999997E-2</v>
      </c>
      <c r="T54">
        <v>9.29257E-2</v>
      </c>
      <c r="U54" s="1">
        <v>5.4996000000000003E-3</v>
      </c>
      <c r="W54" s="11">
        <f t="shared" si="31"/>
        <v>8.8598499999999997E-2</v>
      </c>
      <c r="Y54">
        <v>4</v>
      </c>
      <c r="Z54" t="s">
        <v>100</v>
      </c>
      <c r="AA54">
        <v>2030</v>
      </c>
      <c r="AB54">
        <v>2.47132577</v>
      </c>
      <c r="AC54">
        <v>6.7713239700000001</v>
      </c>
      <c r="AD54">
        <v>2.47132577</v>
      </c>
      <c r="AE54">
        <v>31.438567200000001</v>
      </c>
      <c r="AF54">
        <v>4.0369700000000001E-2</v>
      </c>
      <c r="AG54">
        <v>91.997497499999994</v>
      </c>
      <c r="AM54" s="45"/>
      <c r="AN54" s="45"/>
      <c r="AO54" s="45"/>
      <c r="AP54" s="45"/>
    </row>
    <row r="55" spans="1:42" ht="15" customHeight="1" x14ac:dyDescent="0.2">
      <c r="A55">
        <v>2032</v>
      </c>
      <c r="B55">
        <v>0</v>
      </c>
      <c r="C55">
        <v>9.29257E-2</v>
      </c>
      <c r="D55">
        <v>0.114372</v>
      </c>
      <c r="E55">
        <v>7.3935500000000001E-2</v>
      </c>
      <c r="F55">
        <v>8.9346700000000001E-2</v>
      </c>
      <c r="G55">
        <v>8.6965299999999995E-2</v>
      </c>
      <c r="H55">
        <v>9.29257E-2</v>
      </c>
      <c r="I55">
        <v>6.8194500000000003E-3</v>
      </c>
      <c r="K55" s="11">
        <f t="shared" si="30"/>
        <v>8.6965299999999995E-2</v>
      </c>
      <c r="M55">
        <v>2032</v>
      </c>
      <c r="N55">
        <v>0</v>
      </c>
      <c r="O55">
        <v>9.29257E-2</v>
      </c>
      <c r="P55">
        <v>0.114372</v>
      </c>
      <c r="Q55">
        <v>7.5775300000000004E-2</v>
      </c>
      <c r="R55">
        <v>9.1374899999999995E-2</v>
      </c>
      <c r="S55">
        <v>8.8073799999999994E-2</v>
      </c>
      <c r="T55">
        <v>9.29257E-2</v>
      </c>
      <c r="U55" s="1">
        <v>6.1572700000000003E-3</v>
      </c>
      <c r="W55" s="11">
        <f t="shared" si="31"/>
        <v>8.8073799999999994E-2</v>
      </c>
      <c r="Y55">
        <v>4</v>
      </c>
      <c r="Z55" t="s">
        <v>100</v>
      </c>
      <c r="AA55">
        <v>2031</v>
      </c>
      <c r="AB55">
        <v>2.5061674799999998</v>
      </c>
      <c r="AC55">
        <v>6.8664374600000002</v>
      </c>
      <c r="AD55">
        <v>2.5061674799999998</v>
      </c>
      <c r="AE55">
        <v>31.771100100000002</v>
      </c>
      <c r="AF55">
        <v>4.0369700000000001E-2</v>
      </c>
      <c r="AG55">
        <v>92.982428299999995</v>
      </c>
      <c r="AP55" s="45"/>
    </row>
    <row r="56" spans="1:42" ht="15" customHeight="1" x14ac:dyDescent="0.2">
      <c r="A56">
        <v>2033</v>
      </c>
      <c r="B56">
        <v>0</v>
      </c>
      <c r="C56">
        <v>9.29257E-2</v>
      </c>
      <c r="D56">
        <v>0.114372</v>
      </c>
      <c r="E56">
        <v>7.3114700000000005E-2</v>
      </c>
      <c r="F56">
        <v>8.9851500000000001E-2</v>
      </c>
      <c r="G56">
        <v>8.6943900000000005E-2</v>
      </c>
      <c r="H56">
        <v>9.29257E-2</v>
      </c>
      <c r="I56">
        <v>7.0723499999999998E-3</v>
      </c>
      <c r="K56" s="11">
        <f t="shared" si="30"/>
        <v>8.6943900000000005E-2</v>
      </c>
      <c r="M56">
        <v>2033</v>
      </c>
      <c r="N56">
        <v>0</v>
      </c>
      <c r="O56">
        <v>9.29257E-2</v>
      </c>
      <c r="P56">
        <v>0.114372</v>
      </c>
      <c r="Q56">
        <v>7.4611899999999995E-2</v>
      </c>
      <c r="R56">
        <v>9.1522900000000004E-2</v>
      </c>
      <c r="S56">
        <v>8.78187E-2</v>
      </c>
      <c r="T56">
        <v>9.29257E-2</v>
      </c>
      <c r="U56">
        <v>6.5515699999999996E-3</v>
      </c>
      <c r="W56" s="11">
        <f t="shared" si="31"/>
        <v>8.78187E-2</v>
      </c>
      <c r="Y56">
        <v>4</v>
      </c>
      <c r="Z56" t="s">
        <v>100</v>
      </c>
      <c r="AA56">
        <v>2032</v>
      </c>
      <c r="AB56">
        <v>2.5408218900000001</v>
      </c>
      <c r="AC56">
        <v>6.9604491700000004</v>
      </c>
      <c r="AD56">
        <v>2.5408218900000001</v>
      </c>
      <c r="AE56">
        <v>32.1730503</v>
      </c>
      <c r="AF56">
        <v>4.0369700000000001E-2</v>
      </c>
      <c r="AG56">
        <v>93.872822799999994</v>
      </c>
    </row>
    <row r="57" spans="1:42" ht="15" customHeight="1" x14ac:dyDescent="0.2">
      <c r="K57" s="11">
        <f t="shared" si="30"/>
        <v>0</v>
      </c>
      <c r="W57" s="11">
        <f t="shared" si="31"/>
        <v>0</v>
      </c>
      <c r="Y57">
        <v>4</v>
      </c>
      <c r="Z57" t="s">
        <v>100</v>
      </c>
      <c r="AA57">
        <v>2033</v>
      </c>
      <c r="AB57">
        <v>2.5764662500000002</v>
      </c>
      <c r="AC57">
        <v>7.0569404100000002</v>
      </c>
      <c r="AD57">
        <v>2.5764662500000002</v>
      </c>
      <c r="AE57">
        <v>32.603980499999999</v>
      </c>
      <c r="AF57">
        <v>4.0369700000000001E-2</v>
      </c>
      <c r="AG57">
        <v>94.730001200000004</v>
      </c>
    </row>
    <row r="58" spans="1:42" ht="15" customHeight="1" x14ac:dyDescent="0.2">
      <c r="A58" t="s">
        <v>102</v>
      </c>
      <c r="M58" t="s">
        <v>102</v>
      </c>
      <c r="Y58">
        <v>5</v>
      </c>
      <c r="Z58" t="s">
        <v>100</v>
      </c>
      <c r="AA58">
        <v>2020</v>
      </c>
      <c r="AB58">
        <v>0</v>
      </c>
      <c r="AC58">
        <v>8.3203399999999998</v>
      </c>
      <c r="AD58">
        <v>2.1974999999999998</v>
      </c>
      <c r="AE58">
        <v>37.594200000000001</v>
      </c>
      <c r="AF58">
        <v>2.9086799999999999E-2</v>
      </c>
      <c r="AG58">
        <v>99.245400000000004</v>
      </c>
    </row>
    <row r="59" spans="1:42" ht="15" customHeight="1" x14ac:dyDescent="0.2">
      <c r="A59" t="s">
        <v>6</v>
      </c>
      <c r="B59" t="s">
        <v>47</v>
      </c>
      <c r="C59" t="s">
        <v>48</v>
      </c>
      <c r="D59" t="s">
        <v>49</v>
      </c>
      <c r="E59" t="s">
        <v>50</v>
      </c>
      <c r="F59" t="s">
        <v>51</v>
      </c>
      <c r="G59" t="s">
        <v>52</v>
      </c>
      <c r="H59" t="s">
        <v>53</v>
      </c>
      <c r="I59" t="s">
        <v>54</v>
      </c>
      <c r="M59" t="s">
        <v>6</v>
      </c>
      <c r="N59" t="s">
        <v>47</v>
      </c>
      <c r="O59" t="s">
        <v>48</v>
      </c>
      <c r="P59" t="s">
        <v>49</v>
      </c>
      <c r="Q59" t="s">
        <v>50</v>
      </c>
      <c r="R59" t="s">
        <v>51</v>
      </c>
      <c r="S59" t="s">
        <v>52</v>
      </c>
      <c r="T59" t="s">
        <v>53</v>
      </c>
      <c r="U59" t="s">
        <v>54</v>
      </c>
      <c r="Y59">
        <v>5</v>
      </c>
      <c r="Z59" t="s">
        <v>100</v>
      </c>
      <c r="AA59">
        <v>2021</v>
      </c>
      <c r="AB59">
        <v>0</v>
      </c>
      <c r="AC59">
        <v>8.6638061200000003</v>
      </c>
      <c r="AD59">
        <v>2.99749</v>
      </c>
      <c r="AE59">
        <v>38.541900699999999</v>
      </c>
      <c r="AF59">
        <v>3.8222688800000001E-2</v>
      </c>
      <c r="AG59">
        <v>97.7664884</v>
      </c>
    </row>
    <row r="60" spans="1:42" ht="15" customHeight="1" x14ac:dyDescent="0.2">
      <c r="A60">
        <v>2020</v>
      </c>
      <c r="B60">
        <v>303.54199999999997</v>
      </c>
      <c r="C60">
        <v>77.585700000000003</v>
      </c>
      <c r="D60">
        <v>71.271299999999997</v>
      </c>
      <c r="E60">
        <v>99.245400000000004</v>
      </c>
      <c r="F60">
        <v>99.245400000000004</v>
      </c>
      <c r="G60">
        <v>99.245400000000004</v>
      </c>
      <c r="H60">
        <v>99.245400000000004</v>
      </c>
      <c r="I60" s="1">
        <v>1.5205599999999999E-12</v>
      </c>
      <c r="K60" s="10">
        <f t="shared" ref="K60:K73" si="32">G60*1000</f>
        <v>99245.400000000009</v>
      </c>
      <c r="M60">
        <v>2020</v>
      </c>
      <c r="N60">
        <v>303.54199999999997</v>
      </c>
      <c r="O60">
        <v>77.585700000000003</v>
      </c>
      <c r="P60">
        <v>71.271299999999997</v>
      </c>
      <c r="Q60">
        <v>99.245400000000004</v>
      </c>
      <c r="R60">
        <v>99.245400000000004</v>
      </c>
      <c r="S60">
        <v>99.245400000000004</v>
      </c>
      <c r="T60">
        <v>99.245400000000004</v>
      </c>
      <c r="U60" s="1">
        <v>1.5205599999999999E-12</v>
      </c>
      <c r="W60" s="10">
        <f t="shared" ref="W60:W73" si="33">S60*1000</f>
        <v>99245.400000000009</v>
      </c>
      <c r="Y60">
        <v>5</v>
      </c>
      <c r="Z60" t="s">
        <v>100</v>
      </c>
      <c r="AA60">
        <v>2022</v>
      </c>
      <c r="AB60">
        <v>0</v>
      </c>
      <c r="AC60">
        <v>8.6137926799999995</v>
      </c>
      <c r="AD60">
        <v>4.7245699999999999</v>
      </c>
      <c r="AE60">
        <v>38.371426399999997</v>
      </c>
      <c r="AF60">
        <v>6.1192038300000001E-2</v>
      </c>
      <c r="AG60">
        <v>95.682143999999994</v>
      </c>
    </row>
    <row r="61" spans="1:42" ht="15" customHeight="1" x14ac:dyDescent="0.2">
      <c r="A61">
        <v>2021</v>
      </c>
      <c r="B61">
        <v>303.54199999999997</v>
      </c>
      <c r="C61">
        <v>77.585700000000003</v>
      </c>
      <c r="D61">
        <v>71.271299999999997</v>
      </c>
      <c r="E61">
        <v>96.481499999999997</v>
      </c>
      <c r="F61">
        <v>97.381100000000004</v>
      </c>
      <c r="G61">
        <v>97.766499999999994</v>
      </c>
      <c r="H61">
        <v>100.408</v>
      </c>
      <c r="I61">
        <v>1.3654299999999999</v>
      </c>
      <c r="K61" s="10">
        <f t="shared" si="32"/>
        <v>97766.5</v>
      </c>
      <c r="M61">
        <v>2021</v>
      </c>
      <c r="N61">
        <v>303.54199999999997</v>
      </c>
      <c r="O61">
        <v>77.585700000000003</v>
      </c>
      <c r="P61">
        <v>71.271299999999997</v>
      </c>
      <c r="Q61">
        <v>96.481499999999997</v>
      </c>
      <c r="R61">
        <v>97.381100000000004</v>
      </c>
      <c r="S61">
        <v>97.766499999999994</v>
      </c>
      <c r="T61">
        <v>100.408</v>
      </c>
      <c r="U61">
        <v>1.3654299999999999</v>
      </c>
      <c r="W61" s="10">
        <f t="shared" si="33"/>
        <v>97766.5</v>
      </c>
      <c r="Y61">
        <v>5</v>
      </c>
      <c r="Z61" t="s">
        <v>100</v>
      </c>
      <c r="AA61">
        <v>2023</v>
      </c>
      <c r="AB61">
        <v>0</v>
      </c>
      <c r="AC61">
        <v>8.1455883399999998</v>
      </c>
      <c r="AD61">
        <v>4.3367500000000003</v>
      </c>
      <c r="AE61">
        <v>36.852955999999999</v>
      </c>
      <c r="AF61">
        <v>5.9325323100000001E-2</v>
      </c>
      <c r="AG61">
        <v>92.310266799999994</v>
      </c>
    </row>
    <row r="62" spans="1:42" ht="15" customHeight="1" x14ac:dyDescent="0.2">
      <c r="A62">
        <v>2022</v>
      </c>
      <c r="B62">
        <v>303.54199999999997</v>
      </c>
      <c r="C62">
        <v>77.585700000000003</v>
      </c>
      <c r="D62">
        <v>71.271299999999997</v>
      </c>
      <c r="E62">
        <v>92.825699999999998</v>
      </c>
      <c r="F62">
        <v>94.987399999999994</v>
      </c>
      <c r="G62">
        <v>95.682100000000005</v>
      </c>
      <c r="H62">
        <v>100.38</v>
      </c>
      <c r="I62">
        <v>2.6400999999999999</v>
      </c>
      <c r="K62" s="10">
        <f t="shared" si="32"/>
        <v>95682.1</v>
      </c>
      <c r="M62">
        <v>2022</v>
      </c>
      <c r="N62">
        <v>303.54199999999997</v>
      </c>
      <c r="O62">
        <v>77.585700000000003</v>
      </c>
      <c r="P62">
        <v>71.271299999999997</v>
      </c>
      <c r="Q62">
        <v>92.825699999999998</v>
      </c>
      <c r="R62">
        <v>94.987399999999994</v>
      </c>
      <c r="S62">
        <v>95.682100000000005</v>
      </c>
      <c r="T62">
        <v>100.38</v>
      </c>
      <c r="U62">
        <v>2.6400999999999999</v>
      </c>
      <c r="W62" s="10">
        <f t="shared" si="33"/>
        <v>95682.1</v>
      </c>
      <c r="Y62">
        <v>5</v>
      </c>
      <c r="Z62" t="s">
        <v>100</v>
      </c>
      <c r="AA62">
        <v>2024</v>
      </c>
      <c r="AB62">
        <v>0</v>
      </c>
      <c r="AC62">
        <v>7.6134847299999997</v>
      </c>
      <c r="AD62">
        <v>0</v>
      </c>
      <c r="AE62">
        <v>35.325563799999998</v>
      </c>
      <c r="AF62" s="28">
        <v>0</v>
      </c>
      <c r="AG62" s="28">
        <v>89.745586099999997</v>
      </c>
    </row>
    <row r="63" spans="1:42" ht="15" customHeight="1" x14ac:dyDescent="0.2">
      <c r="A63">
        <v>2023</v>
      </c>
      <c r="B63">
        <v>303.54199999999997</v>
      </c>
      <c r="C63">
        <v>77.585700000000003</v>
      </c>
      <c r="D63">
        <v>71.271299999999997</v>
      </c>
      <c r="E63">
        <v>85.270399999999995</v>
      </c>
      <c r="F63">
        <v>88.946899999999999</v>
      </c>
      <c r="G63">
        <v>89.973299999999995</v>
      </c>
      <c r="H63">
        <v>97.551100000000005</v>
      </c>
      <c r="I63">
        <v>4.0735799999999998</v>
      </c>
      <c r="K63" s="10">
        <f t="shared" si="32"/>
        <v>89973.299999999988</v>
      </c>
      <c r="M63">
        <v>2023</v>
      </c>
      <c r="N63">
        <v>303.54199999999997</v>
      </c>
      <c r="O63">
        <v>77.585700000000003</v>
      </c>
      <c r="P63">
        <v>71.271299999999997</v>
      </c>
      <c r="Q63">
        <v>87.606899999999996</v>
      </c>
      <c r="R63">
        <v>91.283799999999999</v>
      </c>
      <c r="S63">
        <v>92.310299999999998</v>
      </c>
      <c r="T63">
        <v>99.888400000000004</v>
      </c>
      <c r="U63">
        <v>4.0739599999999996</v>
      </c>
      <c r="W63" s="10">
        <f t="shared" si="33"/>
        <v>92310.3</v>
      </c>
      <c r="Y63">
        <v>5</v>
      </c>
      <c r="Z63" t="s">
        <v>100</v>
      </c>
      <c r="AA63">
        <v>2025</v>
      </c>
      <c r="AB63">
        <v>0</v>
      </c>
      <c r="AC63">
        <v>7.5056842000000001</v>
      </c>
      <c r="AD63">
        <v>0</v>
      </c>
      <c r="AE63">
        <v>35.305991800000001</v>
      </c>
      <c r="AF63">
        <v>0</v>
      </c>
      <c r="AG63">
        <v>91.917455099999998</v>
      </c>
    </row>
    <row r="64" spans="1:42" ht="15" customHeight="1" x14ac:dyDescent="0.2">
      <c r="A64">
        <v>2024</v>
      </c>
      <c r="B64">
        <v>303.54199999999997</v>
      </c>
      <c r="C64">
        <v>77.585700000000003</v>
      </c>
      <c r="D64">
        <v>71.271299999999997</v>
      </c>
      <c r="E64">
        <v>78.882900000000006</v>
      </c>
      <c r="F64">
        <v>84.156400000000005</v>
      </c>
      <c r="G64">
        <v>85.370099999999994</v>
      </c>
      <c r="H64">
        <v>95.344200000000001</v>
      </c>
      <c r="I64">
        <v>5.5148400000000004</v>
      </c>
      <c r="K64" s="10">
        <f t="shared" si="32"/>
        <v>85370.099999999991</v>
      </c>
      <c r="M64">
        <v>2024</v>
      </c>
      <c r="N64">
        <v>303.54199999999997</v>
      </c>
      <c r="O64">
        <v>77.585700000000003</v>
      </c>
      <c r="P64">
        <v>71.271299999999997</v>
      </c>
      <c r="Q64">
        <v>83.256200000000007</v>
      </c>
      <c r="R64">
        <v>88.530100000000004</v>
      </c>
      <c r="S64">
        <v>89.745599999999996</v>
      </c>
      <c r="T64">
        <v>99.720600000000005</v>
      </c>
      <c r="U64">
        <v>5.5167400000000004</v>
      </c>
      <c r="W64" s="10">
        <f t="shared" si="33"/>
        <v>89745.599999999991</v>
      </c>
      <c r="Y64">
        <v>5</v>
      </c>
      <c r="Z64" t="s">
        <v>100</v>
      </c>
      <c r="AA64">
        <v>2026</v>
      </c>
      <c r="AB64">
        <v>0</v>
      </c>
      <c r="AC64">
        <v>7.4255482500000003</v>
      </c>
      <c r="AD64">
        <v>0</v>
      </c>
      <c r="AE64">
        <v>35.3116883</v>
      </c>
      <c r="AF64">
        <v>0</v>
      </c>
      <c r="AG64">
        <v>94.309745000000007</v>
      </c>
    </row>
    <row r="65" spans="1:33" ht="15" customHeight="1" x14ac:dyDescent="0.2">
      <c r="A65">
        <v>2025</v>
      </c>
      <c r="B65">
        <v>303.54199999999997</v>
      </c>
      <c r="C65">
        <v>77.585700000000003</v>
      </c>
      <c r="D65">
        <v>71.271299999999997</v>
      </c>
      <c r="E65">
        <v>73.303899999999999</v>
      </c>
      <c r="F65">
        <v>80.754999999999995</v>
      </c>
      <c r="G65">
        <v>81.918300000000002</v>
      </c>
      <c r="H65">
        <v>94.431399999999996</v>
      </c>
      <c r="I65">
        <v>6.9524400000000002</v>
      </c>
      <c r="K65" s="10">
        <f t="shared" si="32"/>
        <v>81918.3</v>
      </c>
      <c r="M65">
        <v>2025</v>
      </c>
      <c r="N65">
        <v>303.54199999999997</v>
      </c>
      <c r="O65">
        <v>77.585700000000003</v>
      </c>
      <c r="P65">
        <v>71.271299999999997</v>
      </c>
      <c r="Q65">
        <v>77.111599999999996</v>
      </c>
      <c r="R65">
        <v>84.564300000000003</v>
      </c>
      <c r="S65">
        <v>85.727900000000005</v>
      </c>
      <c r="T65">
        <v>98.243399999999994</v>
      </c>
      <c r="U65">
        <v>6.9541899999999996</v>
      </c>
      <c r="W65" s="10">
        <f t="shared" si="33"/>
        <v>85727.900000000009</v>
      </c>
      <c r="Y65">
        <v>5</v>
      </c>
      <c r="Z65" t="s">
        <v>100</v>
      </c>
      <c r="AA65">
        <v>2027</v>
      </c>
      <c r="AB65">
        <v>0</v>
      </c>
      <c r="AC65">
        <v>7.4494793499999998</v>
      </c>
      <c r="AD65">
        <v>0</v>
      </c>
      <c r="AE65">
        <v>35.532221100000001</v>
      </c>
      <c r="AF65">
        <v>0</v>
      </c>
      <c r="AG65">
        <v>96.911386699999994</v>
      </c>
    </row>
    <row r="66" spans="1:33" ht="15" customHeight="1" x14ac:dyDescent="0.2">
      <c r="A66">
        <v>2026</v>
      </c>
      <c r="B66">
        <v>303.54199999999997</v>
      </c>
      <c r="C66">
        <v>77.585700000000003</v>
      </c>
      <c r="D66">
        <v>71.271299999999997</v>
      </c>
      <c r="E66">
        <v>68.885099999999994</v>
      </c>
      <c r="F66">
        <v>78.009399999999999</v>
      </c>
      <c r="G66">
        <v>79.537999999999997</v>
      </c>
      <c r="H66">
        <v>95.036600000000007</v>
      </c>
      <c r="I66">
        <v>8.2957000000000001</v>
      </c>
      <c r="K66" s="10">
        <f t="shared" si="32"/>
        <v>79538</v>
      </c>
      <c r="M66">
        <v>2026</v>
      </c>
      <c r="N66">
        <v>303.54199999999997</v>
      </c>
      <c r="O66">
        <v>77.585700000000003</v>
      </c>
      <c r="P66">
        <v>71.271299999999997</v>
      </c>
      <c r="Q66">
        <v>72.184299999999993</v>
      </c>
      <c r="R66">
        <v>81.310599999999994</v>
      </c>
      <c r="S66">
        <v>82.839699999999993</v>
      </c>
      <c r="T66">
        <v>98.3386</v>
      </c>
      <c r="U66">
        <v>8.2972999999999999</v>
      </c>
      <c r="W66" s="10">
        <f t="shared" si="33"/>
        <v>82839.7</v>
      </c>
      <c r="Y66">
        <v>5</v>
      </c>
      <c r="Z66" t="s">
        <v>100</v>
      </c>
      <c r="AA66">
        <v>2028</v>
      </c>
      <c r="AB66">
        <v>0</v>
      </c>
      <c r="AC66">
        <v>7.60910989</v>
      </c>
      <c r="AD66">
        <v>0</v>
      </c>
      <c r="AE66">
        <v>36.075411899999999</v>
      </c>
      <c r="AF66">
        <v>0</v>
      </c>
      <c r="AG66">
        <v>99.617806599999994</v>
      </c>
    </row>
    <row r="67" spans="1:33" ht="15" customHeight="1" x14ac:dyDescent="0.2">
      <c r="A67">
        <v>2027</v>
      </c>
      <c r="B67">
        <v>303.54199999999997</v>
      </c>
      <c r="C67">
        <v>77.585700000000003</v>
      </c>
      <c r="D67">
        <v>71.271299999999997</v>
      </c>
      <c r="E67">
        <v>65.352800000000002</v>
      </c>
      <c r="F67">
        <v>76.524100000000004</v>
      </c>
      <c r="G67">
        <v>78.101799999999997</v>
      </c>
      <c r="H67">
        <v>95.928100000000001</v>
      </c>
      <c r="I67">
        <v>9.5460499999999993</v>
      </c>
      <c r="K67" s="10">
        <f t="shared" si="32"/>
        <v>78101.8</v>
      </c>
      <c r="M67">
        <v>2027</v>
      </c>
      <c r="N67">
        <v>303.54199999999997</v>
      </c>
      <c r="O67">
        <v>77.585700000000003</v>
      </c>
      <c r="P67">
        <v>71.271299999999997</v>
      </c>
      <c r="Q67">
        <v>68.200900000000004</v>
      </c>
      <c r="R67">
        <v>79.373900000000006</v>
      </c>
      <c r="S67">
        <v>80.952299999999994</v>
      </c>
      <c r="T67">
        <v>98.7804</v>
      </c>
      <c r="U67">
        <v>9.5474899999999998</v>
      </c>
      <c r="W67" s="10">
        <f t="shared" si="33"/>
        <v>80952.299999999988</v>
      </c>
      <c r="Y67">
        <v>5</v>
      </c>
      <c r="Z67" t="s">
        <v>100</v>
      </c>
      <c r="AA67">
        <v>2029</v>
      </c>
      <c r="AB67">
        <v>0</v>
      </c>
      <c r="AC67">
        <v>7.8555128200000004</v>
      </c>
      <c r="AD67">
        <v>0</v>
      </c>
      <c r="AE67">
        <v>36.9225627</v>
      </c>
      <c r="AF67">
        <v>0</v>
      </c>
      <c r="AG67">
        <v>102.4480551</v>
      </c>
    </row>
    <row r="68" spans="1:33" ht="15" customHeight="1" x14ac:dyDescent="0.2">
      <c r="A68">
        <v>2028</v>
      </c>
      <c r="B68">
        <v>303.54199999999997</v>
      </c>
      <c r="C68">
        <v>77.585700000000003</v>
      </c>
      <c r="D68">
        <v>71.271299999999997</v>
      </c>
      <c r="E68">
        <v>63.0839</v>
      </c>
      <c r="F68">
        <v>75.564700000000002</v>
      </c>
      <c r="G68">
        <v>77.314800000000005</v>
      </c>
      <c r="H68">
        <v>96.304599999999994</v>
      </c>
      <c r="I68">
        <v>10.59</v>
      </c>
      <c r="K68" s="10">
        <f t="shared" si="32"/>
        <v>77314.8</v>
      </c>
      <c r="M68">
        <v>2028</v>
      </c>
      <c r="N68">
        <v>303.54199999999997</v>
      </c>
      <c r="O68">
        <v>77.585700000000003</v>
      </c>
      <c r="P68">
        <v>71.271299999999997</v>
      </c>
      <c r="Q68">
        <v>65.537199999999999</v>
      </c>
      <c r="R68">
        <v>78.017300000000006</v>
      </c>
      <c r="S68">
        <v>79.7684</v>
      </c>
      <c r="T68">
        <v>98.761700000000005</v>
      </c>
      <c r="U68">
        <v>10.591799999999999</v>
      </c>
      <c r="W68" s="10">
        <f t="shared" si="33"/>
        <v>79768.399999999994</v>
      </c>
      <c r="Y68">
        <v>5</v>
      </c>
      <c r="Z68" t="s">
        <v>100</v>
      </c>
      <c r="AA68">
        <v>2030</v>
      </c>
      <c r="AB68">
        <v>0</v>
      </c>
      <c r="AC68">
        <v>8.1320085500000001</v>
      </c>
      <c r="AD68">
        <v>0</v>
      </c>
      <c r="AE68">
        <v>37.980120300000003</v>
      </c>
      <c r="AF68">
        <v>0</v>
      </c>
      <c r="AG68">
        <v>105.1918634</v>
      </c>
    </row>
    <row r="69" spans="1:33" ht="15" customHeight="1" x14ac:dyDescent="0.2">
      <c r="A69">
        <v>2029</v>
      </c>
      <c r="B69">
        <v>303.54199999999997</v>
      </c>
      <c r="C69">
        <v>77.585700000000003</v>
      </c>
      <c r="D69">
        <v>71.271299999999997</v>
      </c>
      <c r="E69">
        <v>61.718000000000004</v>
      </c>
      <c r="F69">
        <v>75.347999999999999</v>
      </c>
      <c r="G69">
        <v>77.071200000000005</v>
      </c>
      <c r="H69">
        <v>98.037999999999997</v>
      </c>
      <c r="I69">
        <v>11.444800000000001</v>
      </c>
      <c r="K69" s="10">
        <f t="shared" si="32"/>
        <v>77071.200000000012</v>
      </c>
      <c r="M69">
        <v>2029</v>
      </c>
      <c r="N69">
        <v>303.54199999999997</v>
      </c>
      <c r="O69">
        <v>77.585700000000003</v>
      </c>
      <c r="P69">
        <v>71.271299999999997</v>
      </c>
      <c r="Q69">
        <v>63.738999999999997</v>
      </c>
      <c r="R69">
        <v>77.429900000000004</v>
      </c>
      <c r="S69">
        <v>79.120400000000004</v>
      </c>
      <c r="T69">
        <v>100.146</v>
      </c>
      <c r="U69">
        <v>11.491899999999999</v>
      </c>
      <c r="W69" s="10">
        <f t="shared" si="33"/>
        <v>79120.400000000009</v>
      </c>
      <c r="Y69">
        <v>5</v>
      </c>
      <c r="Z69" t="s">
        <v>100</v>
      </c>
      <c r="AA69">
        <v>2031</v>
      </c>
      <c r="AB69">
        <v>0</v>
      </c>
      <c r="AC69">
        <v>8.4090266800000002</v>
      </c>
      <c r="AD69">
        <v>0</v>
      </c>
      <c r="AE69">
        <v>39.156024000000002</v>
      </c>
      <c r="AF69">
        <v>0</v>
      </c>
      <c r="AG69">
        <v>107.92209320000001</v>
      </c>
    </row>
    <row r="70" spans="1:33" ht="15" customHeight="1" x14ac:dyDescent="0.2">
      <c r="A70">
        <v>2030</v>
      </c>
      <c r="B70">
        <v>303.54199999999997</v>
      </c>
      <c r="C70">
        <v>77.585700000000003</v>
      </c>
      <c r="D70">
        <v>71.271299999999997</v>
      </c>
      <c r="E70">
        <v>60.766300000000001</v>
      </c>
      <c r="F70">
        <v>75.453900000000004</v>
      </c>
      <c r="G70">
        <v>77.046099999999996</v>
      </c>
      <c r="H70">
        <v>98.795599999999993</v>
      </c>
      <c r="I70">
        <v>12.094099999999999</v>
      </c>
      <c r="K70" s="10">
        <f t="shared" si="32"/>
        <v>77046.099999999991</v>
      </c>
      <c r="M70">
        <v>2030</v>
      </c>
      <c r="N70">
        <v>303.54199999999997</v>
      </c>
      <c r="O70">
        <v>77.585700000000003</v>
      </c>
      <c r="P70">
        <v>71.271299999999997</v>
      </c>
      <c r="Q70">
        <v>62.375799999999998</v>
      </c>
      <c r="R70">
        <v>77.137299999999996</v>
      </c>
      <c r="S70">
        <v>78.726799999999997</v>
      </c>
      <c r="T70">
        <v>100.61</v>
      </c>
      <c r="U70">
        <v>12.174099999999999</v>
      </c>
      <c r="W70" s="10">
        <f t="shared" si="33"/>
        <v>78726.8</v>
      </c>
      <c r="Y70">
        <v>5</v>
      </c>
      <c r="Z70" t="s">
        <v>100</v>
      </c>
      <c r="AA70">
        <v>2032</v>
      </c>
      <c r="AB70">
        <v>0</v>
      </c>
      <c r="AC70" s="28">
        <v>8.6798054199999992</v>
      </c>
      <c r="AD70" s="28">
        <v>0</v>
      </c>
      <c r="AE70" s="28">
        <v>40.380393699999999</v>
      </c>
      <c r="AF70" s="28">
        <v>0</v>
      </c>
      <c r="AG70">
        <v>110.49876570000001</v>
      </c>
    </row>
    <row r="71" spans="1:33" ht="15" customHeight="1" x14ac:dyDescent="0.2">
      <c r="A71">
        <v>2031</v>
      </c>
      <c r="B71">
        <v>303.54199999999997</v>
      </c>
      <c r="C71">
        <v>77.585700000000003</v>
      </c>
      <c r="D71">
        <v>71.271299999999997</v>
      </c>
      <c r="E71">
        <v>60.608199999999997</v>
      </c>
      <c r="F71">
        <v>75.628900000000002</v>
      </c>
      <c r="G71">
        <v>77.206900000000005</v>
      </c>
      <c r="H71">
        <v>99.480699999999999</v>
      </c>
      <c r="I71">
        <v>12.496700000000001</v>
      </c>
      <c r="K71" s="10">
        <f t="shared" si="32"/>
        <v>77206.900000000009</v>
      </c>
      <c r="M71">
        <v>2031</v>
      </c>
      <c r="N71">
        <v>303.54199999999997</v>
      </c>
      <c r="O71">
        <v>77.585700000000003</v>
      </c>
      <c r="P71">
        <v>71.271299999999997</v>
      </c>
      <c r="Q71">
        <v>61.808700000000002</v>
      </c>
      <c r="R71">
        <v>77.007599999999996</v>
      </c>
      <c r="S71">
        <v>78.578699999999998</v>
      </c>
      <c r="T71">
        <v>101.026</v>
      </c>
      <c r="U71">
        <v>12.590299999999999</v>
      </c>
      <c r="W71" s="10">
        <f t="shared" si="33"/>
        <v>78578.7</v>
      </c>
      <c r="Y71">
        <v>5</v>
      </c>
      <c r="Z71" t="s">
        <v>100</v>
      </c>
      <c r="AA71">
        <v>2033</v>
      </c>
      <c r="AB71">
        <v>0</v>
      </c>
      <c r="AC71">
        <v>8.9473164500000006</v>
      </c>
      <c r="AD71">
        <v>0</v>
      </c>
      <c r="AE71">
        <v>41.610479599999998</v>
      </c>
      <c r="AF71">
        <v>0</v>
      </c>
      <c r="AG71">
        <v>112.9839473</v>
      </c>
    </row>
    <row r="72" spans="1:33" ht="15" customHeight="1" x14ac:dyDescent="0.2">
      <c r="A72">
        <v>2032</v>
      </c>
      <c r="B72">
        <v>303.54199999999997</v>
      </c>
      <c r="C72">
        <v>77.585700000000003</v>
      </c>
      <c r="D72">
        <v>71.271299999999997</v>
      </c>
      <c r="E72">
        <v>60.188800000000001</v>
      </c>
      <c r="F72">
        <v>75.728499999999997</v>
      </c>
      <c r="G72">
        <v>77.359899999999996</v>
      </c>
      <c r="H72">
        <v>98.635199999999998</v>
      </c>
      <c r="I72">
        <v>12.7857</v>
      </c>
      <c r="K72" s="10">
        <f t="shared" si="32"/>
        <v>77359.899999999994</v>
      </c>
      <c r="M72">
        <v>2032</v>
      </c>
      <c r="N72">
        <v>303.54199999999997</v>
      </c>
      <c r="O72">
        <v>77.585700000000003</v>
      </c>
      <c r="P72">
        <v>71.271299999999997</v>
      </c>
      <c r="Q72">
        <v>61.155500000000004</v>
      </c>
      <c r="R72">
        <v>76.916499999999999</v>
      </c>
      <c r="S72">
        <v>78.477699999999999</v>
      </c>
      <c r="T72">
        <v>99.959400000000002</v>
      </c>
      <c r="U72">
        <v>12.8813</v>
      </c>
      <c r="W72" s="10">
        <f t="shared" si="33"/>
        <v>78477.7</v>
      </c>
      <c r="Y72">
        <v>6</v>
      </c>
      <c r="Z72" t="s">
        <v>100</v>
      </c>
      <c r="AA72">
        <v>2020</v>
      </c>
      <c r="AB72">
        <v>8.3203399999999998</v>
      </c>
      <c r="AC72">
        <v>8.3203399999999998</v>
      </c>
      <c r="AD72">
        <v>2.1974999999999998</v>
      </c>
      <c r="AE72">
        <v>37.594200000000001</v>
      </c>
      <c r="AF72">
        <v>2.9086799999999999E-2</v>
      </c>
      <c r="AG72">
        <v>99.245400000000004</v>
      </c>
    </row>
    <row r="73" spans="1:33" ht="15" customHeight="1" x14ac:dyDescent="0.2">
      <c r="A73">
        <v>2033</v>
      </c>
      <c r="B73">
        <v>303.54199999999997</v>
      </c>
      <c r="C73">
        <v>77.585700000000003</v>
      </c>
      <c r="D73">
        <v>71.271299999999997</v>
      </c>
      <c r="E73">
        <v>59.865200000000002</v>
      </c>
      <c r="F73">
        <v>76.0411</v>
      </c>
      <c r="G73">
        <v>77.541399999999996</v>
      </c>
      <c r="H73">
        <v>99.549000000000007</v>
      </c>
      <c r="I73">
        <v>12.9815</v>
      </c>
      <c r="K73" s="10">
        <f t="shared" si="32"/>
        <v>77541.399999999994</v>
      </c>
      <c r="M73">
        <v>2033</v>
      </c>
      <c r="N73">
        <v>303.54199999999997</v>
      </c>
      <c r="O73">
        <v>77.585700000000003</v>
      </c>
      <c r="P73">
        <v>71.271299999999997</v>
      </c>
      <c r="Q73">
        <v>60.651200000000003</v>
      </c>
      <c r="R73">
        <v>76.885999999999996</v>
      </c>
      <c r="S73">
        <v>78.451999999999998</v>
      </c>
      <c r="T73">
        <v>100.636</v>
      </c>
      <c r="U73">
        <v>13.0726</v>
      </c>
      <c r="W73" s="10">
        <f t="shared" si="33"/>
        <v>78452</v>
      </c>
      <c r="Y73">
        <v>6</v>
      </c>
      <c r="Z73" t="s">
        <v>100</v>
      </c>
      <c r="AA73">
        <v>2021</v>
      </c>
      <c r="AB73">
        <v>8.6638061200000003</v>
      </c>
      <c r="AC73">
        <v>8.6638061200000003</v>
      </c>
      <c r="AD73">
        <v>8.6638061200000003</v>
      </c>
      <c r="AE73" s="28">
        <v>38.089300999999999</v>
      </c>
      <c r="AF73" s="28">
        <v>0.114372</v>
      </c>
      <c r="AG73">
        <v>97.7664884</v>
      </c>
    </row>
    <row r="74" spans="1:33" ht="15" customHeight="1" x14ac:dyDescent="0.2">
      <c r="A74" t="s">
        <v>16</v>
      </c>
      <c r="B74">
        <v>2</v>
      </c>
      <c r="C74" t="s">
        <v>16</v>
      </c>
      <c r="D74" t="s">
        <v>17</v>
      </c>
      <c r="E74" t="s">
        <v>100</v>
      </c>
      <c r="M74" t="s">
        <v>16</v>
      </c>
      <c r="N74">
        <v>2</v>
      </c>
      <c r="O74" t="s">
        <v>16</v>
      </c>
      <c r="P74" t="s">
        <v>17</v>
      </c>
      <c r="Q74" t="s">
        <v>100</v>
      </c>
      <c r="Y74">
        <v>6</v>
      </c>
      <c r="Z74" t="s">
        <v>100</v>
      </c>
      <c r="AA74">
        <v>2022</v>
      </c>
      <c r="AB74">
        <v>8.0384878499999992</v>
      </c>
      <c r="AC74">
        <v>8.0384878499999992</v>
      </c>
      <c r="AD74">
        <v>8.0384878499999992</v>
      </c>
      <c r="AE74">
        <v>35.507532300000001</v>
      </c>
      <c r="AF74">
        <v>0.114372</v>
      </c>
      <c r="AG74">
        <v>90.014690700000003</v>
      </c>
    </row>
    <row r="75" spans="1:33" ht="15" customHeight="1" x14ac:dyDescent="0.2">
      <c r="A75" t="s">
        <v>18</v>
      </c>
      <c r="B75" t="s">
        <v>100</v>
      </c>
      <c r="M75" t="s">
        <v>18</v>
      </c>
      <c r="N75" t="s">
        <v>100</v>
      </c>
      <c r="Y75">
        <v>6</v>
      </c>
      <c r="Z75" t="s">
        <v>100</v>
      </c>
      <c r="AA75">
        <v>2023</v>
      </c>
      <c r="AB75">
        <v>7.24434427</v>
      </c>
      <c r="AC75">
        <v>7.24434427</v>
      </c>
      <c r="AD75">
        <v>7.24434427</v>
      </c>
      <c r="AE75">
        <v>32.500430399999999</v>
      </c>
      <c r="AF75">
        <v>0.114372</v>
      </c>
      <c r="AG75">
        <v>83.559264499999998</v>
      </c>
    </row>
    <row r="76" spans="1:33" ht="15" customHeight="1" x14ac:dyDescent="0.2">
      <c r="A76" t="s">
        <v>6</v>
      </c>
      <c r="B76" t="s">
        <v>19</v>
      </c>
      <c r="C76" t="s">
        <v>20</v>
      </c>
      <c r="D76" t="s">
        <v>21</v>
      </c>
      <c r="E76" t="s">
        <v>22</v>
      </c>
      <c r="F76" t="s">
        <v>23</v>
      </c>
      <c r="G76" t="s">
        <v>24</v>
      </c>
      <c r="H76" t="s">
        <v>25</v>
      </c>
      <c r="I76" t="s">
        <v>26</v>
      </c>
      <c r="M76" t="s">
        <v>6</v>
      </c>
      <c r="N76" t="s">
        <v>19</v>
      </c>
      <c r="O76" t="s">
        <v>20</v>
      </c>
      <c r="P76" t="s">
        <v>21</v>
      </c>
      <c r="Q76" t="s">
        <v>22</v>
      </c>
      <c r="R76" t="s">
        <v>23</v>
      </c>
      <c r="S76" t="s">
        <v>24</v>
      </c>
      <c r="T76" t="s">
        <v>25</v>
      </c>
      <c r="U76" t="s">
        <v>26</v>
      </c>
      <c r="Y76">
        <v>6</v>
      </c>
      <c r="Z76" t="s">
        <v>100</v>
      </c>
      <c r="AA76">
        <v>2024</v>
      </c>
      <c r="AB76">
        <v>6.4471515000000004</v>
      </c>
      <c r="AC76">
        <v>6.4471515000000004</v>
      </c>
      <c r="AD76">
        <v>6.4471515000000004</v>
      </c>
      <c r="AE76">
        <v>29.407740100000002</v>
      </c>
      <c r="AF76">
        <v>0.114372</v>
      </c>
      <c r="AG76">
        <v>78.484410999999994</v>
      </c>
    </row>
    <row r="77" spans="1:33" ht="15" customHeight="1" x14ac:dyDescent="0.2">
      <c r="A77">
        <v>2020</v>
      </c>
      <c r="B77">
        <v>0</v>
      </c>
      <c r="C77">
        <v>4.3622699999999996</v>
      </c>
      <c r="D77">
        <v>4.6677200000000001</v>
      </c>
      <c r="E77">
        <v>2.1974999999999998</v>
      </c>
      <c r="F77">
        <v>2.1974999999999998</v>
      </c>
      <c r="G77">
        <v>2.1974999999999998</v>
      </c>
      <c r="H77">
        <v>2.1974999999999998</v>
      </c>
      <c r="I77" s="1">
        <v>1.19904E-14</v>
      </c>
      <c r="K77" s="10">
        <f t="shared" ref="K77:K90" si="34">G77*1000</f>
        <v>2197.5</v>
      </c>
      <c r="M77">
        <v>2020</v>
      </c>
      <c r="N77">
        <v>0</v>
      </c>
      <c r="O77">
        <v>4.3622699999999996</v>
      </c>
      <c r="P77">
        <v>4.6677200000000001</v>
      </c>
      <c r="Q77">
        <v>2.1974999999999998</v>
      </c>
      <c r="R77">
        <v>2.1974999999999998</v>
      </c>
      <c r="S77">
        <v>2.1974999999999998</v>
      </c>
      <c r="T77">
        <v>2.1974999999999998</v>
      </c>
      <c r="U77" s="1">
        <v>1.19904E-14</v>
      </c>
      <c r="W77" s="10">
        <f t="shared" ref="W77:W90" si="35">S77*1000</f>
        <v>2197.5</v>
      </c>
      <c r="Y77">
        <v>6</v>
      </c>
      <c r="Z77" t="s">
        <v>100</v>
      </c>
      <c r="AA77">
        <v>2025</v>
      </c>
      <c r="AB77">
        <v>5.7308559099999998</v>
      </c>
      <c r="AC77" s="28">
        <v>5.7308559099999998</v>
      </c>
      <c r="AD77" s="28">
        <v>5.7308559099999998</v>
      </c>
      <c r="AE77" s="28">
        <v>26.579864499999999</v>
      </c>
      <c r="AF77" s="28">
        <v>0.114372</v>
      </c>
      <c r="AG77">
        <v>74.790476499999997</v>
      </c>
    </row>
    <row r="78" spans="1:33" ht="15" customHeight="1" x14ac:dyDescent="0.2">
      <c r="A78">
        <v>2021</v>
      </c>
      <c r="B78">
        <v>0</v>
      </c>
      <c r="C78">
        <v>4.3622699999999996</v>
      </c>
      <c r="D78">
        <v>4.6677200000000001</v>
      </c>
      <c r="E78">
        <v>2.99749</v>
      </c>
      <c r="F78">
        <v>2.99749</v>
      </c>
      <c r="G78">
        <v>2.99749</v>
      </c>
      <c r="H78">
        <v>2.99749</v>
      </c>
      <c r="I78" s="1">
        <v>1.1053499999999999E-11</v>
      </c>
      <c r="K78" s="10">
        <f t="shared" si="34"/>
        <v>2997.49</v>
      </c>
      <c r="M78">
        <v>2021</v>
      </c>
      <c r="N78">
        <v>0</v>
      </c>
      <c r="O78">
        <v>4.3622699999999996</v>
      </c>
      <c r="P78">
        <v>4.6677200000000001</v>
      </c>
      <c r="Q78">
        <v>2.99749</v>
      </c>
      <c r="R78">
        <v>2.99749</v>
      </c>
      <c r="S78">
        <v>2.99749</v>
      </c>
      <c r="T78">
        <v>2.99749</v>
      </c>
      <c r="U78" s="1">
        <v>1.1053499999999999E-11</v>
      </c>
      <c r="W78" s="10">
        <f t="shared" si="35"/>
        <v>2997.49</v>
      </c>
      <c r="Y78">
        <v>6</v>
      </c>
      <c r="Z78" t="s">
        <v>100</v>
      </c>
      <c r="AA78">
        <v>2026</v>
      </c>
      <c r="AB78">
        <v>5.0791697600000001</v>
      </c>
      <c r="AC78">
        <v>5.0791697600000001</v>
      </c>
      <c r="AD78">
        <v>5.0791697600000001</v>
      </c>
      <c r="AE78">
        <v>24.2647613</v>
      </c>
      <c r="AF78">
        <v>0.112684877</v>
      </c>
      <c r="AG78">
        <v>72.3482269</v>
      </c>
    </row>
    <row r="79" spans="1:33" ht="15" customHeight="1" x14ac:dyDescent="0.2">
      <c r="A79">
        <v>2022</v>
      </c>
      <c r="B79">
        <v>0</v>
      </c>
      <c r="C79">
        <v>4.3622699999999996</v>
      </c>
      <c r="D79">
        <v>4.6677200000000001</v>
      </c>
      <c r="E79">
        <v>7.0685099999999998</v>
      </c>
      <c r="F79">
        <v>7.0687899999999999</v>
      </c>
      <c r="G79">
        <v>7.0688899999999997</v>
      </c>
      <c r="H79">
        <v>7.0695899999999998</v>
      </c>
      <c r="I79" s="1">
        <v>3.7943999999999999E-4</v>
      </c>
      <c r="K79" s="10">
        <f t="shared" si="34"/>
        <v>7068.8899999999994</v>
      </c>
      <c r="M79">
        <v>2022</v>
      </c>
      <c r="N79">
        <v>0</v>
      </c>
      <c r="O79">
        <v>4.3622699999999996</v>
      </c>
      <c r="P79">
        <v>4.6677200000000001</v>
      </c>
      <c r="Q79">
        <v>4.7245699999999999</v>
      </c>
      <c r="R79">
        <v>4.7245699999999999</v>
      </c>
      <c r="S79">
        <v>4.7245699999999999</v>
      </c>
      <c r="T79">
        <v>4.7245699999999999</v>
      </c>
      <c r="U79" s="1">
        <v>5.4673399999999997E-10</v>
      </c>
      <c r="W79" s="10">
        <f t="shared" si="35"/>
        <v>4724.57</v>
      </c>
      <c r="Y79">
        <v>6</v>
      </c>
      <c r="Z79" t="s">
        <v>100</v>
      </c>
      <c r="AA79">
        <v>2027</v>
      </c>
      <c r="AB79">
        <v>4.4262187900000001</v>
      </c>
      <c r="AC79">
        <v>4.4262187900000001</v>
      </c>
      <c r="AD79">
        <v>4.4262187900000001</v>
      </c>
      <c r="AE79">
        <v>22.643810200000001</v>
      </c>
      <c r="AF79">
        <v>0.10540393820000001</v>
      </c>
      <c r="AG79">
        <v>71.046816899999996</v>
      </c>
    </row>
    <row r="80" spans="1:33" ht="15" customHeight="1" x14ac:dyDescent="0.2">
      <c r="A80">
        <v>2023</v>
      </c>
      <c r="B80">
        <v>0</v>
      </c>
      <c r="C80">
        <v>4.3622699999999996</v>
      </c>
      <c r="D80">
        <v>4.6677200000000001</v>
      </c>
      <c r="E80">
        <v>6.48691</v>
      </c>
      <c r="F80">
        <v>6.4882099999999996</v>
      </c>
      <c r="G80">
        <v>6.4886299999999997</v>
      </c>
      <c r="H80">
        <v>6.4917999999999996</v>
      </c>
      <c r="I80" s="1">
        <v>1.7113300000000001E-3</v>
      </c>
      <c r="K80" s="10">
        <f t="shared" si="34"/>
        <v>6488.63</v>
      </c>
      <c r="M80">
        <v>2023</v>
      </c>
      <c r="N80">
        <v>0</v>
      </c>
      <c r="O80">
        <v>4.3622699999999996</v>
      </c>
      <c r="P80">
        <v>4.6677200000000001</v>
      </c>
      <c r="Q80">
        <v>4.3367500000000003</v>
      </c>
      <c r="R80">
        <v>4.3367500000000003</v>
      </c>
      <c r="S80">
        <v>4.3367500000000003</v>
      </c>
      <c r="T80">
        <v>4.3367500000000003</v>
      </c>
      <c r="U80" s="1">
        <v>2.2491E-9</v>
      </c>
      <c r="W80" s="10">
        <f t="shared" si="35"/>
        <v>4336.75</v>
      </c>
      <c r="Y80">
        <v>6</v>
      </c>
      <c r="Z80" t="s">
        <v>100</v>
      </c>
      <c r="AA80">
        <v>2028</v>
      </c>
      <c r="AB80">
        <v>4.1288931699999996</v>
      </c>
      <c r="AC80">
        <v>4.1288931699999996</v>
      </c>
      <c r="AD80">
        <v>4.1288931699999996</v>
      </c>
      <c r="AE80">
        <v>21.771751999999999</v>
      </c>
      <c r="AF80">
        <v>0.10093684009999999</v>
      </c>
      <c r="AG80">
        <v>70.723024499999994</v>
      </c>
    </row>
    <row r="81" spans="1:33" ht="15" customHeight="1" x14ac:dyDescent="0.2">
      <c r="A81">
        <v>2024</v>
      </c>
      <c r="B81">
        <v>0</v>
      </c>
      <c r="C81">
        <v>4.3622699999999996</v>
      </c>
      <c r="D81">
        <v>4.6677200000000001</v>
      </c>
      <c r="E81">
        <v>5.8708299999999998</v>
      </c>
      <c r="F81">
        <v>5.8761299999999999</v>
      </c>
      <c r="G81">
        <v>5.8778600000000001</v>
      </c>
      <c r="H81">
        <v>5.8906299999999998</v>
      </c>
      <c r="I81" s="1">
        <v>6.9319999999999998E-3</v>
      </c>
      <c r="K81" s="10">
        <f t="shared" si="34"/>
        <v>5877.86</v>
      </c>
      <c r="M81">
        <v>2024</v>
      </c>
      <c r="N81">
        <v>0</v>
      </c>
      <c r="O81">
        <v>4.3622699999999996</v>
      </c>
      <c r="P81">
        <v>4.6677200000000001</v>
      </c>
      <c r="Q81">
        <v>6.2418899999999997</v>
      </c>
      <c r="R81">
        <v>6.2472799999999999</v>
      </c>
      <c r="S81">
        <v>6.2490399999999999</v>
      </c>
      <c r="T81">
        <v>6.2620199999999997</v>
      </c>
      <c r="U81" s="1">
        <v>7.0458600000000001E-3</v>
      </c>
      <c r="W81" s="10">
        <f t="shared" si="35"/>
        <v>6249.04</v>
      </c>
      <c r="Y81">
        <v>6</v>
      </c>
      <c r="Z81" t="s">
        <v>100</v>
      </c>
      <c r="AA81">
        <v>2029</v>
      </c>
      <c r="AB81">
        <v>4.0514690199999999</v>
      </c>
      <c r="AC81">
        <v>4.0514690199999999</v>
      </c>
      <c r="AD81">
        <v>4.0514690199999999</v>
      </c>
      <c r="AE81">
        <v>21.428658500000001</v>
      </c>
      <c r="AF81">
        <v>9.8912414000000004E-2</v>
      </c>
      <c r="AG81">
        <v>70.990164399999998</v>
      </c>
    </row>
    <row r="82" spans="1:33" ht="15" customHeight="1" x14ac:dyDescent="0.2">
      <c r="A82">
        <v>2025</v>
      </c>
      <c r="B82">
        <v>0</v>
      </c>
      <c r="C82">
        <v>4.3622699999999996</v>
      </c>
      <c r="D82">
        <v>4.6677200000000001</v>
      </c>
      <c r="E82">
        <v>5.2855499999999997</v>
      </c>
      <c r="F82">
        <v>5.3054800000000002</v>
      </c>
      <c r="G82">
        <v>5.3115699999999997</v>
      </c>
      <c r="H82">
        <v>5.3589399999999996</v>
      </c>
      <c r="I82">
        <v>2.5423000000000001E-2</v>
      </c>
      <c r="K82" s="10">
        <f t="shared" si="34"/>
        <v>5311.57</v>
      </c>
      <c r="M82">
        <v>2025</v>
      </c>
      <c r="N82">
        <v>0</v>
      </c>
      <c r="O82">
        <v>4.3622699999999996</v>
      </c>
      <c r="P82">
        <v>4.6677200000000001</v>
      </c>
      <c r="Q82">
        <v>5.6104700000000003</v>
      </c>
      <c r="R82">
        <v>5.6304699999999999</v>
      </c>
      <c r="S82">
        <v>5.6365999999999996</v>
      </c>
      <c r="T82">
        <v>5.6841400000000002</v>
      </c>
      <c r="U82">
        <v>2.5527600000000001E-2</v>
      </c>
      <c r="W82" s="10">
        <f t="shared" si="35"/>
        <v>5636.5999999999995</v>
      </c>
      <c r="Y82">
        <v>6</v>
      </c>
      <c r="Z82" t="s">
        <v>100</v>
      </c>
      <c r="AA82">
        <v>2030</v>
      </c>
      <c r="AB82">
        <v>4.0717177400000004</v>
      </c>
      <c r="AC82">
        <v>4.0717177400000004</v>
      </c>
      <c r="AD82">
        <v>4.0717177400000004</v>
      </c>
      <c r="AE82">
        <v>21.388138000000001</v>
      </c>
      <c r="AF82">
        <v>9.8357070399999996E-2</v>
      </c>
      <c r="AG82">
        <v>71.390491299999994</v>
      </c>
    </row>
    <row r="83" spans="1:33" ht="15" customHeight="1" x14ac:dyDescent="0.2">
      <c r="A83">
        <v>2026</v>
      </c>
      <c r="B83">
        <v>0</v>
      </c>
      <c r="C83">
        <v>4.3622699999999996</v>
      </c>
      <c r="D83">
        <v>4.6677200000000001</v>
      </c>
      <c r="E83">
        <v>4.7553700000000001</v>
      </c>
      <c r="F83">
        <v>4.8206100000000003</v>
      </c>
      <c r="G83">
        <v>4.83962</v>
      </c>
      <c r="H83">
        <v>4.9885999999999999</v>
      </c>
      <c r="I83">
        <v>8.0932799999999999E-2</v>
      </c>
      <c r="K83" s="10">
        <f t="shared" si="34"/>
        <v>4839.62</v>
      </c>
      <c r="M83">
        <v>2026</v>
      </c>
      <c r="N83">
        <v>0</v>
      </c>
      <c r="O83">
        <v>4.3622699999999996</v>
      </c>
      <c r="P83">
        <v>4.6677200000000001</v>
      </c>
      <c r="Q83">
        <v>5.0377099999999997</v>
      </c>
      <c r="R83">
        <v>5.1030300000000004</v>
      </c>
      <c r="S83">
        <v>5.1220600000000003</v>
      </c>
      <c r="T83">
        <v>5.2712500000000002</v>
      </c>
      <c r="U83">
        <v>8.1037799999999993E-2</v>
      </c>
      <c r="W83" s="10">
        <f t="shared" si="35"/>
        <v>5122.0600000000004</v>
      </c>
      <c r="Y83">
        <v>6</v>
      </c>
      <c r="Z83" t="s">
        <v>100</v>
      </c>
      <c r="AA83">
        <v>2031</v>
      </c>
      <c r="AB83">
        <v>4.1238444200000002</v>
      </c>
      <c r="AC83">
        <v>4.1238444200000002</v>
      </c>
      <c r="AD83">
        <v>4.1238444200000002</v>
      </c>
      <c r="AE83">
        <v>21.4945725</v>
      </c>
      <c r="AF83">
        <v>9.8528313199999995E-2</v>
      </c>
      <c r="AG83">
        <v>71.877364700000001</v>
      </c>
    </row>
    <row r="84" spans="1:33" ht="15" customHeight="1" x14ac:dyDescent="0.2">
      <c r="A84">
        <v>2027</v>
      </c>
      <c r="B84">
        <v>0</v>
      </c>
      <c r="C84">
        <v>4.3622699999999996</v>
      </c>
      <c r="D84">
        <v>4.6677200000000001</v>
      </c>
      <c r="E84">
        <v>4.3027199999999999</v>
      </c>
      <c r="F84">
        <v>4.4685300000000003</v>
      </c>
      <c r="G84">
        <v>4.5173899999999998</v>
      </c>
      <c r="H84">
        <v>4.8794500000000003</v>
      </c>
      <c r="I84">
        <v>0.20216400000000001</v>
      </c>
      <c r="K84" s="10">
        <f t="shared" si="34"/>
        <v>4517.3899999999994</v>
      </c>
      <c r="M84">
        <v>2027</v>
      </c>
      <c r="N84">
        <v>0</v>
      </c>
      <c r="O84">
        <v>4.3622699999999996</v>
      </c>
      <c r="P84">
        <v>4.6677200000000001</v>
      </c>
      <c r="Q84">
        <v>4.5467599999999999</v>
      </c>
      <c r="R84">
        <v>4.71265</v>
      </c>
      <c r="S84">
        <v>4.7619300000000004</v>
      </c>
      <c r="T84">
        <v>5.1238599999999996</v>
      </c>
      <c r="U84">
        <v>0.20174600000000001</v>
      </c>
      <c r="W84" s="10">
        <f t="shared" si="35"/>
        <v>4761.93</v>
      </c>
      <c r="Y84">
        <v>6</v>
      </c>
      <c r="Z84" t="s">
        <v>100</v>
      </c>
      <c r="AA84">
        <v>2032</v>
      </c>
      <c r="AB84">
        <v>4.18459936</v>
      </c>
      <c r="AC84">
        <v>4.18459936</v>
      </c>
      <c r="AD84">
        <v>4.18459936</v>
      </c>
      <c r="AE84">
        <v>21.661683</v>
      </c>
      <c r="AF84">
        <v>9.9017359700000002E-2</v>
      </c>
      <c r="AG84">
        <v>72.270613299999994</v>
      </c>
    </row>
    <row r="85" spans="1:33" ht="15" customHeight="1" x14ac:dyDescent="0.2">
      <c r="A85">
        <v>2028</v>
      </c>
      <c r="B85">
        <v>0</v>
      </c>
      <c r="C85">
        <v>4.3622699999999996</v>
      </c>
      <c r="D85">
        <v>4.6677200000000001</v>
      </c>
      <c r="E85">
        <v>3.69116</v>
      </c>
      <c r="F85">
        <v>4.25746</v>
      </c>
      <c r="G85">
        <v>4.2864899999999997</v>
      </c>
      <c r="H85">
        <v>5.0191699999999999</v>
      </c>
      <c r="I85">
        <v>0.43295499999999998</v>
      </c>
      <c r="K85" s="10">
        <f t="shared" si="34"/>
        <v>4286.49</v>
      </c>
      <c r="M85">
        <v>2028</v>
      </c>
      <c r="N85">
        <v>0</v>
      </c>
      <c r="O85">
        <v>4.3622699999999996</v>
      </c>
      <c r="P85">
        <v>4.6677200000000001</v>
      </c>
      <c r="Q85">
        <v>4.0901500000000004</v>
      </c>
      <c r="R85">
        <v>4.4775600000000004</v>
      </c>
      <c r="S85">
        <v>4.5554899999999998</v>
      </c>
      <c r="T85">
        <v>5.2298499999999999</v>
      </c>
      <c r="U85">
        <v>0.37771300000000002</v>
      </c>
      <c r="W85" s="10">
        <f t="shared" si="35"/>
        <v>4555.49</v>
      </c>
      <c r="Y85">
        <v>6</v>
      </c>
      <c r="Z85" t="s">
        <v>100</v>
      </c>
      <c r="AA85">
        <v>2033</v>
      </c>
      <c r="AB85">
        <v>4.2514436</v>
      </c>
      <c r="AC85">
        <v>4.2514436</v>
      </c>
      <c r="AD85">
        <v>4.2514436</v>
      </c>
      <c r="AE85">
        <v>21.849298300000001</v>
      </c>
      <c r="AF85">
        <v>9.9642285600000005E-2</v>
      </c>
      <c r="AG85">
        <v>72.623380299999994</v>
      </c>
    </row>
    <row r="86" spans="1:33" ht="15" customHeight="1" x14ac:dyDescent="0.2">
      <c r="A86">
        <v>2029</v>
      </c>
      <c r="B86">
        <v>0</v>
      </c>
      <c r="C86">
        <v>4.3622699999999996</v>
      </c>
      <c r="D86">
        <v>4.6677200000000001</v>
      </c>
      <c r="E86">
        <v>3.28416</v>
      </c>
      <c r="F86">
        <v>4.0642199999999997</v>
      </c>
      <c r="G86">
        <v>4.14649</v>
      </c>
      <c r="H86">
        <v>5.2248799999999997</v>
      </c>
      <c r="I86">
        <v>0.64085599999999998</v>
      </c>
      <c r="K86" s="10">
        <f t="shared" si="34"/>
        <v>4146.49</v>
      </c>
      <c r="M86">
        <v>2029</v>
      </c>
      <c r="N86">
        <v>0</v>
      </c>
      <c r="O86">
        <v>4.3622699999999996</v>
      </c>
      <c r="P86">
        <v>4.6677200000000001</v>
      </c>
      <c r="Q86">
        <v>3.58006</v>
      </c>
      <c r="R86">
        <v>4.3531500000000003</v>
      </c>
      <c r="S86">
        <v>4.3976699999999997</v>
      </c>
      <c r="T86">
        <v>5.4055900000000001</v>
      </c>
      <c r="U86">
        <v>0.59172100000000005</v>
      </c>
      <c r="W86" s="10">
        <f t="shared" si="35"/>
        <v>4397.67</v>
      </c>
      <c r="Y86">
        <v>7</v>
      </c>
      <c r="Z86" t="s">
        <v>100</v>
      </c>
      <c r="AA86">
        <v>2020</v>
      </c>
      <c r="AB86">
        <v>8.3203399999999998</v>
      </c>
      <c r="AC86">
        <v>8.3203399999999998</v>
      </c>
      <c r="AD86">
        <v>2.1974999999999998</v>
      </c>
      <c r="AE86">
        <v>37.594200000000001</v>
      </c>
      <c r="AF86">
        <v>2.9086799999999999E-2</v>
      </c>
      <c r="AG86">
        <v>99.245400000000004</v>
      </c>
    </row>
    <row r="87" spans="1:33" ht="15" customHeight="1" x14ac:dyDescent="0.2">
      <c r="A87">
        <v>2030</v>
      </c>
      <c r="B87">
        <v>0</v>
      </c>
      <c r="C87">
        <v>4.3622699999999996</v>
      </c>
      <c r="D87">
        <v>4.6677200000000001</v>
      </c>
      <c r="E87">
        <v>3.0065200000000001</v>
      </c>
      <c r="F87">
        <v>4.0048000000000004</v>
      </c>
      <c r="G87">
        <v>4.0899799999999997</v>
      </c>
      <c r="H87">
        <v>5.3856799999999998</v>
      </c>
      <c r="I87">
        <v>0.77553099999999997</v>
      </c>
      <c r="K87" s="10">
        <f t="shared" si="34"/>
        <v>4089.9799999999996</v>
      </c>
      <c r="M87">
        <v>2030</v>
      </c>
      <c r="N87">
        <v>0</v>
      </c>
      <c r="O87">
        <v>4.3622699999999996</v>
      </c>
      <c r="P87">
        <v>4.6677200000000001</v>
      </c>
      <c r="Q87">
        <v>3.2296299999999998</v>
      </c>
      <c r="R87">
        <v>4.2739000000000003</v>
      </c>
      <c r="S87">
        <v>4.29901</v>
      </c>
      <c r="T87">
        <v>5.54068</v>
      </c>
      <c r="U87">
        <v>0.74336400000000002</v>
      </c>
      <c r="W87" s="10">
        <f t="shared" si="35"/>
        <v>4299.01</v>
      </c>
      <c r="Y87">
        <v>7</v>
      </c>
      <c r="Z87" t="s">
        <v>100</v>
      </c>
      <c r="AA87">
        <v>2021</v>
      </c>
      <c r="AB87">
        <v>8.6638061200000003</v>
      </c>
      <c r="AC87">
        <v>8.6638061200000003</v>
      </c>
      <c r="AD87">
        <v>7.1079246500000002</v>
      </c>
      <c r="AE87">
        <v>38.216215900000002</v>
      </c>
      <c r="AF87">
        <v>9.29257E-2</v>
      </c>
      <c r="AG87">
        <v>97.7664884</v>
      </c>
    </row>
    <row r="88" spans="1:33" ht="15" customHeight="1" x14ac:dyDescent="0.2">
      <c r="A88">
        <v>2031</v>
      </c>
      <c r="B88">
        <v>0</v>
      </c>
      <c r="C88">
        <v>4.3622699999999996</v>
      </c>
      <c r="D88">
        <v>4.6677200000000001</v>
      </c>
      <c r="E88">
        <v>2.83127</v>
      </c>
      <c r="F88">
        <v>4.0163099999999998</v>
      </c>
      <c r="G88">
        <v>4.07592</v>
      </c>
      <c r="H88">
        <v>5.5072099999999997</v>
      </c>
      <c r="I88">
        <v>0.85340400000000005</v>
      </c>
      <c r="K88" s="10">
        <f t="shared" si="34"/>
        <v>4075.92</v>
      </c>
      <c r="M88">
        <v>2031</v>
      </c>
      <c r="N88">
        <v>0</v>
      </c>
      <c r="O88">
        <v>4.3622699999999996</v>
      </c>
      <c r="P88">
        <v>4.6677200000000001</v>
      </c>
      <c r="Q88">
        <v>3.00387</v>
      </c>
      <c r="R88">
        <v>4.2317600000000004</v>
      </c>
      <c r="S88">
        <v>4.2457200000000004</v>
      </c>
      <c r="T88">
        <v>5.6398900000000003</v>
      </c>
      <c r="U88">
        <v>0.83337499999999998</v>
      </c>
      <c r="W88" s="10">
        <f t="shared" si="35"/>
        <v>4245.72</v>
      </c>
      <c r="Y88">
        <v>7</v>
      </c>
      <c r="Z88" t="s">
        <v>100</v>
      </c>
      <c r="AA88">
        <v>2022</v>
      </c>
      <c r="AB88">
        <v>8.1963837399999999</v>
      </c>
      <c r="AC88">
        <v>8.1963837399999999</v>
      </c>
      <c r="AD88">
        <v>6.7262833000000004</v>
      </c>
      <c r="AE88">
        <v>36.3282965</v>
      </c>
      <c r="AF88">
        <v>9.29257E-2</v>
      </c>
      <c r="AG88">
        <v>91.570541599999999</v>
      </c>
    </row>
    <row r="89" spans="1:33" ht="15" customHeight="1" x14ac:dyDescent="0.2">
      <c r="A89">
        <v>2032</v>
      </c>
      <c r="B89">
        <v>0</v>
      </c>
      <c r="C89">
        <v>4.3622699999999996</v>
      </c>
      <c r="D89">
        <v>4.6677200000000001</v>
      </c>
      <c r="E89">
        <v>2.73576</v>
      </c>
      <c r="F89">
        <v>4.0313699999999999</v>
      </c>
      <c r="G89">
        <v>4.0835100000000004</v>
      </c>
      <c r="H89">
        <v>5.59267</v>
      </c>
      <c r="I89">
        <v>0.89807599999999999</v>
      </c>
      <c r="K89" s="10">
        <f t="shared" si="34"/>
        <v>4083.51</v>
      </c>
      <c r="M89">
        <v>2032</v>
      </c>
      <c r="N89">
        <v>0</v>
      </c>
      <c r="O89">
        <v>4.3622699999999996</v>
      </c>
      <c r="P89">
        <v>4.6677200000000001</v>
      </c>
      <c r="Q89">
        <v>2.8738299999999999</v>
      </c>
      <c r="R89">
        <v>4.19428</v>
      </c>
      <c r="S89">
        <v>4.2201300000000002</v>
      </c>
      <c r="T89">
        <v>5.7060599999999999</v>
      </c>
      <c r="U89">
        <v>0.88558599999999998</v>
      </c>
      <c r="W89" s="10">
        <f t="shared" si="35"/>
        <v>4220.13</v>
      </c>
      <c r="Y89">
        <v>7</v>
      </c>
      <c r="Z89" t="s">
        <v>100</v>
      </c>
      <c r="AA89">
        <v>2023</v>
      </c>
      <c r="AB89">
        <v>7.53284647</v>
      </c>
      <c r="AC89">
        <v>7.53284647</v>
      </c>
      <c r="AD89">
        <v>7.53284647</v>
      </c>
      <c r="AE89">
        <v>33.788953300000003</v>
      </c>
      <c r="AF89">
        <v>0.114372</v>
      </c>
      <c r="AG89">
        <v>86.362963500000006</v>
      </c>
    </row>
    <row r="90" spans="1:33" ht="15" customHeight="1" x14ac:dyDescent="0.2">
      <c r="A90">
        <v>2033</v>
      </c>
      <c r="B90">
        <v>0</v>
      </c>
      <c r="C90">
        <v>4.3622699999999996</v>
      </c>
      <c r="D90">
        <v>4.6677200000000001</v>
      </c>
      <c r="E90">
        <v>2.71177</v>
      </c>
      <c r="F90">
        <v>4.0815099999999997</v>
      </c>
      <c r="G90">
        <v>4.10602</v>
      </c>
      <c r="H90">
        <v>5.6544299999999996</v>
      </c>
      <c r="I90">
        <v>0.92783400000000005</v>
      </c>
      <c r="K90" s="10">
        <f t="shared" si="34"/>
        <v>4106.0200000000004</v>
      </c>
      <c r="M90">
        <v>2033</v>
      </c>
      <c r="N90">
        <v>0</v>
      </c>
      <c r="O90">
        <v>4.3622699999999996</v>
      </c>
      <c r="P90">
        <v>4.6677200000000001</v>
      </c>
      <c r="Q90">
        <v>2.81691</v>
      </c>
      <c r="R90">
        <v>4.2196800000000003</v>
      </c>
      <c r="S90">
        <v>4.2161299999999997</v>
      </c>
      <c r="T90">
        <v>5.75108</v>
      </c>
      <c r="U90">
        <v>0.92027199999999998</v>
      </c>
      <c r="W90" s="10">
        <f t="shared" si="35"/>
        <v>4216.13</v>
      </c>
      <c r="Y90">
        <v>7</v>
      </c>
      <c r="Z90" t="s">
        <v>100</v>
      </c>
      <c r="AA90">
        <v>2024</v>
      </c>
      <c r="AB90">
        <v>6.6959758200000001</v>
      </c>
      <c r="AC90">
        <v>6.6959758200000001</v>
      </c>
      <c r="AD90">
        <v>6.6959758200000001</v>
      </c>
      <c r="AE90">
        <v>30.534088000000001</v>
      </c>
      <c r="AF90">
        <v>0.114372</v>
      </c>
      <c r="AG90">
        <v>80.881806400000002</v>
      </c>
    </row>
    <row r="91" spans="1:33" ht="15" customHeight="1" x14ac:dyDescent="0.2">
      <c r="Y91">
        <v>7</v>
      </c>
      <c r="Z91" t="s">
        <v>100</v>
      </c>
      <c r="AA91">
        <v>2025</v>
      </c>
      <c r="AB91">
        <v>5.9432634100000001</v>
      </c>
      <c r="AC91">
        <v>5.9432634100000001</v>
      </c>
      <c r="AD91">
        <v>5.9432634100000001</v>
      </c>
      <c r="AE91">
        <v>27.5508843</v>
      </c>
      <c r="AF91">
        <v>0.114372</v>
      </c>
      <c r="AG91">
        <v>76.829494499999996</v>
      </c>
    </row>
    <row r="92" spans="1:33" ht="15" customHeight="1" x14ac:dyDescent="0.2">
      <c r="A92" t="s">
        <v>29</v>
      </c>
      <c r="B92" t="s">
        <v>100</v>
      </c>
      <c r="M92" t="s">
        <v>29</v>
      </c>
      <c r="N92" t="s">
        <v>100</v>
      </c>
      <c r="Y92">
        <v>7</v>
      </c>
      <c r="Z92" t="s">
        <v>100</v>
      </c>
      <c r="AA92">
        <v>2026</v>
      </c>
      <c r="AB92">
        <v>5.3267352700000004</v>
      </c>
      <c r="AC92">
        <v>5.3267352700000004</v>
      </c>
      <c r="AD92">
        <v>5.3267352700000004</v>
      </c>
      <c r="AE92">
        <v>25.087753200000002</v>
      </c>
      <c r="AF92">
        <v>0.114288258</v>
      </c>
      <c r="AG92">
        <v>74.075138800000005</v>
      </c>
    </row>
    <row r="93" spans="1:33" ht="15" customHeight="1" x14ac:dyDescent="0.2">
      <c r="A93" t="s">
        <v>6</v>
      </c>
      <c r="B93" t="s">
        <v>30</v>
      </c>
      <c r="C93" t="s">
        <v>31</v>
      </c>
      <c r="D93" t="s">
        <v>32</v>
      </c>
      <c r="E93" t="s">
        <v>33</v>
      </c>
      <c r="F93" t="s">
        <v>34</v>
      </c>
      <c r="G93" t="s">
        <v>35</v>
      </c>
      <c r="H93" t="s">
        <v>36</v>
      </c>
      <c r="I93" t="s">
        <v>37</v>
      </c>
      <c r="M93" t="s">
        <v>6</v>
      </c>
      <c r="N93" t="s">
        <v>30</v>
      </c>
      <c r="O93" t="s">
        <v>31</v>
      </c>
      <c r="P93" t="s">
        <v>32</v>
      </c>
      <c r="Q93" t="s">
        <v>33</v>
      </c>
      <c r="R93" t="s">
        <v>34</v>
      </c>
      <c r="S93" t="s">
        <v>35</v>
      </c>
      <c r="T93" t="s">
        <v>36</v>
      </c>
      <c r="U93" t="s">
        <v>37</v>
      </c>
      <c r="Y93">
        <v>7</v>
      </c>
      <c r="Z93" t="s">
        <v>100</v>
      </c>
      <c r="AA93">
        <v>2027</v>
      </c>
      <c r="AB93">
        <v>4.6759329300000001</v>
      </c>
      <c r="AC93">
        <v>4.6759329300000001</v>
      </c>
      <c r="AD93">
        <v>4.6759329300000001</v>
      </c>
      <c r="AE93">
        <v>23.306662200000002</v>
      </c>
      <c r="AF93">
        <v>0.1082370379</v>
      </c>
      <c r="AG93">
        <v>72.437637199999998</v>
      </c>
    </row>
    <row r="94" spans="1:33" ht="15" customHeight="1" x14ac:dyDescent="0.2">
      <c r="A94">
        <v>2020</v>
      </c>
      <c r="B94">
        <v>60.855200000000004</v>
      </c>
      <c r="C94">
        <v>24.342099999999999</v>
      </c>
      <c r="D94">
        <v>21.299299999999999</v>
      </c>
      <c r="E94">
        <v>37.594200000000001</v>
      </c>
      <c r="F94">
        <v>37.594200000000001</v>
      </c>
      <c r="G94">
        <v>37.594200000000001</v>
      </c>
      <c r="H94">
        <v>37.594200000000001</v>
      </c>
      <c r="I94" s="1">
        <v>1.27898E-13</v>
      </c>
      <c r="K94" s="10">
        <f t="shared" ref="K94:K107" si="36">G94*1000</f>
        <v>37594.199999999997</v>
      </c>
      <c r="M94">
        <v>2020</v>
      </c>
      <c r="N94">
        <v>60.855200000000004</v>
      </c>
      <c r="O94">
        <v>24.342099999999999</v>
      </c>
      <c r="P94">
        <v>21.299299999999999</v>
      </c>
      <c r="Q94">
        <v>37.594200000000001</v>
      </c>
      <c r="R94">
        <v>37.594200000000001</v>
      </c>
      <c r="S94">
        <v>37.594200000000001</v>
      </c>
      <c r="T94">
        <v>37.594200000000001</v>
      </c>
      <c r="U94" s="1">
        <v>1.27898E-13</v>
      </c>
      <c r="W94" s="10">
        <f t="shared" ref="W94:W107" si="37">S94*1000</f>
        <v>37594.199999999997</v>
      </c>
      <c r="Y94">
        <v>7</v>
      </c>
      <c r="Z94" t="s">
        <v>100</v>
      </c>
      <c r="AA94">
        <v>2028</v>
      </c>
      <c r="AB94">
        <v>4.3162694200000002</v>
      </c>
      <c r="AC94">
        <v>4.3162694200000002</v>
      </c>
      <c r="AD94">
        <v>4.3162694200000002</v>
      </c>
      <c r="AE94">
        <v>22.284966900000001</v>
      </c>
      <c r="AF94">
        <v>0.1031794861</v>
      </c>
      <c r="AG94">
        <v>71.789548999999994</v>
      </c>
    </row>
    <row r="95" spans="1:33" ht="15" customHeight="1" x14ac:dyDescent="0.2">
      <c r="A95">
        <v>2021</v>
      </c>
      <c r="B95">
        <v>60.855200000000004</v>
      </c>
      <c r="C95">
        <v>24.342099999999999</v>
      </c>
      <c r="D95">
        <v>21.299299999999999</v>
      </c>
      <c r="E95">
        <v>38.532299999999999</v>
      </c>
      <c r="F95">
        <v>38.539000000000001</v>
      </c>
      <c r="G95">
        <v>38.541899999999998</v>
      </c>
      <c r="H95">
        <v>38.561599999999999</v>
      </c>
      <c r="I95" s="1">
        <v>1.01767E-2</v>
      </c>
      <c r="K95" s="10">
        <f t="shared" si="36"/>
        <v>38541.9</v>
      </c>
      <c r="M95">
        <v>2021</v>
      </c>
      <c r="N95">
        <v>60.855200000000004</v>
      </c>
      <c r="O95">
        <v>24.342099999999999</v>
      </c>
      <c r="P95">
        <v>21.299299999999999</v>
      </c>
      <c r="Q95">
        <v>38.532299999999999</v>
      </c>
      <c r="R95">
        <v>38.539000000000001</v>
      </c>
      <c r="S95">
        <v>38.541899999999998</v>
      </c>
      <c r="T95">
        <v>38.561599999999999</v>
      </c>
      <c r="U95" s="1">
        <v>1.01767E-2</v>
      </c>
      <c r="W95" s="10">
        <f t="shared" si="37"/>
        <v>38541.9</v>
      </c>
      <c r="Y95">
        <v>7</v>
      </c>
      <c r="Z95" t="s">
        <v>100</v>
      </c>
      <c r="AA95">
        <v>2029</v>
      </c>
      <c r="AB95">
        <v>4.1924969000000001</v>
      </c>
      <c r="AC95">
        <v>4.1924969000000001</v>
      </c>
      <c r="AD95">
        <v>4.1924969000000001</v>
      </c>
      <c r="AE95">
        <v>21.826090199999999</v>
      </c>
      <c r="AF95">
        <v>0.10061656920000001</v>
      </c>
      <c r="AG95">
        <v>71.808462700000007</v>
      </c>
    </row>
    <row r="96" spans="1:33" ht="15" customHeight="1" x14ac:dyDescent="0.2">
      <c r="A96">
        <v>2022</v>
      </c>
      <c r="B96">
        <v>60.855200000000004</v>
      </c>
      <c r="C96">
        <v>24.342099999999999</v>
      </c>
      <c r="D96">
        <v>21.299299999999999</v>
      </c>
      <c r="E96">
        <v>38.144399999999997</v>
      </c>
      <c r="F96">
        <v>38.169699999999999</v>
      </c>
      <c r="G96">
        <v>38.178100000000001</v>
      </c>
      <c r="H96">
        <v>38.238500000000002</v>
      </c>
      <c r="I96" s="1">
        <v>3.29488E-2</v>
      </c>
      <c r="K96" s="10">
        <f t="shared" si="36"/>
        <v>38178.1</v>
      </c>
      <c r="M96">
        <v>2022</v>
      </c>
      <c r="N96">
        <v>60.855200000000004</v>
      </c>
      <c r="O96">
        <v>24.342099999999999</v>
      </c>
      <c r="P96">
        <v>21.299299999999999</v>
      </c>
      <c r="Q96">
        <v>38.337600000000002</v>
      </c>
      <c r="R96">
        <v>38.363</v>
      </c>
      <c r="S96">
        <v>38.371400000000001</v>
      </c>
      <c r="T96">
        <v>38.431800000000003</v>
      </c>
      <c r="U96" s="1">
        <v>3.2969400000000003E-2</v>
      </c>
      <c r="W96" s="10">
        <f t="shared" si="37"/>
        <v>38371.4</v>
      </c>
      <c r="Y96">
        <v>7</v>
      </c>
      <c r="Z96" t="s">
        <v>100</v>
      </c>
      <c r="AA96">
        <v>2030</v>
      </c>
      <c r="AB96">
        <v>4.1778637999999999</v>
      </c>
      <c r="AC96">
        <v>4.1778637999999999</v>
      </c>
      <c r="AD96">
        <v>4.1778637999999999</v>
      </c>
      <c r="AE96">
        <v>21.695351200000001</v>
      </c>
      <c r="AF96">
        <v>9.9623910299999993E-2</v>
      </c>
      <c r="AG96">
        <v>72.018138800000003</v>
      </c>
    </row>
    <row r="97" spans="1:33" ht="15" customHeight="1" x14ac:dyDescent="0.2">
      <c r="A97">
        <v>2023</v>
      </c>
      <c r="B97">
        <v>60.855200000000004</v>
      </c>
      <c r="C97">
        <v>24.342099999999999</v>
      </c>
      <c r="D97">
        <v>21.299299999999999</v>
      </c>
      <c r="E97">
        <v>35.488599999999998</v>
      </c>
      <c r="F97">
        <v>35.5595</v>
      </c>
      <c r="G97">
        <v>35.581200000000003</v>
      </c>
      <c r="H97">
        <v>35.737099999999998</v>
      </c>
      <c r="I97" s="1">
        <v>8.7165500000000007E-2</v>
      </c>
      <c r="K97" s="10">
        <f t="shared" si="36"/>
        <v>35581.200000000004</v>
      </c>
      <c r="M97">
        <v>2023</v>
      </c>
      <c r="N97">
        <v>60.855200000000004</v>
      </c>
      <c r="O97">
        <v>24.342099999999999</v>
      </c>
      <c r="P97">
        <v>21.299299999999999</v>
      </c>
      <c r="Q97">
        <v>36.760100000000001</v>
      </c>
      <c r="R97">
        <v>36.831099999999999</v>
      </c>
      <c r="S97">
        <v>36.853000000000002</v>
      </c>
      <c r="T97">
        <v>37.009300000000003</v>
      </c>
      <c r="U97" s="1">
        <v>8.7376300000000004E-2</v>
      </c>
      <c r="W97" s="10">
        <f t="shared" si="37"/>
        <v>36853</v>
      </c>
      <c r="Y97">
        <v>7</v>
      </c>
      <c r="Z97" t="s">
        <v>100</v>
      </c>
      <c r="AA97">
        <v>2031</v>
      </c>
      <c r="AB97">
        <v>4.2040782400000003</v>
      </c>
      <c r="AC97">
        <v>4.2040782400000003</v>
      </c>
      <c r="AD97">
        <v>4.2040782400000003</v>
      </c>
      <c r="AE97">
        <v>21.731472</v>
      </c>
      <c r="AF97">
        <v>9.9468282500000005E-2</v>
      </c>
      <c r="AG97">
        <v>72.358742500000005</v>
      </c>
    </row>
    <row r="98" spans="1:33" ht="15" customHeight="1" x14ac:dyDescent="0.2">
      <c r="A98">
        <v>2024</v>
      </c>
      <c r="B98">
        <v>60.855200000000004</v>
      </c>
      <c r="C98">
        <v>24.342099999999999</v>
      </c>
      <c r="D98">
        <v>21.299299999999999</v>
      </c>
      <c r="E98">
        <v>32.534999999999997</v>
      </c>
      <c r="F98">
        <v>32.704599999999999</v>
      </c>
      <c r="G98">
        <v>32.753799999999998</v>
      </c>
      <c r="H98">
        <v>33.107500000000002</v>
      </c>
      <c r="I98" s="1">
        <v>0.20274500000000001</v>
      </c>
      <c r="K98" s="10">
        <f t="shared" si="36"/>
        <v>32753.8</v>
      </c>
      <c r="M98">
        <v>2024</v>
      </c>
      <c r="N98">
        <v>60.855200000000004</v>
      </c>
      <c r="O98">
        <v>24.342099999999999</v>
      </c>
      <c r="P98">
        <v>21.299299999999999</v>
      </c>
      <c r="Q98">
        <v>34.5822</v>
      </c>
      <c r="R98">
        <v>34.752499999999998</v>
      </c>
      <c r="S98">
        <v>34.801699999999997</v>
      </c>
      <c r="T98">
        <v>35.1569</v>
      </c>
      <c r="U98" s="1">
        <v>0.20339199999999999</v>
      </c>
      <c r="W98" s="10">
        <f t="shared" si="37"/>
        <v>34801.699999999997</v>
      </c>
      <c r="Y98">
        <v>7</v>
      </c>
      <c r="Z98" t="s">
        <v>100</v>
      </c>
      <c r="AA98">
        <v>2032</v>
      </c>
      <c r="AB98">
        <v>4.2456261599999996</v>
      </c>
      <c r="AC98">
        <v>4.2456261599999996</v>
      </c>
      <c r="AD98">
        <v>4.2456261599999996</v>
      </c>
      <c r="AE98">
        <v>21.843826199999999</v>
      </c>
      <c r="AF98">
        <v>9.9720731600000001E-2</v>
      </c>
      <c r="AG98">
        <v>72.639524199999997</v>
      </c>
    </row>
    <row r="99" spans="1:33" ht="15" customHeight="1" x14ac:dyDescent="0.2">
      <c r="A99">
        <v>2025</v>
      </c>
      <c r="B99">
        <v>60.855200000000004</v>
      </c>
      <c r="C99">
        <v>24.342099999999999</v>
      </c>
      <c r="D99">
        <v>21.299299999999999</v>
      </c>
      <c r="E99">
        <v>29.598400000000002</v>
      </c>
      <c r="F99">
        <v>29.9575</v>
      </c>
      <c r="G99">
        <v>30.064399999999999</v>
      </c>
      <c r="H99">
        <v>30.832999999999998</v>
      </c>
      <c r="I99" s="1">
        <v>0.42467700000000003</v>
      </c>
      <c r="K99" s="10">
        <f t="shared" si="36"/>
        <v>30064.399999999998</v>
      </c>
      <c r="M99">
        <v>2025</v>
      </c>
      <c r="N99">
        <v>60.855200000000004</v>
      </c>
      <c r="O99">
        <v>24.342099999999999</v>
      </c>
      <c r="P99">
        <v>21.299299999999999</v>
      </c>
      <c r="Q99">
        <v>31.409300000000002</v>
      </c>
      <c r="R99">
        <v>31.768999999999998</v>
      </c>
      <c r="S99">
        <v>31.875900000000001</v>
      </c>
      <c r="T99">
        <v>32.645000000000003</v>
      </c>
      <c r="U99" s="1">
        <v>0.42529400000000001</v>
      </c>
      <c r="W99" s="10">
        <f t="shared" si="37"/>
        <v>31875.9</v>
      </c>
      <c r="Y99">
        <v>7</v>
      </c>
      <c r="Z99" t="s">
        <v>100</v>
      </c>
      <c r="AA99">
        <v>2033</v>
      </c>
      <c r="AB99">
        <v>4.2977217000000003</v>
      </c>
      <c r="AC99">
        <v>4.2977217000000003</v>
      </c>
      <c r="AD99">
        <v>4.2977217000000003</v>
      </c>
      <c r="AE99">
        <v>21.988876300000001</v>
      </c>
      <c r="AF99">
        <v>0.1001646508</v>
      </c>
      <c r="AG99">
        <v>72.905524099999994</v>
      </c>
    </row>
    <row r="100" spans="1:33" ht="15" customHeight="1" x14ac:dyDescent="0.2">
      <c r="A100">
        <v>2026</v>
      </c>
      <c r="B100">
        <v>60.855200000000004</v>
      </c>
      <c r="C100">
        <v>24.342099999999999</v>
      </c>
      <c r="D100">
        <v>21.299299999999999</v>
      </c>
      <c r="E100">
        <v>26.8886</v>
      </c>
      <c r="F100">
        <v>27.591699999999999</v>
      </c>
      <c r="G100">
        <v>27.780799999999999</v>
      </c>
      <c r="H100">
        <v>29.202999999999999</v>
      </c>
      <c r="I100">
        <v>0.79910300000000001</v>
      </c>
      <c r="K100" s="10">
        <f t="shared" si="36"/>
        <v>27780.799999999999</v>
      </c>
      <c r="M100">
        <v>2026</v>
      </c>
      <c r="N100">
        <v>60.855200000000004</v>
      </c>
      <c r="O100">
        <v>24.342099999999999</v>
      </c>
      <c r="P100">
        <v>21.299299999999999</v>
      </c>
      <c r="Q100">
        <v>28.473299999999998</v>
      </c>
      <c r="R100">
        <v>29.1768</v>
      </c>
      <c r="S100">
        <v>29.366099999999999</v>
      </c>
      <c r="T100">
        <v>30.789300000000001</v>
      </c>
      <c r="U100">
        <v>0.79971700000000001</v>
      </c>
      <c r="W100" s="10">
        <f t="shared" si="37"/>
        <v>29366.1</v>
      </c>
    </row>
    <row r="101" spans="1:33" ht="15" customHeight="1" x14ac:dyDescent="0.2">
      <c r="A101">
        <v>2027</v>
      </c>
      <c r="B101">
        <v>60.855200000000004</v>
      </c>
      <c r="C101">
        <v>24.342099999999999</v>
      </c>
      <c r="D101">
        <v>21.299299999999999</v>
      </c>
      <c r="E101">
        <v>24.561499999999999</v>
      </c>
      <c r="F101">
        <v>25.765799999999999</v>
      </c>
      <c r="G101">
        <v>26.069299999999998</v>
      </c>
      <c r="H101">
        <v>28.4863</v>
      </c>
      <c r="I101">
        <v>1.3359399999999999</v>
      </c>
      <c r="K101" s="10">
        <f t="shared" si="36"/>
        <v>26069.3</v>
      </c>
      <c r="M101">
        <v>2027</v>
      </c>
      <c r="N101">
        <v>60.855200000000004</v>
      </c>
      <c r="O101">
        <v>24.342099999999999</v>
      </c>
      <c r="P101">
        <v>21.299299999999999</v>
      </c>
      <c r="Q101">
        <v>25.9373</v>
      </c>
      <c r="R101">
        <v>27.142299999999999</v>
      </c>
      <c r="S101">
        <v>27.445799999999998</v>
      </c>
      <c r="T101">
        <v>29.864899999999999</v>
      </c>
      <c r="U101">
        <v>1.3366199999999999</v>
      </c>
      <c r="W101" s="10">
        <f t="shared" si="37"/>
        <v>27445.8</v>
      </c>
    </row>
    <row r="102" spans="1:33" ht="15" customHeight="1" x14ac:dyDescent="0.2">
      <c r="A102">
        <v>2028</v>
      </c>
      <c r="B102">
        <v>60.855200000000004</v>
      </c>
      <c r="C102">
        <v>24.342099999999999</v>
      </c>
      <c r="D102">
        <v>21.299299999999999</v>
      </c>
      <c r="E102">
        <v>22.695599999999999</v>
      </c>
      <c r="F102">
        <v>24.500499999999999</v>
      </c>
      <c r="G102">
        <v>24.965</v>
      </c>
      <c r="H102">
        <v>28.464099999999998</v>
      </c>
      <c r="I102">
        <v>1.96289</v>
      </c>
      <c r="K102" s="10">
        <f t="shared" si="36"/>
        <v>24965</v>
      </c>
      <c r="M102">
        <v>2028</v>
      </c>
      <c r="N102">
        <v>60.855200000000004</v>
      </c>
      <c r="O102">
        <v>24.342099999999999</v>
      </c>
      <c r="P102">
        <v>21.299299999999999</v>
      </c>
      <c r="Q102">
        <v>23.867699999999999</v>
      </c>
      <c r="R102">
        <v>25.689699999999998</v>
      </c>
      <c r="S102">
        <v>26.148800000000001</v>
      </c>
      <c r="T102">
        <v>29.6539</v>
      </c>
      <c r="U102">
        <v>1.9683200000000001</v>
      </c>
      <c r="W102" s="10">
        <f t="shared" si="37"/>
        <v>26148.800000000003</v>
      </c>
    </row>
    <row r="103" spans="1:33" ht="15" customHeight="1" x14ac:dyDescent="0.2">
      <c r="A103">
        <v>2029</v>
      </c>
      <c r="B103">
        <v>60.855200000000004</v>
      </c>
      <c r="C103">
        <v>24.342099999999999</v>
      </c>
      <c r="D103">
        <v>21.299299999999999</v>
      </c>
      <c r="E103">
        <v>21.3705</v>
      </c>
      <c r="F103">
        <v>23.810300000000002</v>
      </c>
      <c r="G103">
        <v>24.375</v>
      </c>
      <c r="H103">
        <v>28.979900000000001</v>
      </c>
      <c r="I103">
        <v>2.5424799999999999</v>
      </c>
      <c r="K103" s="10">
        <f t="shared" si="36"/>
        <v>24375</v>
      </c>
      <c r="M103">
        <v>2029</v>
      </c>
      <c r="N103">
        <v>60.855200000000004</v>
      </c>
      <c r="O103">
        <v>24.342099999999999</v>
      </c>
      <c r="P103">
        <v>21.299299999999999</v>
      </c>
      <c r="Q103">
        <v>22.296099999999999</v>
      </c>
      <c r="R103">
        <v>24.825500000000002</v>
      </c>
      <c r="S103">
        <v>25.364999999999998</v>
      </c>
      <c r="T103">
        <v>30.003900000000002</v>
      </c>
      <c r="U103">
        <v>2.5720399999999999</v>
      </c>
      <c r="W103" s="10">
        <f t="shared" si="37"/>
        <v>25365</v>
      </c>
    </row>
    <row r="104" spans="1:33" ht="15" customHeight="1" x14ac:dyDescent="0.2">
      <c r="A104">
        <v>2030</v>
      </c>
      <c r="B104">
        <v>60.855200000000004</v>
      </c>
      <c r="C104">
        <v>24.342099999999999</v>
      </c>
      <c r="D104">
        <v>21.299299999999999</v>
      </c>
      <c r="E104">
        <v>20.435099999999998</v>
      </c>
      <c r="F104">
        <v>23.476500000000001</v>
      </c>
      <c r="G104">
        <v>24.128799999999998</v>
      </c>
      <c r="H104">
        <v>29.677700000000002</v>
      </c>
      <c r="I104">
        <v>2.9962300000000002</v>
      </c>
      <c r="K104" s="10">
        <f t="shared" si="36"/>
        <v>24128.799999999999</v>
      </c>
      <c r="M104">
        <v>2030</v>
      </c>
      <c r="N104">
        <v>60.855200000000004</v>
      </c>
      <c r="O104">
        <v>24.342099999999999</v>
      </c>
      <c r="P104">
        <v>21.299299999999999</v>
      </c>
      <c r="Q104">
        <v>21.1678</v>
      </c>
      <c r="R104">
        <v>24.3</v>
      </c>
      <c r="S104">
        <v>24.943899999999999</v>
      </c>
      <c r="T104">
        <v>30.555499999999999</v>
      </c>
      <c r="U104">
        <v>3.0451600000000001</v>
      </c>
      <c r="W104" s="10">
        <f t="shared" si="37"/>
        <v>24943.899999999998</v>
      </c>
    </row>
    <row r="105" spans="1:33" ht="15" customHeight="1" x14ac:dyDescent="0.2">
      <c r="A105">
        <v>2031</v>
      </c>
      <c r="B105">
        <v>60.855200000000004</v>
      </c>
      <c r="C105">
        <v>24.342099999999999</v>
      </c>
      <c r="D105">
        <v>21.299299999999999</v>
      </c>
      <c r="E105">
        <v>19.903199999999998</v>
      </c>
      <c r="F105">
        <v>23.462199999999999</v>
      </c>
      <c r="G105">
        <v>24.076799999999999</v>
      </c>
      <c r="H105">
        <v>30.417300000000001</v>
      </c>
      <c r="I105">
        <v>3.3156599999999998</v>
      </c>
      <c r="K105" s="10">
        <f t="shared" si="36"/>
        <v>24076.799999999999</v>
      </c>
      <c r="M105">
        <v>2031</v>
      </c>
      <c r="N105">
        <v>60.855200000000004</v>
      </c>
      <c r="O105">
        <v>24.342099999999999</v>
      </c>
      <c r="P105">
        <v>21.299299999999999</v>
      </c>
      <c r="Q105">
        <v>20.482199999999999</v>
      </c>
      <c r="R105">
        <v>24.113900000000001</v>
      </c>
      <c r="S105">
        <v>24.744499999999999</v>
      </c>
      <c r="T105">
        <v>31.1694</v>
      </c>
      <c r="U105">
        <v>3.3751899999999999</v>
      </c>
      <c r="W105" s="10">
        <f t="shared" si="37"/>
        <v>24744.5</v>
      </c>
    </row>
    <row r="106" spans="1:33" ht="15" customHeight="1" x14ac:dyDescent="0.2">
      <c r="A106">
        <v>2032</v>
      </c>
      <c r="B106">
        <v>60.855200000000004</v>
      </c>
      <c r="C106">
        <v>24.342099999999999</v>
      </c>
      <c r="D106">
        <v>21.299299999999999</v>
      </c>
      <c r="E106">
        <v>19.616299999999999</v>
      </c>
      <c r="F106">
        <v>23.4514</v>
      </c>
      <c r="G106">
        <v>24.1265</v>
      </c>
      <c r="H106">
        <v>30.743200000000002</v>
      </c>
      <c r="I106">
        <v>3.5341800000000001</v>
      </c>
      <c r="K106" s="10">
        <f t="shared" si="36"/>
        <v>24126.5</v>
      </c>
      <c r="M106">
        <v>2032</v>
      </c>
      <c r="N106">
        <v>60.855200000000004</v>
      </c>
      <c r="O106">
        <v>24.342099999999999</v>
      </c>
      <c r="P106">
        <v>21.299299999999999</v>
      </c>
      <c r="Q106">
        <v>20.074100000000001</v>
      </c>
      <c r="R106">
        <v>23.956099999999999</v>
      </c>
      <c r="S106">
        <v>24.6722</v>
      </c>
      <c r="T106">
        <v>31.385899999999999</v>
      </c>
      <c r="U106">
        <v>3.5974300000000001</v>
      </c>
      <c r="W106" s="10">
        <f t="shared" si="37"/>
        <v>24672.2</v>
      </c>
    </row>
    <row r="107" spans="1:33" ht="15" customHeight="1" x14ac:dyDescent="0.2">
      <c r="A107">
        <v>2033</v>
      </c>
      <c r="B107">
        <v>60.855200000000004</v>
      </c>
      <c r="C107">
        <v>24.342099999999999</v>
      </c>
      <c r="D107">
        <v>21.299299999999999</v>
      </c>
      <c r="E107">
        <v>19.411999999999999</v>
      </c>
      <c r="F107">
        <v>23.577000000000002</v>
      </c>
      <c r="G107">
        <v>24.23</v>
      </c>
      <c r="H107">
        <v>30.915500000000002</v>
      </c>
      <c r="I107">
        <v>3.6957100000000001</v>
      </c>
      <c r="K107" s="10">
        <f t="shared" si="36"/>
        <v>24230</v>
      </c>
      <c r="M107">
        <v>2033</v>
      </c>
      <c r="N107">
        <v>60.855200000000004</v>
      </c>
      <c r="O107">
        <v>24.342099999999999</v>
      </c>
      <c r="P107">
        <v>21.299299999999999</v>
      </c>
      <c r="Q107">
        <v>19.784600000000001</v>
      </c>
      <c r="R107">
        <v>23.992999999999999</v>
      </c>
      <c r="S107">
        <v>24.6753</v>
      </c>
      <c r="T107">
        <v>31.4649</v>
      </c>
      <c r="U107">
        <v>3.7578999999999998</v>
      </c>
      <c r="W107" s="10">
        <f t="shared" si="37"/>
        <v>24675.3</v>
      </c>
    </row>
    <row r="108" spans="1:33" ht="15" customHeight="1" x14ac:dyDescent="0.2"/>
    <row r="109" spans="1:33" ht="15" customHeight="1" x14ac:dyDescent="0.2">
      <c r="A109" t="s">
        <v>101</v>
      </c>
      <c r="M109" t="s">
        <v>101</v>
      </c>
    </row>
    <row r="110" spans="1:33" ht="15" customHeight="1" x14ac:dyDescent="0.2">
      <c r="A110" t="s">
        <v>6</v>
      </c>
      <c r="B110" t="s">
        <v>39</v>
      </c>
      <c r="C110" t="s">
        <v>40</v>
      </c>
      <c r="D110" t="s">
        <v>41</v>
      </c>
      <c r="E110" t="s">
        <v>42</v>
      </c>
      <c r="F110" t="s">
        <v>43</v>
      </c>
      <c r="G110" t="s">
        <v>44</v>
      </c>
      <c r="H110" t="s">
        <v>45</v>
      </c>
      <c r="I110" t="s">
        <v>46</v>
      </c>
      <c r="M110" t="s">
        <v>6</v>
      </c>
      <c r="N110" t="s">
        <v>39</v>
      </c>
      <c r="O110" t="s">
        <v>40</v>
      </c>
      <c r="P110" t="s">
        <v>41</v>
      </c>
      <c r="Q110" t="s">
        <v>42</v>
      </c>
      <c r="R110" t="s">
        <v>43</v>
      </c>
      <c r="S110" t="s">
        <v>44</v>
      </c>
      <c r="T110" t="s">
        <v>45</v>
      </c>
      <c r="U110" t="s">
        <v>46</v>
      </c>
    </row>
    <row r="111" spans="1:33" ht="15" customHeight="1" x14ac:dyDescent="0.2">
      <c r="A111">
        <v>2020</v>
      </c>
      <c r="B111">
        <v>0</v>
      </c>
      <c r="C111">
        <v>9.29257E-2</v>
      </c>
      <c r="D111">
        <v>0.114372</v>
      </c>
      <c r="E111">
        <v>2.9086799999999999E-2</v>
      </c>
      <c r="F111">
        <v>2.9086799999999999E-2</v>
      </c>
      <c r="G111">
        <v>2.9086799999999999E-2</v>
      </c>
      <c r="H111">
        <v>2.9086799999999999E-2</v>
      </c>
      <c r="I111" s="1">
        <v>5.4470300000000001E-16</v>
      </c>
      <c r="K111" s="11">
        <f t="shared" ref="K111:K124" si="38">G111</f>
        <v>2.9086799999999999E-2</v>
      </c>
      <c r="M111">
        <v>2020</v>
      </c>
      <c r="N111">
        <v>0</v>
      </c>
      <c r="O111">
        <v>9.29257E-2</v>
      </c>
      <c r="P111">
        <v>0.114372</v>
      </c>
      <c r="Q111">
        <v>2.9086799999999999E-2</v>
      </c>
      <c r="R111">
        <v>2.9086799999999999E-2</v>
      </c>
      <c r="S111">
        <v>2.9086799999999999E-2</v>
      </c>
      <c r="T111">
        <v>2.9086799999999999E-2</v>
      </c>
      <c r="U111" s="1">
        <v>5.4470300000000001E-16</v>
      </c>
      <c r="W111" s="11">
        <f t="shared" ref="W111:W124" si="39">S111</f>
        <v>2.9086799999999999E-2</v>
      </c>
    </row>
    <row r="112" spans="1:33" ht="15" customHeight="1" x14ac:dyDescent="0.2">
      <c r="A112">
        <v>2021</v>
      </c>
      <c r="B112">
        <v>0</v>
      </c>
      <c r="C112">
        <v>9.29257E-2</v>
      </c>
      <c r="D112">
        <v>0.114372</v>
      </c>
      <c r="E112">
        <v>3.8221999999999999E-2</v>
      </c>
      <c r="F112">
        <v>3.8222800000000001E-2</v>
      </c>
      <c r="G112">
        <v>3.8222699999999998E-2</v>
      </c>
      <c r="H112">
        <v>3.8223E-2</v>
      </c>
      <c r="I112" s="1">
        <v>3.7342000000000002E-7</v>
      </c>
      <c r="K112" s="11">
        <f t="shared" si="38"/>
        <v>3.8222699999999998E-2</v>
      </c>
      <c r="M112">
        <v>2021</v>
      </c>
      <c r="N112">
        <v>0</v>
      </c>
      <c r="O112">
        <v>9.29257E-2</v>
      </c>
      <c r="P112">
        <v>0.114372</v>
      </c>
      <c r="Q112">
        <v>3.8221999999999999E-2</v>
      </c>
      <c r="R112">
        <v>3.8222800000000001E-2</v>
      </c>
      <c r="S112">
        <v>3.8222699999999998E-2</v>
      </c>
      <c r="T112">
        <v>3.8223E-2</v>
      </c>
      <c r="U112" s="1">
        <v>3.7342000000000002E-7</v>
      </c>
      <c r="W112" s="11">
        <f t="shared" si="39"/>
        <v>3.8222699999999998E-2</v>
      </c>
    </row>
    <row r="113" spans="1:23" ht="15" customHeight="1" x14ac:dyDescent="0.2">
      <c r="A113">
        <v>2022</v>
      </c>
      <c r="B113">
        <v>0</v>
      </c>
      <c r="C113">
        <v>9.29257E-2</v>
      </c>
      <c r="D113">
        <v>0.114372</v>
      </c>
      <c r="E113">
        <v>9.29257E-2</v>
      </c>
      <c r="F113">
        <v>9.29257E-2</v>
      </c>
      <c r="G113">
        <v>9.29257E-2</v>
      </c>
      <c r="H113">
        <v>9.29257E-2</v>
      </c>
      <c r="I113" s="1">
        <v>1.23512E-15</v>
      </c>
      <c r="K113" s="11">
        <f t="shared" si="38"/>
        <v>9.29257E-2</v>
      </c>
      <c r="M113">
        <v>2022</v>
      </c>
      <c r="N113">
        <v>0</v>
      </c>
      <c r="O113">
        <v>9.29257E-2</v>
      </c>
      <c r="P113">
        <v>0.114372</v>
      </c>
      <c r="Q113">
        <v>6.1185700000000003E-2</v>
      </c>
      <c r="R113">
        <v>6.1192799999999999E-2</v>
      </c>
      <c r="S113">
        <v>6.1192000000000003E-2</v>
      </c>
      <c r="T113">
        <v>6.1195300000000001E-2</v>
      </c>
      <c r="U113" s="1">
        <v>3.3319100000000001E-6</v>
      </c>
      <c r="W113" s="11">
        <f t="shared" si="39"/>
        <v>6.1192000000000003E-2</v>
      </c>
    </row>
    <row r="114" spans="1:23" ht="15" customHeight="1" x14ac:dyDescent="0.2">
      <c r="A114">
        <v>2023</v>
      </c>
      <c r="B114">
        <v>0</v>
      </c>
      <c r="C114">
        <v>9.29257E-2</v>
      </c>
      <c r="D114">
        <v>0.114372</v>
      </c>
      <c r="E114">
        <v>9.29257E-2</v>
      </c>
      <c r="F114">
        <v>9.29257E-2</v>
      </c>
      <c r="G114">
        <v>9.29257E-2</v>
      </c>
      <c r="H114">
        <v>9.29257E-2</v>
      </c>
      <c r="I114" s="1">
        <v>1.23512E-15</v>
      </c>
      <c r="K114" s="11">
        <f t="shared" si="38"/>
        <v>9.29257E-2</v>
      </c>
      <c r="M114">
        <v>2023</v>
      </c>
      <c r="N114">
        <v>0</v>
      </c>
      <c r="O114">
        <v>9.29257E-2</v>
      </c>
      <c r="P114">
        <v>0.114372</v>
      </c>
      <c r="Q114">
        <v>5.9295399999999998E-2</v>
      </c>
      <c r="R114">
        <v>5.9329199999999999E-2</v>
      </c>
      <c r="S114">
        <v>5.9325299999999997E-2</v>
      </c>
      <c r="T114">
        <v>5.9340900000000002E-2</v>
      </c>
      <c r="U114" s="1">
        <v>1.5565499999999999E-5</v>
      </c>
      <c r="W114" s="11">
        <f t="shared" si="39"/>
        <v>5.9325299999999997E-2</v>
      </c>
    </row>
    <row r="115" spans="1:23" ht="15" customHeight="1" x14ac:dyDescent="0.2">
      <c r="A115">
        <v>2024</v>
      </c>
      <c r="B115">
        <v>0</v>
      </c>
      <c r="C115">
        <v>9.29257E-2</v>
      </c>
      <c r="D115">
        <v>0.114372</v>
      </c>
      <c r="E115">
        <v>9.29257E-2</v>
      </c>
      <c r="F115">
        <v>9.29257E-2</v>
      </c>
      <c r="G115">
        <v>9.29257E-2</v>
      </c>
      <c r="H115">
        <v>9.29257E-2</v>
      </c>
      <c r="I115" s="1">
        <v>1.23512E-15</v>
      </c>
      <c r="K115" s="11">
        <f t="shared" si="38"/>
        <v>9.29257E-2</v>
      </c>
      <c r="M115">
        <v>2024</v>
      </c>
      <c r="N115">
        <v>0</v>
      </c>
      <c r="O115">
        <v>9.29257E-2</v>
      </c>
      <c r="P115">
        <v>0.114372</v>
      </c>
      <c r="Q115">
        <v>9.29257E-2</v>
      </c>
      <c r="R115">
        <v>9.29257E-2</v>
      </c>
      <c r="S115">
        <v>9.29257E-2</v>
      </c>
      <c r="T115">
        <v>9.29257E-2</v>
      </c>
      <c r="U115" s="1">
        <v>1.23512E-15</v>
      </c>
      <c r="W115" s="11">
        <f t="shared" si="39"/>
        <v>9.29257E-2</v>
      </c>
    </row>
    <row r="116" spans="1:23" ht="15" customHeight="1" x14ac:dyDescent="0.2">
      <c r="A116">
        <v>2025</v>
      </c>
      <c r="B116">
        <v>0</v>
      </c>
      <c r="C116">
        <v>9.29257E-2</v>
      </c>
      <c r="D116">
        <v>0.114372</v>
      </c>
      <c r="E116">
        <v>9.29257E-2</v>
      </c>
      <c r="F116">
        <v>9.29257E-2</v>
      </c>
      <c r="G116">
        <v>9.29257E-2</v>
      </c>
      <c r="H116">
        <v>9.29257E-2</v>
      </c>
      <c r="I116" s="1">
        <v>1.23512E-15</v>
      </c>
      <c r="K116" s="11">
        <f t="shared" si="38"/>
        <v>9.29257E-2</v>
      </c>
      <c r="M116">
        <v>2025</v>
      </c>
      <c r="N116">
        <v>0</v>
      </c>
      <c r="O116">
        <v>9.29257E-2</v>
      </c>
      <c r="P116">
        <v>0.114372</v>
      </c>
      <c r="Q116">
        <v>9.29257E-2</v>
      </c>
      <c r="R116">
        <v>9.29257E-2</v>
      </c>
      <c r="S116">
        <v>9.29257E-2</v>
      </c>
      <c r="T116">
        <v>9.29257E-2</v>
      </c>
      <c r="U116" s="1">
        <v>1.23512E-15</v>
      </c>
      <c r="W116" s="11">
        <f t="shared" si="39"/>
        <v>9.29257E-2</v>
      </c>
    </row>
    <row r="117" spans="1:23" ht="15" customHeight="1" x14ac:dyDescent="0.2">
      <c r="A117">
        <v>2026</v>
      </c>
      <c r="B117">
        <v>0</v>
      </c>
      <c r="C117">
        <v>9.29257E-2</v>
      </c>
      <c r="D117">
        <v>0.114372</v>
      </c>
      <c r="E117">
        <v>9.29257E-2</v>
      </c>
      <c r="F117">
        <v>9.29257E-2</v>
      </c>
      <c r="G117">
        <v>9.29257E-2</v>
      </c>
      <c r="H117">
        <v>9.29257E-2</v>
      </c>
      <c r="I117" s="1">
        <v>1.23512E-15</v>
      </c>
      <c r="K117" s="11">
        <f t="shared" si="38"/>
        <v>9.29257E-2</v>
      </c>
      <c r="M117">
        <v>2026</v>
      </c>
      <c r="N117">
        <v>0</v>
      </c>
      <c r="O117">
        <v>9.29257E-2</v>
      </c>
      <c r="P117">
        <v>0.114372</v>
      </c>
      <c r="Q117">
        <v>9.29257E-2</v>
      </c>
      <c r="R117">
        <v>9.29257E-2</v>
      </c>
      <c r="S117">
        <v>9.29257E-2</v>
      </c>
      <c r="T117">
        <v>9.29257E-2</v>
      </c>
      <c r="U117" s="1">
        <v>1.23512E-15</v>
      </c>
      <c r="W117" s="11">
        <f t="shared" si="39"/>
        <v>9.29257E-2</v>
      </c>
    </row>
    <row r="118" spans="1:23" ht="15" customHeight="1" x14ac:dyDescent="0.2">
      <c r="A118">
        <v>2027</v>
      </c>
      <c r="B118">
        <v>0</v>
      </c>
      <c r="C118">
        <v>9.29257E-2</v>
      </c>
      <c r="D118">
        <v>0.114372</v>
      </c>
      <c r="E118">
        <v>9.29257E-2</v>
      </c>
      <c r="F118">
        <v>9.29257E-2</v>
      </c>
      <c r="G118">
        <v>9.2916799999999994E-2</v>
      </c>
      <c r="H118">
        <v>9.29257E-2</v>
      </c>
      <c r="I118" s="1">
        <v>8.9036999999999995E-5</v>
      </c>
      <c r="K118" s="11">
        <f t="shared" si="38"/>
        <v>9.2916799999999994E-2</v>
      </c>
      <c r="M118">
        <v>2027</v>
      </c>
      <c r="N118">
        <v>0</v>
      </c>
      <c r="O118">
        <v>9.29257E-2</v>
      </c>
      <c r="P118">
        <v>0.114372</v>
      </c>
      <c r="Q118">
        <v>9.29257E-2</v>
      </c>
      <c r="R118">
        <v>9.29257E-2</v>
      </c>
      <c r="S118">
        <v>9.29257E-2</v>
      </c>
      <c r="T118">
        <v>9.29257E-2</v>
      </c>
      <c r="U118" s="1">
        <v>1.23512E-15</v>
      </c>
      <c r="W118" s="11">
        <f t="shared" si="39"/>
        <v>9.29257E-2</v>
      </c>
    </row>
    <row r="119" spans="1:23" ht="15" customHeight="1" x14ac:dyDescent="0.2">
      <c r="A119">
        <v>2028</v>
      </c>
      <c r="B119">
        <v>0</v>
      </c>
      <c r="C119">
        <v>9.29257E-2</v>
      </c>
      <c r="D119">
        <v>0.114372</v>
      </c>
      <c r="E119">
        <v>8.6309499999999997E-2</v>
      </c>
      <c r="F119">
        <v>9.29257E-2</v>
      </c>
      <c r="G119">
        <v>9.1267200000000007E-2</v>
      </c>
      <c r="H119">
        <v>9.29257E-2</v>
      </c>
      <c r="I119" s="1">
        <v>2.3747E-3</v>
      </c>
      <c r="K119" s="11">
        <f t="shared" si="38"/>
        <v>9.1267200000000007E-2</v>
      </c>
      <c r="M119">
        <v>2028</v>
      </c>
      <c r="N119">
        <v>0</v>
      </c>
      <c r="O119">
        <v>9.29257E-2</v>
      </c>
      <c r="P119">
        <v>0.114372</v>
      </c>
      <c r="Q119">
        <v>9.1019299999999997E-2</v>
      </c>
      <c r="R119">
        <v>9.29257E-2</v>
      </c>
      <c r="S119">
        <v>9.2686099999999993E-2</v>
      </c>
      <c r="T119">
        <v>9.29257E-2</v>
      </c>
      <c r="U119" s="1">
        <v>7.5839199999999999E-4</v>
      </c>
      <c r="W119" s="11">
        <f t="shared" si="39"/>
        <v>9.2686099999999993E-2</v>
      </c>
    </row>
    <row r="120" spans="1:23" ht="15" customHeight="1" x14ac:dyDescent="0.2">
      <c r="A120">
        <v>2029</v>
      </c>
      <c r="B120">
        <v>0</v>
      </c>
      <c r="C120">
        <v>9.29257E-2</v>
      </c>
      <c r="D120">
        <v>0.114372</v>
      </c>
      <c r="E120">
        <v>8.0984799999999996E-2</v>
      </c>
      <c r="F120">
        <v>9.0788900000000006E-2</v>
      </c>
      <c r="G120">
        <v>8.9133199999999996E-2</v>
      </c>
      <c r="H120">
        <v>9.29257E-2</v>
      </c>
      <c r="I120" s="1">
        <v>4.3079900000000003E-3</v>
      </c>
      <c r="K120" s="11">
        <f t="shared" si="38"/>
        <v>8.9133199999999996E-2</v>
      </c>
      <c r="M120">
        <v>2029</v>
      </c>
      <c r="N120">
        <v>0</v>
      </c>
      <c r="O120">
        <v>9.29257E-2</v>
      </c>
      <c r="P120">
        <v>0.114372</v>
      </c>
      <c r="Q120">
        <v>8.4704000000000002E-2</v>
      </c>
      <c r="R120">
        <v>9.29257E-2</v>
      </c>
      <c r="S120">
        <v>9.1055899999999995E-2</v>
      </c>
      <c r="T120">
        <v>9.29257E-2</v>
      </c>
      <c r="U120" s="1">
        <v>2.9089200000000002E-3</v>
      </c>
      <c r="W120" s="11">
        <f t="shared" si="39"/>
        <v>9.1055899999999995E-2</v>
      </c>
    </row>
    <row r="121" spans="1:23" ht="15" customHeight="1" x14ac:dyDescent="0.2">
      <c r="A121">
        <v>2030</v>
      </c>
      <c r="B121">
        <v>0</v>
      </c>
      <c r="C121">
        <v>9.29257E-2</v>
      </c>
      <c r="D121">
        <v>0.114372</v>
      </c>
      <c r="E121">
        <v>7.7226000000000003E-2</v>
      </c>
      <c r="F121">
        <v>8.9447299999999993E-2</v>
      </c>
      <c r="G121">
        <v>8.7826299999999996E-2</v>
      </c>
      <c r="H121">
        <v>9.29257E-2</v>
      </c>
      <c r="I121">
        <v>5.5489299999999997E-3</v>
      </c>
      <c r="K121" s="11">
        <f t="shared" si="38"/>
        <v>8.7826299999999996E-2</v>
      </c>
      <c r="M121">
        <v>2030</v>
      </c>
      <c r="N121">
        <v>0</v>
      </c>
      <c r="O121">
        <v>9.29257E-2</v>
      </c>
      <c r="P121">
        <v>0.114372</v>
      </c>
      <c r="Q121">
        <v>8.01703E-2</v>
      </c>
      <c r="R121">
        <v>9.2756500000000006E-2</v>
      </c>
      <c r="S121">
        <v>8.9537400000000003E-2</v>
      </c>
      <c r="T121">
        <v>9.29257E-2</v>
      </c>
      <c r="U121" s="1">
        <v>4.4651999999999999E-3</v>
      </c>
      <c r="W121" s="11">
        <f t="shared" si="39"/>
        <v>8.9537400000000003E-2</v>
      </c>
    </row>
    <row r="122" spans="1:23" ht="15" customHeight="1" x14ac:dyDescent="0.2">
      <c r="A122">
        <v>2031</v>
      </c>
      <c r="B122">
        <v>0</v>
      </c>
      <c r="C122">
        <v>9.29257E-2</v>
      </c>
      <c r="D122">
        <v>0.114372</v>
      </c>
      <c r="E122">
        <v>7.50884E-2</v>
      </c>
      <c r="F122">
        <v>8.9389999999999997E-2</v>
      </c>
      <c r="G122">
        <v>8.7197300000000005E-2</v>
      </c>
      <c r="H122">
        <v>9.29257E-2</v>
      </c>
      <c r="I122">
        <v>6.3355699999999996E-3</v>
      </c>
      <c r="K122" s="11">
        <f t="shared" si="38"/>
        <v>8.7197300000000005E-2</v>
      </c>
      <c r="M122">
        <v>2031</v>
      </c>
      <c r="N122">
        <v>0</v>
      </c>
      <c r="O122">
        <v>9.29257E-2</v>
      </c>
      <c r="P122">
        <v>0.114372</v>
      </c>
      <c r="Q122">
        <v>7.7415300000000006E-2</v>
      </c>
      <c r="R122">
        <v>9.2008699999999999E-2</v>
      </c>
      <c r="S122">
        <v>8.8598499999999997E-2</v>
      </c>
      <c r="T122">
        <v>9.29257E-2</v>
      </c>
      <c r="U122" s="1">
        <v>5.4996000000000003E-3</v>
      </c>
      <c r="W122" s="11">
        <f t="shared" si="39"/>
        <v>8.8598499999999997E-2</v>
      </c>
    </row>
    <row r="123" spans="1:23" ht="15" customHeight="1" x14ac:dyDescent="0.2">
      <c r="A123">
        <v>2032</v>
      </c>
      <c r="B123">
        <v>0</v>
      </c>
      <c r="C123">
        <v>9.29257E-2</v>
      </c>
      <c r="D123">
        <v>0.114372</v>
      </c>
      <c r="E123">
        <v>7.3935500000000001E-2</v>
      </c>
      <c r="F123">
        <v>8.9346700000000001E-2</v>
      </c>
      <c r="G123">
        <v>8.6965299999999995E-2</v>
      </c>
      <c r="H123">
        <v>9.29257E-2</v>
      </c>
      <c r="I123">
        <v>6.8194500000000003E-3</v>
      </c>
      <c r="K123" s="11">
        <f t="shared" si="38"/>
        <v>8.6965299999999995E-2</v>
      </c>
      <c r="M123">
        <v>2032</v>
      </c>
      <c r="N123">
        <v>0</v>
      </c>
      <c r="O123">
        <v>9.29257E-2</v>
      </c>
      <c r="P123">
        <v>0.114372</v>
      </c>
      <c r="Q123">
        <v>7.5775300000000004E-2</v>
      </c>
      <c r="R123">
        <v>9.1374899999999995E-2</v>
      </c>
      <c r="S123">
        <v>8.8073799999999994E-2</v>
      </c>
      <c r="T123">
        <v>9.29257E-2</v>
      </c>
      <c r="U123" s="1">
        <v>6.1572700000000003E-3</v>
      </c>
      <c r="W123" s="11">
        <f t="shared" si="39"/>
        <v>8.8073799999999994E-2</v>
      </c>
    </row>
    <row r="124" spans="1:23" ht="15" customHeight="1" x14ac:dyDescent="0.2">
      <c r="A124">
        <v>2033</v>
      </c>
      <c r="B124">
        <v>0</v>
      </c>
      <c r="C124">
        <v>9.29257E-2</v>
      </c>
      <c r="D124">
        <v>0.114372</v>
      </c>
      <c r="E124">
        <v>7.3114700000000005E-2</v>
      </c>
      <c r="F124">
        <v>8.9851500000000001E-2</v>
      </c>
      <c r="G124">
        <v>8.6943900000000005E-2</v>
      </c>
      <c r="H124">
        <v>9.29257E-2</v>
      </c>
      <c r="I124">
        <v>7.0723499999999998E-3</v>
      </c>
      <c r="K124" s="11">
        <f t="shared" si="38"/>
        <v>8.6943900000000005E-2</v>
      </c>
      <c r="M124">
        <v>2033</v>
      </c>
      <c r="N124">
        <v>0</v>
      </c>
      <c r="O124">
        <v>9.29257E-2</v>
      </c>
      <c r="P124">
        <v>0.114372</v>
      </c>
      <c r="Q124">
        <v>7.4611899999999995E-2</v>
      </c>
      <c r="R124">
        <v>9.1522900000000004E-2</v>
      </c>
      <c r="S124">
        <v>8.78187E-2</v>
      </c>
      <c r="T124">
        <v>9.29257E-2</v>
      </c>
      <c r="U124">
        <v>6.5515699999999996E-3</v>
      </c>
      <c r="W124" s="11">
        <f t="shared" si="39"/>
        <v>8.78187E-2</v>
      </c>
    </row>
    <row r="125" spans="1:23" ht="15" customHeight="1" x14ac:dyDescent="0.2"/>
    <row r="126" spans="1:23" ht="15" customHeight="1" x14ac:dyDescent="0.2">
      <c r="A126" t="s">
        <v>102</v>
      </c>
      <c r="M126" t="s">
        <v>102</v>
      </c>
    </row>
    <row r="127" spans="1:23" ht="15" customHeight="1" x14ac:dyDescent="0.2">
      <c r="A127" t="s">
        <v>6</v>
      </c>
      <c r="B127" t="s">
        <v>47</v>
      </c>
      <c r="C127" t="s">
        <v>48</v>
      </c>
      <c r="D127" t="s">
        <v>49</v>
      </c>
      <c r="E127" t="s">
        <v>50</v>
      </c>
      <c r="F127" t="s">
        <v>51</v>
      </c>
      <c r="G127" t="s">
        <v>52</v>
      </c>
      <c r="H127" t="s">
        <v>53</v>
      </c>
      <c r="I127" t="s">
        <v>54</v>
      </c>
      <c r="M127" t="s">
        <v>6</v>
      </c>
      <c r="N127" t="s">
        <v>47</v>
      </c>
      <c r="O127" t="s">
        <v>48</v>
      </c>
      <c r="P127" t="s">
        <v>49</v>
      </c>
      <c r="Q127" t="s">
        <v>50</v>
      </c>
      <c r="R127" t="s">
        <v>51</v>
      </c>
      <c r="S127" t="s">
        <v>52</v>
      </c>
      <c r="T127" t="s">
        <v>53</v>
      </c>
      <c r="U127" t="s">
        <v>54</v>
      </c>
    </row>
    <row r="128" spans="1:23" ht="15" customHeight="1" x14ac:dyDescent="0.2">
      <c r="A128">
        <v>2020</v>
      </c>
      <c r="B128">
        <v>303.54199999999997</v>
      </c>
      <c r="C128">
        <v>77.585700000000003</v>
      </c>
      <c r="D128">
        <v>71.271299999999997</v>
      </c>
      <c r="E128">
        <v>99.245400000000004</v>
      </c>
      <c r="F128">
        <v>99.245400000000004</v>
      </c>
      <c r="G128">
        <v>99.245400000000004</v>
      </c>
      <c r="H128">
        <v>99.245400000000004</v>
      </c>
      <c r="I128" s="1">
        <v>1.5205599999999999E-12</v>
      </c>
      <c r="K128" s="10">
        <f t="shared" ref="K128:K141" si="40">G128*1000</f>
        <v>99245.400000000009</v>
      </c>
      <c r="M128">
        <v>2020</v>
      </c>
      <c r="N128">
        <v>303.54199999999997</v>
      </c>
      <c r="O128">
        <v>77.585700000000003</v>
      </c>
      <c r="P128">
        <v>71.271299999999997</v>
      </c>
      <c r="Q128">
        <v>99.245400000000004</v>
      </c>
      <c r="R128">
        <v>99.245400000000004</v>
      </c>
      <c r="S128">
        <v>99.245400000000004</v>
      </c>
      <c r="T128">
        <v>99.245400000000004</v>
      </c>
      <c r="U128" s="1">
        <v>1.5205599999999999E-12</v>
      </c>
      <c r="W128" s="10">
        <f t="shared" ref="W128:W141" si="41">S128*1000</f>
        <v>99245.400000000009</v>
      </c>
    </row>
    <row r="129" spans="1:23" ht="15" customHeight="1" x14ac:dyDescent="0.2">
      <c r="A129">
        <v>2021</v>
      </c>
      <c r="B129">
        <v>303.54199999999997</v>
      </c>
      <c r="C129">
        <v>77.585700000000003</v>
      </c>
      <c r="D129">
        <v>71.271299999999997</v>
      </c>
      <c r="E129">
        <v>96.481499999999997</v>
      </c>
      <c r="F129">
        <v>97.381100000000004</v>
      </c>
      <c r="G129">
        <v>97.766499999999994</v>
      </c>
      <c r="H129">
        <v>100.408</v>
      </c>
      <c r="I129">
        <v>1.3654299999999999</v>
      </c>
      <c r="K129" s="10">
        <f t="shared" si="40"/>
        <v>97766.5</v>
      </c>
      <c r="M129">
        <v>2021</v>
      </c>
      <c r="N129">
        <v>303.54199999999997</v>
      </c>
      <c r="O129">
        <v>77.585700000000003</v>
      </c>
      <c r="P129">
        <v>71.271299999999997</v>
      </c>
      <c r="Q129">
        <v>96.481499999999997</v>
      </c>
      <c r="R129">
        <v>97.381100000000004</v>
      </c>
      <c r="S129">
        <v>97.766499999999994</v>
      </c>
      <c r="T129">
        <v>100.408</v>
      </c>
      <c r="U129">
        <v>1.3654299999999999</v>
      </c>
      <c r="W129" s="10">
        <f t="shared" si="41"/>
        <v>97766.5</v>
      </c>
    </row>
    <row r="130" spans="1:23" ht="15" customHeight="1" x14ac:dyDescent="0.2">
      <c r="A130">
        <v>2022</v>
      </c>
      <c r="B130">
        <v>303.54199999999997</v>
      </c>
      <c r="C130">
        <v>77.585700000000003</v>
      </c>
      <c r="D130">
        <v>71.271299999999997</v>
      </c>
      <c r="E130">
        <v>92.825699999999998</v>
      </c>
      <c r="F130">
        <v>94.987399999999994</v>
      </c>
      <c r="G130">
        <v>95.682100000000005</v>
      </c>
      <c r="H130">
        <v>100.38</v>
      </c>
      <c r="I130">
        <v>2.6400999999999999</v>
      </c>
      <c r="K130" s="10">
        <f t="shared" si="40"/>
        <v>95682.1</v>
      </c>
      <c r="M130">
        <v>2022</v>
      </c>
      <c r="N130">
        <v>303.54199999999997</v>
      </c>
      <c r="O130">
        <v>77.585700000000003</v>
      </c>
      <c r="P130">
        <v>71.271299999999997</v>
      </c>
      <c r="Q130">
        <v>92.825699999999998</v>
      </c>
      <c r="R130">
        <v>94.987399999999994</v>
      </c>
      <c r="S130">
        <v>95.682100000000005</v>
      </c>
      <c r="T130">
        <v>100.38</v>
      </c>
      <c r="U130">
        <v>2.6400999999999999</v>
      </c>
      <c r="W130" s="10">
        <f t="shared" si="41"/>
        <v>95682.1</v>
      </c>
    </row>
    <row r="131" spans="1:23" ht="15" customHeight="1" x14ac:dyDescent="0.2">
      <c r="A131">
        <v>2023</v>
      </c>
      <c r="B131">
        <v>303.54199999999997</v>
      </c>
      <c r="C131">
        <v>77.585700000000003</v>
      </c>
      <c r="D131">
        <v>71.271299999999997</v>
      </c>
      <c r="E131">
        <v>85.270399999999995</v>
      </c>
      <c r="F131">
        <v>88.946899999999999</v>
      </c>
      <c r="G131">
        <v>89.973299999999995</v>
      </c>
      <c r="H131">
        <v>97.551100000000005</v>
      </c>
      <c r="I131">
        <v>4.0735799999999998</v>
      </c>
      <c r="K131" s="10">
        <f t="shared" si="40"/>
        <v>89973.299999999988</v>
      </c>
      <c r="M131">
        <v>2023</v>
      </c>
      <c r="N131">
        <v>303.54199999999997</v>
      </c>
      <c r="O131">
        <v>77.585700000000003</v>
      </c>
      <c r="P131">
        <v>71.271299999999997</v>
      </c>
      <c r="Q131">
        <v>87.606899999999996</v>
      </c>
      <c r="R131">
        <v>91.283799999999999</v>
      </c>
      <c r="S131">
        <v>92.310299999999998</v>
      </c>
      <c r="T131">
        <v>99.888400000000004</v>
      </c>
      <c r="U131">
        <v>4.0739599999999996</v>
      </c>
      <c r="W131" s="10">
        <f t="shared" si="41"/>
        <v>92310.3</v>
      </c>
    </row>
    <row r="132" spans="1:23" ht="15" customHeight="1" x14ac:dyDescent="0.2">
      <c r="A132">
        <v>2024</v>
      </c>
      <c r="B132">
        <v>303.54199999999997</v>
      </c>
      <c r="C132">
        <v>77.585700000000003</v>
      </c>
      <c r="D132">
        <v>71.271299999999997</v>
      </c>
      <c r="E132">
        <v>78.882900000000006</v>
      </c>
      <c r="F132">
        <v>84.156400000000005</v>
      </c>
      <c r="G132">
        <v>85.370099999999994</v>
      </c>
      <c r="H132">
        <v>95.344200000000001</v>
      </c>
      <c r="I132">
        <v>5.5148400000000004</v>
      </c>
      <c r="K132" s="10">
        <f t="shared" si="40"/>
        <v>85370.099999999991</v>
      </c>
      <c r="M132">
        <v>2024</v>
      </c>
      <c r="N132">
        <v>303.54199999999997</v>
      </c>
      <c r="O132">
        <v>77.585700000000003</v>
      </c>
      <c r="P132">
        <v>71.271299999999997</v>
      </c>
      <c r="Q132">
        <v>83.256200000000007</v>
      </c>
      <c r="R132">
        <v>88.530100000000004</v>
      </c>
      <c r="S132">
        <v>89.745599999999996</v>
      </c>
      <c r="T132">
        <v>99.720600000000005</v>
      </c>
      <c r="U132">
        <v>5.5167400000000004</v>
      </c>
      <c r="W132" s="10">
        <f t="shared" si="41"/>
        <v>89745.599999999991</v>
      </c>
    </row>
    <row r="133" spans="1:23" ht="15" customHeight="1" x14ac:dyDescent="0.2">
      <c r="A133">
        <v>2025</v>
      </c>
      <c r="B133">
        <v>303.54199999999997</v>
      </c>
      <c r="C133">
        <v>77.585700000000003</v>
      </c>
      <c r="D133">
        <v>71.271299999999997</v>
      </c>
      <c r="E133">
        <v>73.303899999999999</v>
      </c>
      <c r="F133">
        <v>80.754999999999995</v>
      </c>
      <c r="G133">
        <v>81.918300000000002</v>
      </c>
      <c r="H133">
        <v>94.431399999999996</v>
      </c>
      <c r="I133">
        <v>6.9524400000000002</v>
      </c>
      <c r="K133" s="10">
        <f t="shared" si="40"/>
        <v>81918.3</v>
      </c>
      <c r="M133">
        <v>2025</v>
      </c>
      <c r="N133">
        <v>303.54199999999997</v>
      </c>
      <c r="O133">
        <v>77.585700000000003</v>
      </c>
      <c r="P133">
        <v>71.271299999999997</v>
      </c>
      <c r="Q133">
        <v>77.111599999999996</v>
      </c>
      <c r="R133">
        <v>84.564300000000003</v>
      </c>
      <c r="S133">
        <v>85.727900000000005</v>
      </c>
      <c r="T133">
        <v>98.243399999999994</v>
      </c>
      <c r="U133">
        <v>6.9541899999999996</v>
      </c>
      <c r="W133" s="10">
        <f t="shared" si="41"/>
        <v>85727.900000000009</v>
      </c>
    </row>
    <row r="134" spans="1:23" ht="15" customHeight="1" x14ac:dyDescent="0.2">
      <c r="A134">
        <v>2026</v>
      </c>
      <c r="B134">
        <v>303.54199999999997</v>
      </c>
      <c r="C134">
        <v>77.585700000000003</v>
      </c>
      <c r="D134">
        <v>71.271299999999997</v>
      </c>
      <c r="E134">
        <v>68.885099999999994</v>
      </c>
      <c r="F134">
        <v>78.009399999999999</v>
      </c>
      <c r="G134">
        <v>79.537999999999997</v>
      </c>
      <c r="H134">
        <v>95.036600000000007</v>
      </c>
      <c r="I134">
        <v>8.2957000000000001</v>
      </c>
      <c r="K134" s="10">
        <f t="shared" si="40"/>
        <v>79538</v>
      </c>
      <c r="M134">
        <v>2026</v>
      </c>
      <c r="N134">
        <v>303.54199999999997</v>
      </c>
      <c r="O134">
        <v>77.585700000000003</v>
      </c>
      <c r="P134">
        <v>71.271299999999997</v>
      </c>
      <c r="Q134">
        <v>72.184299999999993</v>
      </c>
      <c r="R134">
        <v>81.310599999999994</v>
      </c>
      <c r="S134">
        <v>82.839699999999993</v>
      </c>
      <c r="T134">
        <v>98.3386</v>
      </c>
      <c r="U134">
        <v>8.2972999999999999</v>
      </c>
      <c r="W134" s="10">
        <f t="shared" si="41"/>
        <v>82839.7</v>
      </c>
    </row>
    <row r="135" spans="1:23" ht="15" customHeight="1" x14ac:dyDescent="0.2">
      <c r="A135">
        <v>2027</v>
      </c>
      <c r="B135">
        <v>303.54199999999997</v>
      </c>
      <c r="C135">
        <v>77.585700000000003</v>
      </c>
      <c r="D135">
        <v>71.271299999999997</v>
      </c>
      <c r="E135">
        <v>65.352800000000002</v>
      </c>
      <c r="F135">
        <v>76.524100000000004</v>
      </c>
      <c r="G135">
        <v>78.101799999999997</v>
      </c>
      <c r="H135">
        <v>95.928100000000001</v>
      </c>
      <c r="I135">
        <v>9.5460499999999993</v>
      </c>
      <c r="K135" s="10">
        <f t="shared" si="40"/>
        <v>78101.8</v>
      </c>
      <c r="M135">
        <v>2027</v>
      </c>
      <c r="N135">
        <v>303.54199999999997</v>
      </c>
      <c r="O135">
        <v>77.585700000000003</v>
      </c>
      <c r="P135">
        <v>71.271299999999997</v>
      </c>
      <c r="Q135">
        <v>68.200900000000004</v>
      </c>
      <c r="R135">
        <v>79.373900000000006</v>
      </c>
      <c r="S135">
        <v>80.952299999999994</v>
      </c>
      <c r="T135">
        <v>98.7804</v>
      </c>
      <c r="U135">
        <v>9.5474899999999998</v>
      </c>
      <c r="W135" s="10">
        <f t="shared" si="41"/>
        <v>80952.299999999988</v>
      </c>
    </row>
    <row r="136" spans="1:23" ht="15" customHeight="1" x14ac:dyDescent="0.2">
      <c r="A136">
        <v>2028</v>
      </c>
      <c r="B136">
        <v>303.54199999999997</v>
      </c>
      <c r="C136">
        <v>77.585700000000003</v>
      </c>
      <c r="D136">
        <v>71.271299999999997</v>
      </c>
      <c r="E136">
        <v>63.0839</v>
      </c>
      <c r="F136">
        <v>75.564700000000002</v>
      </c>
      <c r="G136">
        <v>77.314800000000005</v>
      </c>
      <c r="H136">
        <v>96.304599999999994</v>
      </c>
      <c r="I136">
        <v>10.59</v>
      </c>
      <c r="K136" s="10">
        <f t="shared" si="40"/>
        <v>77314.8</v>
      </c>
      <c r="M136">
        <v>2028</v>
      </c>
      <c r="N136">
        <v>303.54199999999997</v>
      </c>
      <c r="O136">
        <v>77.585700000000003</v>
      </c>
      <c r="P136">
        <v>71.271299999999997</v>
      </c>
      <c r="Q136">
        <v>65.537199999999999</v>
      </c>
      <c r="R136">
        <v>78.017300000000006</v>
      </c>
      <c r="S136">
        <v>79.7684</v>
      </c>
      <c r="T136">
        <v>98.761700000000005</v>
      </c>
      <c r="U136">
        <v>10.591799999999999</v>
      </c>
      <c r="W136" s="10">
        <f t="shared" si="41"/>
        <v>79768.399999999994</v>
      </c>
    </row>
    <row r="137" spans="1:23" ht="15" customHeight="1" x14ac:dyDescent="0.2">
      <c r="A137">
        <v>2029</v>
      </c>
      <c r="B137">
        <v>303.54199999999997</v>
      </c>
      <c r="C137">
        <v>77.585700000000003</v>
      </c>
      <c r="D137">
        <v>71.271299999999997</v>
      </c>
      <c r="E137">
        <v>61.718000000000004</v>
      </c>
      <c r="F137">
        <v>75.347999999999999</v>
      </c>
      <c r="G137">
        <v>77.071200000000005</v>
      </c>
      <c r="H137">
        <v>98.037999999999997</v>
      </c>
      <c r="I137">
        <v>11.444800000000001</v>
      </c>
      <c r="K137" s="10">
        <f t="shared" si="40"/>
        <v>77071.200000000012</v>
      </c>
      <c r="M137">
        <v>2029</v>
      </c>
      <c r="N137">
        <v>303.54199999999997</v>
      </c>
      <c r="O137">
        <v>77.585700000000003</v>
      </c>
      <c r="P137">
        <v>71.271299999999997</v>
      </c>
      <c r="Q137">
        <v>63.738999999999997</v>
      </c>
      <c r="R137">
        <v>77.429900000000004</v>
      </c>
      <c r="S137">
        <v>79.120400000000004</v>
      </c>
      <c r="T137">
        <v>100.146</v>
      </c>
      <c r="U137">
        <v>11.491899999999999</v>
      </c>
      <c r="W137" s="10">
        <f t="shared" si="41"/>
        <v>79120.400000000009</v>
      </c>
    </row>
    <row r="138" spans="1:23" ht="15" customHeight="1" x14ac:dyDescent="0.2">
      <c r="A138">
        <v>2030</v>
      </c>
      <c r="B138">
        <v>303.54199999999997</v>
      </c>
      <c r="C138">
        <v>77.585700000000003</v>
      </c>
      <c r="D138">
        <v>71.271299999999997</v>
      </c>
      <c r="E138">
        <v>60.766300000000001</v>
      </c>
      <c r="F138">
        <v>75.453900000000004</v>
      </c>
      <c r="G138">
        <v>77.046099999999996</v>
      </c>
      <c r="H138">
        <v>98.795599999999993</v>
      </c>
      <c r="I138">
        <v>12.094099999999999</v>
      </c>
      <c r="K138" s="10">
        <f t="shared" si="40"/>
        <v>77046.099999999991</v>
      </c>
      <c r="M138">
        <v>2030</v>
      </c>
      <c r="N138">
        <v>303.54199999999997</v>
      </c>
      <c r="O138">
        <v>77.585700000000003</v>
      </c>
      <c r="P138">
        <v>71.271299999999997</v>
      </c>
      <c r="Q138">
        <v>62.375799999999998</v>
      </c>
      <c r="R138">
        <v>77.137299999999996</v>
      </c>
      <c r="S138">
        <v>78.726799999999997</v>
      </c>
      <c r="T138">
        <v>100.61</v>
      </c>
      <c r="U138">
        <v>12.174099999999999</v>
      </c>
      <c r="W138" s="10">
        <f t="shared" si="41"/>
        <v>78726.8</v>
      </c>
    </row>
    <row r="139" spans="1:23" ht="15" customHeight="1" x14ac:dyDescent="0.2">
      <c r="A139">
        <v>2031</v>
      </c>
      <c r="B139">
        <v>303.54199999999997</v>
      </c>
      <c r="C139">
        <v>77.585700000000003</v>
      </c>
      <c r="D139">
        <v>71.271299999999997</v>
      </c>
      <c r="E139">
        <v>60.608199999999997</v>
      </c>
      <c r="F139">
        <v>75.628900000000002</v>
      </c>
      <c r="G139">
        <v>77.206900000000005</v>
      </c>
      <c r="H139">
        <v>99.480699999999999</v>
      </c>
      <c r="I139">
        <v>12.496700000000001</v>
      </c>
      <c r="K139" s="10">
        <f t="shared" si="40"/>
        <v>77206.900000000009</v>
      </c>
      <c r="M139">
        <v>2031</v>
      </c>
      <c r="N139">
        <v>303.54199999999997</v>
      </c>
      <c r="O139">
        <v>77.585700000000003</v>
      </c>
      <c r="P139">
        <v>71.271299999999997</v>
      </c>
      <c r="Q139">
        <v>61.808700000000002</v>
      </c>
      <c r="R139">
        <v>77.007599999999996</v>
      </c>
      <c r="S139">
        <v>78.578699999999998</v>
      </c>
      <c r="T139">
        <v>101.026</v>
      </c>
      <c r="U139">
        <v>12.590299999999999</v>
      </c>
      <c r="W139" s="10">
        <f t="shared" si="41"/>
        <v>78578.7</v>
      </c>
    </row>
    <row r="140" spans="1:23" ht="15" customHeight="1" x14ac:dyDescent="0.2">
      <c r="A140">
        <v>2032</v>
      </c>
      <c r="B140">
        <v>303.54199999999997</v>
      </c>
      <c r="C140">
        <v>77.585700000000003</v>
      </c>
      <c r="D140">
        <v>71.271299999999997</v>
      </c>
      <c r="E140">
        <v>60.188800000000001</v>
      </c>
      <c r="F140">
        <v>75.728499999999997</v>
      </c>
      <c r="G140">
        <v>77.359899999999996</v>
      </c>
      <c r="H140">
        <v>98.635199999999998</v>
      </c>
      <c r="I140">
        <v>12.7857</v>
      </c>
      <c r="K140" s="10">
        <f t="shared" si="40"/>
        <v>77359.899999999994</v>
      </c>
      <c r="M140">
        <v>2032</v>
      </c>
      <c r="N140">
        <v>303.54199999999997</v>
      </c>
      <c r="O140">
        <v>77.585700000000003</v>
      </c>
      <c r="P140">
        <v>71.271299999999997</v>
      </c>
      <c r="Q140">
        <v>61.155500000000004</v>
      </c>
      <c r="R140">
        <v>76.916499999999999</v>
      </c>
      <c r="S140">
        <v>78.477699999999999</v>
      </c>
      <c r="T140">
        <v>99.959400000000002</v>
      </c>
      <c r="U140">
        <v>12.8813</v>
      </c>
      <c r="W140" s="10">
        <f t="shared" si="41"/>
        <v>78477.7</v>
      </c>
    </row>
    <row r="141" spans="1:23" ht="15" customHeight="1" x14ac:dyDescent="0.2">
      <c r="A141">
        <v>2033</v>
      </c>
      <c r="B141">
        <v>303.54199999999997</v>
      </c>
      <c r="C141">
        <v>77.585700000000003</v>
      </c>
      <c r="D141">
        <v>71.271299999999997</v>
      </c>
      <c r="E141">
        <v>59.865200000000002</v>
      </c>
      <c r="F141">
        <v>76.0411</v>
      </c>
      <c r="G141">
        <v>77.541399999999996</v>
      </c>
      <c r="H141">
        <v>99.549000000000007</v>
      </c>
      <c r="I141">
        <v>12.9815</v>
      </c>
      <c r="K141" s="10">
        <f t="shared" si="40"/>
        <v>77541.399999999994</v>
      </c>
      <c r="M141">
        <v>2033</v>
      </c>
      <c r="N141">
        <v>303.54199999999997</v>
      </c>
      <c r="O141">
        <v>77.585700000000003</v>
      </c>
      <c r="P141">
        <v>71.271299999999997</v>
      </c>
      <c r="Q141">
        <v>60.651200000000003</v>
      </c>
      <c r="R141">
        <v>76.885999999999996</v>
      </c>
      <c r="S141">
        <v>78.451999999999998</v>
      </c>
      <c r="T141">
        <v>100.636</v>
      </c>
      <c r="U141">
        <v>13.0726</v>
      </c>
      <c r="W141" s="10">
        <f t="shared" si="41"/>
        <v>78452</v>
      </c>
    </row>
    <row r="142" spans="1:23" ht="15" customHeight="1" x14ac:dyDescent="0.2">
      <c r="A142" t="s">
        <v>16</v>
      </c>
      <c r="B142">
        <v>3</v>
      </c>
      <c r="C142" t="s">
        <v>16</v>
      </c>
      <c r="D142" t="s">
        <v>17</v>
      </c>
      <c r="E142" t="s">
        <v>100</v>
      </c>
      <c r="M142" t="s">
        <v>16</v>
      </c>
      <c r="N142">
        <v>3</v>
      </c>
      <c r="O142" t="s">
        <v>16</v>
      </c>
      <c r="P142" t="s">
        <v>17</v>
      </c>
      <c r="Q142" t="s">
        <v>100</v>
      </c>
    </row>
    <row r="143" spans="1:23" ht="15" customHeight="1" x14ac:dyDescent="0.2">
      <c r="A143" t="s">
        <v>18</v>
      </c>
      <c r="B143" t="s">
        <v>100</v>
      </c>
      <c r="M143" t="s">
        <v>18</v>
      </c>
      <c r="N143" t="s">
        <v>100</v>
      </c>
    </row>
    <row r="144" spans="1:23" ht="15" customHeight="1" x14ac:dyDescent="0.2">
      <c r="A144" t="s">
        <v>6</v>
      </c>
      <c r="B144" t="s">
        <v>19</v>
      </c>
      <c r="C144" t="s">
        <v>20</v>
      </c>
      <c r="D144" t="s">
        <v>21</v>
      </c>
      <c r="E144" t="s">
        <v>22</v>
      </c>
      <c r="F144" t="s">
        <v>23</v>
      </c>
      <c r="G144" t="s">
        <v>24</v>
      </c>
      <c r="H144" t="s">
        <v>25</v>
      </c>
      <c r="I144" t="s">
        <v>26</v>
      </c>
      <c r="M144" t="s">
        <v>6</v>
      </c>
      <c r="N144" t="s">
        <v>19</v>
      </c>
      <c r="O144" t="s">
        <v>20</v>
      </c>
      <c r="P144" t="s">
        <v>21</v>
      </c>
      <c r="Q144" t="s">
        <v>22</v>
      </c>
      <c r="R144" t="s">
        <v>23</v>
      </c>
      <c r="S144" t="s">
        <v>24</v>
      </c>
      <c r="T144" t="s">
        <v>25</v>
      </c>
      <c r="U144" t="s">
        <v>26</v>
      </c>
    </row>
    <row r="145" spans="1:23" ht="15" customHeight="1" x14ac:dyDescent="0.2">
      <c r="A145">
        <v>2020</v>
      </c>
      <c r="B145">
        <v>0</v>
      </c>
      <c r="C145">
        <v>4.3622699999999996</v>
      </c>
      <c r="D145">
        <v>4.6677200000000001</v>
      </c>
      <c r="E145">
        <v>2.1974999999999998</v>
      </c>
      <c r="F145">
        <v>2.1974999999999998</v>
      </c>
      <c r="G145">
        <v>2.1974999999999998</v>
      </c>
      <c r="H145">
        <v>2.1974999999999998</v>
      </c>
      <c r="I145" s="1">
        <v>1.19904E-14</v>
      </c>
      <c r="K145" s="10">
        <f t="shared" ref="K145:K158" si="42">G145*1000</f>
        <v>2197.5</v>
      </c>
      <c r="M145">
        <v>2020</v>
      </c>
      <c r="N145">
        <v>0</v>
      </c>
      <c r="O145">
        <v>4.3622699999999996</v>
      </c>
      <c r="P145">
        <v>4.6677200000000001</v>
      </c>
      <c r="Q145">
        <v>2.1974999999999998</v>
      </c>
      <c r="R145">
        <v>2.1974999999999998</v>
      </c>
      <c r="S145">
        <v>2.1974999999999998</v>
      </c>
      <c r="T145">
        <v>2.1974999999999998</v>
      </c>
      <c r="U145" s="1">
        <v>1.19904E-14</v>
      </c>
      <c r="W145" s="10">
        <f t="shared" ref="W145:W158" si="43">S145*1000</f>
        <v>2197.5</v>
      </c>
    </row>
    <row r="146" spans="1:23" ht="15" customHeight="1" x14ac:dyDescent="0.2">
      <c r="A146">
        <v>2021</v>
      </c>
      <c r="B146">
        <v>0</v>
      </c>
      <c r="C146">
        <v>4.3622699999999996</v>
      </c>
      <c r="D146">
        <v>4.6677200000000001</v>
      </c>
      <c r="E146">
        <v>2.99749</v>
      </c>
      <c r="F146">
        <v>2.99749</v>
      </c>
      <c r="G146">
        <v>2.99749</v>
      </c>
      <c r="H146">
        <v>2.99749</v>
      </c>
      <c r="I146" s="1">
        <v>1.1053499999999999E-11</v>
      </c>
      <c r="K146" s="10">
        <f t="shared" si="42"/>
        <v>2997.49</v>
      </c>
      <c r="M146">
        <v>2021</v>
      </c>
      <c r="N146">
        <v>0</v>
      </c>
      <c r="O146">
        <v>4.3622699999999996</v>
      </c>
      <c r="P146">
        <v>4.6677200000000001</v>
      </c>
      <c r="Q146">
        <v>2.99749</v>
      </c>
      <c r="R146">
        <v>2.99749</v>
      </c>
      <c r="S146">
        <v>2.99749</v>
      </c>
      <c r="T146">
        <v>2.99749</v>
      </c>
      <c r="U146" s="1">
        <v>1.1053499999999999E-11</v>
      </c>
      <c r="W146" s="10">
        <f t="shared" si="43"/>
        <v>2997.49</v>
      </c>
    </row>
    <row r="147" spans="1:23" ht="15" customHeight="1" x14ac:dyDescent="0.2">
      <c r="A147">
        <v>2022</v>
      </c>
      <c r="B147">
        <v>0</v>
      </c>
      <c r="C147">
        <v>4.3622699999999996</v>
      </c>
      <c r="D147">
        <v>4.6677200000000001</v>
      </c>
      <c r="E147">
        <v>3.6120800000000002</v>
      </c>
      <c r="F147">
        <v>3.6122200000000002</v>
      </c>
      <c r="G147">
        <v>3.6122700000000001</v>
      </c>
      <c r="H147">
        <v>3.6126200000000002</v>
      </c>
      <c r="I147" s="1">
        <v>1.8975400000000001E-4</v>
      </c>
      <c r="K147" s="10">
        <f t="shared" si="42"/>
        <v>3612.27</v>
      </c>
      <c r="M147">
        <v>2022</v>
      </c>
      <c r="N147">
        <v>0</v>
      </c>
      <c r="O147">
        <v>4.3622699999999996</v>
      </c>
      <c r="P147">
        <v>4.6677200000000001</v>
      </c>
      <c r="Q147">
        <v>4.7245699999999999</v>
      </c>
      <c r="R147">
        <v>4.7245699999999999</v>
      </c>
      <c r="S147">
        <v>4.7245699999999999</v>
      </c>
      <c r="T147">
        <v>4.7245699999999999</v>
      </c>
      <c r="U147" s="1">
        <v>5.4673399999999997E-10</v>
      </c>
      <c r="W147" s="10">
        <f t="shared" si="43"/>
        <v>4724.57</v>
      </c>
    </row>
    <row r="148" spans="1:23" ht="15" customHeight="1" x14ac:dyDescent="0.2">
      <c r="A148">
        <v>2023</v>
      </c>
      <c r="B148">
        <v>0</v>
      </c>
      <c r="C148">
        <v>4.3622699999999996</v>
      </c>
      <c r="D148">
        <v>4.6677200000000001</v>
      </c>
      <c r="E148">
        <v>3.4642900000000001</v>
      </c>
      <c r="F148">
        <v>3.4649399999999999</v>
      </c>
      <c r="G148">
        <v>3.46515</v>
      </c>
      <c r="H148">
        <v>3.4667400000000002</v>
      </c>
      <c r="I148" s="1">
        <v>8.55925E-4</v>
      </c>
      <c r="K148" s="10">
        <f t="shared" si="42"/>
        <v>3465.15</v>
      </c>
      <c r="M148">
        <v>2023</v>
      </c>
      <c r="N148">
        <v>0</v>
      </c>
      <c r="O148">
        <v>4.3622699999999996</v>
      </c>
      <c r="P148">
        <v>4.6677200000000001</v>
      </c>
      <c r="Q148">
        <v>4.3367500000000003</v>
      </c>
      <c r="R148">
        <v>4.3367500000000003</v>
      </c>
      <c r="S148">
        <v>4.3367500000000003</v>
      </c>
      <c r="T148">
        <v>4.3367500000000003</v>
      </c>
      <c r="U148" s="1">
        <v>2.2491E-9</v>
      </c>
      <c r="W148" s="10">
        <f t="shared" si="43"/>
        <v>4336.75</v>
      </c>
    </row>
    <row r="149" spans="1:23" ht="15" customHeight="1" x14ac:dyDescent="0.2">
      <c r="A149">
        <v>2024</v>
      </c>
      <c r="B149">
        <v>0</v>
      </c>
      <c r="C149">
        <v>4.3622699999999996</v>
      </c>
      <c r="D149">
        <v>4.6677200000000001</v>
      </c>
      <c r="E149">
        <v>3.2746599999999999</v>
      </c>
      <c r="F149">
        <v>3.2773099999999999</v>
      </c>
      <c r="G149">
        <v>3.2781799999999999</v>
      </c>
      <c r="H149">
        <v>3.28457</v>
      </c>
      <c r="I149" s="1">
        <v>3.4688800000000001E-3</v>
      </c>
      <c r="K149" s="10">
        <f t="shared" si="42"/>
        <v>3278.18</v>
      </c>
      <c r="M149">
        <v>2024</v>
      </c>
      <c r="N149">
        <v>0</v>
      </c>
      <c r="O149">
        <v>4.3622699999999996</v>
      </c>
      <c r="P149">
        <v>4.6677200000000001</v>
      </c>
      <c r="Q149">
        <v>3.1909200000000002</v>
      </c>
      <c r="R149">
        <v>3.1936200000000001</v>
      </c>
      <c r="S149">
        <v>3.1945000000000001</v>
      </c>
      <c r="T149">
        <v>3.20099</v>
      </c>
      <c r="U149" s="1">
        <v>3.5257600000000002E-3</v>
      </c>
      <c r="W149" s="10">
        <f t="shared" si="43"/>
        <v>3194.5</v>
      </c>
    </row>
    <row r="150" spans="1:23" ht="15" customHeight="1" x14ac:dyDescent="0.2">
      <c r="A150">
        <v>2025</v>
      </c>
      <c r="B150">
        <v>0</v>
      </c>
      <c r="C150">
        <v>4.3622699999999996</v>
      </c>
      <c r="D150">
        <v>4.6677200000000001</v>
      </c>
      <c r="E150">
        <v>3.0758100000000002</v>
      </c>
      <c r="F150">
        <v>3.0857899999999998</v>
      </c>
      <c r="G150">
        <v>3.0888499999999999</v>
      </c>
      <c r="H150">
        <v>3.1125799999999999</v>
      </c>
      <c r="I150">
        <v>1.2745100000000001E-2</v>
      </c>
      <c r="K150" s="10">
        <f t="shared" si="42"/>
        <v>3088.85</v>
      </c>
      <c r="M150">
        <v>2025</v>
      </c>
      <c r="N150">
        <v>0</v>
      </c>
      <c r="O150">
        <v>4.3622699999999996</v>
      </c>
      <c r="P150">
        <v>4.6677200000000001</v>
      </c>
      <c r="Q150">
        <v>2.99905</v>
      </c>
      <c r="R150">
        <v>3.0090699999999999</v>
      </c>
      <c r="S150">
        <v>3.0121500000000001</v>
      </c>
      <c r="T150">
        <v>3.0359699999999998</v>
      </c>
      <c r="U150">
        <v>1.27963E-2</v>
      </c>
      <c r="W150" s="10">
        <f t="shared" si="43"/>
        <v>3012.15</v>
      </c>
    </row>
    <row r="151" spans="1:23" ht="15" customHeight="1" x14ac:dyDescent="0.2">
      <c r="A151">
        <v>2026</v>
      </c>
      <c r="B151">
        <v>0</v>
      </c>
      <c r="C151">
        <v>4.3622699999999996</v>
      </c>
      <c r="D151">
        <v>4.6677200000000001</v>
      </c>
      <c r="E151">
        <v>2.88218</v>
      </c>
      <c r="F151">
        <v>2.9150100000000001</v>
      </c>
      <c r="G151">
        <v>2.9246099999999999</v>
      </c>
      <c r="H151">
        <v>2.9997799999999999</v>
      </c>
      <c r="I151">
        <v>4.0787700000000003E-2</v>
      </c>
      <c r="K151" s="10">
        <f t="shared" si="42"/>
        <v>2924.61</v>
      </c>
      <c r="M151">
        <v>2026</v>
      </c>
      <c r="N151">
        <v>0</v>
      </c>
      <c r="O151">
        <v>4.3622699999999996</v>
      </c>
      <c r="P151">
        <v>4.6677200000000001</v>
      </c>
      <c r="Q151">
        <v>2.8123499999999999</v>
      </c>
      <c r="R151">
        <v>2.8452199999999999</v>
      </c>
      <c r="S151">
        <v>2.8548300000000002</v>
      </c>
      <c r="T151">
        <v>2.9300799999999998</v>
      </c>
      <c r="U151">
        <v>4.0831300000000001E-2</v>
      </c>
      <c r="W151" s="10">
        <f t="shared" si="43"/>
        <v>2854.8300000000004</v>
      </c>
    </row>
    <row r="152" spans="1:23" ht="15" customHeight="1" x14ac:dyDescent="0.2">
      <c r="A152">
        <v>2027</v>
      </c>
      <c r="B152">
        <v>0</v>
      </c>
      <c r="C152">
        <v>4.3622699999999996</v>
      </c>
      <c r="D152">
        <v>4.6677200000000001</v>
      </c>
      <c r="E152">
        <v>2.7079399999999998</v>
      </c>
      <c r="F152">
        <v>2.7922799999999999</v>
      </c>
      <c r="G152">
        <v>2.8175500000000002</v>
      </c>
      <c r="H152">
        <v>3.0030100000000002</v>
      </c>
      <c r="I152">
        <v>0.102863</v>
      </c>
      <c r="K152" s="10">
        <f t="shared" si="42"/>
        <v>2817.55</v>
      </c>
      <c r="M152">
        <v>2027</v>
      </c>
      <c r="N152">
        <v>0</v>
      </c>
      <c r="O152">
        <v>4.3622699999999996</v>
      </c>
      <c r="P152">
        <v>4.6677200000000001</v>
      </c>
      <c r="Q152">
        <v>2.6447400000000001</v>
      </c>
      <c r="R152">
        <v>2.7291099999999999</v>
      </c>
      <c r="S152">
        <v>2.7543799999999998</v>
      </c>
      <c r="T152">
        <v>2.9399099999999998</v>
      </c>
      <c r="U152">
        <v>0.102896</v>
      </c>
      <c r="W152" s="10">
        <f t="shared" si="43"/>
        <v>2754.3799999999997</v>
      </c>
    </row>
    <row r="153" spans="1:23" ht="15" customHeight="1" x14ac:dyDescent="0.2">
      <c r="A153">
        <v>2028</v>
      </c>
      <c r="B153">
        <v>0</v>
      </c>
      <c r="C153">
        <v>4.3622699999999996</v>
      </c>
      <c r="D153">
        <v>4.6677200000000001</v>
      </c>
      <c r="E153">
        <v>2.5694900000000001</v>
      </c>
      <c r="F153">
        <v>2.7326999999999999</v>
      </c>
      <c r="G153">
        <v>2.77881</v>
      </c>
      <c r="H153">
        <v>3.1254400000000002</v>
      </c>
      <c r="I153">
        <v>0.18973699999999999</v>
      </c>
      <c r="K153" s="10">
        <f t="shared" si="42"/>
        <v>2778.81</v>
      </c>
      <c r="M153">
        <v>2028</v>
      </c>
      <c r="N153">
        <v>0</v>
      </c>
      <c r="O153">
        <v>4.3622699999999996</v>
      </c>
      <c r="P153">
        <v>4.6677200000000001</v>
      </c>
      <c r="Q153">
        <v>2.51248</v>
      </c>
      <c r="R153">
        <v>2.67571</v>
      </c>
      <c r="S153">
        <v>2.7218200000000001</v>
      </c>
      <c r="T153">
        <v>3.0684800000000001</v>
      </c>
      <c r="U153">
        <v>0.18975800000000001</v>
      </c>
      <c r="W153" s="10">
        <f t="shared" si="43"/>
        <v>2721.82</v>
      </c>
    </row>
    <row r="154" spans="1:23" ht="15" customHeight="1" x14ac:dyDescent="0.2">
      <c r="A154">
        <v>2029</v>
      </c>
      <c r="B154">
        <v>0</v>
      </c>
      <c r="C154">
        <v>4.3622699999999996</v>
      </c>
      <c r="D154">
        <v>4.6677200000000001</v>
      </c>
      <c r="E154">
        <v>2.4720300000000002</v>
      </c>
      <c r="F154">
        <v>2.7173400000000001</v>
      </c>
      <c r="G154">
        <v>2.7840799999999999</v>
      </c>
      <c r="H154">
        <v>3.2783899999999999</v>
      </c>
      <c r="I154">
        <v>0.27241199999999999</v>
      </c>
      <c r="K154" s="10">
        <f t="shared" si="42"/>
        <v>2784.08</v>
      </c>
      <c r="M154">
        <v>2029</v>
      </c>
      <c r="N154">
        <v>0</v>
      </c>
      <c r="O154">
        <v>4.3622699999999996</v>
      </c>
      <c r="P154">
        <v>4.6677200000000001</v>
      </c>
      <c r="Q154">
        <v>2.4207399999999999</v>
      </c>
      <c r="R154">
        <v>2.6660599999999999</v>
      </c>
      <c r="S154">
        <v>2.7328000000000001</v>
      </c>
      <c r="T154">
        <v>3.2271200000000002</v>
      </c>
      <c r="U154">
        <v>0.272424</v>
      </c>
      <c r="W154" s="10">
        <f t="shared" si="43"/>
        <v>2732.8</v>
      </c>
    </row>
    <row r="155" spans="1:23" ht="15" customHeight="1" x14ac:dyDescent="0.2">
      <c r="A155">
        <v>2030</v>
      </c>
      <c r="B155">
        <v>0</v>
      </c>
      <c r="C155">
        <v>4.3622699999999996</v>
      </c>
      <c r="D155">
        <v>4.6677200000000001</v>
      </c>
      <c r="E155">
        <v>2.3998900000000001</v>
      </c>
      <c r="F155">
        <v>2.7377699999999998</v>
      </c>
      <c r="G155">
        <v>2.8068499999999998</v>
      </c>
      <c r="H155">
        <v>3.4008699999999998</v>
      </c>
      <c r="I155">
        <v>0.33614100000000002</v>
      </c>
      <c r="K155" s="10">
        <f t="shared" si="42"/>
        <v>2806.85</v>
      </c>
      <c r="M155">
        <v>2030</v>
      </c>
      <c r="N155">
        <v>0</v>
      </c>
      <c r="O155">
        <v>4.3622699999999996</v>
      </c>
      <c r="P155">
        <v>4.6677200000000001</v>
      </c>
      <c r="Q155">
        <v>2.3538399999999999</v>
      </c>
      <c r="R155">
        <v>2.6917200000000001</v>
      </c>
      <c r="S155">
        <v>2.7608100000000002</v>
      </c>
      <c r="T155">
        <v>3.3548300000000002</v>
      </c>
      <c r="U155">
        <v>0.33614899999999998</v>
      </c>
      <c r="W155" s="10">
        <f t="shared" si="43"/>
        <v>2760.8100000000004</v>
      </c>
    </row>
    <row r="156" spans="1:23" ht="15" customHeight="1" x14ac:dyDescent="0.2">
      <c r="A156">
        <v>2031</v>
      </c>
      <c r="B156">
        <v>0</v>
      </c>
      <c r="C156">
        <v>4.3622699999999996</v>
      </c>
      <c r="D156">
        <v>4.6677200000000001</v>
      </c>
      <c r="E156">
        <v>2.3422499999999999</v>
      </c>
      <c r="F156">
        <v>2.7648999999999999</v>
      </c>
      <c r="G156">
        <v>2.83338</v>
      </c>
      <c r="H156">
        <v>3.5158499999999999</v>
      </c>
      <c r="I156">
        <v>0.381218</v>
      </c>
      <c r="K156" s="10">
        <f t="shared" si="42"/>
        <v>2833.38</v>
      </c>
      <c r="M156">
        <v>2031</v>
      </c>
      <c r="N156">
        <v>0</v>
      </c>
      <c r="O156">
        <v>4.3622699999999996</v>
      </c>
      <c r="P156">
        <v>4.6677200000000001</v>
      </c>
      <c r="Q156">
        <v>2.30097</v>
      </c>
      <c r="R156">
        <v>2.7236400000000001</v>
      </c>
      <c r="S156">
        <v>2.79182</v>
      </c>
      <c r="T156">
        <v>3.4745699999999999</v>
      </c>
      <c r="U156">
        <v>0.381749</v>
      </c>
      <c r="W156" s="10">
        <f t="shared" si="43"/>
        <v>2791.82</v>
      </c>
    </row>
    <row r="157" spans="1:23" ht="15" customHeight="1" x14ac:dyDescent="0.2">
      <c r="A157">
        <v>2032</v>
      </c>
      <c r="B157">
        <v>0</v>
      </c>
      <c r="C157">
        <v>4.3622699999999996</v>
      </c>
      <c r="D157">
        <v>4.6677200000000001</v>
      </c>
      <c r="E157">
        <v>2.30437</v>
      </c>
      <c r="F157">
        <v>2.8007499999999999</v>
      </c>
      <c r="G157">
        <v>2.86022</v>
      </c>
      <c r="H157">
        <v>3.6162700000000001</v>
      </c>
      <c r="I157">
        <v>0.41470200000000002</v>
      </c>
      <c r="K157" s="10">
        <f t="shared" si="42"/>
        <v>2860.22</v>
      </c>
      <c r="M157">
        <v>2032</v>
      </c>
      <c r="N157">
        <v>0</v>
      </c>
      <c r="O157">
        <v>4.3622699999999996</v>
      </c>
      <c r="P157">
        <v>4.6677200000000001</v>
      </c>
      <c r="Q157">
        <v>2.2674099999999999</v>
      </c>
      <c r="R157">
        <v>2.7637999999999998</v>
      </c>
      <c r="S157">
        <v>2.8226900000000001</v>
      </c>
      <c r="T157">
        <v>3.5793599999999999</v>
      </c>
      <c r="U157">
        <v>0.41576800000000003</v>
      </c>
      <c r="W157" s="10">
        <f t="shared" si="43"/>
        <v>2822.69</v>
      </c>
    </row>
    <row r="158" spans="1:23" ht="15" customHeight="1" x14ac:dyDescent="0.2">
      <c r="A158">
        <v>2033</v>
      </c>
      <c r="B158">
        <v>0</v>
      </c>
      <c r="C158">
        <v>4.3622699999999996</v>
      </c>
      <c r="D158">
        <v>4.6677200000000001</v>
      </c>
      <c r="E158">
        <v>2.28748</v>
      </c>
      <c r="F158">
        <v>2.8194599999999999</v>
      </c>
      <c r="G158">
        <v>2.88897</v>
      </c>
      <c r="H158">
        <v>3.6895099999999998</v>
      </c>
      <c r="I158">
        <v>0.44258700000000001</v>
      </c>
      <c r="K158" s="10">
        <f t="shared" si="42"/>
        <v>2888.9700000000003</v>
      </c>
      <c r="M158">
        <v>2033</v>
      </c>
      <c r="N158">
        <v>0</v>
      </c>
      <c r="O158">
        <v>4.3622699999999996</v>
      </c>
      <c r="P158">
        <v>4.6677200000000001</v>
      </c>
      <c r="Q158">
        <v>2.2544300000000002</v>
      </c>
      <c r="R158">
        <v>2.7864100000000001</v>
      </c>
      <c r="S158">
        <v>2.8552</v>
      </c>
      <c r="T158">
        <v>3.65646</v>
      </c>
      <c r="U158">
        <v>0.443936</v>
      </c>
      <c r="W158" s="10">
        <f t="shared" si="43"/>
        <v>2855.2</v>
      </c>
    </row>
    <row r="159" spans="1:23" ht="15" customHeight="1" x14ac:dyDescent="0.2"/>
    <row r="160" spans="1:23" ht="15" customHeight="1" x14ac:dyDescent="0.2">
      <c r="A160" t="s">
        <v>29</v>
      </c>
      <c r="B160" t="s">
        <v>100</v>
      </c>
      <c r="M160" t="s">
        <v>29</v>
      </c>
      <c r="N160" t="s">
        <v>100</v>
      </c>
    </row>
    <row r="161" spans="1:23" ht="15" customHeight="1" x14ac:dyDescent="0.2">
      <c r="A161" t="s">
        <v>6</v>
      </c>
      <c r="B161" t="s">
        <v>30</v>
      </c>
      <c r="C161" t="s">
        <v>31</v>
      </c>
      <c r="D161" t="s">
        <v>32</v>
      </c>
      <c r="E161" t="s">
        <v>33</v>
      </c>
      <c r="F161" t="s">
        <v>34</v>
      </c>
      <c r="G161" t="s">
        <v>35</v>
      </c>
      <c r="H161" t="s">
        <v>36</v>
      </c>
      <c r="I161" t="s">
        <v>37</v>
      </c>
      <c r="M161" t="s">
        <v>6</v>
      </c>
      <c r="N161" t="s">
        <v>30</v>
      </c>
      <c r="O161" t="s">
        <v>31</v>
      </c>
      <c r="P161" t="s">
        <v>32</v>
      </c>
      <c r="Q161" t="s">
        <v>33</v>
      </c>
      <c r="R161" t="s">
        <v>34</v>
      </c>
      <c r="S161" t="s">
        <v>35</v>
      </c>
      <c r="T161" t="s">
        <v>36</v>
      </c>
      <c r="U161" t="s">
        <v>37</v>
      </c>
    </row>
    <row r="162" spans="1:23" ht="15" customHeight="1" x14ac:dyDescent="0.2">
      <c r="A162">
        <v>2020</v>
      </c>
      <c r="B162">
        <v>60.855200000000004</v>
      </c>
      <c r="C162">
        <v>24.342099999999999</v>
      </c>
      <c r="D162">
        <v>21.299299999999999</v>
      </c>
      <c r="E162">
        <v>37.594200000000001</v>
      </c>
      <c r="F162">
        <v>37.594200000000001</v>
      </c>
      <c r="G162">
        <v>37.594200000000001</v>
      </c>
      <c r="H162">
        <v>37.594200000000001</v>
      </c>
      <c r="I162" s="1">
        <v>1.27898E-13</v>
      </c>
      <c r="K162" s="10">
        <f t="shared" ref="K162:K175" si="44">G162*1000</f>
        <v>37594.199999999997</v>
      </c>
      <c r="M162">
        <v>2020</v>
      </c>
      <c r="N162">
        <v>60.855200000000004</v>
      </c>
      <c r="O162">
        <v>24.342099999999999</v>
      </c>
      <c r="P162">
        <v>21.299299999999999</v>
      </c>
      <c r="Q162">
        <v>37.594200000000001</v>
      </c>
      <c r="R162">
        <v>37.594200000000001</v>
      </c>
      <c r="S162">
        <v>37.594200000000001</v>
      </c>
      <c r="T162">
        <v>37.594200000000001</v>
      </c>
      <c r="U162" s="1">
        <v>1.27898E-13</v>
      </c>
      <c r="W162" s="10">
        <f t="shared" ref="W162:W175" si="45">S162*1000</f>
        <v>37594.199999999997</v>
      </c>
    </row>
    <row r="163" spans="1:23" ht="15" customHeight="1" x14ac:dyDescent="0.2">
      <c r="A163">
        <v>2021</v>
      </c>
      <c r="B163">
        <v>60.855200000000004</v>
      </c>
      <c r="C163">
        <v>24.342099999999999</v>
      </c>
      <c r="D163">
        <v>21.299299999999999</v>
      </c>
      <c r="E163">
        <v>38.532299999999999</v>
      </c>
      <c r="F163">
        <v>38.539000000000001</v>
      </c>
      <c r="G163">
        <v>38.541899999999998</v>
      </c>
      <c r="H163">
        <v>38.561599999999999</v>
      </c>
      <c r="I163" s="1">
        <v>1.01767E-2</v>
      </c>
      <c r="K163" s="10">
        <f t="shared" si="44"/>
        <v>38541.9</v>
      </c>
      <c r="M163">
        <v>2021</v>
      </c>
      <c r="N163">
        <v>60.855200000000004</v>
      </c>
      <c r="O163">
        <v>24.342099999999999</v>
      </c>
      <c r="P163">
        <v>21.299299999999999</v>
      </c>
      <c r="Q163">
        <v>38.532299999999999</v>
      </c>
      <c r="R163">
        <v>38.539000000000001</v>
      </c>
      <c r="S163">
        <v>38.541899999999998</v>
      </c>
      <c r="T163">
        <v>38.561599999999999</v>
      </c>
      <c r="U163" s="1">
        <v>1.01767E-2</v>
      </c>
      <c r="W163" s="10">
        <f t="shared" si="45"/>
        <v>38541.9</v>
      </c>
    </row>
    <row r="164" spans="1:23" ht="15" customHeight="1" x14ac:dyDescent="0.2">
      <c r="A164">
        <v>2022</v>
      </c>
      <c r="B164">
        <v>60.855200000000004</v>
      </c>
      <c r="C164">
        <v>24.342099999999999</v>
      </c>
      <c r="D164">
        <v>21.299299999999999</v>
      </c>
      <c r="E164">
        <v>38.427700000000002</v>
      </c>
      <c r="F164">
        <v>38.453000000000003</v>
      </c>
      <c r="G164">
        <v>38.461500000000001</v>
      </c>
      <c r="H164">
        <v>38.521799999999999</v>
      </c>
      <c r="I164" s="1">
        <v>3.2949399999999997E-2</v>
      </c>
      <c r="K164" s="10">
        <f t="shared" si="44"/>
        <v>38461.5</v>
      </c>
      <c r="M164">
        <v>2022</v>
      </c>
      <c r="N164">
        <v>60.855200000000004</v>
      </c>
      <c r="O164">
        <v>24.342099999999999</v>
      </c>
      <c r="P164">
        <v>21.299299999999999</v>
      </c>
      <c r="Q164">
        <v>38.337600000000002</v>
      </c>
      <c r="R164">
        <v>38.363</v>
      </c>
      <c r="S164">
        <v>38.371400000000001</v>
      </c>
      <c r="T164">
        <v>38.431800000000003</v>
      </c>
      <c r="U164" s="1">
        <v>3.2969400000000003E-2</v>
      </c>
      <c r="W164" s="10">
        <f t="shared" si="45"/>
        <v>38371.4</v>
      </c>
    </row>
    <row r="165" spans="1:23" ht="15" customHeight="1" x14ac:dyDescent="0.2">
      <c r="A165">
        <v>2023</v>
      </c>
      <c r="B165">
        <v>60.855200000000004</v>
      </c>
      <c r="C165">
        <v>24.342099999999999</v>
      </c>
      <c r="D165">
        <v>21.299299999999999</v>
      </c>
      <c r="E165">
        <v>37.349899999999998</v>
      </c>
      <c r="F165">
        <v>37.4208</v>
      </c>
      <c r="G165">
        <v>37.442599999999999</v>
      </c>
      <c r="H165">
        <v>37.598500000000001</v>
      </c>
      <c r="I165" s="1">
        <v>8.7176500000000004E-2</v>
      </c>
      <c r="K165" s="10">
        <f t="shared" si="44"/>
        <v>37442.6</v>
      </c>
      <c r="M165">
        <v>2023</v>
      </c>
      <c r="N165">
        <v>60.855200000000004</v>
      </c>
      <c r="O165">
        <v>24.342099999999999</v>
      </c>
      <c r="P165">
        <v>21.299299999999999</v>
      </c>
      <c r="Q165">
        <v>36.760100000000001</v>
      </c>
      <c r="R165">
        <v>36.831099999999999</v>
      </c>
      <c r="S165">
        <v>36.853000000000002</v>
      </c>
      <c r="T165">
        <v>37.009300000000003</v>
      </c>
      <c r="U165" s="1">
        <v>8.7376300000000004E-2</v>
      </c>
      <c r="W165" s="10">
        <f t="shared" si="45"/>
        <v>36853</v>
      </c>
    </row>
    <row r="166" spans="1:23" ht="15" customHeight="1" x14ac:dyDescent="0.2">
      <c r="A166">
        <v>2024</v>
      </c>
      <c r="B166">
        <v>60.855200000000004</v>
      </c>
      <c r="C166">
        <v>24.342099999999999</v>
      </c>
      <c r="D166">
        <v>21.299299999999999</v>
      </c>
      <c r="E166">
        <v>35.753799999999998</v>
      </c>
      <c r="F166">
        <v>35.923499999999997</v>
      </c>
      <c r="G166">
        <v>35.972700000000003</v>
      </c>
      <c r="H166">
        <v>36.326599999999999</v>
      </c>
      <c r="I166" s="1">
        <v>0.20283799999999999</v>
      </c>
      <c r="K166" s="10">
        <f t="shared" si="44"/>
        <v>35972.700000000004</v>
      </c>
      <c r="M166">
        <v>2024</v>
      </c>
      <c r="N166">
        <v>60.855200000000004</v>
      </c>
      <c r="O166">
        <v>24.342099999999999</v>
      </c>
      <c r="P166">
        <v>21.299299999999999</v>
      </c>
      <c r="Q166">
        <v>34.8431</v>
      </c>
      <c r="R166">
        <v>35.013399999999997</v>
      </c>
      <c r="S166">
        <v>35.062600000000003</v>
      </c>
      <c r="T166">
        <v>35.417900000000003</v>
      </c>
      <c r="U166" s="1">
        <v>0.20342399999999999</v>
      </c>
      <c r="W166" s="10">
        <f t="shared" si="45"/>
        <v>35062.600000000006</v>
      </c>
    </row>
    <row r="167" spans="1:23" ht="15" customHeight="1" x14ac:dyDescent="0.2">
      <c r="A167">
        <v>2025</v>
      </c>
      <c r="B167">
        <v>60.855200000000004</v>
      </c>
      <c r="C167">
        <v>24.342099999999999</v>
      </c>
      <c r="D167">
        <v>21.299299999999999</v>
      </c>
      <c r="E167">
        <v>33.921300000000002</v>
      </c>
      <c r="F167">
        <v>34.280999999999999</v>
      </c>
      <c r="G167">
        <v>34.387900000000002</v>
      </c>
      <c r="H167">
        <v>35.1569</v>
      </c>
      <c r="I167" s="1">
        <v>0.42531099999999999</v>
      </c>
      <c r="K167" s="10">
        <f t="shared" si="44"/>
        <v>34387.9</v>
      </c>
      <c r="M167">
        <v>2025</v>
      </c>
      <c r="N167">
        <v>60.855200000000004</v>
      </c>
      <c r="O167">
        <v>24.342099999999999</v>
      </c>
      <c r="P167">
        <v>21.299299999999999</v>
      </c>
      <c r="Q167">
        <v>33.078200000000002</v>
      </c>
      <c r="R167">
        <v>33.438299999999998</v>
      </c>
      <c r="S167">
        <v>33.545299999999997</v>
      </c>
      <c r="T167">
        <v>34.314700000000002</v>
      </c>
      <c r="U167" s="1">
        <v>0.42582500000000001</v>
      </c>
      <c r="W167" s="10">
        <f t="shared" si="45"/>
        <v>33545.299999999996</v>
      </c>
    </row>
    <row r="168" spans="1:23" ht="15" customHeight="1" x14ac:dyDescent="0.2">
      <c r="A168">
        <v>2026</v>
      </c>
      <c r="B168">
        <v>60.855200000000004</v>
      </c>
      <c r="C168">
        <v>24.342099999999999</v>
      </c>
      <c r="D168">
        <v>21.299299999999999</v>
      </c>
      <c r="E168">
        <v>32.068199999999997</v>
      </c>
      <c r="F168">
        <v>32.7744</v>
      </c>
      <c r="G168">
        <v>32.964399999999998</v>
      </c>
      <c r="H168">
        <v>34.392699999999998</v>
      </c>
      <c r="I168">
        <v>0.80269299999999999</v>
      </c>
      <c r="K168" s="10">
        <f t="shared" si="44"/>
        <v>32964.399999999994</v>
      </c>
      <c r="M168">
        <v>2026</v>
      </c>
      <c r="N168">
        <v>60.855200000000004</v>
      </c>
      <c r="O168">
        <v>24.342099999999999</v>
      </c>
      <c r="P168">
        <v>21.299299999999999</v>
      </c>
      <c r="Q168">
        <v>31.2957</v>
      </c>
      <c r="R168">
        <v>32.002299999999998</v>
      </c>
      <c r="S168">
        <v>32.192399999999999</v>
      </c>
      <c r="T168">
        <v>33.621400000000001</v>
      </c>
      <c r="U168">
        <v>0.80312099999999997</v>
      </c>
      <c r="W168" s="10">
        <f t="shared" si="45"/>
        <v>32192.399999999998</v>
      </c>
    </row>
    <row r="169" spans="1:23" ht="15" customHeight="1" x14ac:dyDescent="0.2">
      <c r="A169">
        <v>2027</v>
      </c>
      <c r="B169">
        <v>60.855200000000004</v>
      </c>
      <c r="C169">
        <v>24.342099999999999</v>
      </c>
      <c r="D169">
        <v>21.299299999999999</v>
      </c>
      <c r="E169">
        <v>30.376300000000001</v>
      </c>
      <c r="F169">
        <v>31.587700000000002</v>
      </c>
      <c r="G169">
        <v>31.901800000000001</v>
      </c>
      <c r="H169">
        <v>34.353499999999997</v>
      </c>
      <c r="I169">
        <v>1.35202</v>
      </c>
      <c r="K169" s="10">
        <f t="shared" si="44"/>
        <v>31901.800000000003</v>
      </c>
      <c r="M169">
        <v>2027</v>
      </c>
      <c r="N169">
        <v>60.855200000000004</v>
      </c>
      <c r="O169">
        <v>24.342099999999999</v>
      </c>
      <c r="P169">
        <v>21.299299999999999</v>
      </c>
      <c r="Q169">
        <v>29.674099999999999</v>
      </c>
      <c r="R169">
        <v>30.8855</v>
      </c>
      <c r="S169">
        <v>31.1999</v>
      </c>
      <c r="T169">
        <v>33.652200000000001</v>
      </c>
      <c r="U169">
        <v>1.3523499999999999</v>
      </c>
      <c r="W169" s="10">
        <f t="shared" si="45"/>
        <v>31199.899999999998</v>
      </c>
    </row>
    <row r="170" spans="1:23" ht="15" customHeight="1" x14ac:dyDescent="0.2">
      <c r="A170">
        <v>2028</v>
      </c>
      <c r="B170">
        <v>60.855200000000004</v>
      </c>
      <c r="C170">
        <v>24.342099999999999</v>
      </c>
      <c r="D170">
        <v>21.299299999999999</v>
      </c>
      <c r="E170">
        <v>28.943999999999999</v>
      </c>
      <c r="F170">
        <v>30.809699999999999</v>
      </c>
      <c r="G170">
        <v>31.285499999999999</v>
      </c>
      <c r="H170">
        <v>34.858699999999999</v>
      </c>
      <c r="I170">
        <v>2.02121</v>
      </c>
      <c r="K170" s="10">
        <f t="shared" si="44"/>
        <v>31285.5</v>
      </c>
      <c r="M170">
        <v>2028</v>
      </c>
      <c r="N170">
        <v>60.855200000000004</v>
      </c>
      <c r="O170">
        <v>24.342099999999999</v>
      </c>
      <c r="P170">
        <v>21.299299999999999</v>
      </c>
      <c r="Q170">
        <v>28.308900000000001</v>
      </c>
      <c r="R170">
        <v>30.174600000000002</v>
      </c>
      <c r="S170">
        <v>30.650600000000001</v>
      </c>
      <c r="T170">
        <v>34.223999999999997</v>
      </c>
      <c r="U170">
        <v>2.0214400000000001</v>
      </c>
      <c r="W170" s="10">
        <f t="shared" si="45"/>
        <v>30650.600000000002</v>
      </c>
    </row>
    <row r="171" spans="1:23" ht="15" customHeight="1" x14ac:dyDescent="0.2">
      <c r="A171">
        <v>2029</v>
      </c>
      <c r="B171">
        <v>60.855200000000004</v>
      </c>
      <c r="C171">
        <v>24.342099999999999</v>
      </c>
      <c r="D171">
        <v>21.299299999999999</v>
      </c>
      <c r="E171">
        <v>27.836099999999998</v>
      </c>
      <c r="F171">
        <v>30.500599999999999</v>
      </c>
      <c r="G171">
        <v>31.056899999999999</v>
      </c>
      <c r="H171">
        <v>35.905099999999997</v>
      </c>
      <c r="I171">
        <v>2.7082700000000002</v>
      </c>
      <c r="K171" s="10">
        <f t="shared" si="44"/>
        <v>31056.899999999998</v>
      </c>
      <c r="M171">
        <v>2029</v>
      </c>
      <c r="N171">
        <v>60.855200000000004</v>
      </c>
      <c r="O171">
        <v>24.342099999999999</v>
      </c>
      <c r="P171">
        <v>21.299299999999999</v>
      </c>
      <c r="Q171">
        <v>27.2638</v>
      </c>
      <c r="R171">
        <v>29.9284</v>
      </c>
      <c r="S171">
        <v>30.4847</v>
      </c>
      <c r="T171">
        <v>35.333100000000002</v>
      </c>
      <c r="U171">
        <v>2.7084199999999998</v>
      </c>
      <c r="W171" s="10">
        <f t="shared" si="45"/>
        <v>30484.7</v>
      </c>
    </row>
    <row r="172" spans="1:23" ht="15" customHeight="1" x14ac:dyDescent="0.2">
      <c r="A172">
        <v>2030</v>
      </c>
      <c r="B172">
        <v>60.855200000000004</v>
      </c>
      <c r="C172">
        <v>24.342099999999999</v>
      </c>
      <c r="D172">
        <v>21.299299999999999</v>
      </c>
      <c r="E172">
        <v>26.887899999999998</v>
      </c>
      <c r="F172">
        <v>30.432500000000001</v>
      </c>
      <c r="G172">
        <v>31.090199999999999</v>
      </c>
      <c r="H172">
        <v>37.051600000000001</v>
      </c>
      <c r="I172">
        <v>3.3235700000000001</v>
      </c>
      <c r="K172" s="10">
        <f t="shared" si="44"/>
        <v>31090.2</v>
      </c>
      <c r="M172">
        <v>2030</v>
      </c>
      <c r="N172">
        <v>60.855200000000004</v>
      </c>
      <c r="O172">
        <v>24.342099999999999</v>
      </c>
      <c r="P172">
        <v>21.299299999999999</v>
      </c>
      <c r="Q172">
        <v>26.3736</v>
      </c>
      <c r="R172">
        <v>29.918299999999999</v>
      </c>
      <c r="S172">
        <v>30.576000000000001</v>
      </c>
      <c r="T172">
        <v>36.537500000000001</v>
      </c>
      <c r="U172">
        <v>3.3236599999999998</v>
      </c>
      <c r="W172" s="10">
        <f t="shared" si="45"/>
        <v>30576</v>
      </c>
    </row>
    <row r="173" spans="1:23" ht="15" customHeight="1" x14ac:dyDescent="0.2">
      <c r="A173">
        <v>2031</v>
      </c>
      <c r="B173">
        <v>60.855200000000004</v>
      </c>
      <c r="C173">
        <v>24.342099999999999</v>
      </c>
      <c r="D173">
        <v>21.299299999999999</v>
      </c>
      <c r="E173">
        <v>26.3171</v>
      </c>
      <c r="F173">
        <v>30.5852</v>
      </c>
      <c r="G173">
        <v>31.276399999999999</v>
      </c>
      <c r="H173">
        <v>38.412199999999999</v>
      </c>
      <c r="I173">
        <v>3.8281999999999998</v>
      </c>
      <c r="K173" s="10">
        <f t="shared" si="44"/>
        <v>31276.399999999998</v>
      </c>
      <c r="M173">
        <v>2031</v>
      </c>
      <c r="N173">
        <v>60.855200000000004</v>
      </c>
      <c r="O173">
        <v>24.342099999999999</v>
      </c>
      <c r="P173">
        <v>21.299299999999999</v>
      </c>
      <c r="Q173">
        <v>25.855799999999999</v>
      </c>
      <c r="R173">
        <v>30.123999999999999</v>
      </c>
      <c r="S173">
        <v>30.815300000000001</v>
      </c>
      <c r="T173">
        <v>37.951099999999997</v>
      </c>
      <c r="U173">
        <v>3.8282099999999999</v>
      </c>
      <c r="W173" s="10">
        <f t="shared" si="45"/>
        <v>30815.3</v>
      </c>
    </row>
    <row r="174" spans="1:23" ht="15" customHeight="1" x14ac:dyDescent="0.2">
      <c r="A174">
        <v>2032</v>
      </c>
      <c r="B174">
        <v>60.855200000000004</v>
      </c>
      <c r="C174">
        <v>24.342099999999999</v>
      </c>
      <c r="D174">
        <v>21.299299999999999</v>
      </c>
      <c r="E174">
        <v>25.956499999999998</v>
      </c>
      <c r="F174">
        <v>30.831199999999999</v>
      </c>
      <c r="G174">
        <v>31.542400000000001</v>
      </c>
      <c r="H174">
        <v>39.246600000000001</v>
      </c>
      <c r="I174">
        <v>4.22966</v>
      </c>
      <c r="K174" s="10">
        <f t="shared" si="44"/>
        <v>31542.400000000001</v>
      </c>
      <c r="M174">
        <v>2032</v>
      </c>
      <c r="N174">
        <v>60.855200000000004</v>
      </c>
      <c r="O174">
        <v>24.342099999999999</v>
      </c>
      <c r="P174">
        <v>21.299299999999999</v>
      </c>
      <c r="Q174">
        <v>25.543500000000002</v>
      </c>
      <c r="R174">
        <v>30.418099999999999</v>
      </c>
      <c r="S174">
        <v>31.1296</v>
      </c>
      <c r="T174">
        <v>38.833599999999997</v>
      </c>
      <c r="U174">
        <v>4.2293599999999998</v>
      </c>
      <c r="W174" s="10">
        <f t="shared" si="45"/>
        <v>31129.599999999999</v>
      </c>
    </row>
    <row r="175" spans="1:23" ht="15" customHeight="1" x14ac:dyDescent="0.2">
      <c r="A175">
        <v>2033</v>
      </c>
      <c r="B175">
        <v>60.855200000000004</v>
      </c>
      <c r="C175">
        <v>24.342099999999999</v>
      </c>
      <c r="D175">
        <v>21.299299999999999</v>
      </c>
      <c r="E175">
        <v>25.760300000000001</v>
      </c>
      <c r="F175">
        <v>31.158899999999999</v>
      </c>
      <c r="G175">
        <v>31.8475</v>
      </c>
      <c r="H175">
        <v>40.112299999999998</v>
      </c>
      <c r="I175">
        <v>4.55565</v>
      </c>
      <c r="K175" s="10">
        <f t="shared" si="44"/>
        <v>31847.5</v>
      </c>
      <c r="M175">
        <v>2033</v>
      </c>
      <c r="N175">
        <v>60.855200000000004</v>
      </c>
      <c r="O175">
        <v>24.342099999999999</v>
      </c>
      <c r="P175">
        <v>21.299299999999999</v>
      </c>
      <c r="Q175">
        <v>25.390899999999998</v>
      </c>
      <c r="R175">
        <v>30.7895</v>
      </c>
      <c r="S175">
        <v>31.4785</v>
      </c>
      <c r="T175">
        <v>39.743000000000002</v>
      </c>
      <c r="U175">
        <v>4.5548299999999999</v>
      </c>
      <c r="W175" s="10">
        <f t="shared" si="45"/>
        <v>31478.5</v>
      </c>
    </row>
    <row r="176" spans="1:23" ht="15" customHeight="1" x14ac:dyDescent="0.2"/>
    <row r="177" spans="1:23" ht="15" customHeight="1" x14ac:dyDescent="0.2">
      <c r="A177" t="s">
        <v>101</v>
      </c>
      <c r="M177" t="s">
        <v>101</v>
      </c>
    </row>
    <row r="178" spans="1:23" ht="15" customHeight="1" x14ac:dyDescent="0.2">
      <c r="A178" t="s">
        <v>6</v>
      </c>
      <c r="B178" t="s">
        <v>39</v>
      </c>
      <c r="C178" t="s">
        <v>40</v>
      </c>
      <c r="D178" t="s">
        <v>41</v>
      </c>
      <c r="E178" t="s">
        <v>42</v>
      </c>
      <c r="F178" t="s">
        <v>43</v>
      </c>
      <c r="G178" t="s">
        <v>44</v>
      </c>
      <c r="H178" t="s">
        <v>45</v>
      </c>
      <c r="I178" t="s">
        <v>46</v>
      </c>
      <c r="M178" t="s">
        <v>6</v>
      </c>
      <c r="N178" t="s">
        <v>39</v>
      </c>
      <c r="O178" t="s">
        <v>40</v>
      </c>
      <c r="P178" t="s">
        <v>41</v>
      </c>
      <c r="Q178" t="s">
        <v>42</v>
      </c>
      <c r="R178" t="s">
        <v>43</v>
      </c>
      <c r="S178" t="s">
        <v>44</v>
      </c>
      <c r="T178" t="s">
        <v>45</v>
      </c>
      <c r="U178" t="s">
        <v>46</v>
      </c>
    </row>
    <row r="179" spans="1:23" ht="15" customHeight="1" x14ac:dyDescent="0.2">
      <c r="A179">
        <v>2020</v>
      </c>
      <c r="B179">
        <v>0</v>
      </c>
      <c r="C179">
        <v>9.29257E-2</v>
      </c>
      <c r="D179">
        <v>0.114372</v>
      </c>
      <c r="E179">
        <v>2.9086799999999999E-2</v>
      </c>
      <c r="F179">
        <v>2.9086799999999999E-2</v>
      </c>
      <c r="G179">
        <v>2.9086799999999999E-2</v>
      </c>
      <c r="H179">
        <v>2.9086799999999999E-2</v>
      </c>
      <c r="I179" s="1">
        <v>5.4470300000000001E-16</v>
      </c>
      <c r="K179" s="11">
        <f t="shared" ref="K179:K192" si="46">G179</f>
        <v>2.9086799999999999E-2</v>
      </c>
      <c r="M179">
        <v>2020</v>
      </c>
      <c r="N179">
        <v>0</v>
      </c>
      <c r="O179">
        <v>9.29257E-2</v>
      </c>
      <c r="P179">
        <v>0.114372</v>
      </c>
      <c r="Q179">
        <v>2.9086799999999999E-2</v>
      </c>
      <c r="R179">
        <v>2.9086799999999999E-2</v>
      </c>
      <c r="S179">
        <v>2.9086799999999999E-2</v>
      </c>
      <c r="T179">
        <v>2.9086799999999999E-2</v>
      </c>
      <c r="U179" s="1">
        <v>5.4470300000000001E-16</v>
      </c>
      <c r="W179" s="11">
        <f t="shared" ref="W179:W192" si="47">S179</f>
        <v>2.9086799999999999E-2</v>
      </c>
    </row>
    <row r="180" spans="1:23" ht="15" customHeight="1" x14ac:dyDescent="0.2">
      <c r="A180">
        <v>2021</v>
      </c>
      <c r="B180">
        <v>0</v>
      </c>
      <c r="C180">
        <v>9.29257E-2</v>
      </c>
      <c r="D180">
        <v>0.114372</v>
      </c>
      <c r="E180">
        <v>3.8221999999999999E-2</v>
      </c>
      <c r="F180">
        <v>3.8222800000000001E-2</v>
      </c>
      <c r="G180">
        <v>3.8222699999999998E-2</v>
      </c>
      <c r="H180">
        <v>3.8223E-2</v>
      </c>
      <c r="I180" s="1">
        <v>3.7342000000000002E-7</v>
      </c>
      <c r="K180" s="11">
        <f t="shared" si="46"/>
        <v>3.8222699999999998E-2</v>
      </c>
      <c r="M180">
        <v>2021</v>
      </c>
      <c r="N180">
        <v>0</v>
      </c>
      <c r="O180">
        <v>9.29257E-2</v>
      </c>
      <c r="P180">
        <v>0.114372</v>
      </c>
      <c r="Q180">
        <v>3.8221999999999999E-2</v>
      </c>
      <c r="R180">
        <v>3.8222800000000001E-2</v>
      </c>
      <c r="S180">
        <v>3.8222699999999998E-2</v>
      </c>
      <c r="T180">
        <v>3.8223E-2</v>
      </c>
      <c r="U180" s="1">
        <v>3.7342000000000002E-7</v>
      </c>
      <c r="W180" s="11">
        <f t="shared" si="47"/>
        <v>3.8222699999999998E-2</v>
      </c>
    </row>
    <row r="181" spans="1:23" ht="15" customHeight="1" x14ac:dyDescent="0.2">
      <c r="A181">
        <v>2022</v>
      </c>
      <c r="B181">
        <v>0</v>
      </c>
      <c r="C181">
        <v>9.29257E-2</v>
      </c>
      <c r="D181">
        <v>0.114372</v>
      </c>
      <c r="E181">
        <v>4.6462900000000001E-2</v>
      </c>
      <c r="F181">
        <v>4.6462900000000001E-2</v>
      </c>
      <c r="G181">
        <v>4.6462900000000001E-2</v>
      </c>
      <c r="H181">
        <v>4.6462900000000001E-2</v>
      </c>
      <c r="I181" s="1">
        <v>6.1756199999999996E-16</v>
      </c>
      <c r="K181" s="11">
        <f t="shared" si="46"/>
        <v>4.6462900000000001E-2</v>
      </c>
      <c r="M181">
        <v>2022</v>
      </c>
      <c r="N181">
        <v>0</v>
      </c>
      <c r="O181">
        <v>9.29257E-2</v>
      </c>
      <c r="P181">
        <v>0.114372</v>
      </c>
      <c r="Q181">
        <v>6.1185700000000003E-2</v>
      </c>
      <c r="R181">
        <v>6.1192799999999999E-2</v>
      </c>
      <c r="S181">
        <v>6.1192000000000003E-2</v>
      </c>
      <c r="T181">
        <v>6.1195300000000001E-2</v>
      </c>
      <c r="U181" s="1">
        <v>3.3319100000000001E-6</v>
      </c>
      <c r="W181" s="11">
        <f t="shared" si="47"/>
        <v>6.1192000000000003E-2</v>
      </c>
    </row>
    <row r="182" spans="1:23" ht="15" customHeight="1" x14ac:dyDescent="0.2">
      <c r="A182">
        <v>2023</v>
      </c>
      <c r="B182">
        <v>0</v>
      </c>
      <c r="C182">
        <v>9.29257E-2</v>
      </c>
      <c r="D182">
        <v>0.114372</v>
      </c>
      <c r="E182">
        <v>4.6462900000000001E-2</v>
      </c>
      <c r="F182">
        <v>4.6462900000000001E-2</v>
      </c>
      <c r="G182">
        <v>4.6462900000000001E-2</v>
      </c>
      <c r="H182">
        <v>4.6462900000000001E-2</v>
      </c>
      <c r="I182" s="1">
        <v>6.1756199999999996E-16</v>
      </c>
      <c r="K182" s="11">
        <f t="shared" si="46"/>
        <v>4.6462900000000001E-2</v>
      </c>
      <c r="M182">
        <v>2023</v>
      </c>
      <c r="N182">
        <v>0</v>
      </c>
      <c r="O182">
        <v>9.29257E-2</v>
      </c>
      <c r="P182">
        <v>0.114372</v>
      </c>
      <c r="Q182">
        <v>5.9295399999999998E-2</v>
      </c>
      <c r="R182">
        <v>5.9329199999999999E-2</v>
      </c>
      <c r="S182">
        <v>5.9325299999999997E-2</v>
      </c>
      <c r="T182">
        <v>5.9340900000000002E-2</v>
      </c>
      <c r="U182" s="1">
        <v>1.5565499999999999E-5</v>
      </c>
      <c r="W182" s="11">
        <f t="shared" si="47"/>
        <v>5.9325299999999997E-2</v>
      </c>
    </row>
    <row r="183" spans="1:23" ht="15" customHeight="1" x14ac:dyDescent="0.2">
      <c r="A183">
        <v>2024</v>
      </c>
      <c r="B183">
        <v>0</v>
      </c>
      <c r="C183">
        <v>9.29257E-2</v>
      </c>
      <c r="D183">
        <v>0.114372</v>
      </c>
      <c r="E183">
        <v>4.6462900000000001E-2</v>
      </c>
      <c r="F183">
        <v>4.6462900000000001E-2</v>
      </c>
      <c r="G183">
        <v>4.6462900000000001E-2</v>
      </c>
      <c r="H183">
        <v>4.6462900000000001E-2</v>
      </c>
      <c r="I183" s="1">
        <v>6.1756199999999996E-16</v>
      </c>
      <c r="K183" s="11">
        <f t="shared" si="46"/>
        <v>4.6462900000000001E-2</v>
      </c>
      <c r="M183">
        <v>2024</v>
      </c>
      <c r="N183">
        <v>0</v>
      </c>
      <c r="O183">
        <v>9.29257E-2</v>
      </c>
      <c r="P183">
        <v>0.114372</v>
      </c>
      <c r="Q183">
        <v>4.6462900000000001E-2</v>
      </c>
      <c r="R183">
        <v>4.6462900000000001E-2</v>
      </c>
      <c r="S183">
        <v>4.6462900000000001E-2</v>
      </c>
      <c r="T183">
        <v>4.6462900000000001E-2</v>
      </c>
      <c r="U183" s="1">
        <v>6.1756199999999996E-16</v>
      </c>
      <c r="W183" s="11">
        <f t="shared" si="47"/>
        <v>4.6462900000000001E-2</v>
      </c>
    </row>
    <row r="184" spans="1:23" ht="15" customHeight="1" x14ac:dyDescent="0.2">
      <c r="A184">
        <v>2025</v>
      </c>
      <c r="B184">
        <v>0</v>
      </c>
      <c r="C184">
        <v>9.29257E-2</v>
      </c>
      <c r="D184">
        <v>0.114372</v>
      </c>
      <c r="E184">
        <v>4.6462900000000001E-2</v>
      </c>
      <c r="F184">
        <v>4.6462900000000001E-2</v>
      </c>
      <c r="G184">
        <v>4.6462900000000001E-2</v>
      </c>
      <c r="H184">
        <v>4.6462900000000001E-2</v>
      </c>
      <c r="I184" s="1">
        <v>6.1756199999999996E-16</v>
      </c>
      <c r="K184" s="11">
        <f t="shared" si="46"/>
        <v>4.6462900000000001E-2</v>
      </c>
      <c r="M184">
        <v>2025</v>
      </c>
      <c r="N184">
        <v>0</v>
      </c>
      <c r="O184">
        <v>9.29257E-2</v>
      </c>
      <c r="P184">
        <v>0.114372</v>
      </c>
      <c r="Q184">
        <v>4.6462900000000001E-2</v>
      </c>
      <c r="R184">
        <v>4.6462900000000001E-2</v>
      </c>
      <c r="S184">
        <v>4.6462900000000001E-2</v>
      </c>
      <c r="T184">
        <v>4.6462900000000001E-2</v>
      </c>
      <c r="U184" s="1">
        <v>6.1756199999999996E-16</v>
      </c>
      <c r="W184" s="11">
        <f t="shared" si="47"/>
        <v>4.6462900000000001E-2</v>
      </c>
    </row>
    <row r="185" spans="1:23" ht="15" customHeight="1" x14ac:dyDescent="0.2">
      <c r="A185">
        <v>2026</v>
      </c>
      <c r="B185">
        <v>0</v>
      </c>
      <c r="C185">
        <v>9.29257E-2</v>
      </c>
      <c r="D185">
        <v>0.114372</v>
      </c>
      <c r="E185">
        <v>4.6462900000000001E-2</v>
      </c>
      <c r="F185">
        <v>4.6462900000000001E-2</v>
      </c>
      <c r="G185">
        <v>4.6462900000000001E-2</v>
      </c>
      <c r="H185">
        <v>4.6462900000000001E-2</v>
      </c>
      <c r="I185" s="1">
        <v>6.1756199999999996E-16</v>
      </c>
      <c r="K185" s="11">
        <f t="shared" si="46"/>
        <v>4.6462900000000001E-2</v>
      </c>
      <c r="M185">
        <v>2026</v>
      </c>
      <c r="N185">
        <v>0</v>
      </c>
      <c r="O185">
        <v>9.29257E-2</v>
      </c>
      <c r="P185">
        <v>0.114372</v>
      </c>
      <c r="Q185">
        <v>4.6462900000000001E-2</v>
      </c>
      <c r="R185">
        <v>4.6462900000000001E-2</v>
      </c>
      <c r="S185">
        <v>4.6462900000000001E-2</v>
      </c>
      <c r="T185">
        <v>4.6462900000000001E-2</v>
      </c>
      <c r="U185" s="1">
        <v>6.1756199999999996E-16</v>
      </c>
      <c r="W185" s="11">
        <f t="shared" si="47"/>
        <v>4.6462900000000001E-2</v>
      </c>
    </row>
    <row r="186" spans="1:23" ht="15" customHeight="1" x14ac:dyDescent="0.2">
      <c r="A186">
        <v>2027</v>
      </c>
      <c r="B186">
        <v>0</v>
      </c>
      <c r="C186">
        <v>9.29257E-2</v>
      </c>
      <c r="D186">
        <v>0.114372</v>
      </c>
      <c r="E186">
        <v>4.6462900000000001E-2</v>
      </c>
      <c r="F186">
        <v>4.6462900000000001E-2</v>
      </c>
      <c r="G186">
        <v>4.6462900000000001E-2</v>
      </c>
      <c r="H186">
        <v>4.6462900000000001E-2</v>
      </c>
      <c r="I186" s="1">
        <v>6.1756199999999996E-16</v>
      </c>
      <c r="K186" s="11">
        <f t="shared" si="46"/>
        <v>4.6462900000000001E-2</v>
      </c>
      <c r="M186">
        <v>2027</v>
      </c>
      <c r="N186">
        <v>0</v>
      </c>
      <c r="O186">
        <v>9.29257E-2</v>
      </c>
      <c r="P186">
        <v>0.114372</v>
      </c>
      <c r="Q186">
        <v>4.6462900000000001E-2</v>
      </c>
      <c r="R186">
        <v>4.6462900000000001E-2</v>
      </c>
      <c r="S186">
        <v>4.6462900000000001E-2</v>
      </c>
      <c r="T186">
        <v>4.6462900000000001E-2</v>
      </c>
      <c r="U186" s="1">
        <v>6.1756199999999996E-16</v>
      </c>
      <c r="W186" s="11">
        <f t="shared" si="47"/>
        <v>4.6462900000000001E-2</v>
      </c>
    </row>
    <row r="187" spans="1:23" ht="15" customHeight="1" x14ac:dyDescent="0.2">
      <c r="A187">
        <v>2028</v>
      </c>
      <c r="B187">
        <v>0</v>
      </c>
      <c r="C187">
        <v>9.29257E-2</v>
      </c>
      <c r="D187">
        <v>0.114372</v>
      </c>
      <c r="E187">
        <v>4.6462900000000001E-2</v>
      </c>
      <c r="F187">
        <v>4.6462900000000001E-2</v>
      </c>
      <c r="G187">
        <v>4.6462900000000001E-2</v>
      </c>
      <c r="H187">
        <v>4.6462900000000001E-2</v>
      </c>
      <c r="I187" s="1">
        <v>6.1756199999999996E-16</v>
      </c>
      <c r="K187" s="11">
        <f t="shared" si="46"/>
        <v>4.6462900000000001E-2</v>
      </c>
      <c r="M187">
        <v>2028</v>
      </c>
      <c r="N187">
        <v>0</v>
      </c>
      <c r="O187">
        <v>9.29257E-2</v>
      </c>
      <c r="P187">
        <v>0.114372</v>
      </c>
      <c r="Q187">
        <v>4.6462900000000001E-2</v>
      </c>
      <c r="R187">
        <v>4.6462900000000001E-2</v>
      </c>
      <c r="S187">
        <v>4.6462900000000001E-2</v>
      </c>
      <c r="T187">
        <v>4.6462900000000001E-2</v>
      </c>
      <c r="U187" s="1">
        <v>6.1756199999999996E-16</v>
      </c>
      <c r="W187" s="11">
        <f t="shared" si="47"/>
        <v>4.6462900000000001E-2</v>
      </c>
    </row>
    <row r="188" spans="1:23" ht="15" customHeight="1" x14ac:dyDescent="0.2">
      <c r="A188">
        <v>2029</v>
      </c>
      <c r="B188">
        <v>0</v>
      </c>
      <c r="C188">
        <v>9.29257E-2</v>
      </c>
      <c r="D188">
        <v>0.114372</v>
      </c>
      <c r="E188">
        <v>4.6462900000000001E-2</v>
      </c>
      <c r="F188">
        <v>4.6462900000000001E-2</v>
      </c>
      <c r="G188">
        <v>4.6462900000000001E-2</v>
      </c>
      <c r="H188">
        <v>4.6462900000000001E-2</v>
      </c>
      <c r="I188" s="1">
        <v>6.1756199999999996E-16</v>
      </c>
      <c r="K188" s="11">
        <f t="shared" si="46"/>
        <v>4.6462900000000001E-2</v>
      </c>
      <c r="M188">
        <v>2029</v>
      </c>
      <c r="N188">
        <v>0</v>
      </c>
      <c r="O188">
        <v>9.29257E-2</v>
      </c>
      <c r="P188">
        <v>0.114372</v>
      </c>
      <c r="Q188">
        <v>4.6462900000000001E-2</v>
      </c>
      <c r="R188">
        <v>4.6462900000000001E-2</v>
      </c>
      <c r="S188">
        <v>4.6462900000000001E-2</v>
      </c>
      <c r="T188">
        <v>4.6462900000000001E-2</v>
      </c>
      <c r="U188" s="1">
        <v>6.1756199999999996E-16</v>
      </c>
      <c r="W188" s="11">
        <f t="shared" si="47"/>
        <v>4.6462900000000001E-2</v>
      </c>
    </row>
    <row r="189" spans="1:23" ht="15" customHeight="1" x14ac:dyDescent="0.2">
      <c r="A189">
        <v>2030</v>
      </c>
      <c r="B189">
        <v>0</v>
      </c>
      <c r="C189">
        <v>9.29257E-2</v>
      </c>
      <c r="D189">
        <v>0.114372</v>
      </c>
      <c r="E189">
        <v>4.6462900000000001E-2</v>
      </c>
      <c r="F189">
        <v>4.6462900000000001E-2</v>
      </c>
      <c r="G189">
        <v>4.6462900000000001E-2</v>
      </c>
      <c r="H189">
        <v>4.6462900000000001E-2</v>
      </c>
      <c r="I189" s="1">
        <v>6.1756199999999996E-16</v>
      </c>
      <c r="K189" s="11">
        <f t="shared" si="46"/>
        <v>4.6462900000000001E-2</v>
      </c>
      <c r="M189">
        <v>2030</v>
      </c>
      <c r="N189">
        <v>0</v>
      </c>
      <c r="O189">
        <v>9.29257E-2</v>
      </c>
      <c r="P189">
        <v>0.114372</v>
      </c>
      <c r="Q189">
        <v>4.6462900000000001E-2</v>
      </c>
      <c r="R189">
        <v>4.6462900000000001E-2</v>
      </c>
      <c r="S189">
        <v>4.6462799999999999E-2</v>
      </c>
      <c r="T189">
        <v>4.6462900000000001E-2</v>
      </c>
      <c r="U189" s="1">
        <v>7.4155400000000002E-7</v>
      </c>
      <c r="W189" s="11">
        <f t="shared" si="47"/>
        <v>4.6462799999999999E-2</v>
      </c>
    </row>
    <row r="190" spans="1:23" ht="15" customHeight="1" x14ac:dyDescent="0.2">
      <c r="A190">
        <v>2031</v>
      </c>
      <c r="B190">
        <v>0</v>
      </c>
      <c r="C190">
        <v>9.29257E-2</v>
      </c>
      <c r="D190">
        <v>0.114372</v>
      </c>
      <c r="E190">
        <v>4.6462900000000001E-2</v>
      </c>
      <c r="F190">
        <v>4.6462900000000001E-2</v>
      </c>
      <c r="G190">
        <v>4.6460099999999997E-2</v>
      </c>
      <c r="H190">
        <v>4.6462900000000001E-2</v>
      </c>
      <c r="I190" s="1">
        <v>4.2752500000000001E-5</v>
      </c>
      <c r="K190" s="11">
        <f t="shared" si="46"/>
        <v>4.6460099999999997E-2</v>
      </c>
      <c r="M190">
        <v>2031</v>
      </c>
      <c r="N190">
        <v>0</v>
      </c>
      <c r="O190">
        <v>9.29257E-2</v>
      </c>
      <c r="P190">
        <v>0.114372</v>
      </c>
      <c r="Q190">
        <v>4.6462900000000001E-2</v>
      </c>
      <c r="R190">
        <v>4.6462900000000001E-2</v>
      </c>
      <c r="S190">
        <v>4.6453599999999998E-2</v>
      </c>
      <c r="T190">
        <v>4.6462900000000001E-2</v>
      </c>
      <c r="U190" s="1">
        <v>1.10585E-4</v>
      </c>
      <c r="W190" s="11">
        <f t="shared" si="47"/>
        <v>4.6453599999999998E-2</v>
      </c>
    </row>
    <row r="191" spans="1:23" ht="15" customHeight="1" x14ac:dyDescent="0.2">
      <c r="A191">
        <v>2032</v>
      </c>
      <c r="B191">
        <v>0</v>
      </c>
      <c r="C191">
        <v>9.29257E-2</v>
      </c>
      <c r="D191">
        <v>0.114372</v>
      </c>
      <c r="E191">
        <v>4.6462900000000001E-2</v>
      </c>
      <c r="F191">
        <v>4.6462900000000001E-2</v>
      </c>
      <c r="G191">
        <v>4.6445899999999998E-2</v>
      </c>
      <c r="H191">
        <v>4.6462900000000001E-2</v>
      </c>
      <c r="I191" s="1">
        <v>1.66513E-4</v>
      </c>
      <c r="K191" s="11">
        <f t="shared" si="46"/>
        <v>4.6445899999999998E-2</v>
      </c>
      <c r="M191">
        <v>2032</v>
      </c>
      <c r="N191">
        <v>0</v>
      </c>
      <c r="O191">
        <v>9.29257E-2</v>
      </c>
      <c r="P191">
        <v>0.114372</v>
      </c>
      <c r="Q191">
        <v>4.6462900000000001E-2</v>
      </c>
      <c r="R191">
        <v>4.6462900000000001E-2</v>
      </c>
      <c r="S191">
        <v>4.6432399999999999E-2</v>
      </c>
      <c r="T191">
        <v>4.6462900000000001E-2</v>
      </c>
      <c r="U191" s="1">
        <v>2.5241199999999998E-4</v>
      </c>
      <c r="W191" s="11">
        <f t="shared" si="47"/>
        <v>4.6432399999999999E-2</v>
      </c>
    </row>
    <row r="192" spans="1:23" ht="15" customHeight="1" x14ac:dyDescent="0.2">
      <c r="A192">
        <v>2033</v>
      </c>
      <c r="B192">
        <v>0</v>
      </c>
      <c r="C192">
        <v>9.29257E-2</v>
      </c>
      <c r="D192">
        <v>0.114372</v>
      </c>
      <c r="E192">
        <v>4.6462900000000001E-2</v>
      </c>
      <c r="F192">
        <v>4.6462900000000001E-2</v>
      </c>
      <c r="G192">
        <v>4.6426599999999998E-2</v>
      </c>
      <c r="H192">
        <v>4.6462900000000001E-2</v>
      </c>
      <c r="I192" s="1">
        <v>2.8887299999999998E-4</v>
      </c>
      <c r="K192" s="11">
        <f t="shared" si="46"/>
        <v>4.6426599999999998E-2</v>
      </c>
      <c r="M192">
        <v>2033</v>
      </c>
      <c r="N192">
        <v>0</v>
      </c>
      <c r="O192">
        <v>9.29257E-2</v>
      </c>
      <c r="P192">
        <v>0.114372</v>
      </c>
      <c r="Q192">
        <v>4.6462900000000001E-2</v>
      </c>
      <c r="R192">
        <v>4.6462900000000001E-2</v>
      </c>
      <c r="S192">
        <v>4.6408900000000003E-2</v>
      </c>
      <c r="T192">
        <v>4.6462900000000001E-2</v>
      </c>
      <c r="U192" s="1">
        <v>3.7819299999999998E-4</v>
      </c>
      <c r="W192" s="11">
        <f t="shared" si="47"/>
        <v>4.6408900000000003E-2</v>
      </c>
    </row>
    <row r="193" spans="1:23" ht="15" customHeight="1" x14ac:dyDescent="0.2"/>
    <row r="194" spans="1:23" ht="15" customHeight="1" x14ac:dyDescent="0.2">
      <c r="A194" t="s">
        <v>102</v>
      </c>
      <c r="M194" t="s">
        <v>102</v>
      </c>
    </row>
    <row r="195" spans="1:23" ht="15" customHeight="1" x14ac:dyDescent="0.2">
      <c r="A195" t="s">
        <v>6</v>
      </c>
      <c r="B195" t="s">
        <v>47</v>
      </c>
      <c r="C195" t="s">
        <v>48</v>
      </c>
      <c r="D195" t="s">
        <v>49</v>
      </c>
      <c r="E195" t="s">
        <v>50</v>
      </c>
      <c r="F195" t="s">
        <v>51</v>
      </c>
      <c r="G195" t="s">
        <v>52</v>
      </c>
      <c r="H195" t="s">
        <v>53</v>
      </c>
      <c r="I195" t="s">
        <v>54</v>
      </c>
      <c r="M195" t="s">
        <v>6</v>
      </c>
      <c r="N195" t="s">
        <v>47</v>
      </c>
      <c r="O195" t="s">
        <v>48</v>
      </c>
      <c r="P195" t="s">
        <v>49</v>
      </c>
      <c r="Q195" t="s">
        <v>50</v>
      </c>
      <c r="R195" t="s">
        <v>51</v>
      </c>
      <c r="S195" t="s">
        <v>52</v>
      </c>
      <c r="T195" t="s">
        <v>53</v>
      </c>
      <c r="U195" t="s">
        <v>54</v>
      </c>
    </row>
    <row r="196" spans="1:23" ht="15" customHeight="1" x14ac:dyDescent="0.2">
      <c r="A196">
        <v>2020</v>
      </c>
      <c r="B196">
        <v>303.54199999999997</v>
      </c>
      <c r="C196">
        <v>77.585700000000003</v>
      </c>
      <c r="D196">
        <v>71.271299999999997</v>
      </c>
      <c r="E196">
        <v>99.245400000000004</v>
      </c>
      <c r="F196">
        <v>99.245400000000004</v>
      </c>
      <c r="G196">
        <v>99.245400000000004</v>
      </c>
      <c r="H196">
        <v>99.245400000000004</v>
      </c>
      <c r="I196" s="1">
        <v>1.5205599999999999E-12</v>
      </c>
      <c r="K196" s="10">
        <f t="shared" ref="K196:K209" si="48">G196*1000</f>
        <v>99245.400000000009</v>
      </c>
      <c r="M196">
        <v>2020</v>
      </c>
      <c r="N196">
        <v>303.54199999999997</v>
      </c>
      <c r="O196">
        <v>77.585700000000003</v>
      </c>
      <c r="P196">
        <v>71.271299999999997</v>
      </c>
      <c r="Q196">
        <v>99.245400000000004</v>
      </c>
      <c r="R196">
        <v>99.245400000000004</v>
      </c>
      <c r="S196">
        <v>99.245400000000004</v>
      </c>
      <c r="T196">
        <v>99.245400000000004</v>
      </c>
      <c r="U196" s="1">
        <v>1.5205599999999999E-12</v>
      </c>
      <c r="W196" s="10">
        <f t="shared" ref="W196:W209" si="49">S196*1000</f>
        <v>99245.400000000009</v>
      </c>
    </row>
    <row r="197" spans="1:23" ht="15" customHeight="1" x14ac:dyDescent="0.2">
      <c r="A197">
        <v>2021</v>
      </c>
      <c r="B197">
        <v>303.54199999999997</v>
      </c>
      <c r="C197">
        <v>77.585700000000003</v>
      </c>
      <c r="D197">
        <v>71.271299999999997</v>
      </c>
      <c r="E197">
        <v>96.481499999999997</v>
      </c>
      <c r="F197">
        <v>97.381100000000004</v>
      </c>
      <c r="G197">
        <v>97.766499999999994</v>
      </c>
      <c r="H197">
        <v>100.408</v>
      </c>
      <c r="I197">
        <v>1.3654299999999999</v>
      </c>
      <c r="K197" s="10">
        <f t="shared" si="48"/>
        <v>97766.5</v>
      </c>
      <c r="M197">
        <v>2021</v>
      </c>
      <c r="N197">
        <v>303.54199999999997</v>
      </c>
      <c r="O197">
        <v>77.585700000000003</v>
      </c>
      <c r="P197">
        <v>71.271299999999997</v>
      </c>
      <c r="Q197">
        <v>96.481499999999997</v>
      </c>
      <c r="R197">
        <v>97.381100000000004</v>
      </c>
      <c r="S197">
        <v>97.766499999999994</v>
      </c>
      <c r="T197">
        <v>100.408</v>
      </c>
      <c r="U197">
        <v>1.3654299999999999</v>
      </c>
      <c r="W197" s="10">
        <f t="shared" si="49"/>
        <v>97766.5</v>
      </c>
    </row>
    <row r="198" spans="1:23" ht="15" customHeight="1" x14ac:dyDescent="0.2">
      <c r="A198">
        <v>2022</v>
      </c>
      <c r="B198">
        <v>303.54199999999997</v>
      </c>
      <c r="C198">
        <v>77.585700000000003</v>
      </c>
      <c r="D198">
        <v>71.271299999999997</v>
      </c>
      <c r="E198">
        <v>92.825699999999998</v>
      </c>
      <c r="F198">
        <v>94.987399999999994</v>
      </c>
      <c r="G198">
        <v>95.682100000000005</v>
      </c>
      <c r="H198">
        <v>100.38</v>
      </c>
      <c r="I198">
        <v>2.6400999999999999</v>
      </c>
      <c r="K198" s="10">
        <f t="shared" si="48"/>
        <v>95682.1</v>
      </c>
      <c r="M198">
        <v>2022</v>
      </c>
      <c r="N198">
        <v>303.54199999999997</v>
      </c>
      <c r="O198">
        <v>77.585700000000003</v>
      </c>
      <c r="P198">
        <v>71.271299999999997</v>
      </c>
      <c r="Q198">
        <v>92.825699999999998</v>
      </c>
      <c r="R198">
        <v>94.987399999999994</v>
      </c>
      <c r="S198">
        <v>95.682100000000005</v>
      </c>
      <c r="T198">
        <v>100.38</v>
      </c>
      <c r="U198">
        <v>2.6400999999999999</v>
      </c>
      <c r="W198" s="10">
        <f t="shared" si="49"/>
        <v>95682.1</v>
      </c>
    </row>
    <row r="199" spans="1:23" ht="15" customHeight="1" x14ac:dyDescent="0.2">
      <c r="A199">
        <v>2023</v>
      </c>
      <c r="B199">
        <v>303.54199999999997</v>
      </c>
      <c r="C199">
        <v>77.585700000000003</v>
      </c>
      <c r="D199">
        <v>71.271299999999997</v>
      </c>
      <c r="E199">
        <v>88.716099999999997</v>
      </c>
      <c r="F199">
        <v>92.392899999999997</v>
      </c>
      <c r="G199">
        <v>93.419300000000007</v>
      </c>
      <c r="H199">
        <v>100.997</v>
      </c>
      <c r="I199">
        <v>4.0738200000000004</v>
      </c>
      <c r="K199" s="10">
        <f t="shared" si="48"/>
        <v>93419.3</v>
      </c>
      <c r="M199">
        <v>2023</v>
      </c>
      <c r="N199">
        <v>303.54199999999997</v>
      </c>
      <c r="O199">
        <v>77.585700000000003</v>
      </c>
      <c r="P199">
        <v>71.271299999999997</v>
      </c>
      <c r="Q199">
        <v>87.606899999999996</v>
      </c>
      <c r="R199">
        <v>91.283799999999999</v>
      </c>
      <c r="S199">
        <v>92.310299999999998</v>
      </c>
      <c r="T199">
        <v>99.888400000000004</v>
      </c>
      <c r="U199">
        <v>4.0739599999999996</v>
      </c>
      <c r="W199" s="10">
        <f t="shared" si="49"/>
        <v>92310.3</v>
      </c>
    </row>
    <row r="200" spans="1:23" ht="15" customHeight="1" x14ac:dyDescent="0.2">
      <c r="A200">
        <v>2024</v>
      </c>
      <c r="B200">
        <v>303.54199999999997</v>
      </c>
      <c r="C200">
        <v>77.585700000000003</v>
      </c>
      <c r="D200">
        <v>71.271299999999997</v>
      </c>
      <c r="E200">
        <v>85.185000000000002</v>
      </c>
      <c r="F200">
        <v>90.458799999999997</v>
      </c>
      <c r="G200">
        <v>91.673500000000004</v>
      </c>
      <c r="H200">
        <v>101.648</v>
      </c>
      <c r="I200">
        <v>5.5160099999999996</v>
      </c>
      <c r="K200" s="10">
        <f t="shared" si="48"/>
        <v>91673.5</v>
      </c>
      <c r="M200">
        <v>2024</v>
      </c>
      <c r="N200">
        <v>303.54199999999997</v>
      </c>
      <c r="O200">
        <v>77.585700000000003</v>
      </c>
      <c r="P200">
        <v>71.271299999999997</v>
      </c>
      <c r="Q200">
        <v>83.256200000000007</v>
      </c>
      <c r="R200">
        <v>88.530100000000004</v>
      </c>
      <c r="S200">
        <v>89.745599999999996</v>
      </c>
      <c r="T200">
        <v>99.720600000000005</v>
      </c>
      <c r="U200">
        <v>5.5167400000000004</v>
      </c>
      <c r="W200" s="10">
        <f t="shared" si="49"/>
        <v>89745.599999999991</v>
      </c>
    </row>
    <row r="201" spans="1:23" ht="15" customHeight="1" x14ac:dyDescent="0.2">
      <c r="A201">
        <v>2025</v>
      </c>
      <c r="B201">
        <v>303.54199999999997</v>
      </c>
      <c r="C201">
        <v>77.585700000000003</v>
      </c>
      <c r="D201">
        <v>71.271299999999997</v>
      </c>
      <c r="E201">
        <v>81.890500000000003</v>
      </c>
      <c r="F201">
        <v>89.345500000000001</v>
      </c>
      <c r="G201">
        <v>90.509799999999998</v>
      </c>
      <c r="H201">
        <v>103.029</v>
      </c>
      <c r="I201">
        <v>6.9569200000000002</v>
      </c>
      <c r="K201" s="10">
        <f t="shared" si="48"/>
        <v>90509.8</v>
      </c>
      <c r="M201">
        <v>2025</v>
      </c>
      <c r="N201">
        <v>303.54199999999997</v>
      </c>
      <c r="O201">
        <v>77.585700000000003</v>
      </c>
      <c r="P201">
        <v>71.271299999999997</v>
      </c>
      <c r="Q201">
        <v>80.132800000000003</v>
      </c>
      <c r="R201">
        <v>87.588300000000004</v>
      </c>
      <c r="S201">
        <v>88.752700000000004</v>
      </c>
      <c r="T201">
        <v>101.273</v>
      </c>
      <c r="U201">
        <v>6.9574600000000002</v>
      </c>
      <c r="W201" s="10">
        <f t="shared" si="49"/>
        <v>88752.700000000012</v>
      </c>
    </row>
    <row r="202" spans="1:23" ht="15" customHeight="1" x14ac:dyDescent="0.2">
      <c r="A202">
        <v>2026</v>
      </c>
      <c r="B202">
        <v>303.54199999999997</v>
      </c>
      <c r="C202">
        <v>77.585700000000003</v>
      </c>
      <c r="D202">
        <v>71.271299999999997</v>
      </c>
      <c r="E202">
        <v>79.234800000000007</v>
      </c>
      <c r="F202">
        <v>88.378500000000003</v>
      </c>
      <c r="G202">
        <v>89.910899999999998</v>
      </c>
      <c r="H202">
        <v>105.41500000000001</v>
      </c>
      <c r="I202">
        <v>8.3109199999999994</v>
      </c>
      <c r="K202" s="10">
        <f t="shared" si="48"/>
        <v>89910.9</v>
      </c>
      <c r="M202">
        <v>2026</v>
      </c>
      <c r="N202">
        <v>303.54199999999997</v>
      </c>
      <c r="O202">
        <v>77.585700000000003</v>
      </c>
      <c r="P202">
        <v>71.271299999999997</v>
      </c>
      <c r="Q202">
        <v>77.639600000000002</v>
      </c>
      <c r="R202">
        <v>86.783699999999996</v>
      </c>
      <c r="S202">
        <v>88.316299999999998</v>
      </c>
      <c r="T202">
        <v>103.82</v>
      </c>
      <c r="U202">
        <v>8.3112999999999992</v>
      </c>
      <c r="W202" s="10">
        <f t="shared" si="49"/>
        <v>88316.3</v>
      </c>
    </row>
    <row r="203" spans="1:23" ht="15" customHeight="1" x14ac:dyDescent="0.2">
      <c r="A203">
        <v>2027</v>
      </c>
      <c r="B203">
        <v>303.54199999999997</v>
      </c>
      <c r="C203">
        <v>77.585700000000003</v>
      </c>
      <c r="D203">
        <v>71.271299999999997</v>
      </c>
      <c r="E203">
        <v>77.024900000000002</v>
      </c>
      <c r="F203">
        <v>88.237799999999993</v>
      </c>
      <c r="G203">
        <v>89.839100000000002</v>
      </c>
      <c r="H203">
        <v>107.73</v>
      </c>
      <c r="I203">
        <v>9.5922400000000003</v>
      </c>
      <c r="K203" s="10">
        <f t="shared" si="48"/>
        <v>89839.1</v>
      </c>
      <c r="M203">
        <v>2027</v>
      </c>
      <c r="N203">
        <v>303.54199999999997</v>
      </c>
      <c r="O203">
        <v>77.585700000000003</v>
      </c>
      <c r="P203">
        <v>71.271299999999997</v>
      </c>
      <c r="Q203">
        <v>75.582899999999995</v>
      </c>
      <c r="R203">
        <v>86.795900000000003</v>
      </c>
      <c r="S203">
        <v>88.397400000000005</v>
      </c>
      <c r="T203">
        <v>106.288</v>
      </c>
      <c r="U203">
        <v>9.5924999999999994</v>
      </c>
      <c r="W203" s="10">
        <f t="shared" si="49"/>
        <v>88397.400000000009</v>
      </c>
    </row>
    <row r="204" spans="1:23" ht="15" customHeight="1" x14ac:dyDescent="0.2">
      <c r="A204">
        <v>2028</v>
      </c>
      <c r="B204">
        <v>303.54199999999997</v>
      </c>
      <c r="C204">
        <v>77.585700000000003</v>
      </c>
      <c r="D204">
        <v>71.271299999999997</v>
      </c>
      <c r="E204">
        <v>75.782700000000006</v>
      </c>
      <c r="F204">
        <v>88.441599999999994</v>
      </c>
      <c r="G204">
        <v>90.120500000000007</v>
      </c>
      <c r="H204">
        <v>109.374</v>
      </c>
      <c r="I204">
        <v>10.707700000000001</v>
      </c>
      <c r="K204" s="10">
        <f t="shared" si="48"/>
        <v>90120.5</v>
      </c>
      <c r="M204">
        <v>2028</v>
      </c>
      <c r="N204">
        <v>303.54199999999997</v>
      </c>
      <c r="O204">
        <v>77.585700000000003</v>
      </c>
      <c r="P204">
        <v>71.271299999999997</v>
      </c>
      <c r="Q204">
        <v>74.482399999999998</v>
      </c>
      <c r="R204">
        <v>87.141300000000001</v>
      </c>
      <c r="S204">
        <v>88.820499999999996</v>
      </c>
      <c r="T204">
        <v>108.074</v>
      </c>
      <c r="U204">
        <v>10.7079</v>
      </c>
      <c r="W204" s="10">
        <f t="shared" si="49"/>
        <v>88820.5</v>
      </c>
    </row>
    <row r="205" spans="1:23" ht="15" customHeight="1" x14ac:dyDescent="0.2">
      <c r="A205">
        <v>2029</v>
      </c>
      <c r="B205">
        <v>303.54199999999997</v>
      </c>
      <c r="C205">
        <v>77.585700000000003</v>
      </c>
      <c r="D205">
        <v>71.271299999999997</v>
      </c>
      <c r="E205">
        <v>75.035200000000003</v>
      </c>
      <c r="F205">
        <v>89.039299999999997</v>
      </c>
      <c r="G205">
        <v>90.693799999999996</v>
      </c>
      <c r="H205">
        <v>112.254</v>
      </c>
      <c r="I205">
        <v>11.740399999999999</v>
      </c>
      <c r="K205" s="10">
        <f t="shared" si="48"/>
        <v>90693.8</v>
      </c>
      <c r="M205">
        <v>2029</v>
      </c>
      <c r="N205">
        <v>303.54199999999997</v>
      </c>
      <c r="O205">
        <v>77.585700000000003</v>
      </c>
      <c r="P205">
        <v>71.271299999999997</v>
      </c>
      <c r="Q205">
        <v>73.865499999999997</v>
      </c>
      <c r="R205">
        <v>87.869799999999998</v>
      </c>
      <c r="S205">
        <v>89.5244</v>
      </c>
      <c r="T205">
        <v>111.08499999999999</v>
      </c>
      <c r="U205">
        <v>11.740500000000001</v>
      </c>
      <c r="W205" s="10">
        <f t="shared" si="49"/>
        <v>89524.4</v>
      </c>
    </row>
    <row r="206" spans="1:23" ht="15" customHeight="1" x14ac:dyDescent="0.2">
      <c r="A206">
        <v>2030</v>
      </c>
      <c r="B206">
        <v>303.54199999999997</v>
      </c>
      <c r="C206">
        <v>77.585700000000003</v>
      </c>
      <c r="D206">
        <v>71.271299999999997</v>
      </c>
      <c r="E206">
        <v>74.068200000000004</v>
      </c>
      <c r="F206">
        <v>89.7898</v>
      </c>
      <c r="G206">
        <v>91.2971</v>
      </c>
      <c r="H206">
        <v>113.982</v>
      </c>
      <c r="I206">
        <v>12.6433</v>
      </c>
      <c r="K206" s="10">
        <f t="shared" si="48"/>
        <v>91297.1</v>
      </c>
      <c r="M206">
        <v>2030</v>
      </c>
      <c r="N206">
        <v>303.54199999999997</v>
      </c>
      <c r="O206">
        <v>77.585700000000003</v>
      </c>
      <c r="P206">
        <v>71.271299999999997</v>
      </c>
      <c r="Q206">
        <v>73.018299999999996</v>
      </c>
      <c r="R206">
        <v>88.739800000000002</v>
      </c>
      <c r="S206">
        <v>90.247299999999996</v>
      </c>
      <c r="T206">
        <v>112.932</v>
      </c>
      <c r="U206">
        <v>12.6434</v>
      </c>
      <c r="W206" s="10">
        <f t="shared" si="49"/>
        <v>90247.299999999988</v>
      </c>
    </row>
    <row r="207" spans="1:23" ht="15" customHeight="1" x14ac:dyDescent="0.2">
      <c r="A207">
        <v>2031</v>
      </c>
      <c r="B207">
        <v>303.54199999999997</v>
      </c>
      <c r="C207">
        <v>77.585700000000003</v>
      </c>
      <c r="D207">
        <v>71.271299999999997</v>
      </c>
      <c r="E207">
        <v>74.058899999999994</v>
      </c>
      <c r="F207">
        <v>90.579599999999999</v>
      </c>
      <c r="G207">
        <v>91.977699999999999</v>
      </c>
      <c r="H207">
        <v>115.23</v>
      </c>
      <c r="I207">
        <v>13.320399999999999</v>
      </c>
      <c r="K207" s="10">
        <f t="shared" si="48"/>
        <v>91977.7</v>
      </c>
      <c r="M207">
        <v>2031</v>
      </c>
      <c r="N207">
        <v>303.54199999999997</v>
      </c>
      <c r="O207">
        <v>77.585700000000003</v>
      </c>
      <c r="P207">
        <v>71.271299999999997</v>
      </c>
      <c r="Q207">
        <v>73.117900000000006</v>
      </c>
      <c r="R207">
        <v>89.638800000000003</v>
      </c>
      <c r="S207">
        <v>91.036699999999996</v>
      </c>
      <c r="T207">
        <v>114.289</v>
      </c>
      <c r="U207">
        <v>13.320499999999999</v>
      </c>
      <c r="W207" s="10">
        <f t="shared" si="49"/>
        <v>91036.7</v>
      </c>
    </row>
    <row r="208" spans="1:23" ht="15" customHeight="1" x14ac:dyDescent="0.2">
      <c r="A208">
        <v>2032</v>
      </c>
      <c r="B208">
        <v>303.54199999999997</v>
      </c>
      <c r="C208">
        <v>77.585700000000003</v>
      </c>
      <c r="D208">
        <v>71.271299999999997</v>
      </c>
      <c r="E208">
        <v>73.8185</v>
      </c>
      <c r="F208">
        <v>91.307500000000005</v>
      </c>
      <c r="G208">
        <v>92.587400000000002</v>
      </c>
      <c r="H208">
        <v>116.047</v>
      </c>
      <c r="I208">
        <v>13.873799999999999</v>
      </c>
      <c r="K208" s="10">
        <f t="shared" si="48"/>
        <v>92587.400000000009</v>
      </c>
      <c r="M208">
        <v>2032</v>
      </c>
      <c r="N208">
        <v>303.54199999999997</v>
      </c>
      <c r="O208">
        <v>77.585700000000003</v>
      </c>
      <c r="P208">
        <v>71.271299999999997</v>
      </c>
      <c r="Q208">
        <v>72.976100000000002</v>
      </c>
      <c r="R208">
        <v>90.465000000000003</v>
      </c>
      <c r="S208">
        <v>91.745199999999997</v>
      </c>
      <c r="T208">
        <v>115.205</v>
      </c>
      <c r="U208">
        <v>13.8733</v>
      </c>
      <c r="W208" s="10">
        <f t="shared" si="49"/>
        <v>91745.2</v>
      </c>
    </row>
    <row r="209" spans="1:23" ht="15" customHeight="1" x14ac:dyDescent="0.2">
      <c r="A209">
        <v>2033</v>
      </c>
      <c r="B209">
        <v>303.54199999999997</v>
      </c>
      <c r="C209">
        <v>77.585700000000003</v>
      </c>
      <c r="D209">
        <v>71.271299999999997</v>
      </c>
      <c r="E209">
        <v>73.673299999999998</v>
      </c>
      <c r="F209">
        <v>91.76</v>
      </c>
      <c r="G209">
        <v>93.186400000000006</v>
      </c>
      <c r="H209">
        <v>116.879</v>
      </c>
      <c r="I209">
        <v>14.307700000000001</v>
      </c>
      <c r="K209" s="10">
        <f t="shared" si="48"/>
        <v>93186.400000000009</v>
      </c>
      <c r="M209">
        <v>2033</v>
      </c>
      <c r="N209">
        <v>303.54199999999997</v>
      </c>
      <c r="O209">
        <v>77.585700000000003</v>
      </c>
      <c r="P209">
        <v>71.271299999999997</v>
      </c>
      <c r="Q209">
        <v>72.932599999999994</v>
      </c>
      <c r="R209">
        <v>91.006600000000006</v>
      </c>
      <c r="S209">
        <v>92.433800000000005</v>
      </c>
      <c r="T209">
        <v>116.126</v>
      </c>
      <c r="U209">
        <v>14.3063</v>
      </c>
      <c r="W209" s="10">
        <f t="shared" si="49"/>
        <v>92433.8</v>
      </c>
    </row>
    <row r="210" spans="1:23" ht="15" customHeight="1" x14ac:dyDescent="0.2">
      <c r="A210" t="s">
        <v>16</v>
      </c>
      <c r="B210">
        <v>4</v>
      </c>
      <c r="C210" t="s">
        <v>16</v>
      </c>
      <c r="D210" t="s">
        <v>17</v>
      </c>
      <c r="E210" t="s">
        <v>100</v>
      </c>
      <c r="M210" t="s">
        <v>16</v>
      </c>
      <c r="N210">
        <v>4</v>
      </c>
      <c r="O210" t="s">
        <v>16</v>
      </c>
      <c r="P210" t="s">
        <v>17</v>
      </c>
      <c r="Q210" t="s">
        <v>100</v>
      </c>
    </row>
    <row r="211" spans="1:23" ht="15" customHeight="1" x14ac:dyDescent="0.2">
      <c r="A211" t="s">
        <v>18</v>
      </c>
      <c r="B211" t="s">
        <v>100</v>
      </c>
      <c r="M211" t="s">
        <v>18</v>
      </c>
      <c r="N211" t="s">
        <v>100</v>
      </c>
    </row>
    <row r="212" spans="1:23" ht="15" customHeight="1" x14ac:dyDescent="0.2">
      <c r="A212" t="s">
        <v>6</v>
      </c>
      <c r="B212" t="s">
        <v>19</v>
      </c>
      <c r="C212" t="s">
        <v>20</v>
      </c>
      <c r="D212" t="s">
        <v>21</v>
      </c>
      <c r="E212" t="s">
        <v>22</v>
      </c>
      <c r="F212" t="s">
        <v>23</v>
      </c>
      <c r="G212" t="s">
        <v>24</v>
      </c>
      <c r="H212" t="s">
        <v>25</v>
      </c>
      <c r="I212" t="s">
        <v>26</v>
      </c>
      <c r="M212" t="s">
        <v>6</v>
      </c>
      <c r="N212" t="s">
        <v>19</v>
      </c>
      <c r="O212" t="s">
        <v>20</v>
      </c>
      <c r="P212" t="s">
        <v>21</v>
      </c>
      <c r="Q212" t="s">
        <v>22</v>
      </c>
      <c r="R212" t="s">
        <v>23</v>
      </c>
      <c r="S212" t="s">
        <v>24</v>
      </c>
      <c r="T212" t="s">
        <v>25</v>
      </c>
      <c r="U212" t="s">
        <v>26</v>
      </c>
    </row>
    <row r="213" spans="1:23" ht="15" customHeight="1" x14ac:dyDescent="0.2">
      <c r="A213">
        <v>2020</v>
      </c>
      <c r="B213">
        <v>0</v>
      </c>
      <c r="C213">
        <v>4.3622699999999996</v>
      </c>
      <c r="D213">
        <v>4.6677200000000001</v>
      </c>
      <c r="E213">
        <v>2.1974999999999998</v>
      </c>
      <c r="F213">
        <v>2.1974999999999998</v>
      </c>
      <c r="G213">
        <v>2.1974999999999998</v>
      </c>
      <c r="H213">
        <v>2.1974999999999998</v>
      </c>
      <c r="I213" s="1">
        <v>1.19904E-14</v>
      </c>
      <c r="K213" s="10">
        <f t="shared" ref="K213:K226" si="50">G213*1000</f>
        <v>2197.5</v>
      </c>
      <c r="M213">
        <v>2020</v>
      </c>
      <c r="N213">
        <v>0</v>
      </c>
      <c r="O213">
        <v>4.3622699999999996</v>
      </c>
      <c r="P213">
        <v>4.6677200000000001</v>
      </c>
      <c r="Q213">
        <v>2.1974999999999998</v>
      </c>
      <c r="R213">
        <v>2.1974999999999998</v>
      </c>
      <c r="S213">
        <v>2.1974999999999998</v>
      </c>
      <c r="T213">
        <v>2.1974999999999998</v>
      </c>
      <c r="U213" s="1">
        <v>1.19904E-14</v>
      </c>
      <c r="W213" s="10">
        <f t="shared" ref="W213:W226" si="51">S213*1000</f>
        <v>2197.5</v>
      </c>
    </row>
    <row r="214" spans="1:23" ht="15" customHeight="1" x14ac:dyDescent="0.2">
      <c r="A214">
        <v>2021</v>
      </c>
      <c r="B214">
        <v>0</v>
      </c>
      <c r="C214">
        <v>4.3622699999999996</v>
      </c>
      <c r="D214">
        <v>4.6677200000000001</v>
      </c>
      <c r="E214">
        <v>2.99749</v>
      </c>
      <c r="F214">
        <v>2.99749</v>
      </c>
      <c r="G214">
        <v>2.99749</v>
      </c>
      <c r="H214">
        <v>2.99749</v>
      </c>
      <c r="I214" s="1">
        <v>1.1053499999999999E-11</v>
      </c>
      <c r="K214" s="10">
        <f t="shared" si="50"/>
        <v>2997.49</v>
      </c>
      <c r="M214">
        <v>2021</v>
      </c>
      <c r="N214">
        <v>0</v>
      </c>
      <c r="O214">
        <v>4.3622699999999996</v>
      </c>
      <c r="P214">
        <v>4.6677200000000001</v>
      </c>
      <c r="Q214">
        <v>2.99749</v>
      </c>
      <c r="R214">
        <v>2.99749</v>
      </c>
      <c r="S214">
        <v>2.99749</v>
      </c>
      <c r="T214">
        <v>2.99749</v>
      </c>
      <c r="U214" s="1">
        <v>1.1053499999999999E-11</v>
      </c>
      <c r="W214" s="10">
        <f t="shared" si="51"/>
        <v>2997.49</v>
      </c>
    </row>
    <row r="215" spans="1:23" ht="15" customHeight="1" x14ac:dyDescent="0.2">
      <c r="A215">
        <v>2022</v>
      </c>
      <c r="B215">
        <v>0</v>
      </c>
      <c r="C215">
        <v>4.3622699999999996</v>
      </c>
      <c r="D215">
        <v>4.6677200000000001</v>
      </c>
      <c r="E215">
        <v>3.1474099999999998</v>
      </c>
      <c r="F215">
        <v>3.1475300000000002</v>
      </c>
      <c r="G215">
        <v>3.14757</v>
      </c>
      <c r="H215">
        <v>3.1478799999999998</v>
      </c>
      <c r="I215" s="1">
        <v>1.6487399999999999E-4</v>
      </c>
      <c r="K215" s="10">
        <f t="shared" si="50"/>
        <v>3147.57</v>
      </c>
      <c r="M215">
        <v>2022</v>
      </c>
      <c r="N215">
        <v>0</v>
      </c>
      <c r="O215">
        <v>4.3622699999999996</v>
      </c>
      <c r="P215">
        <v>4.6677200000000001</v>
      </c>
      <c r="Q215">
        <v>4.7245699999999999</v>
      </c>
      <c r="R215">
        <v>4.7245699999999999</v>
      </c>
      <c r="S215">
        <v>4.7245699999999999</v>
      </c>
      <c r="T215">
        <v>4.7245699999999999</v>
      </c>
      <c r="U215" s="1">
        <v>5.4673399999999997E-10</v>
      </c>
      <c r="W215" s="10">
        <f t="shared" si="51"/>
        <v>4724.57</v>
      </c>
    </row>
    <row r="216" spans="1:23" ht="15" customHeight="1" x14ac:dyDescent="0.2">
      <c r="A216">
        <v>2023</v>
      </c>
      <c r="B216">
        <v>0</v>
      </c>
      <c r="C216">
        <v>4.3622699999999996</v>
      </c>
      <c r="D216">
        <v>4.6677200000000001</v>
      </c>
      <c r="E216">
        <v>3.0361500000000001</v>
      </c>
      <c r="F216">
        <v>3.0367099999999998</v>
      </c>
      <c r="G216">
        <v>3.0369000000000002</v>
      </c>
      <c r="H216">
        <v>3.0382799999999999</v>
      </c>
      <c r="I216" s="1">
        <v>7.4370899999999995E-4</v>
      </c>
      <c r="K216" s="10">
        <f t="shared" si="50"/>
        <v>3036.9</v>
      </c>
      <c r="M216">
        <v>2023</v>
      </c>
      <c r="N216">
        <v>0</v>
      </c>
      <c r="O216">
        <v>4.3622699999999996</v>
      </c>
      <c r="P216">
        <v>4.6677200000000001</v>
      </c>
      <c r="Q216">
        <v>4.3367500000000003</v>
      </c>
      <c r="R216">
        <v>4.3367500000000003</v>
      </c>
      <c r="S216">
        <v>4.3367500000000003</v>
      </c>
      <c r="T216">
        <v>4.3367500000000003</v>
      </c>
      <c r="U216" s="1">
        <v>2.2491E-9</v>
      </c>
      <c r="W216" s="10">
        <f t="shared" si="51"/>
        <v>4336.75</v>
      </c>
    </row>
    <row r="217" spans="1:23" ht="15" customHeight="1" x14ac:dyDescent="0.2">
      <c r="A217">
        <v>2024</v>
      </c>
      <c r="B217">
        <v>0</v>
      </c>
      <c r="C217">
        <v>4.3622699999999996</v>
      </c>
      <c r="D217">
        <v>4.6677200000000001</v>
      </c>
      <c r="E217">
        <v>2.8864200000000002</v>
      </c>
      <c r="F217">
        <v>2.8887299999999998</v>
      </c>
      <c r="G217">
        <v>2.8894799999999998</v>
      </c>
      <c r="H217">
        <v>2.8950300000000002</v>
      </c>
      <c r="I217" s="1">
        <v>3.0143000000000001E-3</v>
      </c>
      <c r="K217" s="10">
        <f t="shared" si="50"/>
        <v>2889.48</v>
      </c>
      <c r="M217">
        <v>2024</v>
      </c>
      <c r="N217">
        <v>0</v>
      </c>
      <c r="O217">
        <v>4.3622699999999996</v>
      </c>
      <c r="P217">
        <v>4.6677200000000001</v>
      </c>
      <c r="Q217">
        <v>2.7805800000000001</v>
      </c>
      <c r="R217">
        <v>2.7829199999999998</v>
      </c>
      <c r="S217">
        <v>2.7836799999999999</v>
      </c>
      <c r="T217">
        <v>2.7893300000000001</v>
      </c>
      <c r="U217" s="1">
        <v>3.0637199999999998E-3</v>
      </c>
      <c r="W217" s="10">
        <f t="shared" si="51"/>
        <v>2783.68</v>
      </c>
    </row>
    <row r="218" spans="1:23" ht="15" customHeight="1" x14ac:dyDescent="0.2">
      <c r="A218">
        <v>2025</v>
      </c>
      <c r="B218">
        <v>0</v>
      </c>
      <c r="C218">
        <v>4.3622699999999996</v>
      </c>
      <c r="D218">
        <v>4.6677200000000001</v>
      </c>
      <c r="E218">
        <v>2.72634</v>
      </c>
      <c r="F218">
        <v>2.73502</v>
      </c>
      <c r="G218">
        <v>2.7376800000000001</v>
      </c>
      <c r="H218">
        <v>2.7583099999999998</v>
      </c>
      <c r="I218">
        <v>1.1077500000000001E-2</v>
      </c>
      <c r="K218" s="10">
        <f t="shared" si="50"/>
        <v>2737.6800000000003</v>
      </c>
      <c r="M218">
        <v>2025</v>
      </c>
      <c r="N218">
        <v>0</v>
      </c>
      <c r="O218">
        <v>4.3622699999999996</v>
      </c>
      <c r="P218">
        <v>4.6677200000000001</v>
      </c>
      <c r="Q218">
        <v>2.6287400000000001</v>
      </c>
      <c r="R218">
        <v>2.6374399999999998</v>
      </c>
      <c r="S218">
        <v>2.64012</v>
      </c>
      <c r="T218">
        <v>2.6608200000000002</v>
      </c>
      <c r="U218">
        <v>1.1121900000000001E-2</v>
      </c>
      <c r="W218" s="10">
        <f t="shared" si="51"/>
        <v>2640.12</v>
      </c>
    </row>
    <row r="219" spans="1:23" ht="15" customHeight="1" x14ac:dyDescent="0.2">
      <c r="A219">
        <v>2026</v>
      </c>
      <c r="B219">
        <v>0</v>
      </c>
      <c r="C219">
        <v>4.3622699999999996</v>
      </c>
      <c r="D219">
        <v>4.6677200000000001</v>
      </c>
      <c r="E219">
        <v>2.5685500000000001</v>
      </c>
      <c r="F219">
        <v>2.5971000000000002</v>
      </c>
      <c r="G219">
        <v>2.6054499999999998</v>
      </c>
      <c r="H219">
        <v>2.6708400000000001</v>
      </c>
      <c r="I219">
        <v>3.5475600000000003E-2</v>
      </c>
      <c r="K219" s="10">
        <f t="shared" si="50"/>
        <v>2605.4499999999998</v>
      </c>
      <c r="M219">
        <v>2026</v>
      </c>
      <c r="N219">
        <v>0</v>
      </c>
      <c r="O219">
        <v>4.3622699999999996</v>
      </c>
      <c r="P219">
        <v>4.6677200000000001</v>
      </c>
      <c r="Q219">
        <v>2.4792000000000001</v>
      </c>
      <c r="R219">
        <v>2.5077799999999999</v>
      </c>
      <c r="S219">
        <v>2.5161500000000001</v>
      </c>
      <c r="T219">
        <v>2.5815999999999999</v>
      </c>
      <c r="U219">
        <v>3.5512500000000002E-2</v>
      </c>
      <c r="W219" s="10">
        <f t="shared" si="51"/>
        <v>2516.15</v>
      </c>
    </row>
    <row r="220" spans="1:23" ht="15" customHeight="1" x14ac:dyDescent="0.2">
      <c r="A220">
        <v>2027</v>
      </c>
      <c r="B220">
        <v>0</v>
      </c>
      <c r="C220">
        <v>4.3622699999999996</v>
      </c>
      <c r="D220">
        <v>4.6677200000000001</v>
      </c>
      <c r="E220">
        <v>2.4255200000000001</v>
      </c>
      <c r="F220">
        <v>2.4990100000000002</v>
      </c>
      <c r="G220">
        <v>2.5209899999999998</v>
      </c>
      <c r="H220">
        <v>2.6826699999999999</v>
      </c>
      <c r="I220">
        <v>8.9610700000000001E-2</v>
      </c>
      <c r="K220" s="10">
        <f t="shared" si="50"/>
        <v>2520.9899999999998</v>
      </c>
      <c r="M220">
        <v>2027</v>
      </c>
      <c r="N220">
        <v>0</v>
      </c>
      <c r="O220">
        <v>4.3622699999999996</v>
      </c>
      <c r="P220">
        <v>4.6677200000000001</v>
      </c>
      <c r="Q220">
        <v>2.34416</v>
      </c>
      <c r="R220">
        <v>2.4176799999999998</v>
      </c>
      <c r="S220">
        <v>2.4396599999999999</v>
      </c>
      <c r="T220">
        <v>2.6013899999999999</v>
      </c>
      <c r="U220">
        <v>8.9636199999999999E-2</v>
      </c>
      <c r="W220" s="10">
        <f t="shared" si="51"/>
        <v>2439.66</v>
      </c>
    </row>
    <row r="221" spans="1:23" ht="15" customHeight="1" x14ac:dyDescent="0.2">
      <c r="A221">
        <v>2028</v>
      </c>
      <c r="B221">
        <v>0</v>
      </c>
      <c r="C221">
        <v>4.3622699999999996</v>
      </c>
      <c r="D221">
        <v>4.6677200000000001</v>
      </c>
      <c r="E221">
        <v>2.3118599999999998</v>
      </c>
      <c r="F221">
        <v>2.45445</v>
      </c>
      <c r="G221">
        <v>2.4946299999999999</v>
      </c>
      <c r="H221">
        <v>2.7968700000000002</v>
      </c>
      <c r="I221">
        <v>0.16572400000000001</v>
      </c>
      <c r="K221" s="10">
        <f t="shared" si="50"/>
        <v>2494.63</v>
      </c>
      <c r="M221">
        <v>2028</v>
      </c>
      <c r="N221">
        <v>0</v>
      </c>
      <c r="O221">
        <v>4.3622699999999996</v>
      </c>
      <c r="P221">
        <v>4.6677200000000001</v>
      </c>
      <c r="Q221">
        <v>2.2380200000000001</v>
      </c>
      <c r="R221">
        <v>2.38062</v>
      </c>
      <c r="S221">
        <v>2.4207999999999998</v>
      </c>
      <c r="T221">
        <v>2.7230599999999998</v>
      </c>
      <c r="U221">
        <v>0.165737</v>
      </c>
      <c r="W221" s="10">
        <f t="shared" si="51"/>
        <v>2420.7999999999997</v>
      </c>
    </row>
    <row r="222" spans="1:23" ht="15" customHeight="1" x14ac:dyDescent="0.2">
      <c r="A222">
        <v>2029</v>
      </c>
      <c r="B222">
        <v>0</v>
      </c>
      <c r="C222">
        <v>4.3622699999999996</v>
      </c>
      <c r="D222">
        <v>4.6677200000000001</v>
      </c>
      <c r="E222">
        <v>2.23251</v>
      </c>
      <c r="F222">
        <v>2.4474100000000001</v>
      </c>
      <c r="G222">
        <v>2.5057900000000002</v>
      </c>
      <c r="H222">
        <v>2.9402699999999999</v>
      </c>
      <c r="I222">
        <v>0.238673</v>
      </c>
      <c r="K222" s="10">
        <f t="shared" si="50"/>
        <v>2505.79</v>
      </c>
      <c r="M222">
        <v>2029</v>
      </c>
      <c r="N222">
        <v>0</v>
      </c>
      <c r="O222">
        <v>4.3622699999999996</v>
      </c>
      <c r="P222">
        <v>4.6677200000000001</v>
      </c>
      <c r="Q222">
        <v>2.16568</v>
      </c>
      <c r="R222">
        <v>2.3805800000000001</v>
      </c>
      <c r="S222">
        <v>2.4389599999999998</v>
      </c>
      <c r="T222">
        <v>2.8734500000000001</v>
      </c>
      <c r="U222">
        <v>0.238676</v>
      </c>
      <c r="W222" s="10">
        <f t="shared" si="51"/>
        <v>2438.9599999999996</v>
      </c>
    </row>
    <row r="223" spans="1:23" ht="15" customHeight="1" x14ac:dyDescent="0.2">
      <c r="A223">
        <v>2030</v>
      </c>
      <c r="B223">
        <v>0</v>
      </c>
      <c r="C223">
        <v>4.3622699999999996</v>
      </c>
      <c r="D223">
        <v>4.6677200000000001</v>
      </c>
      <c r="E223">
        <v>2.17448</v>
      </c>
      <c r="F223">
        <v>2.46957</v>
      </c>
      <c r="G223">
        <v>2.5316999999999998</v>
      </c>
      <c r="H223">
        <v>3.0518100000000001</v>
      </c>
      <c r="I223">
        <v>0.29545700000000003</v>
      </c>
      <c r="K223" s="10">
        <f t="shared" si="50"/>
        <v>2531.6999999999998</v>
      </c>
      <c r="M223">
        <v>2030</v>
      </c>
      <c r="N223">
        <v>0</v>
      </c>
      <c r="O223">
        <v>4.3622699999999996</v>
      </c>
      <c r="P223">
        <v>4.6677200000000001</v>
      </c>
      <c r="Q223">
        <v>2.1141100000000002</v>
      </c>
      <c r="R223">
        <v>2.4091999999999998</v>
      </c>
      <c r="S223">
        <v>2.47133</v>
      </c>
      <c r="T223">
        <v>2.9914399999999999</v>
      </c>
      <c r="U223">
        <v>0.295456</v>
      </c>
      <c r="W223" s="10">
        <f t="shared" si="51"/>
        <v>2471.33</v>
      </c>
    </row>
    <row r="224" spans="1:23" ht="15" customHeight="1" x14ac:dyDescent="0.2">
      <c r="A224">
        <v>2031</v>
      </c>
      <c r="B224">
        <v>0</v>
      </c>
      <c r="C224">
        <v>4.3622699999999996</v>
      </c>
      <c r="D224">
        <v>4.6677200000000001</v>
      </c>
      <c r="E224">
        <v>2.1280899999999998</v>
      </c>
      <c r="F224">
        <v>2.50163</v>
      </c>
      <c r="G224">
        <v>2.5606200000000001</v>
      </c>
      <c r="H224">
        <v>3.1567099999999999</v>
      </c>
      <c r="I224">
        <v>0.335928</v>
      </c>
      <c r="K224" s="10">
        <f t="shared" si="50"/>
        <v>2560.62</v>
      </c>
      <c r="M224">
        <v>2031</v>
      </c>
      <c r="N224">
        <v>0</v>
      </c>
      <c r="O224">
        <v>4.3622699999999996</v>
      </c>
      <c r="P224">
        <v>4.6677200000000001</v>
      </c>
      <c r="Q224">
        <v>2.0736500000000002</v>
      </c>
      <c r="R224">
        <v>2.4471799999999999</v>
      </c>
      <c r="S224">
        <v>2.50617</v>
      </c>
      <c r="T224">
        <v>3.1022599999999998</v>
      </c>
      <c r="U224">
        <v>0.33592499999999997</v>
      </c>
      <c r="W224" s="10">
        <f t="shared" si="51"/>
        <v>2506.17</v>
      </c>
    </row>
    <row r="225" spans="1:23" ht="15" customHeight="1" x14ac:dyDescent="0.2">
      <c r="A225">
        <v>2032</v>
      </c>
      <c r="B225">
        <v>0</v>
      </c>
      <c r="C225">
        <v>4.3622699999999996</v>
      </c>
      <c r="D225">
        <v>4.6677200000000001</v>
      </c>
      <c r="E225">
        <v>2.0977000000000001</v>
      </c>
      <c r="F225">
        <v>2.5379</v>
      </c>
      <c r="G225">
        <v>2.5898699999999999</v>
      </c>
      <c r="H225">
        <v>3.2717900000000002</v>
      </c>
      <c r="I225">
        <v>0.36545100000000003</v>
      </c>
      <c r="K225" s="10">
        <f t="shared" si="50"/>
        <v>2589.87</v>
      </c>
      <c r="M225">
        <v>2032</v>
      </c>
      <c r="N225">
        <v>0</v>
      </c>
      <c r="O225">
        <v>4.3622699999999996</v>
      </c>
      <c r="P225">
        <v>4.6677200000000001</v>
      </c>
      <c r="Q225">
        <v>2.0486599999999999</v>
      </c>
      <c r="R225">
        <v>2.4888599999999999</v>
      </c>
      <c r="S225">
        <v>2.5408200000000001</v>
      </c>
      <c r="T225">
        <v>3.22275</v>
      </c>
      <c r="U225">
        <v>0.365448</v>
      </c>
      <c r="W225" s="10">
        <f t="shared" si="51"/>
        <v>2540.8200000000002</v>
      </c>
    </row>
    <row r="226" spans="1:23" ht="15" customHeight="1" x14ac:dyDescent="0.2">
      <c r="A226">
        <v>2033</v>
      </c>
      <c r="B226">
        <v>0</v>
      </c>
      <c r="C226">
        <v>4.3622699999999996</v>
      </c>
      <c r="D226">
        <v>4.6677200000000001</v>
      </c>
      <c r="E226">
        <v>2.0838199999999998</v>
      </c>
      <c r="F226">
        <v>2.5579999999999998</v>
      </c>
      <c r="G226">
        <v>2.6206</v>
      </c>
      <c r="H226">
        <v>3.32456</v>
      </c>
      <c r="I226">
        <v>0.389629</v>
      </c>
      <c r="K226" s="10">
        <f t="shared" si="50"/>
        <v>2620.6</v>
      </c>
      <c r="M226">
        <v>2033</v>
      </c>
      <c r="N226">
        <v>0</v>
      </c>
      <c r="O226">
        <v>4.3622699999999996</v>
      </c>
      <c r="P226">
        <v>4.6677200000000001</v>
      </c>
      <c r="Q226">
        <v>2.0396899999999998</v>
      </c>
      <c r="R226">
        <v>2.5138699999999998</v>
      </c>
      <c r="S226">
        <v>2.57647</v>
      </c>
      <c r="T226">
        <v>3.28043</v>
      </c>
      <c r="U226">
        <v>0.38962599999999997</v>
      </c>
      <c r="W226" s="10">
        <f t="shared" si="51"/>
        <v>2576.4700000000003</v>
      </c>
    </row>
    <row r="227" spans="1:23" ht="15" customHeight="1" x14ac:dyDescent="0.2"/>
    <row r="228" spans="1:23" ht="15" customHeight="1" x14ac:dyDescent="0.2">
      <c r="A228" t="s">
        <v>29</v>
      </c>
      <c r="B228" t="s">
        <v>100</v>
      </c>
      <c r="M228" t="s">
        <v>29</v>
      </c>
      <c r="N228" t="s">
        <v>100</v>
      </c>
    </row>
    <row r="229" spans="1:23" ht="15" customHeight="1" x14ac:dyDescent="0.2">
      <c r="A229" t="s">
        <v>6</v>
      </c>
      <c r="B229" t="s">
        <v>30</v>
      </c>
      <c r="C229" t="s">
        <v>31</v>
      </c>
      <c r="D229" t="s">
        <v>32</v>
      </c>
      <c r="E229" t="s">
        <v>33</v>
      </c>
      <c r="F229" t="s">
        <v>34</v>
      </c>
      <c r="G229" t="s">
        <v>35</v>
      </c>
      <c r="H229" t="s">
        <v>36</v>
      </c>
      <c r="I229" t="s">
        <v>37</v>
      </c>
      <c r="M229" t="s">
        <v>6</v>
      </c>
      <c r="N229" t="s">
        <v>30</v>
      </c>
      <c r="O229" t="s">
        <v>31</v>
      </c>
      <c r="P229" t="s">
        <v>32</v>
      </c>
      <c r="Q229" t="s">
        <v>33</v>
      </c>
      <c r="R229" t="s">
        <v>34</v>
      </c>
      <c r="S229" t="s">
        <v>35</v>
      </c>
      <c r="T229" t="s">
        <v>36</v>
      </c>
      <c r="U229" t="s">
        <v>37</v>
      </c>
    </row>
    <row r="230" spans="1:23" ht="15" customHeight="1" x14ac:dyDescent="0.2">
      <c r="A230">
        <v>2020</v>
      </c>
      <c r="B230">
        <v>60.855200000000004</v>
      </c>
      <c r="C230">
        <v>24.342099999999999</v>
      </c>
      <c r="D230">
        <v>21.299299999999999</v>
      </c>
      <c r="E230">
        <v>37.594200000000001</v>
      </c>
      <c r="F230">
        <v>37.594200000000001</v>
      </c>
      <c r="G230">
        <v>37.594200000000001</v>
      </c>
      <c r="H230">
        <v>37.594200000000001</v>
      </c>
      <c r="I230" s="1">
        <v>1.27898E-13</v>
      </c>
      <c r="K230" s="10">
        <f t="shared" ref="K230:K243" si="52">G230*1000</f>
        <v>37594.199999999997</v>
      </c>
      <c r="M230">
        <v>2020</v>
      </c>
      <c r="N230">
        <v>60.855200000000004</v>
      </c>
      <c r="O230">
        <v>24.342099999999999</v>
      </c>
      <c r="P230">
        <v>21.299299999999999</v>
      </c>
      <c r="Q230">
        <v>37.594200000000001</v>
      </c>
      <c r="R230">
        <v>37.594200000000001</v>
      </c>
      <c r="S230">
        <v>37.594200000000001</v>
      </c>
      <c r="T230">
        <v>37.594200000000001</v>
      </c>
      <c r="U230" s="1">
        <v>1.27898E-13</v>
      </c>
      <c r="W230" s="10">
        <f t="shared" ref="W230:W243" si="53">S230*1000</f>
        <v>37594.199999999997</v>
      </c>
    </row>
    <row r="231" spans="1:23" ht="15" customHeight="1" x14ac:dyDescent="0.2">
      <c r="A231">
        <v>2021</v>
      </c>
      <c r="B231">
        <v>60.855200000000004</v>
      </c>
      <c r="C231">
        <v>24.342099999999999</v>
      </c>
      <c r="D231">
        <v>21.299299999999999</v>
      </c>
      <c r="E231">
        <v>38.532299999999999</v>
      </c>
      <c r="F231">
        <v>38.539000000000001</v>
      </c>
      <c r="G231">
        <v>38.541899999999998</v>
      </c>
      <c r="H231">
        <v>38.561599999999999</v>
      </c>
      <c r="I231" s="1">
        <v>1.01767E-2</v>
      </c>
      <c r="K231" s="10">
        <f t="shared" si="52"/>
        <v>38541.9</v>
      </c>
      <c r="M231">
        <v>2021</v>
      </c>
      <c r="N231">
        <v>60.855200000000004</v>
      </c>
      <c r="O231">
        <v>24.342099999999999</v>
      </c>
      <c r="P231">
        <v>21.299299999999999</v>
      </c>
      <c r="Q231">
        <v>38.532299999999999</v>
      </c>
      <c r="R231">
        <v>38.539000000000001</v>
      </c>
      <c r="S231">
        <v>38.541899999999998</v>
      </c>
      <c r="T231">
        <v>38.561599999999999</v>
      </c>
      <c r="U231" s="1">
        <v>1.01767E-2</v>
      </c>
      <c r="W231" s="10">
        <f t="shared" si="53"/>
        <v>38541.9</v>
      </c>
    </row>
    <row r="232" spans="1:23" ht="15" customHeight="1" x14ac:dyDescent="0.2">
      <c r="A232">
        <v>2022</v>
      </c>
      <c r="B232">
        <v>60.855200000000004</v>
      </c>
      <c r="C232">
        <v>24.342099999999999</v>
      </c>
      <c r="D232">
        <v>21.299299999999999</v>
      </c>
      <c r="E232">
        <v>38.465000000000003</v>
      </c>
      <c r="F232">
        <v>38.490400000000001</v>
      </c>
      <c r="G232">
        <v>38.498800000000003</v>
      </c>
      <c r="H232">
        <v>38.559100000000001</v>
      </c>
      <c r="I232" s="1">
        <v>3.2949399999999997E-2</v>
      </c>
      <c r="K232" s="10">
        <f t="shared" si="52"/>
        <v>38498.800000000003</v>
      </c>
      <c r="M232">
        <v>2022</v>
      </c>
      <c r="N232">
        <v>60.855200000000004</v>
      </c>
      <c r="O232">
        <v>24.342099999999999</v>
      </c>
      <c r="P232">
        <v>21.299299999999999</v>
      </c>
      <c r="Q232">
        <v>38.337600000000002</v>
      </c>
      <c r="R232">
        <v>38.363</v>
      </c>
      <c r="S232">
        <v>38.371400000000001</v>
      </c>
      <c r="T232">
        <v>38.431800000000003</v>
      </c>
      <c r="U232" s="1">
        <v>3.2969400000000003E-2</v>
      </c>
      <c r="W232" s="10">
        <f t="shared" si="53"/>
        <v>38371.4</v>
      </c>
    </row>
    <row r="233" spans="1:23" ht="15" customHeight="1" x14ac:dyDescent="0.2">
      <c r="A233">
        <v>2023</v>
      </c>
      <c r="B233">
        <v>60.855200000000004</v>
      </c>
      <c r="C233">
        <v>24.342099999999999</v>
      </c>
      <c r="D233">
        <v>21.299299999999999</v>
      </c>
      <c r="E233">
        <v>37.601300000000002</v>
      </c>
      <c r="F233">
        <v>37.672199999999997</v>
      </c>
      <c r="G233">
        <v>37.694000000000003</v>
      </c>
      <c r="H233">
        <v>37.849899999999998</v>
      </c>
      <c r="I233" s="1">
        <v>8.7177900000000003E-2</v>
      </c>
      <c r="K233" s="10">
        <f t="shared" si="52"/>
        <v>37694</v>
      </c>
      <c r="M233">
        <v>2023</v>
      </c>
      <c r="N233">
        <v>60.855200000000004</v>
      </c>
      <c r="O233">
        <v>24.342099999999999</v>
      </c>
      <c r="P233">
        <v>21.299299999999999</v>
      </c>
      <c r="Q233">
        <v>36.760100000000001</v>
      </c>
      <c r="R233">
        <v>36.831099999999999</v>
      </c>
      <c r="S233">
        <v>36.853000000000002</v>
      </c>
      <c r="T233">
        <v>37.009300000000003</v>
      </c>
      <c r="U233" s="1">
        <v>8.7376300000000004E-2</v>
      </c>
      <c r="W233" s="10">
        <f t="shared" si="53"/>
        <v>36853</v>
      </c>
    </row>
    <row r="234" spans="1:23" ht="15" customHeight="1" x14ac:dyDescent="0.2">
      <c r="A234">
        <v>2024</v>
      </c>
      <c r="B234">
        <v>60.855200000000004</v>
      </c>
      <c r="C234">
        <v>24.342099999999999</v>
      </c>
      <c r="D234">
        <v>21.299299999999999</v>
      </c>
      <c r="E234">
        <v>36.1997</v>
      </c>
      <c r="F234">
        <v>36.369399999999999</v>
      </c>
      <c r="G234">
        <v>36.418599999999998</v>
      </c>
      <c r="H234">
        <v>36.772599999999997</v>
      </c>
      <c r="I234" s="1">
        <v>0.202851</v>
      </c>
      <c r="K234" s="10">
        <f t="shared" si="52"/>
        <v>36418.6</v>
      </c>
      <c r="M234">
        <v>2024</v>
      </c>
      <c r="N234">
        <v>60.855200000000004</v>
      </c>
      <c r="O234">
        <v>24.342099999999999</v>
      </c>
      <c r="P234">
        <v>21.299299999999999</v>
      </c>
      <c r="Q234">
        <v>34.877499999999998</v>
      </c>
      <c r="R234">
        <v>35.047800000000002</v>
      </c>
      <c r="S234">
        <v>35.097000000000001</v>
      </c>
      <c r="T234">
        <v>35.452199999999998</v>
      </c>
      <c r="U234" s="1">
        <v>0.203429</v>
      </c>
      <c r="W234" s="10">
        <f t="shared" si="53"/>
        <v>35097</v>
      </c>
    </row>
    <row r="235" spans="1:23" ht="15" customHeight="1" x14ac:dyDescent="0.2">
      <c r="A235">
        <v>2025</v>
      </c>
      <c r="B235">
        <v>60.855200000000004</v>
      </c>
      <c r="C235">
        <v>24.342099999999999</v>
      </c>
      <c r="D235">
        <v>21.299299999999999</v>
      </c>
      <c r="E235">
        <v>34.535299999999999</v>
      </c>
      <c r="F235">
        <v>34.895099999999999</v>
      </c>
      <c r="G235">
        <v>35.002000000000002</v>
      </c>
      <c r="H235">
        <v>35.771000000000001</v>
      </c>
      <c r="I235" s="1">
        <v>0.42539399999999999</v>
      </c>
      <c r="K235" s="10">
        <f t="shared" si="52"/>
        <v>35002</v>
      </c>
      <c r="M235">
        <v>2025</v>
      </c>
      <c r="N235">
        <v>60.855200000000004</v>
      </c>
      <c r="O235">
        <v>24.342099999999999</v>
      </c>
      <c r="P235">
        <v>21.299299999999999</v>
      </c>
      <c r="Q235">
        <v>33.303699999999999</v>
      </c>
      <c r="R235">
        <v>33.663899999999998</v>
      </c>
      <c r="S235">
        <v>33.770899999999997</v>
      </c>
      <c r="T235">
        <v>34.540300000000002</v>
      </c>
      <c r="U235" s="1">
        <v>0.42589500000000002</v>
      </c>
      <c r="W235" s="10">
        <f t="shared" si="53"/>
        <v>33770.899999999994</v>
      </c>
    </row>
    <row r="236" spans="1:23" ht="15" customHeight="1" x14ac:dyDescent="0.2">
      <c r="A236">
        <v>2026</v>
      </c>
      <c r="B236">
        <v>60.855200000000004</v>
      </c>
      <c r="C236">
        <v>24.342099999999999</v>
      </c>
      <c r="D236">
        <v>21.299299999999999</v>
      </c>
      <c r="E236">
        <v>32.822200000000002</v>
      </c>
      <c r="F236">
        <v>33.528799999999997</v>
      </c>
      <c r="G236">
        <v>33.718899999999998</v>
      </c>
      <c r="H236">
        <v>35.148000000000003</v>
      </c>
      <c r="I236">
        <v>0.80316500000000002</v>
      </c>
      <c r="K236" s="10">
        <f t="shared" si="52"/>
        <v>33718.9</v>
      </c>
      <c r="M236">
        <v>2026</v>
      </c>
      <c r="N236">
        <v>60.855200000000004</v>
      </c>
      <c r="O236">
        <v>24.342099999999999</v>
      </c>
      <c r="P236">
        <v>21.299299999999999</v>
      </c>
      <c r="Q236">
        <v>31.687000000000001</v>
      </c>
      <c r="R236">
        <v>32.393900000000002</v>
      </c>
      <c r="S236">
        <v>32.584099999999999</v>
      </c>
      <c r="T236">
        <v>34.0139</v>
      </c>
      <c r="U236">
        <v>0.80357000000000001</v>
      </c>
      <c r="W236" s="10">
        <f t="shared" si="53"/>
        <v>32584.1</v>
      </c>
    </row>
    <row r="237" spans="1:23" ht="15" customHeight="1" x14ac:dyDescent="0.2">
      <c r="A237">
        <v>2027</v>
      </c>
      <c r="B237">
        <v>60.855200000000004</v>
      </c>
      <c r="C237">
        <v>24.342099999999999</v>
      </c>
      <c r="D237">
        <v>21.299299999999999</v>
      </c>
      <c r="E237">
        <v>31.243600000000001</v>
      </c>
      <c r="F237">
        <v>32.455800000000004</v>
      </c>
      <c r="G237">
        <v>32.771299999999997</v>
      </c>
      <c r="H237">
        <v>35.226799999999997</v>
      </c>
      <c r="I237">
        <v>1.3541399999999999</v>
      </c>
      <c r="K237" s="10">
        <f t="shared" si="52"/>
        <v>32771.299999999996</v>
      </c>
      <c r="M237">
        <v>2027</v>
      </c>
      <c r="N237">
        <v>60.855200000000004</v>
      </c>
      <c r="O237">
        <v>24.342099999999999</v>
      </c>
      <c r="P237">
        <v>21.299299999999999</v>
      </c>
      <c r="Q237">
        <v>30.205200000000001</v>
      </c>
      <c r="R237">
        <v>31.4175</v>
      </c>
      <c r="S237">
        <v>31.7333</v>
      </c>
      <c r="T237">
        <v>34.189300000000003</v>
      </c>
      <c r="U237">
        <v>1.35443</v>
      </c>
      <c r="W237" s="10">
        <f t="shared" si="53"/>
        <v>31733.3</v>
      </c>
    </row>
    <row r="238" spans="1:23" ht="15" customHeight="1" x14ac:dyDescent="0.2">
      <c r="A238">
        <v>2028</v>
      </c>
      <c r="B238">
        <v>60.855200000000004</v>
      </c>
      <c r="C238">
        <v>24.342099999999999</v>
      </c>
      <c r="D238">
        <v>21.299299999999999</v>
      </c>
      <c r="E238">
        <v>29.901599999999998</v>
      </c>
      <c r="F238">
        <v>31.768899999999999</v>
      </c>
      <c r="G238">
        <v>32.250399999999999</v>
      </c>
      <c r="H238">
        <v>35.832599999999999</v>
      </c>
      <c r="I238">
        <v>2.0282399999999998</v>
      </c>
      <c r="K238" s="10">
        <f t="shared" si="52"/>
        <v>32250.399999999998</v>
      </c>
      <c r="M238">
        <v>2028</v>
      </c>
      <c r="N238">
        <v>60.855200000000004</v>
      </c>
      <c r="O238">
        <v>24.342099999999999</v>
      </c>
      <c r="P238">
        <v>21.299299999999999</v>
      </c>
      <c r="Q238">
        <v>28.956700000000001</v>
      </c>
      <c r="R238">
        <v>30.824000000000002</v>
      </c>
      <c r="S238">
        <v>31.305700000000002</v>
      </c>
      <c r="T238">
        <v>34.888100000000001</v>
      </c>
      <c r="U238">
        <v>2.0284200000000001</v>
      </c>
      <c r="W238" s="10">
        <f t="shared" si="53"/>
        <v>31305.7</v>
      </c>
    </row>
    <row r="239" spans="1:23" ht="15" customHeight="1" x14ac:dyDescent="0.2">
      <c r="A239">
        <v>2029</v>
      </c>
      <c r="B239">
        <v>60.855200000000004</v>
      </c>
      <c r="C239">
        <v>24.342099999999999</v>
      </c>
      <c r="D239">
        <v>21.299299999999999</v>
      </c>
      <c r="E239">
        <v>28.869</v>
      </c>
      <c r="F239">
        <v>31.5444</v>
      </c>
      <c r="G239">
        <v>32.104500000000002</v>
      </c>
      <c r="H239">
        <v>36.979500000000002</v>
      </c>
      <c r="I239">
        <v>2.7252399999999999</v>
      </c>
      <c r="K239" s="10">
        <f t="shared" si="52"/>
        <v>32104.5</v>
      </c>
      <c r="M239">
        <v>2029</v>
      </c>
      <c r="N239">
        <v>60.855200000000004</v>
      </c>
      <c r="O239">
        <v>24.342099999999999</v>
      </c>
      <c r="P239">
        <v>21.299299999999999</v>
      </c>
      <c r="Q239">
        <v>28.0123</v>
      </c>
      <c r="R239">
        <v>30.687799999999999</v>
      </c>
      <c r="S239">
        <v>31.247900000000001</v>
      </c>
      <c r="T239">
        <v>36.122999999999998</v>
      </c>
      <c r="U239">
        <v>2.72532</v>
      </c>
      <c r="W239" s="10">
        <f t="shared" si="53"/>
        <v>31247.9</v>
      </c>
    </row>
    <row r="240" spans="1:23" ht="15" customHeight="1" x14ac:dyDescent="0.2">
      <c r="A240">
        <v>2030</v>
      </c>
      <c r="B240">
        <v>60.855200000000004</v>
      </c>
      <c r="C240">
        <v>24.342099999999999</v>
      </c>
      <c r="D240">
        <v>21.299299999999999</v>
      </c>
      <c r="E240">
        <v>27.974599999999999</v>
      </c>
      <c r="F240">
        <v>31.541699999999999</v>
      </c>
      <c r="G240">
        <v>32.213099999999997</v>
      </c>
      <c r="H240">
        <v>38.212899999999998</v>
      </c>
      <c r="I240">
        <v>3.3552399999999998</v>
      </c>
      <c r="K240" s="10">
        <f t="shared" si="52"/>
        <v>32213.1</v>
      </c>
      <c r="M240">
        <v>2030</v>
      </c>
      <c r="N240">
        <v>60.855200000000004</v>
      </c>
      <c r="O240">
        <v>24.342099999999999</v>
      </c>
      <c r="P240">
        <v>21.299299999999999</v>
      </c>
      <c r="Q240">
        <v>27.200099999999999</v>
      </c>
      <c r="R240">
        <v>30.767199999999999</v>
      </c>
      <c r="S240">
        <v>31.438600000000001</v>
      </c>
      <c r="T240">
        <v>37.438499999999998</v>
      </c>
      <c r="U240">
        <v>3.3552599999999999</v>
      </c>
      <c r="W240" s="10">
        <f t="shared" si="53"/>
        <v>31438.600000000002</v>
      </c>
    </row>
    <row r="241" spans="1:23" ht="15" customHeight="1" x14ac:dyDescent="0.2">
      <c r="A241">
        <v>2031</v>
      </c>
      <c r="B241">
        <v>60.855200000000004</v>
      </c>
      <c r="C241">
        <v>24.342099999999999</v>
      </c>
      <c r="D241">
        <v>21.299299999999999</v>
      </c>
      <c r="E241">
        <v>27.441800000000001</v>
      </c>
      <c r="F241">
        <v>31.7545</v>
      </c>
      <c r="G241">
        <v>32.469900000000003</v>
      </c>
      <c r="H241">
        <v>39.701000000000001</v>
      </c>
      <c r="I241">
        <v>3.8774600000000001</v>
      </c>
      <c r="K241" s="10">
        <f t="shared" si="52"/>
        <v>32469.9</v>
      </c>
      <c r="M241">
        <v>2031</v>
      </c>
      <c r="N241">
        <v>60.855200000000004</v>
      </c>
      <c r="O241">
        <v>24.342099999999999</v>
      </c>
      <c r="P241">
        <v>21.299299999999999</v>
      </c>
      <c r="Q241">
        <v>26.742899999999999</v>
      </c>
      <c r="R241">
        <v>31.055700000000002</v>
      </c>
      <c r="S241">
        <v>31.771100000000001</v>
      </c>
      <c r="T241">
        <v>39.002200000000002</v>
      </c>
      <c r="U241">
        <v>3.8774500000000001</v>
      </c>
      <c r="W241" s="10">
        <f t="shared" si="53"/>
        <v>31771.100000000002</v>
      </c>
    </row>
    <row r="242" spans="1:23" ht="15" customHeight="1" x14ac:dyDescent="0.2">
      <c r="A242">
        <v>2032</v>
      </c>
      <c r="B242">
        <v>60.855200000000004</v>
      </c>
      <c r="C242">
        <v>24.342099999999999</v>
      </c>
      <c r="D242">
        <v>21.299299999999999</v>
      </c>
      <c r="E242">
        <v>27.151900000000001</v>
      </c>
      <c r="F242">
        <v>32.069899999999997</v>
      </c>
      <c r="G242">
        <v>32.802700000000002</v>
      </c>
      <c r="H242">
        <v>40.620399999999997</v>
      </c>
      <c r="I242">
        <v>4.2974300000000003</v>
      </c>
      <c r="K242" s="10">
        <f t="shared" si="52"/>
        <v>32802.700000000004</v>
      </c>
      <c r="M242">
        <v>2032</v>
      </c>
      <c r="N242">
        <v>60.855200000000004</v>
      </c>
      <c r="O242">
        <v>24.342099999999999</v>
      </c>
      <c r="P242">
        <v>21.299299999999999</v>
      </c>
      <c r="Q242">
        <v>26.522200000000002</v>
      </c>
      <c r="R242">
        <v>31.440200000000001</v>
      </c>
      <c r="S242">
        <v>32.173000000000002</v>
      </c>
      <c r="T242">
        <v>39.990600000000001</v>
      </c>
      <c r="U242">
        <v>4.2973999999999997</v>
      </c>
      <c r="W242" s="10">
        <f t="shared" si="53"/>
        <v>32173</v>
      </c>
    </row>
    <row r="243" spans="1:23" ht="15" customHeight="1" x14ac:dyDescent="0.2">
      <c r="A243">
        <v>2033</v>
      </c>
      <c r="B243">
        <v>60.855200000000004</v>
      </c>
      <c r="C243">
        <v>24.342099999999999</v>
      </c>
      <c r="D243">
        <v>21.299299999999999</v>
      </c>
      <c r="E243">
        <v>26.972799999999999</v>
      </c>
      <c r="F243">
        <v>32.441200000000002</v>
      </c>
      <c r="G243">
        <v>33.170699999999997</v>
      </c>
      <c r="H243">
        <v>41.615600000000001</v>
      </c>
      <c r="I243">
        <v>4.6417200000000003</v>
      </c>
      <c r="K243" s="10">
        <f t="shared" si="52"/>
        <v>33170.699999999997</v>
      </c>
      <c r="M243">
        <v>2033</v>
      </c>
      <c r="N243">
        <v>60.855200000000004</v>
      </c>
      <c r="O243">
        <v>24.342099999999999</v>
      </c>
      <c r="P243">
        <v>21.299299999999999</v>
      </c>
      <c r="Q243">
        <v>26.406099999999999</v>
      </c>
      <c r="R243">
        <v>31.874500000000001</v>
      </c>
      <c r="S243">
        <v>32.603999999999999</v>
      </c>
      <c r="T243">
        <v>41.0488</v>
      </c>
      <c r="U243">
        <v>4.6416899999999996</v>
      </c>
      <c r="W243" s="10">
        <f t="shared" si="53"/>
        <v>32604</v>
      </c>
    </row>
    <row r="244" spans="1:23" ht="15" customHeight="1" x14ac:dyDescent="0.2"/>
    <row r="245" spans="1:23" ht="15" customHeight="1" x14ac:dyDescent="0.2">
      <c r="A245" t="s">
        <v>101</v>
      </c>
      <c r="M245" t="s">
        <v>101</v>
      </c>
    </row>
    <row r="246" spans="1:23" ht="15" customHeight="1" x14ac:dyDescent="0.2">
      <c r="A246" t="s">
        <v>6</v>
      </c>
      <c r="B246" t="s">
        <v>39</v>
      </c>
      <c r="C246" t="s">
        <v>40</v>
      </c>
      <c r="D246" t="s">
        <v>41</v>
      </c>
      <c r="E246" t="s">
        <v>42</v>
      </c>
      <c r="F246" t="s">
        <v>43</v>
      </c>
      <c r="G246" t="s">
        <v>44</v>
      </c>
      <c r="H246" t="s">
        <v>45</v>
      </c>
      <c r="I246" t="s">
        <v>46</v>
      </c>
      <c r="M246" t="s">
        <v>6</v>
      </c>
      <c r="N246" t="s">
        <v>39</v>
      </c>
      <c r="O246" t="s">
        <v>40</v>
      </c>
      <c r="P246" t="s">
        <v>41</v>
      </c>
      <c r="Q246" t="s">
        <v>42</v>
      </c>
      <c r="R246" t="s">
        <v>43</v>
      </c>
      <c r="S246" t="s">
        <v>44</v>
      </c>
      <c r="T246" t="s">
        <v>45</v>
      </c>
      <c r="U246" t="s">
        <v>46</v>
      </c>
    </row>
    <row r="247" spans="1:23" ht="15" customHeight="1" x14ac:dyDescent="0.2">
      <c r="A247">
        <v>2020</v>
      </c>
      <c r="B247">
        <v>0</v>
      </c>
      <c r="C247">
        <v>9.29257E-2</v>
      </c>
      <c r="D247">
        <v>0.114372</v>
      </c>
      <c r="E247">
        <v>2.9086799999999999E-2</v>
      </c>
      <c r="F247">
        <v>2.9086799999999999E-2</v>
      </c>
      <c r="G247">
        <v>2.9086799999999999E-2</v>
      </c>
      <c r="H247">
        <v>2.9086799999999999E-2</v>
      </c>
      <c r="I247" s="1">
        <v>5.4470300000000001E-16</v>
      </c>
      <c r="K247" s="11">
        <f t="shared" ref="K247:K260" si="54">G247</f>
        <v>2.9086799999999999E-2</v>
      </c>
      <c r="M247">
        <v>2020</v>
      </c>
      <c r="N247">
        <v>0</v>
      </c>
      <c r="O247">
        <v>9.29257E-2</v>
      </c>
      <c r="P247">
        <v>0.114372</v>
      </c>
      <c r="Q247">
        <v>2.9086799999999999E-2</v>
      </c>
      <c r="R247">
        <v>2.9086799999999999E-2</v>
      </c>
      <c r="S247">
        <v>2.9086799999999999E-2</v>
      </c>
      <c r="T247">
        <v>2.9086799999999999E-2</v>
      </c>
      <c r="U247" s="1">
        <v>5.4470300000000001E-16</v>
      </c>
      <c r="W247" s="11">
        <f t="shared" ref="W247:W260" si="55">S247</f>
        <v>2.9086799999999999E-2</v>
      </c>
    </row>
    <row r="248" spans="1:23" ht="15" customHeight="1" x14ac:dyDescent="0.2">
      <c r="A248">
        <v>2021</v>
      </c>
      <c r="B248">
        <v>0</v>
      </c>
      <c r="C248">
        <v>9.29257E-2</v>
      </c>
      <c r="D248">
        <v>0.114372</v>
      </c>
      <c r="E248">
        <v>3.8221999999999999E-2</v>
      </c>
      <c r="F248">
        <v>3.8222800000000001E-2</v>
      </c>
      <c r="G248">
        <v>3.8222699999999998E-2</v>
      </c>
      <c r="H248">
        <v>3.8223E-2</v>
      </c>
      <c r="I248" s="1">
        <v>3.7342000000000002E-7</v>
      </c>
      <c r="K248" s="11">
        <f t="shared" si="54"/>
        <v>3.8222699999999998E-2</v>
      </c>
      <c r="M248">
        <v>2021</v>
      </c>
      <c r="N248">
        <v>0</v>
      </c>
      <c r="O248">
        <v>9.29257E-2</v>
      </c>
      <c r="P248">
        <v>0.114372</v>
      </c>
      <c r="Q248">
        <v>3.8221999999999999E-2</v>
      </c>
      <c r="R248">
        <v>3.8222800000000001E-2</v>
      </c>
      <c r="S248">
        <v>3.8222699999999998E-2</v>
      </c>
      <c r="T248">
        <v>3.8223E-2</v>
      </c>
      <c r="U248" s="1">
        <v>3.7342000000000002E-7</v>
      </c>
      <c r="W248" s="11">
        <f t="shared" si="55"/>
        <v>3.8222699999999998E-2</v>
      </c>
    </row>
    <row r="249" spans="1:23" ht="15" customHeight="1" x14ac:dyDescent="0.2">
      <c r="A249">
        <v>2022</v>
      </c>
      <c r="B249">
        <v>0</v>
      </c>
      <c r="C249">
        <v>9.29257E-2</v>
      </c>
      <c r="D249">
        <v>0.114372</v>
      </c>
      <c r="E249">
        <v>4.0369700000000001E-2</v>
      </c>
      <c r="F249">
        <v>4.0369700000000001E-2</v>
      </c>
      <c r="G249">
        <v>4.0369700000000001E-2</v>
      </c>
      <c r="H249">
        <v>4.0369700000000001E-2</v>
      </c>
      <c r="I249" s="1">
        <v>4.6490600000000003E-16</v>
      </c>
      <c r="K249" s="11">
        <f t="shared" si="54"/>
        <v>4.0369700000000001E-2</v>
      </c>
      <c r="M249">
        <v>2022</v>
      </c>
      <c r="N249">
        <v>0</v>
      </c>
      <c r="O249">
        <v>9.29257E-2</v>
      </c>
      <c r="P249">
        <v>0.114372</v>
      </c>
      <c r="Q249">
        <v>6.1185700000000003E-2</v>
      </c>
      <c r="R249">
        <v>6.1192799999999999E-2</v>
      </c>
      <c r="S249">
        <v>6.1192000000000003E-2</v>
      </c>
      <c r="T249">
        <v>6.1195300000000001E-2</v>
      </c>
      <c r="U249" s="1">
        <v>3.3319100000000001E-6</v>
      </c>
      <c r="W249" s="11">
        <f t="shared" si="55"/>
        <v>6.1192000000000003E-2</v>
      </c>
    </row>
    <row r="250" spans="1:23" ht="15" customHeight="1" x14ac:dyDescent="0.2">
      <c r="A250">
        <v>2023</v>
      </c>
      <c r="B250">
        <v>0</v>
      </c>
      <c r="C250">
        <v>9.29257E-2</v>
      </c>
      <c r="D250">
        <v>0.114372</v>
      </c>
      <c r="E250">
        <v>4.0369700000000001E-2</v>
      </c>
      <c r="F250">
        <v>4.0369700000000001E-2</v>
      </c>
      <c r="G250">
        <v>4.0369700000000001E-2</v>
      </c>
      <c r="H250">
        <v>4.0369700000000001E-2</v>
      </c>
      <c r="I250" s="1">
        <v>4.6490600000000003E-16</v>
      </c>
      <c r="K250" s="11">
        <f t="shared" si="54"/>
        <v>4.0369700000000001E-2</v>
      </c>
      <c r="M250">
        <v>2023</v>
      </c>
      <c r="N250">
        <v>0</v>
      </c>
      <c r="O250">
        <v>9.29257E-2</v>
      </c>
      <c r="P250">
        <v>0.114372</v>
      </c>
      <c r="Q250">
        <v>5.9295399999999998E-2</v>
      </c>
      <c r="R250">
        <v>5.9329199999999999E-2</v>
      </c>
      <c r="S250">
        <v>5.9325299999999997E-2</v>
      </c>
      <c r="T250">
        <v>5.9340900000000002E-2</v>
      </c>
      <c r="U250" s="1">
        <v>1.5565499999999999E-5</v>
      </c>
      <c r="W250" s="11">
        <f t="shared" si="55"/>
        <v>5.9325299999999997E-2</v>
      </c>
    </row>
    <row r="251" spans="1:23" ht="15" customHeight="1" x14ac:dyDescent="0.2">
      <c r="A251">
        <v>2024</v>
      </c>
      <c r="B251">
        <v>0</v>
      </c>
      <c r="C251">
        <v>9.29257E-2</v>
      </c>
      <c r="D251">
        <v>0.114372</v>
      </c>
      <c r="E251">
        <v>4.0369700000000001E-2</v>
      </c>
      <c r="F251">
        <v>4.0369700000000001E-2</v>
      </c>
      <c r="G251">
        <v>4.0369700000000001E-2</v>
      </c>
      <c r="H251">
        <v>4.0369700000000001E-2</v>
      </c>
      <c r="I251" s="1">
        <v>4.6490600000000003E-16</v>
      </c>
      <c r="K251" s="11">
        <f t="shared" si="54"/>
        <v>4.0369700000000001E-2</v>
      </c>
      <c r="M251">
        <v>2024</v>
      </c>
      <c r="N251">
        <v>0</v>
      </c>
      <c r="O251">
        <v>9.29257E-2</v>
      </c>
      <c r="P251">
        <v>0.114372</v>
      </c>
      <c r="Q251">
        <v>4.0369700000000001E-2</v>
      </c>
      <c r="R251">
        <v>4.0369700000000001E-2</v>
      </c>
      <c r="S251">
        <v>4.0369700000000001E-2</v>
      </c>
      <c r="T251">
        <v>4.0369700000000001E-2</v>
      </c>
      <c r="U251" s="1">
        <v>4.6490600000000003E-16</v>
      </c>
      <c r="W251" s="11">
        <f t="shared" si="55"/>
        <v>4.0369700000000001E-2</v>
      </c>
    </row>
    <row r="252" spans="1:23" ht="15" customHeight="1" x14ac:dyDescent="0.2">
      <c r="A252">
        <v>2025</v>
      </c>
      <c r="B252">
        <v>0</v>
      </c>
      <c r="C252">
        <v>9.29257E-2</v>
      </c>
      <c r="D252">
        <v>0.114372</v>
      </c>
      <c r="E252">
        <v>4.0369700000000001E-2</v>
      </c>
      <c r="F252">
        <v>4.0369700000000001E-2</v>
      </c>
      <c r="G252">
        <v>4.0369700000000001E-2</v>
      </c>
      <c r="H252">
        <v>4.0369700000000001E-2</v>
      </c>
      <c r="I252" s="1">
        <v>4.6490600000000003E-16</v>
      </c>
      <c r="K252" s="11">
        <f t="shared" si="54"/>
        <v>4.0369700000000001E-2</v>
      </c>
      <c r="M252">
        <v>2025</v>
      </c>
      <c r="N252">
        <v>0</v>
      </c>
      <c r="O252">
        <v>9.29257E-2</v>
      </c>
      <c r="P252">
        <v>0.114372</v>
      </c>
      <c r="Q252">
        <v>4.0369700000000001E-2</v>
      </c>
      <c r="R252">
        <v>4.0369700000000001E-2</v>
      </c>
      <c r="S252">
        <v>4.0369700000000001E-2</v>
      </c>
      <c r="T252">
        <v>4.0369700000000001E-2</v>
      </c>
      <c r="U252" s="1">
        <v>4.6490600000000003E-16</v>
      </c>
      <c r="W252" s="11">
        <f t="shared" si="55"/>
        <v>4.0369700000000001E-2</v>
      </c>
    </row>
    <row r="253" spans="1:23" ht="15" customHeight="1" x14ac:dyDescent="0.2">
      <c r="A253">
        <v>2026</v>
      </c>
      <c r="B253">
        <v>0</v>
      </c>
      <c r="C253">
        <v>9.29257E-2</v>
      </c>
      <c r="D253">
        <v>0.114372</v>
      </c>
      <c r="E253">
        <v>4.0369700000000001E-2</v>
      </c>
      <c r="F253">
        <v>4.0369700000000001E-2</v>
      </c>
      <c r="G253">
        <v>4.0369700000000001E-2</v>
      </c>
      <c r="H253">
        <v>4.0369700000000001E-2</v>
      </c>
      <c r="I253" s="1">
        <v>4.6490600000000003E-16</v>
      </c>
      <c r="K253" s="11">
        <f t="shared" si="54"/>
        <v>4.0369700000000001E-2</v>
      </c>
      <c r="M253">
        <v>2026</v>
      </c>
      <c r="N253">
        <v>0</v>
      </c>
      <c r="O253">
        <v>9.29257E-2</v>
      </c>
      <c r="P253">
        <v>0.114372</v>
      </c>
      <c r="Q253">
        <v>4.0369700000000001E-2</v>
      </c>
      <c r="R253">
        <v>4.0369700000000001E-2</v>
      </c>
      <c r="S253">
        <v>4.0369700000000001E-2</v>
      </c>
      <c r="T253">
        <v>4.0369700000000001E-2</v>
      </c>
      <c r="U253" s="1">
        <v>4.6490600000000003E-16</v>
      </c>
      <c r="W253" s="11">
        <f t="shared" si="55"/>
        <v>4.0369700000000001E-2</v>
      </c>
    </row>
    <row r="254" spans="1:23" ht="15" customHeight="1" x14ac:dyDescent="0.2">
      <c r="A254">
        <v>2027</v>
      </c>
      <c r="B254">
        <v>0</v>
      </c>
      <c r="C254">
        <v>9.29257E-2</v>
      </c>
      <c r="D254">
        <v>0.114372</v>
      </c>
      <c r="E254">
        <v>4.0369700000000001E-2</v>
      </c>
      <c r="F254">
        <v>4.0369700000000001E-2</v>
      </c>
      <c r="G254">
        <v>4.0369700000000001E-2</v>
      </c>
      <c r="H254">
        <v>4.0369700000000001E-2</v>
      </c>
      <c r="I254" s="1">
        <v>4.6490600000000003E-16</v>
      </c>
      <c r="K254" s="11">
        <f t="shared" si="54"/>
        <v>4.0369700000000001E-2</v>
      </c>
      <c r="M254">
        <v>2027</v>
      </c>
      <c r="N254">
        <v>0</v>
      </c>
      <c r="O254">
        <v>9.29257E-2</v>
      </c>
      <c r="P254">
        <v>0.114372</v>
      </c>
      <c r="Q254">
        <v>4.0369700000000001E-2</v>
      </c>
      <c r="R254">
        <v>4.0369700000000001E-2</v>
      </c>
      <c r="S254">
        <v>4.0369700000000001E-2</v>
      </c>
      <c r="T254">
        <v>4.0369700000000001E-2</v>
      </c>
      <c r="U254" s="1">
        <v>4.6490600000000003E-16</v>
      </c>
      <c r="W254" s="11">
        <f t="shared" si="55"/>
        <v>4.0369700000000001E-2</v>
      </c>
    </row>
    <row r="255" spans="1:23" ht="15" customHeight="1" x14ac:dyDescent="0.2">
      <c r="A255">
        <v>2028</v>
      </c>
      <c r="B255">
        <v>0</v>
      </c>
      <c r="C255">
        <v>9.29257E-2</v>
      </c>
      <c r="D255">
        <v>0.114372</v>
      </c>
      <c r="E255">
        <v>4.0369700000000001E-2</v>
      </c>
      <c r="F255">
        <v>4.0369700000000001E-2</v>
      </c>
      <c r="G255">
        <v>4.0369700000000001E-2</v>
      </c>
      <c r="H255">
        <v>4.0369700000000001E-2</v>
      </c>
      <c r="I255" s="1">
        <v>4.6490600000000003E-16</v>
      </c>
      <c r="K255" s="11">
        <f t="shared" si="54"/>
        <v>4.0369700000000001E-2</v>
      </c>
      <c r="M255">
        <v>2028</v>
      </c>
      <c r="N255">
        <v>0</v>
      </c>
      <c r="O255">
        <v>9.29257E-2</v>
      </c>
      <c r="P255">
        <v>0.114372</v>
      </c>
      <c r="Q255">
        <v>4.0369700000000001E-2</v>
      </c>
      <c r="R255">
        <v>4.0369700000000001E-2</v>
      </c>
      <c r="S255">
        <v>4.0369700000000001E-2</v>
      </c>
      <c r="T255">
        <v>4.0369700000000001E-2</v>
      </c>
      <c r="U255" s="1">
        <v>4.6490600000000003E-16</v>
      </c>
      <c r="W255" s="11">
        <f t="shared" si="55"/>
        <v>4.0369700000000001E-2</v>
      </c>
    </row>
    <row r="256" spans="1:23" ht="15" customHeight="1" x14ac:dyDescent="0.2">
      <c r="A256">
        <v>2029</v>
      </c>
      <c r="B256">
        <v>0</v>
      </c>
      <c r="C256">
        <v>9.29257E-2</v>
      </c>
      <c r="D256">
        <v>0.114372</v>
      </c>
      <c r="E256">
        <v>4.0369700000000001E-2</v>
      </c>
      <c r="F256">
        <v>4.0369700000000001E-2</v>
      </c>
      <c r="G256">
        <v>4.0369700000000001E-2</v>
      </c>
      <c r="H256">
        <v>4.0369700000000001E-2</v>
      </c>
      <c r="I256" s="1">
        <v>4.6490600000000003E-16</v>
      </c>
      <c r="K256" s="11">
        <f t="shared" si="54"/>
        <v>4.0369700000000001E-2</v>
      </c>
      <c r="M256">
        <v>2029</v>
      </c>
      <c r="N256">
        <v>0</v>
      </c>
      <c r="O256">
        <v>9.29257E-2</v>
      </c>
      <c r="P256">
        <v>0.114372</v>
      </c>
      <c r="Q256">
        <v>4.0369700000000001E-2</v>
      </c>
      <c r="R256">
        <v>4.0369700000000001E-2</v>
      </c>
      <c r="S256">
        <v>4.0369700000000001E-2</v>
      </c>
      <c r="T256">
        <v>4.0369700000000001E-2</v>
      </c>
      <c r="U256" s="1">
        <v>4.6490600000000003E-16</v>
      </c>
      <c r="W256" s="11">
        <f t="shared" si="55"/>
        <v>4.0369700000000001E-2</v>
      </c>
    </row>
    <row r="257" spans="1:23" ht="15" customHeight="1" x14ac:dyDescent="0.2">
      <c r="A257">
        <v>2030</v>
      </c>
      <c r="B257">
        <v>0</v>
      </c>
      <c r="C257">
        <v>9.29257E-2</v>
      </c>
      <c r="D257">
        <v>0.114372</v>
      </c>
      <c r="E257">
        <v>4.0369700000000001E-2</v>
      </c>
      <c r="F257">
        <v>4.0369700000000001E-2</v>
      </c>
      <c r="G257">
        <v>4.0369700000000001E-2</v>
      </c>
      <c r="H257">
        <v>4.0369700000000001E-2</v>
      </c>
      <c r="I257" s="1">
        <v>4.6490600000000003E-16</v>
      </c>
      <c r="K257" s="11">
        <f t="shared" si="54"/>
        <v>4.0369700000000001E-2</v>
      </c>
      <c r="M257">
        <v>2030</v>
      </c>
      <c r="N257">
        <v>0</v>
      </c>
      <c r="O257">
        <v>9.29257E-2</v>
      </c>
      <c r="P257">
        <v>0.114372</v>
      </c>
      <c r="Q257">
        <v>4.0369700000000001E-2</v>
      </c>
      <c r="R257">
        <v>4.0369700000000001E-2</v>
      </c>
      <c r="S257">
        <v>4.0369700000000001E-2</v>
      </c>
      <c r="T257">
        <v>4.0369700000000001E-2</v>
      </c>
      <c r="U257" s="1">
        <v>4.6490600000000003E-16</v>
      </c>
      <c r="W257" s="11">
        <f t="shared" si="55"/>
        <v>4.0369700000000001E-2</v>
      </c>
    </row>
    <row r="258" spans="1:23" ht="15" customHeight="1" x14ac:dyDescent="0.2">
      <c r="A258">
        <v>2031</v>
      </c>
      <c r="B258">
        <v>0</v>
      </c>
      <c r="C258">
        <v>9.29257E-2</v>
      </c>
      <c r="D258">
        <v>0.114372</v>
      </c>
      <c r="E258">
        <v>4.0369700000000001E-2</v>
      </c>
      <c r="F258">
        <v>4.0369700000000001E-2</v>
      </c>
      <c r="G258">
        <v>4.0369700000000001E-2</v>
      </c>
      <c r="H258">
        <v>4.0369700000000001E-2</v>
      </c>
      <c r="I258" s="1">
        <v>4.6490600000000003E-16</v>
      </c>
      <c r="K258" s="11">
        <f t="shared" si="54"/>
        <v>4.0369700000000001E-2</v>
      </c>
      <c r="M258">
        <v>2031</v>
      </c>
      <c r="N258">
        <v>0</v>
      </c>
      <c r="O258">
        <v>9.29257E-2</v>
      </c>
      <c r="P258">
        <v>0.114372</v>
      </c>
      <c r="Q258">
        <v>4.0369700000000001E-2</v>
      </c>
      <c r="R258">
        <v>4.0369700000000001E-2</v>
      </c>
      <c r="S258">
        <v>4.0369700000000001E-2</v>
      </c>
      <c r="T258">
        <v>4.0369700000000001E-2</v>
      </c>
      <c r="U258" s="1">
        <v>4.6490600000000003E-16</v>
      </c>
      <c r="W258" s="11">
        <f t="shared" si="55"/>
        <v>4.0369700000000001E-2</v>
      </c>
    </row>
    <row r="259" spans="1:23" ht="15" customHeight="1" x14ac:dyDescent="0.2">
      <c r="A259">
        <v>2032</v>
      </c>
      <c r="B259">
        <v>0</v>
      </c>
      <c r="C259">
        <v>9.29257E-2</v>
      </c>
      <c r="D259">
        <v>0.114372</v>
      </c>
      <c r="E259">
        <v>4.0369700000000001E-2</v>
      </c>
      <c r="F259">
        <v>4.0369700000000001E-2</v>
      </c>
      <c r="G259">
        <v>4.0369700000000001E-2</v>
      </c>
      <c r="H259">
        <v>4.0369700000000001E-2</v>
      </c>
      <c r="I259" s="1">
        <v>4.6490600000000003E-16</v>
      </c>
      <c r="K259" s="11">
        <f t="shared" si="54"/>
        <v>4.0369700000000001E-2</v>
      </c>
      <c r="M259">
        <v>2032</v>
      </c>
      <c r="N259">
        <v>0</v>
      </c>
      <c r="O259">
        <v>9.29257E-2</v>
      </c>
      <c r="P259">
        <v>0.114372</v>
      </c>
      <c r="Q259">
        <v>4.0369700000000001E-2</v>
      </c>
      <c r="R259">
        <v>4.0369700000000001E-2</v>
      </c>
      <c r="S259">
        <v>4.0369700000000001E-2</v>
      </c>
      <c r="T259">
        <v>4.0369700000000001E-2</v>
      </c>
      <c r="U259" s="1">
        <v>4.6490600000000003E-16</v>
      </c>
      <c r="W259" s="11">
        <f t="shared" si="55"/>
        <v>4.0369700000000001E-2</v>
      </c>
    </row>
    <row r="260" spans="1:23" ht="15" customHeight="1" x14ac:dyDescent="0.2">
      <c r="A260">
        <v>2033</v>
      </c>
      <c r="B260">
        <v>0</v>
      </c>
      <c r="C260">
        <v>9.29257E-2</v>
      </c>
      <c r="D260">
        <v>0.114372</v>
      </c>
      <c r="E260">
        <v>4.0369700000000001E-2</v>
      </c>
      <c r="F260">
        <v>4.0369700000000001E-2</v>
      </c>
      <c r="G260">
        <v>4.0369700000000001E-2</v>
      </c>
      <c r="H260">
        <v>4.0369700000000001E-2</v>
      </c>
      <c r="I260" s="1">
        <v>4.6490600000000003E-16</v>
      </c>
      <c r="K260" s="11">
        <f t="shared" si="54"/>
        <v>4.0369700000000001E-2</v>
      </c>
      <c r="M260">
        <v>2033</v>
      </c>
      <c r="N260">
        <v>0</v>
      </c>
      <c r="O260">
        <v>9.29257E-2</v>
      </c>
      <c r="P260">
        <v>0.114372</v>
      </c>
      <c r="Q260">
        <v>4.0369700000000001E-2</v>
      </c>
      <c r="R260">
        <v>4.0369700000000001E-2</v>
      </c>
      <c r="S260">
        <v>4.0369700000000001E-2</v>
      </c>
      <c r="T260">
        <v>4.0369700000000001E-2</v>
      </c>
      <c r="U260" s="1">
        <v>4.6490600000000003E-16</v>
      </c>
      <c r="W260" s="11">
        <f t="shared" si="55"/>
        <v>4.0369700000000001E-2</v>
      </c>
    </row>
    <row r="261" spans="1:23" ht="15" customHeight="1" x14ac:dyDescent="0.2"/>
    <row r="262" spans="1:23" ht="15" customHeight="1" x14ac:dyDescent="0.2">
      <c r="A262" t="s">
        <v>102</v>
      </c>
      <c r="M262" t="s">
        <v>102</v>
      </c>
    </row>
    <row r="263" spans="1:23" ht="15" customHeight="1" x14ac:dyDescent="0.2">
      <c r="A263" t="s">
        <v>6</v>
      </c>
      <c r="B263" t="s">
        <v>47</v>
      </c>
      <c r="C263" t="s">
        <v>48</v>
      </c>
      <c r="D263" t="s">
        <v>49</v>
      </c>
      <c r="E263" t="s">
        <v>50</v>
      </c>
      <c r="F263" t="s">
        <v>51</v>
      </c>
      <c r="G263" t="s">
        <v>52</v>
      </c>
      <c r="H263" t="s">
        <v>53</v>
      </c>
      <c r="I263" t="s">
        <v>54</v>
      </c>
      <c r="M263" t="s">
        <v>6</v>
      </c>
      <c r="N263" t="s">
        <v>47</v>
      </c>
      <c r="O263" t="s">
        <v>48</v>
      </c>
      <c r="P263" t="s">
        <v>49</v>
      </c>
      <c r="Q263" t="s">
        <v>50</v>
      </c>
      <c r="R263" t="s">
        <v>51</v>
      </c>
      <c r="S263" t="s">
        <v>52</v>
      </c>
      <c r="T263" t="s">
        <v>53</v>
      </c>
      <c r="U263" t="s">
        <v>54</v>
      </c>
    </row>
    <row r="264" spans="1:23" ht="15" customHeight="1" x14ac:dyDescent="0.2">
      <c r="A264">
        <v>2020</v>
      </c>
      <c r="B264">
        <v>303.54199999999997</v>
      </c>
      <c r="C264">
        <v>77.585700000000003</v>
      </c>
      <c r="D264">
        <v>71.271299999999997</v>
      </c>
      <c r="E264">
        <v>99.245400000000004</v>
      </c>
      <c r="F264">
        <v>99.245400000000004</v>
      </c>
      <c r="G264">
        <v>99.245400000000004</v>
      </c>
      <c r="H264">
        <v>99.245400000000004</v>
      </c>
      <c r="I264" s="1">
        <v>1.5205599999999999E-12</v>
      </c>
      <c r="K264" s="10">
        <f t="shared" ref="K264:K277" si="56">G264*1000</f>
        <v>99245.400000000009</v>
      </c>
      <c r="M264">
        <v>2020</v>
      </c>
      <c r="N264">
        <v>303.54199999999997</v>
      </c>
      <c r="O264">
        <v>77.585700000000003</v>
      </c>
      <c r="P264">
        <v>71.271299999999997</v>
      </c>
      <c r="Q264">
        <v>99.245400000000004</v>
      </c>
      <c r="R264">
        <v>99.245400000000004</v>
      </c>
      <c r="S264">
        <v>99.245400000000004</v>
      </c>
      <c r="T264">
        <v>99.245400000000004</v>
      </c>
      <c r="U264" s="1">
        <v>1.5205599999999999E-12</v>
      </c>
      <c r="W264" s="10">
        <f t="shared" ref="W264:W277" si="57">S264*1000</f>
        <v>99245.400000000009</v>
      </c>
    </row>
    <row r="265" spans="1:23" ht="15" customHeight="1" x14ac:dyDescent="0.2">
      <c r="A265">
        <v>2021</v>
      </c>
      <c r="B265">
        <v>303.54199999999997</v>
      </c>
      <c r="C265">
        <v>77.585700000000003</v>
      </c>
      <c r="D265">
        <v>71.271299999999997</v>
      </c>
      <c r="E265">
        <v>96.481499999999997</v>
      </c>
      <c r="F265">
        <v>97.381100000000004</v>
      </c>
      <c r="G265">
        <v>97.766499999999994</v>
      </c>
      <c r="H265">
        <v>100.408</v>
      </c>
      <c r="I265">
        <v>1.3654299999999999</v>
      </c>
      <c r="K265" s="10">
        <f t="shared" si="56"/>
        <v>97766.5</v>
      </c>
      <c r="M265">
        <v>2021</v>
      </c>
      <c r="N265">
        <v>303.54199999999997</v>
      </c>
      <c r="O265">
        <v>77.585700000000003</v>
      </c>
      <c r="P265">
        <v>71.271299999999997</v>
      </c>
      <c r="Q265">
        <v>96.481499999999997</v>
      </c>
      <c r="R265">
        <v>97.381100000000004</v>
      </c>
      <c r="S265">
        <v>97.766499999999994</v>
      </c>
      <c r="T265">
        <v>100.408</v>
      </c>
      <c r="U265">
        <v>1.3654299999999999</v>
      </c>
      <c r="W265" s="10">
        <f t="shared" si="57"/>
        <v>97766.5</v>
      </c>
    </row>
    <row r="266" spans="1:23" ht="15" customHeight="1" x14ac:dyDescent="0.2">
      <c r="A266">
        <v>2022</v>
      </c>
      <c r="B266">
        <v>303.54199999999997</v>
      </c>
      <c r="C266">
        <v>77.585700000000003</v>
      </c>
      <c r="D266">
        <v>71.271299999999997</v>
      </c>
      <c r="E266">
        <v>92.825699999999998</v>
      </c>
      <c r="F266">
        <v>94.987399999999994</v>
      </c>
      <c r="G266">
        <v>95.682100000000005</v>
      </c>
      <c r="H266">
        <v>100.38</v>
      </c>
      <c r="I266">
        <v>2.6400999999999999</v>
      </c>
      <c r="K266" s="10">
        <f t="shared" si="56"/>
        <v>95682.1</v>
      </c>
      <c r="M266">
        <v>2022</v>
      </c>
      <c r="N266">
        <v>303.54199999999997</v>
      </c>
      <c r="O266">
        <v>77.585700000000003</v>
      </c>
      <c r="P266">
        <v>71.271299999999997</v>
      </c>
      <c r="Q266">
        <v>92.825699999999998</v>
      </c>
      <c r="R266">
        <v>94.987399999999994</v>
      </c>
      <c r="S266">
        <v>95.682100000000005</v>
      </c>
      <c r="T266">
        <v>100.38</v>
      </c>
      <c r="U266">
        <v>2.6400999999999999</v>
      </c>
      <c r="W266" s="10">
        <f t="shared" si="57"/>
        <v>95682.1</v>
      </c>
    </row>
    <row r="267" spans="1:23" ht="15" customHeight="1" x14ac:dyDescent="0.2">
      <c r="A267">
        <v>2023</v>
      </c>
      <c r="B267">
        <v>303.54199999999997</v>
      </c>
      <c r="C267">
        <v>77.585700000000003</v>
      </c>
      <c r="D267">
        <v>71.271299999999997</v>
      </c>
      <c r="E267">
        <v>89.179400000000001</v>
      </c>
      <c r="F267">
        <v>92.856300000000005</v>
      </c>
      <c r="G267">
        <v>93.8827</v>
      </c>
      <c r="H267">
        <v>101.461</v>
      </c>
      <c r="I267">
        <v>4.0738500000000002</v>
      </c>
      <c r="K267" s="10">
        <f t="shared" si="56"/>
        <v>93882.7</v>
      </c>
      <c r="M267">
        <v>2023</v>
      </c>
      <c r="N267">
        <v>303.54199999999997</v>
      </c>
      <c r="O267">
        <v>77.585700000000003</v>
      </c>
      <c r="P267">
        <v>71.271299999999997</v>
      </c>
      <c r="Q267">
        <v>87.606899999999996</v>
      </c>
      <c r="R267">
        <v>91.283799999999999</v>
      </c>
      <c r="S267">
        <v>92.310299999999998</v>
      </c>
      <c r="T267">
        <v>99.888400000000004</v>
      </c>
      <c r="U267">
        <v>4.0739599999999996</v>
      </c>
      <c r="W267" s="10">
        <f t="shared" si="57"/>
        <v>92310.3</v>
      </c>
    </row>
    <row r="268" spans="1:23" ht="15" customHeight="1" x14ac:dyDescent="0.2">
      <c r="A268">
        <v>2024</v>
      </c>
      <c r="B268">
        <v>303.54199999999997</v>
      </c>
      <c r="C268">
        <v>77.585700000000003</v>
      </c>
      <c r="D268">
        <v>71.271299999999997</v>
      </c>
      <c r="E268">
        <v>86.054000000000002</v>
      </c>
      <c r="F268">
        <v>91.327799999999996</v>
      </c>
      <c r="G268">
        <v>92.542699999999996</v>
      </c>
      <c r="H268">
        <v>102.518</v>
      </c>
      <c r="I268">
        <v>5.5161699999999998</v>
      </c>
      <c r="K268" s="10">
        <f t="shared" si="56"/>
        <v>92542.7</v>
      </c>
      <c r="M268">
        <v>2024</v>
      </c>
      <c r="N268">
        <v>303.54199999999997</v>
      </c>
      <c r="O268">
        <v>77.585700000000003</v>
      </c>
      <c r="P268">
        <v>71.271299999999997</v>
      </c>
      <c r="Q268">
        <v>83.256200000000007</v>
      </c>
      <c r="R268">
        <v>88.530100000000004</v>
      </c>
      <c r="S268">
        <v>89.745599999999996</v>
      </c>
      <c r="T268">
        <v>99.720600000000005</v>
      </c>
      <c r="U268">
        <v>5.5167400000000004</v>
      </c>
      <c r="W268" s="10">
        <f t="shared" si="57"/>
        <v>89745.599999999991</v>
      </c>
    </row>
    <row r="269" spans="1:23" ht="15" customHeight="1" x14ac:dyDescent="0.2">
      <c r="A269">
        <v>2025</v>
      </c>
      <c r="B269">
        <v>303.54199999999997</v>
      </c>
      <c r="C269">
        <v>77.585700000000003</v>
      </c>
      <c r="D269">
        <v>71.271299999999997</v>
      </c>
      <c r="E269">
        <v>83.104399999999998</v>
      </c>
      <c r="F269">
        <v>90.559899999999999</v>
      </c>
      <c r="G269">
        <v>91.724299999999999</v>
      </c>
      <c r="H269">
        <v>104.244</v>
      </c>
      <c r="I269">
        <v>6.9575100000000001</v>
      </c>
      <c r="K269" s="10">
        <f t="shared" si="56"/>
        <v>91724.3</v>
      </c>
      <c r="M269">
        <v>2025</v>
      </c>
      <c r="N269">
        <v>303.54199999999997</v>
      </c>
      <c r="O269">
        <v>77.585700000000003</v>
      </c>
      <c r="P269">
        <v>71.271299999999997</v>
      </c>
      <c r="Q269">
        <v>80.539199999999994</v>
      </c>
      <c r="R269">
        <v>87.995099999999994</v>
      </c>
      <c r="S269">
        <v>89.159599999999998</v>
      </c>
      <c r="T269">
        <v>101.68</v>
      </c>
      <c r="U269">
        <v>6.9578899999999999</v>
      </c>
      <c r="W269" s="10">
        <f t="shared" si="57"/>
        <v>89159.599999999991</v>
      </c>
    </row>
    <row r="270" spans="1:23" ht="15" customHeight="1" x14ac:dyDescent="0.2">
      <c r="A270">
        <v>2026</v>
      </c>
      <c r="B270">
        <v>303.54199999999997</v>
      </c>
      <c r="C270">
        <v>77.585700000000003</v>
      </c>
      <c r="D270">
        <v>71.271299999999997</v>
      </c>
      <c r="E270">
        <v>80.734300000000005</v>
      </c>
      <c r="F270">
        <v>89.880600000000001</v>
      </c>
      <c r="G270">
        <v>91.413499999999999</v>
      </c>
      <c r="H270">
        <v>106.91800000000001</v>
      </c>
      <c r="I270">
        <v>8.3129200000000001</v>
      </c>
      <c r="K270" s="10">
        <f t="shared" si="56"/>
        <v>91413.5</v>
      </c>
      <c r="M270">
        <v>2026</v>
      </c>
      <c r="N270">
        <v>303.54199999999997</v>
      </c>
      <c r="O270">
        <v>77.585700000000003</v>
      </c>
      <c r="P270">
        <v>71.271299999999997</v>
      </c>
      <c r="Q270">
        <v>78.392300000000006</v>
      </c>
      <c r="R270">
        <v>87.538799999999995</v>
      </c>
      <c r="S270">
        <v>89.071799999999996</v>
      </c>
      <c r="T270">
        <v>104.57599999999999</v>
      </c>
      <c r="U270">
        <v>8.3131400000000006</v>
      </c>
      <c r="W270" s="10">
        <f t="shared" si="57"/>
        <v>89071.8</v>
      </c>
    </row>
    <row r="271" spans="1:23" ht="15" customHeight="1" x14ac:dyDescent="0.2">
      <c r="A271">
        <v>2027</v>
      </c>
      <c r="B271">
        <v>303.54199999999997</v>
      </c>
      <c r="C271">
        <v>77.585700000000003</v>
      </c>
      <c r="D271">
        <v>71.271299999999997</v>
      </c>
      <c r="E271">
        <v>78.760099999999994</v>
      </c>
      <c r="F271">
        <v>89.975499999999997</v>
      </c>
      <c r="G271">
        <v>91.58</v>
      </c>
      <c r="H271">
        <v>109.479</v>
      </c>
      <c r="I271">
        <v>9.5983499999999999</v>
      </c>
      <c r="K271" s="10">
        <f t="shared" si="56"/>
        <v>91580</v>
      </c>
      <c r="M271">
        <v>2027</v>
      </c>
      <c r="N271">
        <v>303.54199999999997</v>
      </c>
      <c r="O271">
        <v>77.585700000000003</v>
      </c>
      <c r="P271">
        <v>71.271299999999997</v>
      </c>
      <c r="Q271">
        <v>76.629900000000006</v>
      </c>
      <c r="R271">
        <v>87.845399999999998</v>
      </c>
      <c r="S271">
        <v>89.4499</v>
      </c>
      <c r="T271">
        <v>107.349</v>
      </c>
      <c r="U271">
        <v>9.5984599999999993</v>
      </c>
      <c r="W271" s="10">
        <f t="shared" si="57"/>
        <v>89449.9</v>
      </c>
    </row>
    <row r="272" spans="1:23" ht="15" customHeight="1" x14ac:dyDescent="0.2">
      <c r="A272">
        <v>2028</v>
      </c>
      <c r="B272">
        <v>303.54199999999997</v>
      </c>
      <c r="C272">
        <v>77.585700000000003</v>
      </c>
      <c r="D272">
        <v>71.271299999999997</v>
      </c>
      <c r="E272">
        <v>77.701400000000007</v>
      </c>
      <c r="F272">
        <v>90.360299999999995</v>
      </c>
      <c r="G272">
        <v>92.062600000000003</v>
      </c>
      <c r="H272">
        <v>111.351</v>
      </c>
      <c r="I272">
        <v>10.7234</v>
      </c>
      <c r="K272" s="10">
        <f t="shared" si="56"/>
        <v>92062.6</v>
      </c>
      <c r="M272">
        <v>2028</v>
      </c>
      <c r="N272">
        <v>303.54199999999997</v>
      </c>
      <c r="O272">
        <v>77.585700000000003</v>
      </c>
      <c r="P272">
        <v>71.271299999999997</v>
      </c>
      <c r="Q272">
        <v>75.769000000000005</v>
      </c>
      <c r="R272">
        <v>88.427899999999994</v>
      </c>
      <c r="S272">
        <v>90.130200000000002</v>
      </c>
      <c r="T272">
        <v>109.419</v>
      </c>
      <c r="U272">
        <v>10.7234</v>
      </c>
      <c r="W272" s="10">
        <f t="shared" si="57"/>
        <v>90130.2</v>
      </c>
    </row>
    <row r="273" spans="1:23" ht="15" customHeight="1" x14ac:dyDescent="0.2">
      <c r="A273">
        <v>2029</v>
      </c>
      <c r="B273">
        <v>303.54199999999997</v>
      </c>
      <c r="C273">
        <v>77.585700000000003</v>
      </c>
      <c r="D273">
        <v>71.271299999999997</v>
      </c>
      <c r="E273">
        <v>77.107500000000002</v>
      </c>
      <c r="F273">
        <v>91.171499999999995</v>
      </c>
      <c r="G273">
        <v>92.812899999999999</v>
      </c>
      <c r="H273">
        <v>114.47799999999999</v>
      </c>
      <c r="I273">
        <v>11.7729</v>
      </c>
      <c r="K273" s="10">
        <f t="shared" si="56"/>
        <v>92812.9</v>
      </c>
      <c r="M273">
        <v>2029</v>
      </c>
      <c r="N273">
        <v>303.54199999999997</v>
      </c>
      <c r="O273">
        <v>77.585700000000003</v>
      </c>
      <c r="P273">
        <v>71.271299999999997</v>
      </c>
      <c r="Q273">
        <v>75.358599999999996</v>
      </c>
      <c r="R273">
        <v>89.422499999999999</v>
      </c>
      <c r="S273">
        <v>91.063999999999993</v>
      </c>
      <c r="T273">
        <v>112.729</v>
      </c>
      <c r="U273">
        <v>11.7728</v>
      </c>
      <c r="W273" s="10">
        <f t="shared" si="57"/>
        <v>91064</v>
      </c>
    </row>
    <row r="274" spans="1:23" ht="15" customHeight="1" x14ac:dyDescent="0.2">
      <c r="A274">
        <v>2030</v>
      </c>
      <c r="B274">
        <v>303.54199999999997</v>
      </c>
      <c r="C274">
        <v>77.585700000000003</v>
      </c>
      <c r="D274">
        <v>71.271299999999997</v>
      </c>
      <c r="E274">
        <v>76.304400000000001</v>
      </c>
      <c r="F274">
        <v>92.059700000000007</v>
      </c>
      <c r="G274">
        <v>93.577100000000002</v>
      </c>
      <c r="H274">
        <v>116.282</v>
      </c>
      <c r="I274">
        <v>12.6982</v>
      </c>
      <c r="K274" s="10">
        <f t="shared" si="56"/>
        <v>93577.1</v>
      </c>
      <c r="M274">
        <v>2030</v>
      </c>
      <c r="N274">
        <v>303.54199999999997</v>
      </c>
      <c r="O274">
        <v>77.585700000000003</v>
      </c>
      <c r="P274">
        <v>71.271299999999997</v>
      </c>
      <c r="Q274">
        <v>74.724699999999999</v>
      </c>
      <c r="R274">
        <v>90.480099999999993</v>
      </c>
      <c r="S274">
        <v>91.997500000000002</v>
      </c>
      <c r="T274">
        <v>114.702</v>
      </c>
      <c r="U274">
        <v>12.6982</v>
      </c>
      <c r="W274" s="10">
        <f t="shared" si="57"/>
        <v>91997.5</v>
      </c>
    </row>
    <row r="275" spans="1:23" ht="15" customHeight="1" x14ac:dyDescent="0.2">
      <c r="A275">
        <v>2031</v>
      </c>
      <c r="B275">
        <v>303.54199999999997</v>
      </c>
      <c r="C275">
        <v>77.585700000000003</v>
      </c>
      <c r="D275">
        <v>71.271299999999997</v>
      </c>
      <c r="E275">
        <v>76.362899999999996</v>
      </c>
      <c r="F275">
        <v>92.945499999999996</v>
      </c>
      <c r="G275">
        <v>94.406999999999996</v>
      </c>
      <c r="H275">
        <v>117.73699999999999</v>
      </c>
      <c r="I275">
        <v>13.4008</v>
      </c>
      <c r="K275" s="10">
        <f t="shared" si="56"/>
        <v>94407</v>
      </c>
      <c r="M275">
        <v>2031</v>
      </c>
      <c r="N275">
        <v>303.54199999999997</v>
      </c>
      <c r="O275">
        <v>77.585700000000003</v>
      </c>
      <c r="P275">
        <v>71.271299999999997</v>
      </c>
      <c r="Q275">
        <v>74.938500000000005</v>
      </c>
      <c r="R275">
        <v>91.521000000000001</v>
      </c>
      <c r="S275">
        <v>92.982399999999998</v>
      </c>
      <c r="T275">
        <v>116.312</v>
      </c>
      <c r="U275">
        <v>13.4008</v>
      </c>
      <c r="W275" s="10">
        <f t="shared" si="57"/>
        <v>92982.399999999994</v>
      </c>
    </row>
    <row r="276" spans="1:23" ht="15" customHeight="1" x14ac:dyDescent="0.2">
      <c r="A276">
        <v>2032</v>
      </c>
      <c r="B276">
        <v>303.54199999999997</v>
      </c>
      <c r="C276">
        <v>77.585700000000003</v>
      </c>
      <c r="D276">
        <v>71.271299999999997</v>
      </c>
      <c r="E276">
        <v>76.254499999999993</v>
      </c>
      <c r="F276">
        <v>93.824100000000001</v>
      </c>
      <c r="G276">
        <v>95.156000000000006</v>
      </c>
      <c r="H276">
        <v>118.842</v>
      </c>
      <c r="I276">
        <v>13.980700000000001</v>
      </c>
      <c r="K276" s="10">
        <f t="shared" si="56"/>
        <v>95156</v>
      </c>
      <c r="M276">
        <v>2032</v>
      </c>
      <c r="N276">
        <v>303.54199999999997</v>
      </c>
      <c r="O276">
        <v>77.585700000000003</v>
      </c>
      <c r="P276">
        <v>71.271299999999997</v>
      </c>
      <c r="Q276">
        <v>74.971400000000003</v>
      </c>
      <c r="R276">
        <v>92.5411</v>
      </c>
      <c r="S276">
        <v>93.872799999999998</v>
      </c>
      <c r="T276">
        <v>117.559</v>
      </c>
      <c r="U276">
        <v>13.980600000000001</v>
      </c>
      <c r="W276" s="10">
        <f t="shared" si="57"/>
        <v>93872.8</v>
      </c>
    </row>
    <row r="277" spans="1:23" ht="15" customHeight="1" x14ac:dyDescent="0.2">
      <c r="A277">
        <v>2033</v>
      </c>
      <c r="B277">
        <v>303.54199999999997</v>
      </c>
      <c r="C277">
        <v>77.585700000000003</v>
      </c>
      <c r="D277">
        <v>71.271299999999997</v>
      </c>
      <c r="E277">
        <v>76.169399999999996</v>
      </c>
      <c r="F277">
        <v>94.440700000000007</v>
      </c>
      <c r="G277">
        <v>95.884699999999995</v>
      </c>
      <c r="H277">
        <v>119.89</v>
      </c>
      <c r="I277">
        <v>14.4419</v>
      </c>
      <c r="K277" s="10">
        <f t="shared" si="56"/>
        <v>95884.7</v>
      </c>
      <c r="M277">
        <v>2033</v>
      </c>
      <c r="N277">
        <v>303.54199999999997</v>
      </c>
      <c r="O277">
        <v>77.585700000000003</v>
      </c>
      <c r="P277">
        <v>71.271299999999997</v>
      </c>
      <c r="Q277">
        <v>75.014899999999997</v>
      </c>
      <c r="R277">
        <v>93.285600000000002</v>
      </c>
      <c r="S277">
        <v>94.73</v>
      </c>
      <c r="T277">
        <v>118.736</v>
      </c>
      <c r="U277">
        <v>14.441800000000001</v>
      </c>
      <c r="W277" s="10">
        <f t="shared" si="57"/>
        <v>94730</v>
      </c>
    </row>
    <row r="278" spans="1:23" ht="15" customHeight="1" x14ac:dyDescent="0.2">
      <c r="A278" t="s">
        <v>16</v>
      </c>
      <c r="B278">
        <v>5</v>
      </c>
      <c r="C278" t="s">
        <v>16</v>
      </c>
      <c r="D278" t="s">
        <v>17</v>
      </c>
      <c r="E278" t="s">
        <v>100</v>
      </c>
      <c r="M278" t="s">
        <v>16</v>
      </c>
      <c r="N278">
        <v>5</v>
      </c>
      <c r="O278" t="s">
        <v>16</v>
      </c>
      <c r="P278" t="s">
        <v>17</v>
      </c>
      <c r="Q278" t="s">
        <v>100</v>
      </c>
    </row>
    <row r="279" spans="1:23" ht="15" customHeight="1" x14ac:dyDescent="0.2">
      <c r="A279" t="s">
        <v>18</v>
      </c>
      <c r="B279" t="s">
        <v>100</v>
      </c>
      <c r="M279" t="s">
        <v>18</v>
      </c>
      <c r="N279" t="s">
        <v>100</v>
      </c>
    </row>
    <row r="280" spans="1:23" ht="15" customHeight="1" x14ac:dyDescent="0.2">
      <c r="A280" t="s">
        <v>6</v>
      </c>
      <c r="B280" t="s">
        <v>19</v>
      </c>
      <c r="C280" t="s">
        <v>20</v>
      </c>
      <c r="D280" t="s">
        <v>21</v>
      </c>
      <c r="E280" t="s">
        <v>22</v>
      </c>
      <c r="F280" t="s">
        <v>23</v>
      </c>
      <c r="G280" t="s">
        <v>24</v>
      </c>
      <c r="H280" t="s">
        <v>25</v>
      </c>
      <c r="I280" t="s">
        <v>26</v>
      </c>
      <c r="M280" t="s">
        <v>6</v>
      </c>
      <c r="N280" t="s">
        <v>19</v>
      </c>
      <c r="O280" t="s">
        <v>20</v>
      </c>
      <c r="P280" t="s">
        <v>21</v>
      </c>
      <c r="Q280" t="s">
        <v>22</v>
      </c>
      <c r="R280" t="s">
        <v>23</v>
      </c>
      <c r="S280" t="s">
        <v>24</v>
      </c>
      <c r="T280" t="s">
        <v>25</v>
      </c>
      <c r="U280" t="s">
        <v>26</v>
      </c>
    </row>
    <row r="281" spans="1:23" ht="15" customHeight="1" x14ac:dyDescent="0.2">
      <c r="A281">
        <v>2020</v>
      </c>
      <c r="B281">
        <v>0</v>
      </c>
      <c r="C281">
        <v>4.3622699999999996</v>
      </c>
      <c r="D281">
        <v>4.6677200000000001</v>
      </c>
      <c r="E281">
        <v>2.1974999999999998</v>
      </c>
      <c r="F281">
        <v>2.1974999999999998</v>
      </c>
      <c r="G281">
        <v>2.1974999999999998</v>
      </c>
      <c r="H281">
        <v>2.1974999999999998</v>
      </c>
      <c r="I281" s="1">
        <v>1.19904E-14</v>
      </c>
      <c r="K281" s="10">
        <f t="shared" ref="K281:K294" si="58">G281*1000</f>
        <v>2197.5</v>
      </c>
      <c r="M281">
        <v>2020</v>
      </c>
      <c r="N281">
        <v>0</v>
      </c>
      <c r="O281">
        <v>4.3622699999999996</v>
      </c>
      <c r="P281">
        <v>4.6677200000000001</v>
      </c>
      <c r="Q281">
        <v>2.1974999999999998</v>
      </c>
      <c r="R281">
        <v>2.1974999999999998</v>
      </c>
      <c r="S281">
        <v>2.1974999999999998</v>
      </c>
      <c r="T281">
        <v>2.1974999999999998</v>
      </c>
      <c r="U281" s="1">
        <v>1.19904E-14</v>
      </c>
      <c r="W281" s="10">
        <f t="shared" ref="W281:W294" si="59">S281*1000</f>
        <v>2197.5</v>
      </c>
    </row>
    <row r="282" spans="1:23" ht="15" customHeight="1" x14ac:dyDescent="0.2">
      <c r="A282">
        <v>2021</v>
      </c>
      <c r="B282">
        <v>0</v>
      </c>
      <c r="C282">
        <v>4.3622699999999996</v>
      </c>
      <c r="D282">
        <v>4.6677200000000001</v>
      </c>
      <c r="E282">
        <v>2.99749</v>
      </c>
      <c r="F282">
        <v>2.99749</v>
      </c>
      <c r="G282">
        <v>2.99749</v>
      </c>
      <c r="H282">
        <v>2.99749</v>
      </c>
      <c r="I282" s="1">
        <v>1.1053499999999999E-11</v>
      </c>
      <c r="K282" s="10">
        <f t="shared" si="58"/>
        <v>2997.49</v>
      </c>
      <c r="M282">
        <v>2021</v>
      </c>
      <c r="N282">
        <v>0</v>
      </c>
      <c r="O282">
        <v>4.3622699999999996</v>
      </c>
      <c r="P282">
        <v>4.6677200000000001</v>
      </c>
      <c r="Q282">
        <v>2.99749</v>
      </c>
      <c r="R282">
        <v>2.99749</v>
      </c>
      <c r="S282">
        <v>2.99749</v>
      </c>
      <c r="T282">
        <v>2.99749</v>
      </c>
      <c r="U282" s="1">
        <v>1.1053499999999999E-11</v>
      </c>
      <c r="W282" s="10">
        <f t="shared" si="59"/>
        <v>2997.49</v>
      </c>
    </row>
    <row r="283" spans="1:23" ht="15" customHeight="1" x14ac:dyDescent="0.2">
      <c r="A283">
        <v>2022</v>
      </c>
      <c r="B283">
        <v>0</v>
      </c>
      <c r="C283">
        <v>4.3622699999999996</v>
      </c>
      <c r="D283">
        <v>4.6677200000000001</v>
      </c>
      <c r="E283">
        <v>0</v>
      </c>
      <c r="F283">
        <v>0</v>
      </c>
      <c r="G283">
        <v>0</v>
      </c>
      <c r="H283">
        <v>0</v>
      </c>
      <c r="I283" s="1">
        <v>0</v>
      </c>
      <c r="K283" s="10">
        <f t="shared" si="58"/>
        <v>0</v>
      </c>
      <c r="M283">
        <v>2022</v>
      </c>
      <c r="N283">
        <v>0</v>
      </c>
      <c r="O283">
        <v>4.3622699999999996</v>
      </c>
      <c r="P283">
        <v>4.6677200000000001</v>
      </c>
      <c r="Q283">
        <v>4.7245699999999999</v>
      </c>
      <c r="R283">
        <v>4.7245699999999999</v>
      </c>
      <c r="S283">
        <v>4.7245699999999999</v>
      </c>
      <c r="T283">
        <v>4.7245699999999999</v>
      </c>
      <c r="U283" s="1">
        <v>5.4673399999999997E-10</v>
      </c>
      <c r="W283" s="10">
        <f t="shared" si="59"/>
        <v>4724.57</v>
      </c>
    </row>
    <row r="284" spans="1:23" ht="15" customHeight="1" x14ac:dyDescent="0.2">
      <c r="A284">
        <v>2023</v>
      </c>
      <c r="B284">
        <v>0</v>
      </c>
      <c r="C284">
        <v>4.3622699999999996</v>
      </c>
      <c r="D284">
        <v>4.6677200000000001</v>
      </c>
      <c r="E284">
        <v>0</v>
      </c>
      <c r="F284">
        <v>0</v>
      </c>
      <c r="G284">
        <v>0</v>
      </c>
      <c r="H284">
        <v>0</v>
      </c>
      <c r="I284" s="1">
        <v>0</v>
      </c>
      <c r="K284" s="10">
        <f t="shared" si="58"/>
        <v>0</v>
      </c>
      <c r="M284">
        <v>2023</v>
      </c>
      <c r="N284">
        <v>0</v>
      </c>
      <c r="O284">
        <v>4.3622699999999996</v>
      </c>
      <c r="P284">
        <v>4.6677200000000001</v>
      </c>
      <c r="Q284">
        <v>4.3367500000000003</v>
      </c>
      <c r="R284">
        <v>4.3367500000000003</v>
      </c>
      <c r="S284">
        <v>4.3367500000000003</v>
      </c>
      <c r="T284">
        <v>4.3367500000000003</v>
      </c>
      <c r="U284" s="1">
        <v>2.2491E-9</v>
      </c>
      <c r="W284" s="10">
        <f t="shared" si="59"/>
        <v>4336.75</v>
      </c>
    </row>
    <row r="285" spans="1:23" ht="15" customHeight="1" x14ac:dyDescent="0.2">
      <c r="A285">
        <v>2024</v>
      </c>
      <c r="B285">
        <v>0</v>
      </c>
      <c r="C285">
        <v>4.3622699999999996</v>
      </c>
      <c r="D285">
        <v>4.6677200000000001</v>
      </c>
      <c r="E285">
        <v>0</v>
      </c>
      <c r="F285">
        <v>0</v>
      </c>
      <c r="G285">
        <v>0</v>
      </c>
      <c r="H285">
        <v>0</v>
      </c>
      <c r="I285" s="1">
        <v>0</v>
      </c>
      <c r="K285" s="10">
        <f t="shared" si="58"/>
        <v>0</v>
      </c>
      <c r="M285">
        <v>2024</v>
      </c>
      <c r="N285">
        <v>0</v>
      </c>
      <c r="O285">
        <v>4.3622699999999996</v>
      </c>
      <c r="P285">
        <v>4.6677200000000001</v>
      </c>
      <c r="Q285">
        <v>0</v>
      </c>
      <c r="R285">
        <v>0</v>
      </c>
      <c r="S285">
        <v>0</v>
      </c>
      <c r="T285">
        <v>0</v>
      </c>
      <c r="U285" s="1">
        <v>0</v>
      </c>
      <c r="W285" s="10">
        <f t="shared" si="59"/>
        <v>0</v>
      </c>
    </row>
    <row r="286" spans="1:23" ht="15" customHeight="1" x14ac:dyDescent="0.2">
      <c r="A286">
        <v>2025</v>
      </c>
      <c r="B286">
        <v>0</v>
      </c>
      <c r="C286">
        <v>4.3622699999999996</v>
      </c>
      <c r="D286">
        <v>4.6677200000000001</v>
      </c>
      <c r="E286">
        <v>0</v>
      </c>
      <c r="F286">
        <v>0</v>
      </c>
      <c r="G286">
        <v>0</v>
      </c>
      <c r="H286">
        <v>0</v>
      </c>
      <c r="I286">
        <v>0</v>
      </c>
      <c r="K286" s="10">
        <f t="shared" si="58"/>
        <v>0</v>
      </c>
      <c r="M286">
        <v>2025</v>
      </c>
      <c r="N286">
        <v>0</v>
      </c>
      <c r="O286">
        <v>4.3622699999999996</v>
      </c>
      <c r="P286">
        <v>4.6677200000000001</v>
      </c>
      <c r="Q286">
        <v>0</v>
      </c>
      <c r="R286">
        <v>0</v>
      </c>
      <c r="S286">
        <v>0</v>
      </c>
      <c r="T286">
        <v>0</v>
      </c>
      <c r="U286">
        <v>0</v>
      </c>
      <c r="W286" s="10">
        <f t="shared" si="59"/>
        <v>0</v>
      </c>
    </row>
    <row r="287" spans="1:23" ht="15" customHeight="1" x14ac:dyDescent="0.2">
      <c r="A287">
        <v>2026</v>
      </c>
      <c r="B287">
        <v>0</v>
      </c>
      <c r="C287">
        <v>4.3622699999999996</v>
      </c>
      <c r="D287">
        <v>4.6677200000000001</v>
      </c>
      <c r="E287">
        <v>0</v>
      </c>
      <c r="F287">
        <v>0</v>
      </c>
      <c r="G287">
        <v>0</v>
      </c>
      <c r="H287">
        <v>0</v>
      </c>
      <c r="I287">
        <v>0</v>
      </c>
      <c r="K287" s="10">
        <f t="shared" si="58"/>
        <v>0</v>
      </c>
      <c r="M287">
        <v>2026</v>
      </c>
      <c r="N287">
        <v>0</v>
      </c>
      <c r="O287">
        <v>4.3622699999999996</v>
      </c>
      <c r="P287">
        <v>4.6677200000000001</v>
      </c>
      <c r="Q287">
        <v>0</v>
      </c>
      <c r="R287">
        <v>0</v>
      </c>
      <c r="S287">
        <v>0</v>
      </c>
      <c r="T287">
        <v>0</v>
      </c>
      <c r="U287">
        <v>0</v>
      </c>
      <c r="W287" s="10">
        <f t="shared" si="59"/>
        <v>0</v>
      </c>
    </row>
    <row r="288" spans="1:23" ht="15" customHeight="1" x14ac:dyDescent="0.2">
      <c r="A288">
        <v>2027</v>
      </c>
      <c r="B288">
        <v>0</v>
      </c>
      <c r="C288">
        <v>4.3622699999999996</v>
      </c>
      <c r="D288">
        <v>4.6677200000000001</v>
      </c>
      <c r="E288">
        <v>0</v>
      </c>
      <c r="F288">
        <v>0</v>
      </c>
      <c r="G288">
        <v>0</v>
      </c>
      <c r="H288">
        <v>0</v>
      </c>
      <c r="I288">
        <v>0</v>
      </c>
      <c r="K288" s="10">
        <f t="shared" si="58"/>
        <v>0</v>
      </c>
      <c r="M288">
        <v>2027</v>
      </c>
      <c r="N288">
        <v>0</v>
      </c>
      <c r="O288">
        <v>4.3622699999999996</v>
      </c>
      <c r="P288">
        <v>4.6677200000000001</v>
      </c>
      <c r="Q288">
        <v>0</v>
      </c>
      <c r="R288">
        <v>0</v>
      </c>
      <c r="S288">
        <v>0</v>
      </c>
      <c r="T288">
        <v>0</v>
      </c>
      <c r="U288">
        <v>0</v>
      </c>
      <c r="W288" s="10">
        <f t="shared" si="59"/>
        <v>0</v>
      </c>
    </row>
    <row r="289" spans="1:23" ht="15" customHeight="1" x14ac:dyDescent="0.2">
      <c r="A289">
        <v>2028</v>
      </c>
      <c r="B289">
        <v>0</v>
      </c>
      <c r="C289">
        <v>4.3622699999999996</v>
      </c>
      <c r="D289">
        <v>4.6677200000000001</v>
      </c>
      <c r="E289">
        <v>0</v>
      </c>
      <c r="F289">
        <v>0</v>
      </c>
      <c r="G289">
        <v>0</v>
      </c>
      <c r="H289">
        <v>0</v>
      </c>
      <c r="I289">
        <v>0</v>
      </c>
      <c r="K289" s="10">
        <f t="shared" si="58"/>
        <v>0</v>
      </c>
      <c r="M289">
        <v>2028</v>
      </c>
      <c r="N289">
        <v>0</v>
      </c>
      <c r="O289">
        <v>4.3622699999999996</v>
      </c>
      <c r="P289">
        <v>4.6677200000000001</v>
      </c>
      <c r="Q289">
        <v>0</v>
      </c>
      <c r="R289">
        <v>0</v>
      </c>
      <c r="S289">
        <v>0</v>
      </c>
      <c r="T289">
        <v>0</v>
      </c>
      <c r="U289">
        <v>0</v>
      </c>
      <c r="W289" s="10">
        <f t="shared" si="59"/>
        <v>0</v>
      </c>
    </row>
    <row r="290" spans="1:23" ht="15" customHeight="1" x14ac:dyDescent="0.2">
      <c r="A290">
        <v>2029</v>
      </c>
      <c r="B290">
        <v>0</v>
      </c>
      <c r="C290">
        <v>4.3622699999999996</v>
      </c>
      <c r="D290">
        <v>4.6677200000000001</v>
      </c>
      <c r="E290">
        <v>0</v>
      </c>
      <c r="F290">
        <v>0</v>
      </c>
      <c r="G290">
        <v>0</v>
      </c>
      <c r="H290">
        <v>0</v>
      </c>
      <c r="I290">
        <v>0</v>
      </c>
      <c r="K290" s="10">
        <f t="shared" si="58"/>
        <v>0</v>
      </c>
      <c r="M290">
        <v>2029</v>
      </c>
      <c r="N290">
        <v>0</v>
      </c>
      <c r="O290">
        <v>4.3622699999999996</v>
      </c>
      <c r="P290">
        <v>4.6677200000000001</v>
      </c>
      <c r="Q290">
        <v>0</v>
      </c>
      <c r="R290">
        <v>0</v>
      </c>
      <c r="S290">
        <v>0</v>
      </c>
      <c r="T290">
        <v>0</v>
      </c>
      <c r="U290">
        <v>0</v>
      </c>
      <c r="W290" s="10">
        <f t="shared" si="59"/>
        <v>0</v>
      </c>
    </row>
    <row r="291" spans="1:23" ht="15" customHeight="1" x14ac:dyDescent="0.2">
      <c r="A291">
        <v>2030</v>
      </c>
      <c r="B291">
        <v>0</v>
      </c>
      <c r="C291">
        <v>4.3622699999999996</v>
      </c>
      <c r="D291">
        <v>4.6677200000000001</v>
      </c>
      <c r="E291">
        <v>0</v>
      </c>
      <c r="F291">
        <v>0</v>
      </c>
      <c r="G291">
        <v>0</v>
      </c>
      <c r="H291">
        <v>0</v>
      </c>
      <c r="I291">
        <v>0</v>
      </c>
      <c r="K291" s="10">
        <f t="shared" si="58"/>
        <v>0</v>
      </c>
      <c r="M291">
        <v>2030</v>
      </c>
      <c r="N291">
        <v>0</v>
      </c>
      <c r="O291">
        <v>4.3622699999999996</v>
      </c>
      <c r="P291">
        <v>4.6677200000000001</v>
      </c>
      <c r="Q291">
        <v>0</v>
      </c>
      <c r="R291">
        <v>0</v>
      </c>
      <c r="S291">
        <v>0</v>
      </c>
      <c r="T291">
        <v>0</v>
      </c>
      <c r="U291">
        <v>0</v>
      </c>
      <c r="W291" s="10">
        <f t="shared" si="59"/>
        <v>0</v>
      </c>
    </row>
    <row r="292" spans="1:23" ht="15" customHeight="1" x14ac:dyDescent="0.2">
      <c r="A292">
        <v>2031</v>
      </c>
      <c r="B292">
        <v>0</v>
      </c>
      <c r="C292">
        <v>4.3622699999999996</v>
      </c>
      <c r="D292">
        <v>4.6677200000000001</v>
      </c>
      <c r="E292">
        <v>0</v>
      </c>
      <c r="F292">
        <v>0</v>
      </c>
      <c r="G292">
        <v>0</v>
      </c>
      <c r="H292">
        <v>0</v>
      </c>
      <c r="I292">
        <v>0</v>
      </c>
      <c r="K292" s="10">
        <f t="shared" si="58"/>
        <v>0</v>
      </c>
      <c r="M292">
        <v>2031</v>
      </c>
      <c r="N292">
        <v>0</v>
      </c>
      <c r="O292">
        <v>4.3622699999999996</v>
      </c>
      <c r="P292">
        <v>4.6677200000000001</v>
      </c>
      <c r="Q292">
        <v>0</v>
      </c>
      <c r="R292">
        <v>0</v>
      </c>
      <c r="S292">
        <v>0</v>
      </c>
      <c r="T292">
        <v>0</v>
      </c>
      <c r="U292">
        <v>0</v>
      </c>
      <c r="W292" s="10">
        <f t="shared" si="59"/>
        <v>0</v>
      </c>
    </row>
    <row r="293" spans="1:23" ht="15" customHeight="1" x14ac:dyDescent="0.2">
      <c r="A293">
        <v>2032</v>
      </c>
      <c r="B293">
        <v>0</v>
      </c>
      <c r="C293">
        <v>4.3622699999999996</v>
      </c>
      <c r="D293">
        <v>4.6677200000000001</v>
      </c>
      <c r="E293">
        <v>0</v>
      </c>
      <c r="F293">
        <v>0</v>
      </c>
      <c r="G293">
        <v>0</v>
      </c>
      <c r="H293">
        <v>0</v>
      </c>
      <c r="I293">
        <v>0</v>
      </c>
      <c r="K293" s="10">
        <f t="shared" si="58"/>
        <v>0</v>
      </c>
      <c r="M293">
        <v>2032</v>
      </c>
      <c r="N293">
        <v>0</v>
      </c>
      <c r="O293">
        <v>4.3622699999999996</v>
      </c>
      <c r="P293">
        <v>4.6677200000000001</v>
      </c>
      <c r="Q293">
        <v>0</v>
      </c>
      <c r="R293">
        <v>0</v>
      </c>
      <c r="S293">
        <v>0</v>
      </c>
      <c r="T293">
        <v>0</v>
      </c>
      <c r="U293">
        <v>0</v>
      </c>
      <c r="W293" s="10">
        <f t="shared" si="59"/>
        <v>0</v>
      </c>
    </row>
    <row r="294" spans="1:23" ht="15" customHeight="1" x14ac:dyDescent="0.2">
      <c r="A294">
        <v>2033</v>
      </c>
      <c r="B294">
        <v>0</v>
      </c>
      <c r="C294">
        <v>4.3622699999999996</v>
      </c>
      <c r="D294">
        <v>4.6677200000000001</v>
      </c>
      <c r="E294">
        <v>0</v>
      </c>
      <c r="F294">
        <v>0</v>
      </c>
      <c r="G294">
        <v>0</v>
      </c>
      <c r="H294">
        <v>0</v>
      </c>
      <c r="I294">
        <v>0</v>
      </c>
      <c r="K294" s="10">
        <f t="shared" si="58"/>
        <v>0</v>
      </c>
      <c r="M294">
        <v>2033</v>
      </c>
      <c r="N294">
        <v>0</v>
      </c>
      <c r="O294">
        <v>4.3622699999999996</v>
      </c>
      <c r="P294">
        <v>4.6677200000000001</v>
      </c>
      <c r="Q294">
        <v>0</v>
      </c>
      <c r="R294">
        <v>0</v>
      </c>
      <c r="S294">
        <v>0</v>
      </c>
      <c r="T294">
        <v>0</v>
      </c>
      <c r="U294">
        <v>0</v>
      </c>
      <c r="W294" s="10">
        <f t="shared" si="59"/>
        <v>0</v>
      </c>
    </row>
    <row r="295" spans="1:23" ht="15" customHeight="1" x14ac:dyDescent="0.2"/>
    <row r="296" spans="1:23" ht="15" customHeight="1" x14ac:dyDescent="0.2">
      <c r="A296" t="s">
        <v>29</v>
      </c>
      <c r="B296" t="s">
        <v>100</v>
      </c>
      <c r="M296" t="s">
        <v>29</v>
      </c>
      <c r="N296" t="s">
        <v>100</v>
      </c>
    </row>
    <row r="297" spans="1:23" ht="15" customHeight="1" x14ac:dyDescent="0.2">
      <c r="A297" t="s">
        <v>6</v>
      </c>
      <c r="B297" t="s">
        <v>30</v>
      </c>
      <c r="C297" t="s">
        <v>31</v>
      </c>
      <c r="D297" t="s">
        <v>32</v>
      </c>
      <c r="E297" t="s">
        <v>33</v>
      </c>
      <c r="F297" t="s">
        <v>34</v>
      </c>
      <c r="G297" t="s">
        <v>35</v>
      </c>
      <c r="H297" t="s">
        <v>36</v>
      </c>
      <c r="I297" t="s">
        <v>37</v>
      </c>
      <c r="M297" t="s">
        <v>6</v>
      </c>
      <c r="N297" t="s">
        <v>30</v>
      </c>
      <c r="O297" t="s">
        <v>31</v>
      </c>
      <c r="P297" t="s">
        <v>32</v>
      </c>
      <c r="Q297" t="s">
        <v>33</v>
      </c>
      <c r="R297" t="s">
        <v>34</v>
      </c>
      <c r="S297" t="s">
        <v>35</v>
      </c>
      <c r="T297" t="s">
        <v>36</v>
      </c>
      <c r="U297" t="s">
        <v>37</v>
      </c>
    </row>
    <row r="298" spans="1:23" ht="15" customHeight="1" x14ac:dyDescent="0.2">
      <c r="A298">
        <v>2020</v>
      </c>
      <c r="B298">
        <v>60.855200000000004</v>
      </c>
      <c r="C298">
        <v>24.342099999999999</v>
      </c>
      <c r="D298">
        <v>21.299299999999999</v>
      </c>
      <c r="E298">
        <v>37.594200000000001</v>
      </c>
      <c r="F298">
        <v>37.594200000000001</v>
      </c>
      <c r="G298">
        <v>37.594200000000001</v>
      </c>
      <c r="H298">
        <v>37.594200000000001</v>
      </c>
      <c r="I298" s="1">
        <v>1.27898E-13</v>
      </c>
      <c r="K298" s="10">
        <f t="shared" ref="K298:K311" si="60">G298*1000</f>
        <v>37594.199999999997</v>
      </c>
      <c r="M298">
        <v>2020</v>
      </c>
      <c r="N298">
        <v>60.855200000000004</v>
      </c>
      <c r="O298">
        <v>24.342099999999999</v>
      </c>
      <c r="P298">
        <v>21.299299999999999</v>
      </c>
      <c r="Q298">
        <v>37.594200000000001</v>
      </c>
      <c r="R298">
        <v>37.594200000000001</v>
      </c>
      <c r="S298">
        <v>37.594200000000001</v>
      </c>
      <c r="T298">
        <v>37.594200000000001</v>
      </c>
      <c r="U298" s="1">
        <v>1.27898E-13</v>
      </c>
      <c r="W298" s="10">
        <f t="shared" ref="W298:W311" si="61">S298*1000</f>
        <v>37594.199999999997</v>
      </c>
    </row>
    <row r="299" spans="1:23" ht="15" customHeight="1" x14ac:dyDescent="0.2">
      <c r="A299">
        <v>2021</v>
      </c>
      <c r="B299">
        <v>60.855200000000004</v>
      </c>
      <c r="C299">
        <v>24.342099999999999</v>
      </c>
      <c r="D299">
        <v>21.299299999999999</v>
      </c>
      <c r="E299">
        <v>38.532299999999999</v>
      </c>
      <c r="F299">
        <v>38.539000000000001</v>
      </c>
      <c r="G299">
        <v>38.541899999999998</v>
      </c>
      <c r="H299">
        <v>38.561599999999999</v>
      </c>
      <c r="I299" s="1">
        <v>1.01767E-2</v>
      </c>
      <c r="K299" s="10">
        <f t="shared" si="60"/>
        <v>38541.9</v>
      </c>
      <c r="M299">
        <v>2021</v>
      </c>
      <c r="N299">
        <v>60.855200000000004</v>
      </c>
      <c r="O299">
        <v>24.342099999999999</v>
      </c>
      <c r="P299">
        <v>21.299299999999999</v>
      </c>
      <c r="Q299">
        <v>38.532299999999999</v>
      </c>
      <c r="R299">
        <v>38.539000000000001</v>
      </c>
      <c r="S299">
        <v>38.541899999999998</v>
      </c>
      <c r="T299">
        <v>38.561599999999999</v>
      </c>
      <c r="U299" s="1">
        <v>1.01767E-2</v>
      </c>
      <c r="W299" s="10">
        <f t="shared" si="61"/>
        <v>38541.9</v>
      </c>
    </row>
    <row r="300" spans="1:23" ht="15" customHeight="1" x14ac:dyDescent="0.2">
      <c r="A300">
        <v>2022</v>
      </c>
      <c r="B300">
        <v>60.855200000000004</v>
      </c>
      <c r="C300">
        <v>24.342099999999999</v>
      </c>
      <c r="D300">
        <v>21.299299999999999</v>
      </c>
      <c r="E300">
        <v>38.713200000000001</v>
      </c>
      <c r="F300">
        <v>38.738500000000002</v>
      </c>
      <c r="G300">
        <v>38.747</v>
      </c>
      <c r="H300">
        <v>38.807299999999998</v>
      </c>
      <c r="I300" s="1">
        <v>3.2949899999999997E-2</v>
      </c>
      <c r="K300" s="10">
        <f t="shared" si="60"/>
        <v>38747</v>
      </c>
      <c r="M300">
        <v>2022</v>
      </c>
      <c r="N300">
        <v>60.855200000000004</v>
      </c>
      <c r="O300">
        <v>24.342099999999999</v>
      </c>
      <c r="P300">
        <v>21.299299999999999</v>
      </c>
      <c r="Q300">
        <v>38.337600000000002</v>
      </c>
      <c r="R300">
        <v>38.363</v>
      </c>
      <c r="S300">
        <v>38.371400000000001</v>
      </c>
      <c r="T300">
        <v>38.431800000000003</v>
      </c>
      <c r="U300" s="1">
        <v>3.2969400000000003E-2</v>
      </c>
      <c r="W300" s="10">
        <f t="shared" si="61"/>
        <v>38371.4</v>
      </c>
    </row>
    <row r="301" spans="1:23" ht="15" customHeight="1" x14ac:dyDescent="0.2">
      <c r="A301">
        <v>2023</v>
      </c>
      <c r="B301">
        <v>60.855200000000004</v>
      </c>
      <c r="C301">
        <v>24.342099999999999</v>
      </c>
      <c r="D301">
        <v>21.299299999999999</v>
      </c>
      <c r="E301">
        <v>39.311500000000002</v>
      </c>
      <c r="F301">
        <v>39.382399999999997</v>
      </c>
      <c r="G301">
        <v>39.404200000000003</v>
      </c>
      <c r="H301">
        <v>39.560099999999998</v>
      </c>
      <c r="I301" s="1">
        <v>8.7187500000000001E-2</v>
      </c>
      <c r="K301" s="10">
        <f t="shared" si="60"/>
        <v>39404.200000000004</v>
      </c>
      <c r="M301">
        <v>2023</v>
      </c>
      <c r="N301">
        <v>60.855200000000004</v>
      </c>
      <c r="O301">
        <v>24.342099999999999</v>
      </c>
      <c r="P301">
        <v>21.299299999999999</v>
      </c>
      <c r="Q301">
        <v>36.760100000000001</v>
      </c>
      <c r="R301">
        <v>36.831099999999999</v>
      </c>
      <c r="S301">
        <v>36.853000000000002</v>
      </c>
      <c r="T301">
        <v>37.009300000000003</v>
      </c>
      <c r="U301" s="1">
        <v>8.7376300000000004E-2</v>
      </c>
      <c r="W301" s="10">
        <f t="shared" si="61"/>
        <v>36853</v>
      </c>
    </row>
    <row r="302" spans="1:23" ht="15" customHeight="1" x14ac:dyDescent="0.2">
      <c r="A302">
        <v>2024</v>
      </c>
      <c r="B302">
        <v>60.855200000000004</v>
      </c>
      <c r="C302">
        <v>24.342099999999999</v>
      </c>
      <c r="D302">
        <v>21.299299999999999</v>
      </c>
      <c r="E302">
        <v>39.302700000000002</v>
      </c>
      <c r="F302">
        <v>39.4726</v>
      </c>
      <c r="G302">
        <v>39.521700000000003</v>
      </c>
      <c r="H302">
        <v>39.875900000000001</v>
      </c>
      <c r="I302" s="1">
        <v>0.202932</v>
      </c>
      <c r="K302" s="10">
        <f t="shared" si="60"/>
        <v>39521.700000000004</v>
      </c>
      <c r="M302">
        <v>2024</v>
      </c>
      <c r="N302">
        <v>60.855200000000004</v>
      </c>
      <c r="O302">
        <v>24.342099999999999</v>
      </c>
      <c r="P302">
        <v>21.299299999999999</v>
      </c>
      <c r="Q302">
        <v>35.106000000000002</v>
      </c>
      <c r="R302">
        <v>35.276299999999999</v>
      </c>
      <c r="S302">
        <v>35.325600000000001</v>
      </c>
      <c r="T302">
        <v>35.680900000000001</v>
      </c>
      <c r="U302" s="1">
        <v>0.203456</v>
      </c>
      <c r="W302" s="10">
        <f t="shared" si="61"/>
        <v>35325.599999999999</v>
      </c>
    </row>
    <row r="303" spans="1:23" ht="15" customHeight="1" x14ac:dyDescent="0.2">
      <c r="A303">
        <v>2025</v>
      </c>
      <c r="B303">
        <v>60.855200000000004</v>
      </c>
      <c r="C303">
        <v>24.342099999999999</v>
      </c>
      <c r="D303">
        <v>21.299299999999999</v>
      </c>
      <c r="E303">
        <v>38.9071</v>
      </c>
      <c r="F303">
        <v>39.267400000000002</v>
      </c>
      <c r="G303">
        <v>39.374299999999998</v>
      </c>
      <c r="H303">
        <v>40.143599999999999</v>
      </c>
      <c r="I303" s="1">
        <v>0.42594599999999999</v>
      </c>
      <c r="K303" s="10">
        <f t="shared" si="60"/>
        <v>39374.299999999996</v>
      </c>
      <c r="M303">
        <v>2025</v>
      </c>
      <c r="N303">
        <v>60.855200000000004</v>
      </c>
      <c r="O303">
        <v>24.342099999999999</v>
      </c>
      <c r="P303">
        <v>21.299299999999999</v>
      </c>
      <c r="Q303">
        <v>34.8384</v>
      </c>
      <c r="R303">
        <v>35.198999999999998</v>
      </c>
      <c r="S303">
        <v>35.305999999999997</v>
      </c>
      <c r="T303">
        <v>36.075699999999998</v>
      </c>
      <c r="U303" s="1">
        <v>0.42635899999999999</v>
      </c>
      <c r="W303" s="10">
        <f t="shared" si="61"/>
        <v>35306</v>
      </c>
    </row>
    <row r="304" spans="1:23" ht="15" customHeight="1" x14ac:dyDescent="0.2">
      <c r="A304">
        <v>2026</v>
      </c>
      <c r="B304">
        <v>60.855200000000004</v>
      </c>
      <c r="C304">
        <v>24.342099999999999</v>
      </c>
      <c r="D304">
        <v>21.299299999999999</v>
      </c>
      <c r="E304">
        <v>38.314999999999998</v>
      </c>
      <c r="F304">
        <v>39.024299999999997</v>
      </c>
      <c r="G304">
        <v>39.215200000000003</v>
      </c>
      <c r="H304">
        <v>40.649700000000003</v>
      </c>
      <c r="I304">
        <v>0.80630500000000005</v>
      </c>
      <c r="K304" s="10">
        <f t="shared" si="60"/>
        <v>39215.200000000004</v>
      </c>
      <c r="M304">
        <v>2026</v>
      </c>
      <c r="N304">
        <v>60.855200000000004</v>
      </c>
      <c r="O304">
        <v>24.342099999999999</v>
      </c>
      <c r="P304">
        <v>21.299299999999999</v>
      </c>
      <c r="Q304">
        <v>34.411200000000001</v>
      </c>
      <c r="R304">
        <v>35.120699999999999</v>
      </c>
      <c r="S304">
        <v>35.311700000000002</v>
      </c>
      <c r="T304">
        <v>36.746600000000001</v>
      </c>
      <c r="U304">
        <v>0.80654999999999999</v>
      </c>
      <c r="W304" s="10">
        <f t="shared" si="61"/>
        <v>35311.700000000004</v>
      </c>
    </row>
    <row r="305" spans="1:23" ht="15" customHeight="1" x14ac:dyDescent="0.2">
      <c r="A305">
        <v>2027</v>
      </c>
      <c r="B305">
        <v>60.855200000000004</v>
      </c>
      <c r="C305">
        <v>24.342099999999999</v>
      </c>
      <c r="D305">
        <v>21.299299999999999</v>
      </c>
      <c r="E305">
        <v>37.706099999999999</v>
      </c>
      <c r="F305">
        <v>38.9283</v>
      </c>
      <c r="G305">
        <v>39.249400000000001</v>
      </c>
      <c r="H305">
        <v>41.729799999999997</v>
      </c>
      <c r="I305">
        <v>1.36832</v>
      </c>
      <c r="K305" s="10">
        <f t="shared" si="60"/>
        <v>39249.4</v>
      </c>
      <c r="M305">
        <v>2027</v>
      </c>
      <c r="N305">
        <v>60.855200000000004</v>
      </c>
      <c r="O305">
        <v>24.342099999999999</v>
      </c>
      <c r="P305">
        <v>21.299299999999999</v>
      </c>
      <c r="Q305">
        <v>33.988900000000001</v>
      </c>
      <c r="R305">
        <v>35.211100000000002</v>
      </c>
      <c r="S305">
        <v>35.532200000000003</v>
      </c>
      <c r="T305">
        <v>38.012599999999999</v>
      </c>
      <c r="U305">
        <v>1.36835</v>
      </c>
      <c r="W305" s="10">
        <f t="shared" si="61"/>
        <v>35532.200000000004</v>
      </c>
    </row>
    <row r="306" spans="1:23" ht="15" customHeight="1" x14ac:dyDescent="0.2">
      <c r="A306">
        <v>2028</v>
      </c>
      <c r="B306">
        <v>60.855200000000004</v>
      </c>
      <c r="C306">
        <v>24.342099999999999</v>
      </c>
      <c r="D306">
        <v>21.299299999999999</v>
      </c>
      <c r="E306">
        <v>37.204099999999997</v>
      </c>
      <c r="F306">
        <v>39.093899999999998</v>
      </c>
      <c r="G306">
        <v>39.597299999999997</v>
      </c>
      <c r="H306">
        <v>43.262500000000003</v>
      </c>
      <c r="I306">
        <v>2.0757599999999998</v>
      </c>
      <c r="K306" s="10">
        <f t="shared" si="60"/>
        <v>39597.299999999996</v>
      </c>
      <c r="M306">
        <v>2028</v>
      </c>
      <c r="N306">
        <v>60.855200000000004</v>
      </c>
      <c r="O306">
        <v>24.342099999999999</v>
      </c>
      <c r="P306">
        <v>21.299299999999999</v>
      </c>
      <c r="Q306">
        <v>33.682400000000001</v>
      </c>
      <c r="R306">
        <v>35.572299999999998</v>
      </c>
      <c r="S306">
        <v>36.075400000000002</v>
      </c>
      <c r="T306">
        <v>39.740200000000002</v>
      </c>
      <c r="U306">
        <v>2.0755599999999998</v>
      </c>
      <c r="W306" s="10">
        <f t="shared" si="61"/>
        <v>36075.4</v>
      </c>
    </row>
    <row r="307" spans="1:23" ht="15" customHeight="1" x14ac:dyDescent="0.2">
      <c r="A307">
        <v>2029</v>
      </c>
      <c r="B307">
        <v>60.855200000000004</v>
      </c>
      <c r="C307">
        <v>24.342099999999999</v>
      </c>
      <c r="D307">
        <v>21.299299999999999</v>
      </c>
      <c r="E307">
        <v>36.883200000000002</v>
      </c>
      <c r="F307">
        <v>39.653799999999997</v>
      </c>
      <c r="G307">
        <v>40.247100000000003</v>
      </c>
      <c r="H307">
        <v>45.3123</v>
      </c>
      <c r="I307">
        <v>2.8418199999999998</v>
      </c>
      <c r="K307" s="10">
        <f t="shared" si="60"/>
        <v>40247.100000000006</v>
      </c>
      <c r="M307">
        <v>2029</v>
      </c>
      <c r="N307">
        <v>60.855200000000004</v>
      </c>
      <c r="O307">
        <v>24.342099999999999</v>
      </c>
      <c r="P307">
        <v>21.299299999999999</v>
      </c>
      <c r="Q307">
        <v>33.559100000000001</v>
      </c>
      <c r="R307">
        <v>36.3294</v>
      </c>
      <c r="S307">
        <v>36.922600000000003</v>
      </c>
      <c r="T307">
        <v>41.987900000000003</v>
      </c>
      <c r="U307">
        <v>2.84144</v>
      </c>
      <c r="W307" s="10">
        <f t="shared" si="61"/>
        <v>36922.600000000006</v>
      </c>
    </row>
    <row r="308" spans="1:23" ht="15" customHeight="1" x14ac:dyDescent="0.2">
      <c r="A308">
        <v>2030</v>
      </c>
      <c r="B308">
        <v>60.855200000000004</v>
      </c>
      <c r="C308">
        <v>24.342099999999999</v>
      </c>
      <c r="D308">
        <v>21.299299999999999</v>
      </c>
      <c r="E308">
        <v>36.623399999999997</v>
      </c>
      <c r="F308">
        <v>40.419199999999996</v>
      </c>
      <c r="G308">
        <v>41.109499999999997</v>
      </c>
      <c r="H308">
        <v>47.377000000000002</v>
      </c>
      <c r="I308">
        <v>3.5769600000000001</v>
      </c>
      <c r="K308" s="10">
        <f t="shared" si="60"/>
        <v>41109.5</v>
      </c>
      <c r="M308">
        <v>2030</v>
      </c>
      <c r="N308">
        <v>60.855200000000004</v>
      </c>
      <c r="O308">
        <v>24.342099999999999</v>
      </c>
      <c r="P308">
        <v>21.299299999999999</v>
      </c>
      <c r="Q308">
        <v>33.494599999999998</v>
      </c>
      <c r="R308">
        <v>37.289700000000003</v>
      </c>
      <c r="S308">
        <v>37.9801</v>
      </c>
      <c r="T308">
        <v>44.247</v>
      </c>
      <c r="U308">
        <v>3.5764800000000001</v>
      </c>
      <c r="W308" s="10">
        <f t="shared" si="61"/>
        <v>37980.1</v>
      </c>
    </row>
    <row r="309" spans="1:23" ht="15" customHeight="1" x14ac:dyDescent="0.2">
      <c r="A309">
        <v>2031</v>
      </c>
      <c r="B309">
        <v>60.855200000000004</v>
      </c>
      <c r="C309">
        <v>24.342099999999999</v>
      </c>
      <c r="D309">
        <v>21.299299999999999</v>
      </c>
      <c r="E309">
        <v>36.6021</v>
      </c>
      <c r="F309">
        <v>41.267499999999998</v>
      </c>
      <c r="G309">
        <v>42.0959</v>
      </c>
      <c r="H309">
        <v>49.9893</v>
      </c>
      <c r="I309">
        <v>4.2291100000000004</v>
      </c>
      <c r="K309" s="10">
        <f t="shared" si="60"/>
        <v>42095.9</v>
      </c>
      <c r="M309">
        <v>2031</v>
      </c>
      <c r="N309">
        <v>60.855200000000004</v>
      </c>
      <c r="O309">
        <v>24.342099999999999</v>
      </c>
      <c r="P309">
        <v>21.299299999999999</v>
      </c>
      <c r="Q309">
        <v>33.662700000000001</v>
      </c>
      <c r="R309">
        <v>38.326900000000002</v>
      </c>
      <c r="S309">
        <v>39.155999999999999</v>
      </c>
      <c r="T309">
        <v>47.048900000000003</v>
      </c>
      <c r="U309">
        <v>4.2285899999999996</v>
      </c>
      <c r="W309" s="10">
        <f t="shared" si="61"/>
        <v>39156</v>
      </c>
    </row>
    <row r="310" spans="1:23" ht="15" customHeight="1" x14ac:dyDescent="0.2">
      <c r="A310">
        <v>2032</v>
      </c>
      <c r="B310">
        <v>60.855200000000004</v>
      </c>
      <c r="C310">
        <v>24.342099999999999</v>
      </c>
      <c r="D310">
        <v>21.299299999999999</v>
      </c>
      <c r="E310">
        <v>36.859499999999997</v>
      </c>
      <c r="F310">
        <v>42.335099999999997</v>
      </c>
      <c r="G310">
        <v>43.138399999999997</v>
      </c>
      <c r="H310">
        <v>51.823099999999997</v>
      </c>
      <c r="I310">
        <v>4.7895300000000001</v>
      </c>
      <c r="K310" s="10">
        <f t="shared" si="60"/>
        <v>43138.399999999994</v>
      </c>
      <c r="M310">
        <v>2032</v>
      </c>
      <c r="N310">
        <v>60.855200000000004</v>
      </c>
      <c r="O310">
        <v>24.342099999999999</v>
      </c>
      <c r="P310">
        <v>21.299299999999999</v>
      </c>
      <c r="Q310">
        <v>34.1021</v>
      </c>
      <c r="R310">
        <v>39.577599999999997</v>
      </c>
      <c r="S310">
        <v>40.380400000000002</v>
      </c>
      <c r="T310">
        <v>49.064399999999999</v>
      </c>
      <c r="U310">
        <v>4.7890199999999998</v>
      </c>
      <c r="W310" s="10">
        <f t="shared" si="61"/>
        <v>40380.400000000001</v>
      </c>
    </row>
    <row r="311" spans="1:23" ht="15" customHeight="1" x14ac:dyDescent="0.2">
      <c r="A311">
        <v>2033</v>
      </c>
      <c r="B311">
        <v>60.855200000000004</v>
      </c>
      <c r="C311">
        <v>24.342099999999999</v>
      </c>
      <c r="D311">
        <v>21.299299999999999</v>
      </c>
      <c r="E311">
        <v>37.206899999999997</v>
      </c>
      <c r="F311">
        <v>43.346499999999999</v>
      </c>
      <c r="G311">
        <v>44.194800000000001</v>
      </c>
      <c r="H311">
        <v>53.650399999999998</v>
      </c>
      <c r="I311">
        <v>5.274</v>
      </c>
      <c r="K311" s="10">
        <f t="shared" si="60"/>
        <v>44194.8</v>
      </c>
      <c r="M311">
        <v>2033</v>
      </c>
      <c r="N311">
        <v>60.855200000000004</v>
      </c>
      <c r="O311">
        <v>24.342099999999999</v>
      </c>
      <c r="P311">
        <v>21.299299999999999</v>
      </c>
      <c r="Q311">
        <v>34.623399999999997</v>
      </c>
      <c r="R311">
        <v>40.762599999999999</v>
      </c>
      <c r="S311">
        <v>41.610500000000002</v>
      </c>
      <c r="T311">
        <v>51.066099999999999</v>
      </c>
      <c r="U311">
        <v>5.2735300000000001</v>
      </c>
      <c r="W311" s="10">
        <f t="shared" si="61"/>
        <v>41610.5</v>
      </c>
    </row>
    <row r="312" spans="1:23" ht="15" customHeight="1" x14ac:dyDescent="0.2"/>
    <row r="313" spans="1:23" ht="15" customHeight="1" x14ac:dyDescent="0.2">
      <c r="A313" t="s">
        <v>101</v>
      </c>
      <c r="M313" t="s">
        <v>101</v>
      </c>
    </row>
    <row r="314" spans="1:23" ht="15" customHeight="1" x14ac:dyDescent="0.2">
      <c r="A314" t="s">
        <v>6</v>
      </c>
      <c r="B314" t="s">
        <v>39</v>
      </c>
      <c r="C314" t="s">
        <v>40</v>
      </c>
      <c r="D314" t="s">
        <v>41</v>
      </c>
      <c r="E314" t="s">
        <v>42</v>
      </c>
      <c r="F314" t="s">
        <v>43</v>
      </c>
      <c r="G314" t="s">
        <v>44</v>
      </c>
      <c r="H314" t="s">
        <v>45</v>
      </c>
      <c r="I314" t="s">
        <v>46</v>
      </c>
      <c r="M314" t="s">
        <v>6</v>
      </c>
      <c r="N314" t="s">
        <v>39</v>
      </c>
      <c r="O314" t="s">
        <v>40</v>
      </c>
      <c r="P314" t="s">
        <v>41</v>
      </c>
      <c r="Q314" t="s">
        <v>42</v>
      </c>
      <c r="R314" t="s">
        <v>43</v>
      </c>
      <c r="S314" t="s">
        <v>44</v>
      </c>
      <c r="T314" t="s">
        <v>45</v>
      </c>
      <c r="U314" t="s">
        <v>46</v>
      </c>
    </row>
    <row r="315" spans="1:23" ht="15" customHeight="1" x14ac:dyDescent="0.2">
      <c r="A315">
        <v>2020</v>
      </c>
      <c r="B315">
        <v>0</v>
      </c>
      <c r="C315">
        <v>9.29257E-2</v>
      </c>
      <c r="D315">
        <v>0.114372</v>
      </c>
      <c r="E315">
        <v>2.9086799999999999E-2</v>
      </c>
      <c r="F315">
        <v>2.9086799999999999E-2</v>
      </c>
      <c r="G315">
        <v>2.9086799999999999E-2</v>
      </c>
      <c r="H315">
        <v>2.9086799999999999E-2</v>
      </c>
      <c r="I315" s="1">
        <v>5.4470300000000001E-16</v>
      </c>
      <c r="K315" s="10"/>
      <c r="M315">
        <v>2020</v>
      </c>
      <c r="N315">
        <v>0</v>
      </c>
      <c r="O315">
        <v>9.29257E-2</v>
      </c>
      <c r="P315">
        <v>0.114372</v>
      </c>
      <c r="Q315">
        <v>2.9086799999999999E-2</v>
      </c>
      <c r="R315">
        <v>2.9086799999999999E-2</v>
      </c>
      <c r="S315">
        <v>2.9086799999999999E-2</v>
      </c>
      <c r="T315">
        <v>2.9086799999999999E-2</v>
      </c>
      <c r="U315" s="1">
        <v>5.4470300000000001E-16</v>
      </c>
    </row>
    <row r="316" spans="1:23" ht="15" customHeight="1" x14ac:dyDescent="0.2">
      <c r="A316">
        <v>2021</v>
      </c>
      <c r="B316">
        <v>0</v>
      </c>
      <c r="C316">
        <v>9.29257E-2</v>
      </c>
      <c r="D316">
        <v>0.114372</v>
      </c>
      <c r="E316">
        <v>3.8221999999999999E-2</v>
      </c>
      <c r="F316">
        <v>3.8222800000000001E-2</v>
      </c>
      <c r="G316">
        <v>3.8222699999999998E-2</v>
      </c>
      <c r="H316">
        <v>3.8223E-2</v>
      </c>
      <c r="I316" s="1">
        <v>3.7342000000000002E-7</v>
      </c>
      <c r="K316" s="10"/>
      <c r="M316">
        <v>2021</v>
      </c>
      <c r="N316">
        <v>0</v>
      </c>
      <c r="O316">
        <v>9.29257E-2</v>
      </c>
      <c r="P316">
        <v>0.114372</v>
      </c>
      <c r="Q316">
        <v>3.8221999999999999E-2</v>
      </c>
      <c r="R316">
        <v>3.8222800000000001E-2</v>
      </c>
      <c r="S316">
        <v>3.8222699999999998E-2</v>
      </c>
      <c r="T316">
        <v>3.8223E-2</v>
      </c>
      <c r="U316" s="1">
        <v>3.7342000000000002E-7</v>
      </c>
    </row>
    <row r="317" spans="1:23" ht="15" customHeight="1" x14ac:dyDescent="0.2">
      <c r="A317">
        <v>2022</v>
      </c>
      <c r="B317">
        <v>0</v>
      </c>
      <c r="C317">
        <v>9.29257E-2</v>
      </c>
      <c r="D317">
        <v>0.114372</v>
      </c>
      <c r="E317">
        <v>0</v>
      </c>
      <c r="F317">
        <v>0</v>
      </c>
      <c r="G317">
        <v>0</v>
      </c>
      <c r="H317">
        <v>0</v>
      </c>
      <c r="I317" s="1">
        <v>0</v>
      </c>
      <c r="K317" s="10"/>
      <c r="M317">
        <v>2022</v>
      </c>
      <c r="N317">
        <v>0</v>
      </c>
      <c r="O317">
        <v>9.29257E-2</v>
      </c>
      <c r="P317">
        <v>0.114372</v>
      </c>
      <c r="Q317">
        <v>6.1185700000000003E-2</v>
      </c>
      <c r="R317">
        <v>6.1192799999999999E-2</v>
      </c>
      <c r="S317">
        <v>6.1192000000000003E-2</v>
      </c>
      <c r="T317">
        <v>6.1195300000000001E-2</v>
      </c>
      <c r="U317" s="1">
        <v>3.3319100000000001E-6</v>
      </c>
    </row>
    <row r="318" spans="1:23" ht="15" customHeight="1" x14ac:dyDescent="0.2">
      <c r="A318">
        <v>2023</v>
      </c>
      <c r="B318">
        <v>0</v>
      </c>
      <c r="C318">
        <v>9.29257E-2</v>
      </c>
      <c r="D318">
        <v>0.114372</v>
      </c>
      <c r="E318">
        <v>0</v>
      </c>
      <c r="F318">
        <v>0</v>
      </c>
      <c r="G318">
        <v>0</v>
      </c>
      <c r="H318">
        <v>0</v>
      </c>
      <c r="I318" s="1">
        <v>0</v>
      </c>
      <c r="K318" s="10"/>
      <c r="M318">
        <v>2023</v>
      </c>
      <c r="N318">
        <v>0</v>
      </c>
      <c r="O318">
        <v>9.29257E-2</v>
      </c>
      <c r="P318">
        <v>0.114372</v>
      </c>
      <c r="Q318">
        <v>5.9295399999999998E-2</v>
      </c>
      <c r="R318">
        <v>5.9329199999999999E-2</v>
      </c>
      <c r="S318">
        <v>5.9325299999999997E-2</v>
      </c>
      <c r="T318">
        <v>5.9340900000000002E-2</v>
      </c>
      <c r="U318" s="1">
        <v>1.5565499999999999E-5</v>
      </c>
    </row>
    <row r="319" spans="1:23" ht="15" customHeight="1" x14ac:dyDescent="0.2">
      <c r="A319">
        <v>2024</v>
      </c>
      <c r="B319">
        <v>0</v>
      </c>
      <c r="C319">
        <v>9.29257E-2</v>
      </c>
      <c r="D319">
        <v>0.114372</v>
      </c>
      <c r="E319">
        <v>0</v>
      </c>
      <c r="F319">
        <v>0</v>
      </c>
      <c r="G319">
        <v>0</v>
      </c>
      <c r="H319">
        <v>0</v>
      </c>
      <c r="I319" s="1">
        <v>0</v>
      </c>
      <c r="K319" s="10"/>
      <c r="M319">
        <v>2024</v>
      </c>
      <c r="N319">
        <v>0</v>
      </c>
      <c r="O319">
        <v>9.29257E-2</v>
      </c>
      <c r="P319">
        <v>0.114372</v>
      </c>
      <c r="Q319">
        <v>0</v>
      </c>
      <c r="R319">
        <v>0</v>
      </c>
      <c r="S319">
        <v>0</v>
      </c>
      <c r="T319">
        <v>0</v>
      </c>
      <c r="U319" s="1">
        <v>0</v>
      </c>
    </row>
    <row r="320" spans="1:23" ht="15" customHeight="1" x14ac:dyDescent="0.2">
      <c r="A320">
        <v>2025</v>
      </c>
      <c r="B320">
        <v>0</v>
      </c>
      <c r="C320">
        <v>9.29257E-2</v>
      </c>
      <c r="D320">
        <v>0.114372</v>
      </c>
      <c r="E320">
        <v>0</v>
      </c>
      <c r="F320">
        <v>0</v>
      </c>
      <c r="G320">
        <v>0</v>
      </c>
      <c r="H320">
        <v>0</v>
      </c>
      <c r="I320">
        <v>0</v>
      </c>
      <c r="K320" s="10"/>
      <c r="M320">
        <v>2025</v>
      </c>
      <c r="N320">
        <v>0</v>
      </c>
      <c r="O320">
        <v>9.29257E-2</v>
      </c>
      <c r="P320">
        <v>0.114372</v>
      </c>
      <c r="Q320">
        <v>0</v>
      </c>
      <c r="R320">
        <v>0</v>
      </c>
      <c r="S320">
        <v>0</v>
      </c>
      <c r="T320">
        <v>0</v>
      </c>
      <c r="U320">
        <v>0</v>
      </c>
    </row>
    <row r="321" spans="1:23" ht="15" customHeight="1" x14ac:dyDescent="0.2">
      <c r="A321">
        <v>2026</v>
      </c>
      <c r="B321">
        <v>0</v>
      </c>
      <c r="C321">
        <v>9.29257E-2</v>
      </c>
      <c r="D321">
        <v>0.114372</v>
      </c>
      <c r="E321">
        <v>0</v>
      </c>
      <c r="F321">
        <v>0</v>
      </c>
      <c r="G321">
        <v>0</v>
      </c>
      <c r="H321">
        <v>0</v>
      </c>
      <c r="I321">
        <v>0</v>
      </c>
      <c r="K321" s="10"/>
      <c r="M321">
        <v>2026</v>
      </c>
      <c r="N321">
        <v>0</v>
      </c>
      <c r="O321">
        <v>9.29257E-2</v>
      </c>
      <c r="P321">
        <v>0.114372</v>
      </c>
      <c r="Q321">
        <v>0</v>
      </c>
      <c r="R321">
        <v>0</v>
      </c>
      <c r="S321">
        <v>0</v>
      </c>
      <c r="T321">
        <v>0</v>
      </c>
      <c r="U321">
        <v>0</v>
      </c>
    </row>
    <row r="322" spans="1:23" ht="15" customHeight="1" x14ac:dyDescent="0.2">
      <c r="A322">
        <v>2027</v>
      </c>
      <c r="B322">
        <v>0</v>
      </c>
      <c r="C322">
        <v>9.29257E-2</v>
      </c>
      <c r="D322">
        <v>0.114372</v>
      </c>
      <c r="E322">
        <v>0</v>
      </c>
      <c r="F322">
        <v>0</v>
      </c>
      <c r="G322">
        <v>0</v>
      </c>
      <c r="H322">
        <v>0</v>
      </c>
      <c r="I322">
        <v>0</v>
      </c>
      <c r="K322" s="10"/>
      <c r="M322">
        <v>2027</v>
      </c>
      <c r="N322">
        <v>0</v>
      </c>
      <c r="O322">
        <v>9.29257E-2</v>
      </c>
      <c r="P322">
        <v>0.114372</v>
      </c>
      <c r="Q322">
        <v>0</v>
      </c>
      <c r="R322">
        <v>0</v>
      </c>
      <c r="S322">
        <v>0</v>
      </c>
      <c r="T322">
        <v>0</v>
      </c>
      <c r="U322">
        <v>0</v>
      </c>
    </row>
    <row r="323" spans="1:23" ht="15" customHeight="1" x14ac:dyDescent="0.2">
      <c r="A323">
        <v>2028</v>
      </c>
      <c r="B323">
        <v>0</v>
      </c>
      <c r="C323">
        <v>9.29257E-2</v>
      </c>
      <c r="D323">
        <v>0.114372</v>
      </c>
      <c r="E323">
        <v>0</v>
      </c>
      <c r="F323">
        <v>0</v>
      </c>
      <c r="G323">
        <v>0</v>
      </c>
      <c r="H323">
        <v>0</v>
      </c>
      <c r="I323">
        <v>0</v>
      </c>
      <c r="K323" s="10"/>
      <c r="M323">
        <v>2028</v>
      </c>
      <c r="N323">
        <v>0</v>
      </c>
      <c r="O323">
        <v>9.29257E-2</v>
      </c>
      <c r="P323">
        <v>0.114372</v>
      </c>
      <c r="Q323">
        <v>0</v>
      </c>
      <c r="R323">
        <v>0</v>
      </c>
      <c r="S323">
        <v>0</v>
      </c>
      <c r="T323">
        <v>0</v>
      </c>
      <c r="U323">
        <v>0</v>
      </c>
    </row>
    <row r="324" spans="1:23" ht="15" customHeight="1" x14ac:dyDescent="0.2">
      <c r="A324">
        <v>2029</v>
      </c>
      <c r="B324">
        <v>0</v>
      </c>
      <c r="C324">
        <v>9.29257E-2</v>
      </c>
      <c r="D324">
        <v>0.114372</v>
      </c>
      <c r="E324">
        <v>0</v>
      </c>
      <c r="F324">
        <v>0</v>
      </c>
      <c r="G324">
        <v>0</v>
      </c>
      <c r="H324">
        <v>0</v>
      </c>
      <c r="I324">
        <v>0</v>
      </c>
      <c r="K324" s="10"/>
      <c r="M324">
        <v>2029</v>
      </c>
      <c r="N324">
        <v>0</v>
      </c>
      <c r="O324">
        <v>9.29257E-2</v>
      </c>
      <c r="P324">
        <v>0.114372</v>
      </c>
      <c r="Q324">
        <v>0</v>
      </c>
      <c r="R324">
        <v>0</v>
      </c>
      <c r="S324">
        <v>0</v>
      </c>
      <c r="T324">
        <v>0</v>
      </c>
      <c r="U324">
        <v>0</v>
      </c>
    </row>
    <row r="325" spans="1:23" ht="15" customHeight="1" x14ac:dyDescent="0.2">
      <c r="A325">
        <v>2030</v>
      </c>
      <c r="B325">
        <v>0</v>
      </c>
      <c r="C325">
        <v>9.29257E-2</v>
      </c>
      <c r="D325">
        <v>0.114372</v>
      </c>
      <c r="E325">
        <v>0</v>
      </c>
      <c r="F325">
        <v>0</v>
      </c>
      <c r="G325">
        <v>0</v>
      </c>
      <c r="H325">
        <v>0</v>
      </c>
      <c r="I325">
        <v>0</v>
      </c>
      <c r="K325" s="10"/>
      <c r="M325">
        <v>2030</v>
      </c>
      <c r="N325">
        <v>0</v>
      </c>
      <c r="O325">
        <v>9.29257E-2</v>
      </c>
      <c r="P325">
        <v>0.114372</v>
      </c>
      <c r="Q325">
        <v>0</v>
      </c>
      <c r="R325">
        <v>0</v>
      </c>
      <c r="S325">
        <v>0</v>
      </c>
      <c r="T325">
        <v>0</v>
      </c>
      <c r="U325">
        <v>0</v>
      </c>
    </row>
    <row r="326" spans="1:23" ht="15" customHeight="1" x14ac:dyDescent="0.2">
      <c r="A326">
        <v>2031</v>
      </c>
      <c r="B326">
        <v>0</v>
      </c>
      <c r="C326">
        <v>9.29257E-2</v>
      </c>
      <c r="D326">
        <v>0.114372</v>
      </c>
      <c r="E326">
        <v>0</v>
      </c>
      <c r="F326">
        <v>0</v>
      </c>
      <c r="G326">
        <v>0</v>
      </c>
      <c r="H326">
        <v>0</v>
      </c>
      <c r="I326">
        <v>0</v>
      </c>
      <c r="K326" s="10"/>
      <c r="M326">
        <v>2031</v>
      </c>
      <c r="N326">
        <v>0</v>
      </c>
      <c r="O326">
        <v>9.29257E-2</v>
      </c>
      <c r="P326">
        <v>0.114372</v>
      </c>
      <c r="Q326">
        <v>0</v>
      </c>
      <c r="R326">
        <v>0</v>
      </c>
      <c r="S326">
        <v>0</v>
      </c>
      <c r="T326">
        <v>0</v>
      </c>
      <c r="U326">
        <v>0</v>
      </c>
    </row>
    <row r="327" spans="1:23" ht="15" customHeight="1" x14ac:dyDescent="0.2">
      <c r="A327">
        <v>2032</v>
      </c>
      <c r="B327">
        <v>0</v>
      </c>
      <c r="C327">
        <v>9.29257E-2</v>
      </c>
      <c r="D327">
        <v>0.114372</v>
      </c>
      <c r="E327">
        <v>0</v>
      </c>
      <c r="F327">
        <v>0</v>
      </c>
      <c r="G327">
        <v>0</v>
      </c>
      <c r="H327">
        <v>0</v>
      </c>
      <c r="I327">
        <v>0</v>
      </c>
      <c r="K327" s="10"/>
      <c r="M327">
        <v>2032</v>
      </c>
      <c r="N327">
        <v>0</v>
      </c>
      <c r="O327">
        <v>9.29257E-2</v>
      </c>
      <c r="P327">
        <v>0.114372</v>
      </c>
      <c r="Q327">
        <v>0</v>
      </c>
      <c r="R327">
        <v>0</v>
      </c>
      <c r="S327">
        <v>0</v>
      </c>
      <c r="T327">
        <v>0</v>
      </c>
      <c r="U327">
        <v>0</v>
      </c>
    </row>
    <row r="328" spans="1:23" ht="15" customHeight="1" x14ac:dyDescent="0.2">
      <c r="A328">
        <v>2033</v>
      </c>
      <c r="B328">
        <v>0</v>
      </c>
      <c r="C328">
        <v>9.29257E-2</v>
      </c>
      <c r="D328">
        <v>0.114372</v>
      </c>
      <c r="E328">
        <v>0</v>
      </c>
      <c r="F328">
        <v>0</v>
      </c>
      <c r="G328">
        <v>0</v>
      </c>
      <c r="H328">
        <v>0</v>
      </c>
      <c r="I328">
        <v>0</v>
      </c>
      <c r="K328" s="10"/>
      <c r="M328">
        <v>2033</v>
      </c>
      <c r="N328">
        <v>0</v>
      </c>
      <c r="O328">
        <v>9.29257E-2</v>
      </c>
      <c r="P328">
        <v>0.114372</v>
      </c>
      <c r="Q328">
        <v>0</v>
      </c>
      <c r="R328">
        <v>0</v>
      </c>
      <c r="S328">
        <v>0</v>
      </c>
      <c r="T328">
        <v>0</v>
      </c>
      <c r="U328">
        <v>0</v>
      </c>
    </row>
    <row r="329" spans="1:23" ht="15" customHeight="1" x14ac:dyDescent="0.2"/>
    <row r="330" spans="1:23" ht="15" customHeight="1" x14ac:dyDescent="0.2">
      <c r="A330" t="s">
        <v>102</v>
      </c>
      <c r="M330" t="s">
        <v>102</v>
      </c>
    </row>
    <row r="331" spans="1:23" ht="15" customHeight="1" x14ac:dyDescent="0.2">
      <c r="A331" t="s">
        <v>6</v>
      </c>
      <c r="B331" t="s">
        <v>47</v>
      </c>
      <c r="C331" t="s">
        <v>48</v>
      </c>
      <c r="D331" t="s">
        <v>49</v>
      </c>
      <c r="E331" t="s">
        <v>50</v>
      </c>
      <c r="F331" t="s">
        <v>51</v>
      </c>
      <c r="G331" t="s">
        <v>52</v>
      </c>
      <c r="H331" t="s">
        <v>53</v>
      </c>
      <c r="I331" t="s">
        <v>54</v>
      </c>
      <c r="M331" t="s">
        <v>6</v>
      </c>
      <c r="N331" t="s">
        <v>47</v>
      </c>
      <c r="O331" t="s">
        <v>48</v>
      </c>
      <c r="P331" t="s">
        <v>49</v>
      </c>
      <c r="Q331" t="s">
        <v>50</v>
      </c>
      <c r="R331" t="s">
        <v>51</v>
      </c>
      <c r="S331" t="s">
        <v>52</v>
      </c>
      <c r="T331" t="s">
        <v>53</v>
      </c>
      <c r="U331" t="s">
        <v>54</v>
      </c>
    </row>
    <row r="332" spans="1:23" ht="15" customHeight="1" x14ac:dyDescent="0.2">
      <c r="A332">
        <v>2020</v>
      </c>
      <c r="B332">
        <v>303.54199999999997</v>
      </c>
      <c r="C332">
        <v>77.585700000000003</v>
      </c>
      <c r="D332">
        <v>71.271299999999997</v>
      </c>
      <c r="E332">
        <v>99.245400000000004</v>
      </c>
      <c r="F332">
        <v>99.245400000000004</v>
      </c>
      <c r="G332">
        <v>99.245400000000004</v>
      </c>
      <c r="H332">
        <v>99.245400000000004</v>
      </c>
      <c r="I332" s="1">
        <v>1.5205599999999999E-12</v>
      </c>
      <c r="M332">
        <v>2020</v>
      </c>
      <c r="N332">
        <v>303.54199999999997</v>
      </c>
      <c r="O332">
        <v>77.585700000000003</v>
      </c>
      <c r="P332">
        <v>71.271299999999997</v>
      </c>
      <c r="Q332">
        <v>99.245400000000004</v>
      </c>
      <c r="R332">
        <v>99.245400000000004</v>
      </c>
      <c r="S332">
        <v>99.245400000000004</v>
      </c>
      <c r="T332">
        <v>99.245400000000004</v>
      </c>
      <c r="U332" s="1">
        <v>1.5205599999999999E-12</v>
      </c>
      <c r="W332" s="10">
        <f t="shared" ref="W332:W345" si="62">S332*1000</f>
        <v>99245.400000000009</v>
      </c>
    </row>
    <row r="333" spans="1:23" ht="15" customHeight="1" x14ac:dyDescent="0.2">
      <c r="A333">
        <v>2021</v>
      </c>
      <c r="B333">
        <v>303.54199999999997</v>
      </c>
      <c r="C333">
        <v>77.585700000000003</v>
      </c>
      <c r="D333">
        <v>71.271299999999997</v>
      </c>
      <c r="E333">
        <v>96.481499999999997</v>
      </c>
      <c r="F333">
        <v>97.381100000000004</v>
      </c>
      <c r="G333">
        <v>97.766499999999994</v>
      </c>
      <c r="H333">
        <v>100.408</v>
      </c>
      <c r="I333">
        <v>1.3654299999999999</v>
      </c>
      <c r="M333">
        <v>2021</v>
      </c>
      <c r="N333">
        <v>303.54199999999997</v>
      </c>
      <c r="O333">
        <v>77.585700000000003</v>
      </c>
      <c r="P333">
        <v>71.271299999999997</v>
      </c>
      <c r="Q333">
        <v>96.481499999999997</v>
      </c>
      <c r="R333">
        <v>97.381100000000004</v>
      </c>
      <c r="S333">
        <v>97.766499999999994</v>
      </c>
      <c r="T333">
        <v>100.408</v>
      </c>
      <c r="U333">
        <v>1.3654299999999999</v>
      </c>
      <c r="W333" s="10">
        <f t="shared" si="62"/>
        <v>97766.5</v>
      </c>
    </row>
    <row r="334" spans="1:23" ht="15" customHeight="1" x14ac:dyDescent="0.2">
      <c r="A334">
        <v>2022</v>
      </c>
      <c r="B334">
        <v>303.54199999999997</v>
      </c>
      <c r="C334">
        <v>77.585700000000003</v>
      </c>
      <c r="D334">
        <v>71.271299999999997</v>
      </c>
      <c r="E334">
        <v>92.825699999999998</v>
      </c>
      <c r="F334">
        <v>94.987399999999994</v>
      </c>
      <c r="G334">
        <v>95.682100000000005</v>
      </c>
      <c r="H334">
        <v>100.38</v>
      </c>
      <c r="I334">
        <v>2.6400999999999999</v>
      </c>
      <c r="M334">
        <v>2022</v>
      </c>
      <c r="N334">
        <v>303.54199999999997</v>
      </c>
      <c r="O334">
        <v>77.585700000000003</v>
      </c>
      <c r="P334">
        <v>71.271299999999997</v>
      </c>
      <c r="Q334">
        <v>92.825699999999998</v>
      </c>
      <c r="R334">
        <v>94.987399999999994</v>
      </c>
      <c r="S334">
        <v>95.682100000000005</v>
      </c>
      <c r="T334">
        <v>100.38</v>
      </c>
      <c r="U334">
        <v>2.6400999999999999</v>
      </c>
      <c r="W334" s="10">
        <f t="shared" si="62"/>
        <v>95682.1</v>
      </c>
    </row>
    <row r="335" spans="1:23" ht="15" customHeight="1" x14ac:dyDescent="0.2">
      <c r="A335">
        <v>2023</v>
      </c>
      <c r="B335">
        <v>303.54199999999997</v>
      </c>
      <c r="C335">
        <v>77.585700000000003</v>
      </c>
      <c r="D335">
        <v>71.271299999999997</v>
      </c>
      <c r="E335">
        <v>92.318600000000004</v>
      </c>
      <c r="F335">
        <v>95.995599999999996</v>
      </c>
      <c r="G335">
        <v>97.022000000000006</v>
      </c>
      <c r="H335">
        <v>104.6</v>
      </c>
      <c r="I335">
        <v>4.0740499999999997</v>
      </c>
      <c r="M335">
        <v>2023</v>
      </c>
      <c r="N335">
        <v>303.54199999999997</v>
      </c>
      <c r="O335">
        <v>77.585700000000003</v>
      </c>
      <c r="P335">
        <v>71.271299999999997</v>
      </c>
      <c r="Q335">
        <v>87.606899999999996</v>
      </c>
      <c r="R335">
        <v>91.283799999999999</v>
      </c>
      <c r="S335">
        <v>92.310299999999998</v>
      </c>
      <c r="T335">
        <v>99.888400000000004</v>
      </c>
      <c r="U335">
        <v>4.0739599999999996</v>
      </c>
      <c r="W335" s="10">
        <f t="shared" si="62"/>
        <v>92310.3</v>
      </c>
    </row>
    <row r="336" spans="1:23" ht="15" customHeight="1" x14ac:dyDescent="0.2">
      <c r="A336">
        <v>2024</v>
      </c>
      <c r="B336">
        <v>303.54199999999997</v>
      </c>
      <c r="C336">
        <v>77.585700000000003</v>
      </c>
      <c r="D336">
        <v>71.271299999999997</v>
      </c>
      <c r="E336">
        <v>92.0762</v>
      </c>
      <c r="F336">
        <v>97.350300000000004</v>
      </c>
      <c r="G336">
        <v>98.566199999999995</v>
      </c>
      <c r="H336">
        <v>108.542</v>
      </c>
      <c r="I336">
        <v>5.5171900000000003</v>
      </c>
      <c r="M336">
        <v>2024</v>
      </c>
      <c r="N336">
        <v>303.54199999999997</v>
      </c>
      <c r="O336">
        <v>77.585700000000003</v>
      </c>
      <c r="P336">
        <v>71.271299999999997</v>
      </c>
      <c r="Q336">
        <v>83.256200000000007</v>
      </c>
      <c r="R336">
        <v>88.530100000000004</v>
      </c>
      <c r="S336">
        <v>89.745599999999996</v>
      </c>
      <c r="T336">
        <v>99.720600000000005</v>
      </c>
      <c r="U336">
        <v>5.5167400000000004</v>
      </c>
      <c r="W336" s="10">
        <f t="shared" si="62"/>
        <v>89745.599999999991</v>
      </c>
    </row>
    <row r="337" spans="1:23" ht="15" customHeight="1" x14ac:dyDescent="0.2">
      <c r="A337">
        <v>2025</v>
      </c>
      <c r="B337">
        <v>303.54199999999997</v>
      </c>
      <c r="C337">
        <v>77.585700000000003</v>
      </c>
      <c r="D337">
        <v>71.271299999999997</v>
      </c>
      <c r="E337">
        <v>91.710099999999997</v>
      </c>
      <c r="F337">
        <v>99.1691</v>
      </c>
      <c r="G337">
        <v>100.334</v>
      </c>
      <c r="H337">
        <v>112.86</v>
      </c>
      <c r="I337">
        <v>6.9614200000000004</v>
      </c>
      <c r="M337">
        <v>2025</v>
      </c>
      <c r="N337">
        <v>303.54199999999997</v>
      </c>
      <c r="O337">
        <v>77.585700000000003</v>
      </c>
      <c r="P337">
        <v>71.271299999999997</v>
      </c>
      <c r="Q337">
        <v>83.293999999999997</v>
      </c>
      <c r="R337">
        <v>90.752399999999994</v>
      </c>
      <c r="S337">
        <v>91.917500000000004</v>
      </c>
      <c r="T337">
        <v>104.44199999999999</v>
      </c>
      <c r="U337">
        <v>6.9607299999999999</v>
      </c>
      <c r="W337" s="10">
        <f t="shared" si="62"/>
        <v>91917.5</v>
      </c>
    </row>
    <row r="338" spans="1:23" ht="15" customHeight="1" x14ac:dyDescent="0.2">
      <c r="A338">
        <v>2026</v>
      </c>
      <c r="B338">
        <v>303.54199999999997</v>
      </c>
      <c r="C338">
        <v>77.585700000000003</v>
      </c>
      <c r="D338">
        <v>71.271299999999997</v>
      </c>
      <c r="E338">
        <v>91.609499999999997</v>
      </c>
      <c r="F338">
        <v>100.773</v>
      </c>
      <c r="G338">
        <v>102.309</v>
      </c>
      <c r="H338">
        <v>117.818</v>
      </c>
      <c r="I338">
        <v>8.3262199999999993</v>
      </c>
      <c r="M338">
        <v>2026</v>
      </c>
      <c r="N338">
        <v>303.54199999999997</v>
      </c>
      <c r="O338">
        <v>77.585700000000003</v>
      </c>
      <c r="P338">
        <v>71.271299999999997</v>
      </c>
      <c r="Q338">
        <v>83.611500000000007</v>
      </c>
      <c r="R338">
        <v>92.773600000000002</v>
      </c>
      <c r="S338">
        <v>94.309700000000007</v>
      </c>
      <c r="T338">
        <v>109.818</v>
      </c>
      <c r="U338">
        <v>8.3253599999999999</v>
      </c>
      <c r="W338" s="10">
        <f t="shared" si="62"/>
        <v>94309.700000000012</v>
      </c>
    </row>
    <row r="339" spans="1:23" ht="15" customHeight="1" x14ac:dyDescent="0.2">
      <c r="A339">
        <v>2027</v>
      </c>
      <c r="B339">
        <v>303.54199999999997</v>
      </c>
      <c r="C339">
        <v>77.585700000000003</v>
      </c>
      <c r="D339">
        <v>71.271299999999997</v>
      </c>
      <c r="E339">
        <v>91.628900000000002</v>
      </c>
      <c r="F339">
        <v>102.861</v>
      </c>
      <c r="G339">
        <v>104.48699999999999</v>
      </c>
      <c r="H339">
        <v>122.441</v>
      </c>
      <c r="I339">
        <v>9.6391500000000008</v>
      </c>
      <c r="M339">
        <v>2027</v>
      </c>
      <c r="N339">
        <v>303.54199999999997</v>
      </c>
      <c r="O339">
        <v>77.585700000000003</v>
      </c>
      <c r="P339">
        <v>71.271299999999997</v>
      </c>
      <c r="Q339">
        <v>84.054599999999994</v>
      </c>
      <c r="R339">
        <v>95.286699999999996</v>
      </c>
      <c r="S339">
        <v>96.9114</v>
      </c>
      <c r="T339">
        <v>114.86499999999999</v>
      </c>
      <c r="U339">
        <v>9.6381999999999994</v>
      </c>
      <c r="W339" s="10">
        <f t="shared" si="62"/>
        <v>96911.4</v>
      </c>
    </row>
    <row r="340" spans="1:23" ht="15" customHeight="1" x14ac:dyDescent="0.2">
      <c r="A340">
        <v>2028</v>
      </c>
      <c r="B340">
        <v>303.54199999999997</v>
      </c>
      <c r="C340">
        <v>77.585700000000003</v>
      </c>
      <c r="D340">
        <v>71.271299999999997</v>
      </c>
      <c r="E340">
        <v>92.315399999999997</v>
      </c>
      <c r="F340">
        <v>105.125</v>
      </c>
      <c r="G340">
        <v>106.77200000000001</v>
      </c>
      <c r="H340">
        <v>126.29600000000001</v>
      </c>
      <c r="I340">
        <v>10.8294</v>
      </c>
      <c r="M340">
        <v>2028</v>
      </c>
      <c r="N340">
        <v>303.54199999999997</v>
      </c>
      <c r="O340">
        <v>77.585700000000003</v>
      </c>
      <c r="P340">
        <v>71.271299999999997</v>
      </c>
      <c r="Q340">
        <v>85.161299999999997</v>
      </c>
      <c r="R340">
        <v>97.971900000000005</v>
      </c>
      <c r="S340">
        <v>99.617800000000003</v>
      </c>
      <c r="T340">
        <v>119.14</v>
      </c>
      <c r="U340">
        <v>10.8284</v>
      </c>
      <c r="W340" s="10">
        <f t="shared" si="62"/>
        <v>99617.8</v>
      </c>
    </row>
    <row r="341" spans="1:23" ht="15" customHeight="1" x14ac:dyDescent="0.2">
      <c r="A341">
        <v>2029</v>
      </c>
      <c r="B341">
        <v>303.54199999999997</v>
      </c>
      <c r="C341">
        <v>77.585700000000003</v>
      </c>
      <c r="D341">
        <v>71.271299999999997</v>
      </c>
      <c r="E341">
        <v>93.194199999999995</v>
      </c>
      <c r="F341">
        <v>107.673</v>
      </c>
      <c r="G341">
        <v>109.19</v>
      </c>
      <c r="H341">
        <v>131.376</v>
      </c>
      <c r="I341">
        <v>11.996</v>
      </c>
      <c r="M341">
        <v>2029</v>
      </c>
      <c r="N341">
        <v>303.54199999999997</v>
      </c>
      <c r="O341">
        <v>77.585700000000003</v>
      </c>
      <c r="P341">
        <v>71.271299999999997</v>
      </c>
      <c r="Q341">
        <v>86.454400000000007</v>
      </c>
      <c r="R341">
        <v>100.932</v>
      </c>
      <c r="S341">
        <v>102.44799999999999</v>
      </c>
      <c r="T341">
        <v>124.637</v>
      </c>
      <c r="U341">
        <v>11.995100000000001</v>
      </c>
      <c r="W341" s="10">
        <f t="shared" si="62"/>
        <v>102448</v>
      </c>
    </row>
    <row r="342" spans="1:23" ht="15" customHeight="1" x14ac:dyDescent="0.2">
      <c r="A342">
        <v>2030</v>
      </c>
      <c r="B342">
        <v>303.54199999999997</v>
      </c>
      <c r="C342">
        <v>77.585700000000003</v>
      </c>
      <c r="D342">
        <v>71.271299999999997</v>
      </c>
      <c r="E342">
        <v>93.811599999999999</v>
      </c>
      <c r="F342">
        <v>109.916</v>
      </c>
      <c r="G342">
        <v>111.53100000000001</v>
      </c>
      <c r="H342">
        <v>135.12899999999999</v>
      </c>
      <c r="I342">
        <v>13.0845</v>
      </c>
      <c r="M342">
        <v>2030</v>
      </c>
      <c r="N342">
        <v>303.54199999999997</v>
      </c>
      <c r="O342">
        <v>77.585700000000003</v>
      </c>
      <c r="P342">
        <v>71.271299999999997</v>
      </c>
      <c r="Q342">
        <v>87.4739</v>
      </c>
      <c r="R342">
        <v>103.57599999999999</v>
      </c>
      <c r="S342">
        <v>105.19199999999999</v>
      </c>
      <c r="T342">
        <v>128.78700000000001</v>
      </c>
      <c r="U342">
        <v>13.083600000000001</v>
      </c>
      <c r="W342" s="10">
        <f t="shared" si="62"/>
        <v>105192</v>
      </c>
    </row>
    <row r="343" spans="1:23" ht="15" customHeight="1" x14ac:dyDescent="0.2">
      <c r="A343">
        <v>2031</v>
      </c>
      <c r="B343">
        <v>303.54199999999997</v>
      </c>
      <c r="C343">
        <v>77.585700000000003</v>
      </c>
      <c r="D343">
        <v>71.271299999999997</v>
      </c>
      <c r="E343">
        <v>95.1447</v>
      </c>
      <c r="F343">
        <v>112.33</v>
      </c>
      <c r="G343">
        <v>113.875</v>
      </c>
      <c r="H343">
        <v>138.76</v>
      </c>
      <c r="I343">
        <v>13.9801</v>
      </c>
      <c r="M343">
        <v>2031</v>
      </c>
      <c r="N343">
        <v>303.54199999999997</v>
      </c>
      <c r="O343">
        <v>77.585700000000003</v>
      </c>
      <c r="P343">
        <v>71.271299999999997</v>
      </c>
      <c r="Q343">
        <v>89.192599999999999</v>
      </c>
      <c r="R343">
        <v>106.378</v>
      </c>
      <c r="S343">
        <v>107.922</v>
      </c>
      <c r="T343">
        <v>132.80799999999999</v>
      </c>
      <c r="U343">
        <v>13.9793</v>
      </c>
      <c r="W343" s="10">
        <f t="shared" si="62"/>
        <v>107922</v>
      </c>
    </row>
    <row r="344" spans="1:23" ht="15" customHeight="1" x14ac:dyDescent="0.2">
      <c r="A344">
        <v>2032</v>
      </c>
      <c r="B344">
        <v>303.54199999999997</v>
      </c>
      <c r="C344">
        <v>77.585700000000003</v>
      </c>
      <c r="D344">
        <v>71.271299999999997</v>
      </c>
      <c r="E344">
        <v>96.242699999999999</v>
      </c>
      <c r="F344">
        <v>114.28700000000001</v>
      </c>
      <c r="G344">
        <v>116.081</v>
      </c>
      <c r="H344">
        <v>141.15799999999999</v>
      </c>
      <c r="I344">
        <v>14.767799999999999</v>
      </c>
      <c r="M344">
        <v>2032</v>
      </c>
      <c r="N344">
        <v>303.54199999999997</v>
      </c>
      <c r="O344">
        <v>77.585700000000003</v>
      </c>
      <c r="P344">
        <v>71.271299999999997</v>
      </c>
      <c r="Q344">
        <v>90.660899999999998</v>
      </c>
      <c r="R344">
        <v>108.70399999999999</v>
      </c>
      <c r="S344">
        <v>110.499</v>
      </c>
      <c r="T344">
        <v>135.56800000000001</v>
      </c>
      <c r="U344">
        <v>14.766999999999999</v>
      </c>
      <c r="W344" s="10">
        <f t="shared" si="62"/>
        <v>110499</v>
      </c>
    </row>
    <row r="345" spans="1:23" ht="15" customHeight="1" x14ac:dyDescent="0.2">
      <c r="A345">
        <v>2033</v>
      </c>
      <c r="B345">
        <v>303.54199999999997</v>
      </c>
      <c r="C345">
        <v>77.585700000000003</v>
      </c>
      <c r="D345">
        <v>71.271299999999997</v>
      </c>
      <c r="E345">
        <v>97.279200000000003</v>
      </c>
      <c r="F345">
        <v>116.667</v>
      </c>
      <c r="G345">
        <v>118.214</v>
      </c>
      <c r="H345">
        <v>143.624</v>
      </c>
      <c r="I345">
        <v>15.443</v>
      </c>
      <c r="M345">
        <v>2033</v>
      </c>
      <c r="N345">
        <v>303.54199999999997</v>
      </c>
      <c r="O345">
        <v>77.585700000000003</v>
      </c>
      <c r="P345">
        <v>71.271299999999997</v>
      </c>
      <c r="Q345">
        <v>92.047399999999996</v>
      </c>
      <c r="R345">
        <v>111.434</v>
      </c>
      <c r="S345">
        <v>112.98399999999999</v>
      </c>
      <c r="T345">
        <v>138.39500000000001</v>
      </c>
      <c r="U345">
        <v>15.442299999999999</v>
      </c>
      <c r="W345" s="10">
        <f t="shared" si="62"/>
        <v>112984</v>
      </c>
    </row>
    <row r="346" spans="1:23" ht="15" customHeight="1" x14ac:dyDescent="0.2">
      <c r="A346" t="s">
        <v>16</v>
      </c>
      <c r="B346">
        <v>6</v>
      </c>
      <c r="C346" t="s">
        <v>16</v>
      </c>
      <c r="D346" t="s">
        <v>17</v>
      </c>
      <c r="E346" t="s">
        <v>100</v>
      </c>
      <c r="M346" t="s">
        <v>16</v>
      </c>
      <c r="N346">
        <v>6</v>
      </c>
      <c r="O346" t="s">
        <v>16</v>
      </c>
      <c r="P346" t="s">
        <v>17</v>
      </c>
      <c r="Q346" t="s">
        <v>100</v>
      </c>
    </row>
    <row r="347" spans="1:23" ht="15" customHeight="1" x14ac:dyDescent="0.2">
      <c r="A347" t="s">
        <v>18</v>
      </c>
      <c r="B347" t="s">
        <v>100</v>
      </c>
      <c r="M347" t="s">
        <v>18</v>
      </c>
      <c r="N347" t="s">
        <v>100</v>
      </c>
    </row>
    <row r="348" spans="1:23" ht="15" customHeight="1" x14ac:dyDescent="0.2">
      <c r="A348" t="s">
        <v>6</v>
      </c>
      <c r="B348" t="s">
        <v>19</v>
      </c>
      <c r="C348" t="s">
        <v>20</v>
      </c>
      <c r="D348" t="s">
        <v>21</v>
      </c>
      <c r="E348" t="s">
        <v>22</v>
      </c>
      <c r="F348" t="s">
        <v>23</v>
      </c>
      <c r="G348" t="s">
        <v>24</v>
      </c>
      <c r="H348" t="s">
        <v>25</v>
      </c>
      <c r="I348" t="s">
        <v>26</v>
      </c>
      <c r="M348" t="s">
        <v>6</v>
      </c>
      <c r="N348" t="s">
        <v>19</v>
      </c>
      <c r="O348" t="s">
        <v>20</v>
      </c>
      <c r="P348" t="s">
        <v>21</v>
      </c>
      <c r="Q348" t="s">
        <v>22</v>
      </c>
      <c r="R348" t="s">
        <v>23</v>
      </c>
      <c r="S348" t="s">
        <v>24</v>
      </c>
      <c r="T348" t="s">
        <v>25</v>
      </c>
      <c r="U348" t="s">
        <v>26</v>
      </c>
    </row>
    <row r="349" spans="1:23" ht="15" customHeight="1" x14ac:dyDescent="0.2">
      <c r="A349">
        <v>2020</v>
      </c>
      <c r="B349">
        <v>0</v>
      </c>
      <c r="C349">
        <v>4.3622699999999996</v>
      </c>
      <c r="D349">
        <v>4.6677200000000001</v>
      </c>
      <c r="E349">
        <v>2.1974999999999998</v>
      </c>
      <c r="F349">
        <v>2.1974999999999998</v>
      </c>
      <c r="G349">
        <v>2.1974999999999998</v>
      </c>
      <c r="H349">
        <v>2.1974999999999998</v>
      </c>
      <c r="I349" s="1">
        <v>1.19904E-14</v>
      </c>
      <c r="M349">
        <v>2020</v>
      </c>
      <c r="N349">
        <v>0</v>
      </c>
      <c r="O349">
        <v>4.3622699999999996</v>
      </c>
      <c r="P349">
        <v>4.6677200000000001</v>
      </c>
      <c r="Q349">
        <v>2.1974999999999998</v>
      </c>
      <c r="R349">
        <v>2.1974999999999998</v>
      </c>
      <c r="S349">
        <v>2.1974999999999998</v>
      </c>
      <c r="T349">
        <v>2.1974999999999998</v>
      </c>
      <c r="U349" s="1">
        <v>1.19904E-14</v>
      </c>
      <c r="W349" s="10">
        <f t="shared" ref="W349:W362" si="63">S349*1000</f>
        <v>2197.5</v>
      </c>
    </row>
    <row r="350" spans="1:23" ht="15" customHeight="1" x14ac:dyDescent="0.2">
      <c r="A350">
        <v>2021</v>
      </c>
      <c r="B350">
        <v>0</v>
      </c>
      <c r="C350">
        <v>4.3622699999999996</v>
      </c>
      <c r="D350">
        <v>4.6677200000000001</v>
      </c>
      <c r="E350">
        <v>8.6637199999999996</v>
      </c>
      <c r="F350">
        <v>8.6637799999999991</v>
      </c>
      <c r="G350">
        <v>8.6638000000000002</v>
      </c>
      <c r="H350">
        <v>8.6639700000000008</v>
      </c>
      <c r="I350" s="1">
        <v>8.6092400000000003E-5</v>
      </c>
      <c r="M350">
        <v>2021</v>
      </c>
      <c r="N350">
        <v>0</v>
      </c>
      <c r="O350">
        <v>4.3622699999999996</v>
      </c>
      <c r="P350">
        <v>4.6677200000000001</v>
      </c>
      <c r="Q350">
        <v>8.6637199999999996</v>
      </c>
      <c r="R350">
        <v>8.6637799999999991</v>
      </c>
      <c r="S350">
        <v>8.6638000000000002</v>
      </c>
      <c r="T350">
        <v>8.6639700000000008</v>
      </c>
      <c r="U350" s="1">
        <v>8.6092400000000003E-5</v>
      </c>
      <c r="W350" s="10">
        <f t="shared" si="63"/>
        <v>8663.7999999999993</v>
      </c>
    </row>
    <row r="351" spans="1:23" ht="15" customHeight="1" x14ac:dyDescent="0.2">
      <c r="A351">
        <v>2022</v>
      </c>
      <c r="B351">
        <v>0</v>
      </c>
      <c r="C351">
        <v>4.3622699999999996</v>
      </c>
      <c r="D351">
        <v>4.6677200000000001</v>
      </c>
      <c r="E351">
        <v>8.0380299999999991</v>
      </c>
      <c r="F351">
        <v>8.0383700000000005</v>
      </c>
      <c r="G351">
        <v>8.0384899999999995</v>
      </c>
      <c r="H351">
        <v>8.0393399999999993</v>
      </c>
      <c r="I351" s="1">
        <v>4.6408499999999999E-4</v>
      </c>
      <c r="M351">
        <v>2022</v>
      </c>
      <c r="N351">
        <v>0</v>
      </c>
      <c r="O351">
        <v>4.3622699999999996</v>
      </c>
      <c r="P351">
        <v>4.6677200000000001</v>
      </c>
      <c r="Q351">
        <v>8.0380299999999991</v>
      </c>
      <c r="R351">
        <v>8.0383700000000005</v>
      </c>
      <c r="S351">
        <v>8.0384799999999998</v>
      </c>
      <c r="T351">
        <v>8.0393399999999993</v>
      </c>
      <c r="U351" s="1">
        <v>4.64086E-4</v>
      </c>
      <c r="W351" s="10">
        <f t="shared" si="63"/>
        <v>8038.48</v>
      </c>
    </row>
    <row r="352" spans="1:23" ht="15" customHeight="1" x14ac:dyDescent="0.2">
      <c r="A352">
        <v>2023</v>
      </c>
      <c r="B352">
        <v>0</v>
      </c>
      <c r="C352">
        <v>4.3622699999999996</v>
      </c>
      <c r="D352">
        <v>4.6677200000000001</v>
      </c>
      <c r="E352">
        <v>7.2422300000000002</v>
      </c>
      <c r="F352">
        <v>7.2438200000000004</v>
      </c>
      <c r="G352">
        <v>7.2443400000000002</v>
      </c>
      <c r="H352">
        <v>7.24824</v>
      </c>
      <c r="I352">
        <v>2.1034199999999999E-3</v>
      </c>
      <c r="M352">
        <v>2023</v>
      </c>
      <c r="N352">
        <v>0</v>
      </c>
      <c r="O352">
        <v>4.3622699999999996</v>
      </c>
      <c r="P352">
        <v>4.6677200000000001</v>
      </c>
      <c r="Q352">
        <v>7.2422199999999997</v>
      </c>
      <c r="R352">
        <v>7.2438200000000004</v>
      </c>
      <c r="S352">
        <v>7.2443400000000002</v>
      </c>
      <c r="T352">
        <v>7.24824</v>
      </c>
      <c r="U352">
        <v>2.1034199999999999E-3</v>
      </c>
      <c r="W352" s="10">
        <f t="shared" si="63"/>
        <v>7244.34</v>
      </c>
    </row>
    <row r="353" spans="1:23" ht="15" customHeight="1" x14ac:dyDescent="0.2">
      <c r="A353">
        <v>2024</v>
      </c>
      <c r="B353">
        <v>0</v>
      </c>
      <c r="C353">
        <v>4.3622699999999996</v>
      </c>
      <c r="D353">
        <v>4.6677200000000001</v>
      </c>
      <c r="E353">
        <v>6.4385000000000003</v>
      </c>
      <c r="F353">
        <v>6.4450200000000004</v>
      </c>
      <c r="G353">
        <v>6.4471499999999997</v>
      </c>
      <c r="H353">
        <v>6.4628500000000004</v>
      </c>
      <c r="I353">
        <v>8.5261099999999999E-3</v>
      </c>
      <c r="M353">
        <v>2024</v>
      </c>
      <c r="N353">
        <v>0</v>
      </c>
      <c r="O353">
        <v>4.3622699999999996</v>
      </c>
      <c r="P353">
        <v>4.6677200000000001</v>
      </c>
      <c r="Q353">
        <v>6.4385000000000003</v>
      </c>
      <c r="R353">
        <v>6.4450200000000004</v>
      </c>
      <c r="S353">
        <v>6.4471499999999997</v>
      </c>
      <c r="T353">
        <v>6.4628500000000004</v>
      </c>
      <c r="U353">
        <v>8.5261099999999999E-3</v>
      </c>
      <c r="W353" s="10">
        <f t="shared" si="63"/>
        <v>6447.15</v>
      </c>
    </row>
    <row r="354" spans="1:23" ht="15" customHeight="1" x14ac:dyDescent="0.2">
      <c r="A354">
        <v>2025</v>
      </c>
      <c r="B354">
        <v>0</v>
      </c>
      <c r="C354">
        <v>4.3622699999999996</v>
      </c>
      <c r="D354">
        <v>4.6677200000000001</v>
      </c>
      <c r="E354">
        <v>5.6988700000000003</v>
      </c>
      <c r="F354">
        <v>5.7233700000000001</v>
      </c>
      <c r="G354">
        <v>5.7308599999999998</v>
      </c>
      <c r="H354">
        <v>5.78911</v>
      </c>
      <c r="I354">
        <v>3.1249300000000001E-2</v>
      </c>
      <c r="M354">
        <v>2025</v>
      </c>
      <c r="N354">
        <v>0</v>
      </c>
      <c r="O354">
        <v>4.3622699999999996</v>
      </c>
      <c r="P354">
        <v>4.6677200000000001</v>
      </c>
      <c r="Q354">
        <v>5.6988700000000003</v>
      </c>
      <c r="R354">
        <v>5.7233700000000001</v>
      </c>
      <c r="S354">
        <v>5.7308599999999998</v>
      </c>
      <c r="T354">
        <v>5.78911</v>
      </c>
      <c r="U354">
        <v>3.1249300000000001E-2</v>
      </c>
      <c r="W354" s="10">
        <f t="shared" si="63"/>
        <v>5730.86</v>
      </c>
    </row>
    <row r="355" spans="1:23" ht="15" customHeight="1" x14ac:dyDescent="0.2">
      <c r="A355">
        <v>2026</v>
      </c>
      <c r="B355">
        <v>0</v>
      </c>
      <c r="C355">
        <v>4.3622699999999996</v>
      </c>
      <c r="D355">
        <v>4.6677200000000001</v>
      </c>
      <c r="E355">
        <v>4.8511300000000004</v>
      </c>
      <c r="F355">
        <v>5.0700200000000004</v>
      </c>
      <c r="G355">
        <v>5.0791700000000004</v>
      </c>
      <c r="H355">
        <v>5.33277</v>
      </c>
      <c r="I355">
        <v>0.15908600000000001</v>
      </c>
      <c r="M355">
        <v>2026</v>
      </c>
      <c r="N355">
        <v>0</v>
      </c>
      <c r="O355">
        <v>4.3622699999999996</v>
      </c>
      <c r="P355">
        <v>4.6677200000000001</v>
      </c>
      <c r="Q355">
        <v>4.8511300000000004</v>
      </c>
      <c r="R355">
        <v>5.0700200000000004</v>
      </c>
      <c r="S355">
        <v>5.0791700000000004</v>
      </c>
      <c r="T355">
        <v>5.33277</v>
      </c>
      <c r="U355">
        <v>0.15908600000000001</v>
      </c>
      <c r="W355" s="10">
        <f t="shared" si="63"/>
        <v>5079.17</v>
      </c>
    </row>
    <row r="356" spans="1:23" ht="15" customHeight="1" x14ac:dyDescent="0.2">
      <c r="A356">
        <v>2027</v>
      </c>
      <c r="B356">
        <v>0</v>
      </c>
      <c r="C356">
        <v>4.3622699999999996</v>
      </c>
      <c r="D356">
        <v>4.6677200000000001</v>
      </c>
      <c r="E356">
        <v>3.9473699999999998</v>
      </c>
      <c r="F356">
        <v>4.31759</v>
      </c>
      <c r="G356">
        <v>4.4262199999999998</v>
      </c>
      <c r="H356">
        <v>5.2029800000000002</v>
      </c>
      <c r="I356">
        <v>0.41021999999999997</v>
      </c>
      <c r="M356">
        <v>2027</v>
      </c>
      <c r="N356">
        <v>0</v>
      </c>
      <c r="O356">
        <v>4.3622699999999996</v>
      </c>
      <c r="P356">
        <v>4.6677200000000001</v>
      </c>
      <c r="Q356">
        <v>3.9473699999999998</v>
      </c>
      <c r="R356">
        <v>4.31759</v>
      </c>
      <c r="S356">
        <v>4.4262199999999998</v>
      </c>
      <c r="T356">
        <v>5.2029800000000002</v>
      </c>
      <c r="U356">
        <v>0.41021999999999997</v>
      </c>
      <c r="W356" s="10">
        <f t="shared" si="63"/>
        <v>4426.22</v>
      </c>
    </row>
    <row r="357" spans="1:23" ht="15" customHeight="1" x14ac:dyDescent="0.2">
      <c r="A357">
        <v>2028</v>
      </c>
      <c r="B357">
        <v>0</v>
      </c>
      <c r="C357">
        <v>4.3622699999999996</v>
      </c>
      <c r="D357">
        <v>4.6677200000000001</v>
      </c>
      <c r="E357">
        <v>3.3773200000000001</v>
      </c>
      <c r="F357">
        <v>3.9655800000000001</v>
      </c>
      <c r="G357">
        <v>4.1288900000000002</v>
      </c>
      <c r="H357">
        <v>5.3821099999999999</v>
      </c>
      <c r="I357">
        <v>0.64872600000000002</v>
      </c>
      <c r="M357">
        <v>2028</v>
      </c>
      <c r="N357">
        <v>0</v>
      </c>
      <c r="O357">
        <v>4.3622699999999996</v>
      </c>
      <c r="P357">
        <v>4.6677200000000001</v>
      </c>
      <c r="Q357">
        <v>3.3773200000000001</v>
      </c>
      <c r="R357">
        <v>3.9655800000000001</v>
      </c>
      <c r="S357">
        <v>4.1288900000000002</v>
      </c>
      <c r="T357">
        <v>5.3821099999999999</v>
      </c>
      <c r="U357">
        <v>0.64872600000000002</v>
      </c>
      <c r="W357" s="10">
        <f t="shared" si="63"/>
        <v>4128.8900000000003</v>
      </c>
    </row>
    <row r="358" spans="1:23" ht="15" customHeight="1" x14ac:dyDescent="0.2">
      <c r="A358">
        <v>2029</v>
      </c>
      <c r="B358">
        <v>0</v>
      </c>
      <c r="C358">
        <v>4.3622699999999996</v>
      </c>
      <c r="D358">
        <v>4.6677200000000001</v>
      </c>
      <c r="E358">
        <v>3.0517500000000002</v>
      </c>
      <c r="F358">
        <v>3.8293599999999999</v>
      </c>
      <c r="G358">
        <v>4.0514700000000001</v>
      </c>
      <c r="H358">
        <v>5.6616299999999997</v>
      </c>
      <c r="I358">
        <v>0.84470599999999996</v>
      </c>
      <c r="M358">
        <v>2029</v>
      </c>
      <c r="N358">
        <v>0</v>
      </c>
      <c r="O358">
        <v>4.3622699999999996</v>
      </c>
      <c r="P358">
        <v>4.6677200000000001</v>
      </c>
      <c r="Q358">
        <v>3.0517500000000002</v>
      </c>
      <c r="R358">
        <v>3.8293599999999999</v>
      </c>
      <c r="S358">
        <v>4.0514700000000001</v>
      </c>
      <c r="T358">
        <v>5.6616299999999997</v>
      </c>
      <c r="U358">
        <v>0.84470599999999996</v>
      </c>
      <c r="W358" s="10">
        <f t="shared" si="63"/>
        <v>4051.4700000000003</v>
      </c>
    </row>
    <row r="359" spans="1:23" ht="15" customHeight="1" x14ac:dyDescent="0.2">
      <c r="A359">
        <v>2030</v>
      </c>
      <c r="B359">
        <v>0</v>
      </c>
      <c r="C359">
        <v>4.3622699999999996</v>
      </c>
      <c r="D359">
        <v>4.6677200000000001</v>
      </c>
      <c r="E359">
        <v>2.83765</v>
      </c>
      <c r="F359">
        <v>3.85425</v>
      </c>
      <c r="G359">
        <v>4.07172</v>
      </c>
      <c r="H359">
        <v>5.8298699999999997</v>
      </c>
      <c r="I359">
        <v>0.97563500000000003</v>
      </c>
      <c r="M359">
        <v>2030</v>
      </c>
      <c r="N359">
        <v>0</v>
      </c>
      <c r="O359">
        <v>4.3622699999999996</v>
      </c>
      <c r="P359">
        <v>4.6677200000000001</v>
      </c>
      <c r="Q359">
        <v>2.83765</v>
      </c>
      <c r="R359">
        <v>3.85425</v>
      </c>
      <c r="S359">
        <v>4.07172</v>
      </c>
      <c r="T359">
        <v>5.8298699999999997</v>
      </c>
      <c r="U359">
        <v>0.97563500000000003</v>
      </c>
      <c r="W359" s="10">
        <f t="shared" si="63"/>
        <v>4071.72</v>
      </c>
    </row>
    <row r="360" spans="1:23" ht="15" customHeight="1" x14ac:dyDescent="0.2">
      <c r="A360">
        <v>2031</v>
      </c>
      <c r="B360">
        <v>0</v>
      </c>
      <c r="C360">
        <v>4.3622699999999996</v>
      </c>
      <c r="D360">
        <v>4.6677200000000001</v>
      </c>
      <c r="E360">
        <v>2.7196199999999999</v>
      </c>
      <c r="F360">
        <v>3.9539399999999998</v>
      </c>
      <c r="G360">
        <v>4.1238400000000004</v>
      </c>
      <c r="H360">
        <v>6.0195400000000001</v>
      </c>
      <c r="I360">
        <v>1.0488200000000001</v>
      </c>
      <c r="M360">
        <v>2031</v>
      </c>
      <c r="N360">
        <v>0</v>
      </c>
      <c r="O360">
        <v>4.3622699999999996</v>
      </c>
      <c r="P360">
        <v>4.6677200000000001</v>
      </c>
      <c r="Q360">
        <v>2.7196199999999999</v>
      </c>
      <c r="R360">
        <v>3.9539399999999998</v>
      </c>
      <c r="S360">
        <v>4.1238400000000004</v>
      </c>
      <c r="T360">
        <v>6.0195400000000001</v>
      </c>
      <c r="U360">
        <v>1.0488200000000001</v>
      </c>
      <c r="W360" s="10">
        <f t="shared" si="63"/>
        <v>4123.84</v>
      </c>
    </row>
    <row r="361" spans="1:23" ht="15" customHeight="1" x14ac:dyDescent="0.2">
      <c r="A361">
        <v>2032</v>
      </c>
      <c r="B361">
        <v>0</v>
      </c>
      <c r="C361">
        <v>4.3622699999999996</v>
      </c>
      <c r="D361">
        <v>4.6677200000000001</v>
      </c>
      <c r="E361">
        <v>2.6609799999999999</v>
      </c>
      <c r="F361">
        <v>4.0190700000000001</v>
      </c>
      <c r="G361">
        <v>4.1845999999999997</v>
      </c>
      <c r="H361">
        <v>6.0773400000000004</v>
      </c>
      <c r="I361">
        <v>1.0858000000000001</v>
      </c>
      <c r="M361">
        <v>2032</v>
      </c>
      <c r="N361">
        <v>0</v>
      </c>
      <c r="O361">
        <v>4.3622699999999996</v>
      </c>
      <c r="P361">
        <v>4.6677200000000001</v>
      </c>
      <c r="Q361">
        <v>2.6609799999999999</v>
      </c>
      <c r="R361">
        <v>4.0190700000000001</v>
      </c>
      <c r="S361">
        <v>4.1845999999999997</v>
      </c>
      <c r="T361">
        <v>6.0773400000000004</v>
      </c>
      <c r="U361">
        <v>1.0858000000000001</v>
      </c>
      <c r="W361" s="10">
        <f t="shared" si="63"/>
        <v>4184.5999999999995</v>
      </c>
    </row>
    <row r="362" spans="1:23" ht="15" customHeight="1" x14ac:dyDescent="0.2">
      <c r="A362">
        <v>2033</v>
      </c>
      <c r="B362">
        <v>0</v>
      </c>
      <c r="C362">
        <v>4.3622699999999996</v>
      </c>
      <c r="D362">
        <v>4.6677200000000001</v>
      </c>
      <c r="E362">
        <v>2.6793300000000002</v>
      </c>
      <c r="F362">
        <v>4.0932199999999996</v>
      </c>
      <c r="G362">
        <v>4.2514399999999997</v>
      </c>
      <c r="H362">
        <v>6.1249399999999996</v>
      </c>
      <c r="I362">
        <v>1.1120000000000001</v>
      </c>
      <c r="M362">
        <v>2033</v>
      </c>
      <c r="N362">
        <v>0</v>
      </c>
      <c r="O362">
        <v>4.3622699999999996</v>
      </c>
      <c r="P362">
        <v>4.6677200000000001</v>
      </c>
      <c r="Q362">
        <v>2.6793300000000002</v>
      </c>
      <c r="R362">
        <v>4.0932199999999996</v>
      </c>
      <c r="S362">
        <v>4.2514399999999997</v>
      </c>
      <c r="T362">
        <v>6.1249399999999996</v>
      </c>
      <c r="U362">
        <v>1.1120000000000001</v>
      </c>
      <c r="W362" s="10">
        <f t="shared" si="63"/>
        <v>4251.4399999999996</v>
      </c>
    </row>
    <row r="363" spans="1:23" ht="15" customHeight="1" x14ac:dyDescent="0.2"/>
    <row r="364" spans="1:23" ht="15" customHeight="1" x14ac:dyDescent="0.2">
      <c r="A364" t="s">
        <v>29</v>
      </c>
      <c r="B364" t="s">
        <v>100</v>
      </c>
      <c r="M364" t="s">
        <v>29</v>
      </c>
      <c r="N364" t="s">
        <v>100</v>
      </c>
    </row>
    <row r="365" spans="1:23" ht="15" customHeight="1" x14ac:dyDescent="0.2">
      <c r="A365" t="s">
        <v>6</v>
      </c>
      <c r="B365" t="s">
        <v>30</v>
      </c>
      <c r="C365" t="s">
        <v>31</v>
      </c>
      <c r="D365" t="s">
        <v>32</v>
      </c>
      <c r="E365" t="s">
        <v>33</v>
      </c>
      <c r="F365" t="s">
        <v>34</v>
      </c>
      <c r="G365" t="s">
        <v>35</v>
      </c>
      <c r="H365" t="s">
        <v>36</v>
      </c>
      <c r="I365" t="s">
        <v>37</v>
      </c>
      <c r="M365" t="s">
        <v>6</v>
      </c>
      <c r="N365" t="s">
        <v>30</v>
      </c>
      <c r="O365" t="s">
        <v>31</v>
      </c>
      <c r="P365" t="s">
        <v>32</v>
      </c>
      <c r="Q365" t="s">
        <v>33</v>
      </c>
      <c r="R365" t="s">
        <v>34</v>
      </c>
      <c r="S365" t="s">
        <v>35</v>
      </c>
      <c r="T365" t="s">
        <v>36</v>
      </c>
      <c r="U365" t="s">
        <v>37</v>
      </c>
    </row>
    <row r="366" spans="1:23" ht="15" customHeight="1" x14ac:dyDescent="0.2">
      <c r="A366">
        <v>2020</v>
      </c>
      <c r="B366">
        <v>60.855200000000004</v>
      </c>
      <c r="C366">
        <v>24.342099999999999</v>
      </c>
      <c r="D366">
        <v>21.299299999999999</v>
      </c>
      <c r="E366">
        <v>37.594200000000001</v>
      </c>
      <c r="F366">
        <v>37.594200000000001</v>
      </c>
      <c r="G366">
        <v>37.594200000000001</v>
      </c>
      <c r="H366">
        <v>37.594200000000001</v>
      </c>
      <c r="I366" s="1">
        <v>1.27898E-13</v>
      </c>
      <c r="M366">
        <v>2020</v>
      </c>
      <c r="N366">
        <v>60.855200000000004</v>
      </c>
      <c r="O366">
        <v>24.342099999999999</v>
      </c>
      <c r="P366">
        <v>21.299299999999999</v>
      </c>
      <c r="Q366">
        <v>37.594200000000001</v>
      </c>
      <c r="R366">
        <v>37.594200000000001</v>
      </c>
      <c r="S366">
        <v>37.594200000000001</v>
      </c>
      <c r="T366">
        <v>37.594200000000001</v>
      </c>
      <c r="U366" s="1">
        <v>1.27898E-13</v>
      </c>
      <c r="W366" s="10">
        <f t="shared" ref="W366:W379" si="64">S366*1000</f>
        <v>37594.199999999997</v>
      </c>
    </row>
    <row r="367" spans="1:23" ht="15" customHeight="1" x14ac:dyDescent="0.2">
      <c r="A367">
        <v>2021</v>
      </c>
      <c r="B367">
        <v>60.855200000000004</v>
      </c>
      <c r="C367">
        <v>24.342099999999999</v>
      </c>
      <c r="D367">
        <v>21.299299999999999</v>
      </c>
      <c r="E367">
        <v>38.079700000000003</v>
      </c>
      <c r="F367">
        <v>38.086399999999998</v>
      </c>
      <c r="G367">
        <v>38.089300000000001</v>
      </c>
      <c r="H367">
        <v>38.109000000000002</v>
      </c>
      <c r="I367" s="1">
        <v>1.01744E-2</v>
      </c>
      <c r="M367">
        <v>2021</v>
      </c>
      <c r="N367">
        <v>60.855200000000004</v>
      </c>
      <c r="O367">
        <v>24.342099999999999</v>
      </c>
      <c r="P367">
        <v>21.299299999999999</v>
      </c>
      <c r="Q367">
        <v>38.079700000000003</v>
      </c>
      <c r="R367">
        <v>38.086399999999998</v>
      </c>
      <c r="S367">
        <v>38.089300000000001</v>
      </c>
      <c r="T367">
        <v>38.109000000000002</v>
      </c>
      <c r="U367" s="1">
        <v>1.01744E-2</v>
      </c>
      <c r="W367" s="10">
        <f t="shared" si="64"/>
        <v>38089.300000000003</v>
      </c>
    </row>
    <row r="368" spans="1:23" ht="15" customHeight="1" x14ac:dyDescent="0.2">
      <c r="A368">
        <v>2022</v>
      </c>
      <c r="B368">
        <v>60.855200000000004</v>
      </c>
      <c r="C368">
        <v>24.342099999999999</v>
      </c>
      <c r="D368">
        <v>21.299299999999999</v>
      </c>
      <c r="E368">
        <v>35.473799999999997</v>
      </c>
      <c r="F368">
        <v>35.499099999999999</v>
      </c>
      <c r="G368">
        <v>35.5075</v>
      </c>
      <c r="H368">
        <v>35.567799999999998</v>
      </c>
      <c r="I368" s="1">
        <v>3.2935100000000002E-2</v>
      </c>
      <c r="M368">
        <v>2022</v>
      </c>
      <c r="N368">
        <v>60.855200000000004</v>
      </c>
      <c r="O368">
        <v>24.342099999999999</v>
      </c>
      <c r="P368">
        <v>21.299299999999999</v>
      </c>
      <c r="Q368">
        <v>35.473799999999997</v>
      </c>
      <c r="R368">
        <v>35.499099999999999</v>
      </c>
      <c r="S368">
        <v>35.5075</v>
      </c>
      <c r="T368">
        <v>35.567799999999998</v>
      </c>
      <c r="U368" s="1">
        <v>3.2935100000000002E-2</v>
      </c>
      <c r="W368" s="10">
        <f t="shared" si="64"/>
        <v>35507.5</v>
      </c>
    </row>
    <row r="369" spans="1:23" ht="15" customHeight="1" x14ac:dyDescent="0.2">
      <c r="A369">
        <v>2023</v>
      </c>
      <c r="B369">
        <v>60.855200000000004</v>
      </c>
      <c r="C369">
        <v>24.342099999999999</v>
      </c>
      <c r="D369">
        <v>21.299299999999999</v>
      </c>
      <c r="E369">
        <v>32.407800000000002</v>
      </c>
      <c r="F369">
        <v>32.478700000000003</v>
      </c>
      <c r="G369">
        <v>32.500399999999999</v>
      </c>
      <c r="H369">
        <v>32.656300000000002</v>
      </c>
      <c r="I369" s="1">
        <v>8.7146699999999994E-2</v>
      </c>
      <c r="M369">
        <v>2023</v>
      </c>
      <c r="N369">
        <v>60.855200000000004</v>
      </c>
      <c r="O369">
        <v>24.342099999999999</v>
      </c>
      <c r="P369">
        <v>21.299299999999999</v>
      </c>
      <c r="Q369">
        <v>32.407800000000002</v>
      </c>
      <c r="R369">
        <v>32.478700000000003</v>
      </c>
      <c r="S369">
        <v>32.500399999999999</v>
      </c>
      <c r="T369">
        <v>32.656300000000002</v>
      </c>
      <c r="U369" s="1">
        <v>8.7146699999999994E-2</v>
      </c>
      <c r="W369" s="10">
        <f t="shared" si="64"/>
        <v>32500.399999999998</v>
      </c>
    </row>
    <row r="370" spans="1:23" ht="15" customHeight="1" x14ac:dyDescent="0.2">
      <c r="A370">
        <v>2024</v>
      </c>
      <c r="B370">
        <v>60.855200000000004</v>
      </c>
      <c r="C370">
        <v>24.342099999999999</v>
      </c>
      <c r="D370">
        <v>21.299299999999999</v>
      </c>
      <c r="E370">
        <v>29.189</v>
      </c>
      <c r="F370">
        <v>29.358599999999999</v>
      </c>
      <c r="G370">
        <v>29.407699999999998</v>
      </c>
      <c r="H370">
        <v>29.761399999999998</v>
      </c>
      <c r="I370" s="1">
        <v>0.20268700000000001</v>
      </c>
      <c r="M370">
        <v>2024</v>
      </c>
      <c r="N370">
        <v>60.855200000000004</v>
      </c>
      <c r="O370">
        <v>24.342099999999999</v>
      </c>
      <c r="P370">
        <v>21.299299999999999</v>
      </c>
      <c r="Q370">
        <v>29.189</v>
      </c>
      <c r="R370">
        <v>29.358599999999999</v>
      </c>
      <c r="S370">
        <v>29.407699999999998</v>
      </c>
      <c r="T370">
        <v>29.761399999999998</v>
      </c>
      <c r="U370" s="1">
        <v>0.20268700000000001</v>
      </c>
      <c r="W370" s="10">
        <f t="shared" si="64"/>
        <v>29407.699999999997</v>
      </c>
    </row>
    <row r="371" spans="1:23" ht="15" customHeight="1" x14ac:dyDescent="0.2">
      <c r="A371">
        <v>2025</v>
      </c>
      <c r="B371">
        <v>60.855200000000004</v>
      </c>
      <c r="C371">
        <v>24.342099999999999</v>
      </c>
      <c r="D371">
        <v>21.299299999999999</v>
      </c>
      <c r="E371">
        <v>26.1142</v>
      </c>
      <c r="F371">
        <v>26.473099999999999</v>
      </c>
      <c r="G371">
        <v>26.579899999999999</v>
      </c>
      <c r="H371">
        <v>27.348299999999998</v>
      </c>
      <c r="I371" s="1">
        <v>0.42436400000000002</v>
      </c>
      <c r="M371">
        <v>2025</v>
      </c>
      <c r="N371">
        <v>60.855200000000004</v>
      </c>
      <c r="O371">
        <v>24.342099999999999</v>
      </c>
      <c r="P371">
        <v>21.299299999999999</v>
      </c>
      <c r="Q371">
        <v>26.1142</v>
      </c>
      <c r="R371">
        <v>26.473099999999999</v>
      </c>
      <c r="S371">
        <v>26.579899999999999</v>
      </c>
      <c r="T371">
        <v>27.348299999999998</v>
      </c>
      <c r="U371" s="1">
        <v>0.42436400000000002</v>
      </c>
      <c r="W371" s="10">
        <f t="shared" si="64"/>
        <v>26579.899999999998</v>
      </c>
    </row>
    <row r="372" spans="1:23" ht="15" customHeight="1" x14ac:dyDescent="0.2">
      <c r="A372">
        <v>2026</v>
      </c>
      <c r="B372">
        <v>60.855200000000004</v>
      </c>
      <c r="C372">
        <v>24.342099999999999</v>
      </c>
      <c r="D372">
        <v>21.299299999999999</v>
      </c>
      <c r="E372">
        <v>23.3857</v>
      </c>
      <c r="F372">
        <v>24.0747</v>
      </c>
      <c r="G372">
        <v>24.264800000000001</v>
      </c>
      <c r="H372">
        <v>25.677700000000002</v>
      </c>
      <c r="I372">
        <v>0.79251899999999997</v>
      </c>
      <c r="M372">
        <v>2026</v>
      </c>
      <c r="N372">
        <v>60.855200000000004</v>
      </c>
      <c r="O372">
        <v>24.342099999999999</v>
      </c>
      <c r="P372">
        <v>21.299299999999999</v>
      </c>
      <c r="Q372">
        <v>23.3857</v>
      </c>
      <c r="R372">
        <v>24.0747</v>
      </c>
      <c r="S372">
        <v>24.264800000000001</v>
      </c>
      <c r="T372">
        <v>25.677700000000002</v>
      </c>
      <c r="U372">
        <v>0.79251899999999997</v>
      </c>
      <c r="W372" s="10">
        <f t="shared" si="64"/>
        <v>24264.799999999999</v>
      </c>
    </row>
    <row r="373" spans="1:23" ht="15" customHeight="1" x14ac:dyDescent="0.2">
      <c r="A373">
        <v>2027</v>
      </c>
      <c r="B373">
        <v>60.855200000000004</v>
      </c>
      <c r="C373">
        <v>24.342099999999999</v>
      </c>
      <c r="D373">
        <v>21.299299999999999</v>
      </c>
      <c r="E373">
        <v>21.223299999999998</v>
      </c>
      <c r="F373">
        <v>22.332899999999999</v>
      </c>
      <c r="G373">
        <v>22.643799999999999</v>
      </c>
      <c r="H373">
        <v>24.974299999999999</v>
      </c>
      <c r="I373">
        <v>1.28817</v>
      </c>
      <c r="M373">
        <v>2027</v>
      </c>
      <c r="N373">
        <v>60.855200000000004</v>
      </c>
      <c r="O373">
        <v>24.342099999999999</v>
      </c>
      <c r="P373">
        <v>21.299299999999999</v>
      </c>
      <c r="Q373">
        <v>21.223299999999998</v>
      </c>
      <c r="R373">
        <v>22.332999999999998</v>
      </c>
      <c r="S373">
        <v>22.643799999999999</v>
      </c>
      <c r="T373">
        <v>24.974299999999999</v>
      </c>
      <c r="U373">
        <v>1.28817</v>
      </c>
      <c r="W373" s="10">
        <f t="shared" si="64"/>
        <v>22643.8</v>
      </c>
    </row>
    <row r="374" spans="1:23" ht="15" customHeight="1" x14ac:dyDescent="0.2">
      <c r="A374">
        <v>2028</v>
      </c>
      <c r="B374">
        <v>60.855200000000004</v>
      </c>
      <c r="C374">
        <v>24.342099999999999</v>
      </c>
      <c r="D374">
        <v>21.299299999999999</v>
      </c>
      <c r="E374">
        <v>19.6934</v>
      </c>
      <c r="F374">
        <v>21.339300000000001</v>
      </c>
      <c r="G374">
        <v>21.771699999999999</v>
      </c>
      <c r="H374">
        <v>24.996300000000002</v>
      </c>
      <c r="I374">
        <v>1.82561</v>
      </c>
      <c r="M374">
        <v>2028</v>
      </c>
      <c r="N374">
        <v>60.855200000000004</v>
      </c>
      <c r="O374">
        <v>24.342099999999999</v>
      </c>
      <c r="P374">
        <v>21.299299999999999</v>
      </c>
      <c r="Q374">
        <v>19.6934</v>
      </c>
      <c r="R374">
        <v>21.339300000000001</v>
      </c>
      <c r="S374">
        <v>21.771799999999999</v>
      </c>
      <c r="T374">
        <v>24.996300000000002</v>
      </c>
      <c r="U374">
        <v>1.82561</v>
      </c>
      <c r="W374" s="10">
        <f t="shared" si="64"/>
        <v>21771.8</v>
      </c>
    </row>
    <row r="375" spans="1:23" ht="15" customHeight="1" x14ac:dyDescent="0.2">
      <c r="A375">
        <v>2029</v>
      </c>
      <c r="B375">
        <v>60.855200000000004</v>
      </c>
      <c r="C375">
        <v>24.342099999999999</v>
      </c>
      <c r="D375">
        <v>21.299299999999999</v>
      </c>
      <c r="E375">
        <v>18.669799999999999</v>
      </c>
      <c r="F375">
        <v>20.928899999999999</v>
      </c>
      <c r="G375">
        <v>21.428699999999999</v>
      </c>
      <c r="H375">
        <v>25.559799999999999</v>
      </c>
      <c r="I375">
        <v>2.3172100000000002</v>
      </c>
      <c r="M375">
        <v>2029</v>
      </c>
      <c r="N375">
        <v>60.855200000000004</v>
      </c>
      <c r="O375">
        <v>24.342099999999999</v>
      </c>
      <c r="P375">
        <v>21.299299999999999</v>
      </c>
      <c r="Q375">
        <v>18.669799999999999</v>
      </c>
      <c r="R375">
        <v>20.928899999999999</v>
      </c>
      <c r="S375">
        <v>21.428699999999999</v>
      </c>
      <c r="T375">
        <v>25.559799999999999</v>
      </c>
      <c r="U375">
        <v>2.3172100000000002</v>
      </c>
      <c r="W375" s="10">
        <f t="shared" si="64"/>
        <v>21428.7</v>
      </c>
    </row>
    <row r="376" spans="1:23" ht="15" customHeight="1" x14ac:dyDescent="0.2">
      <c r="A376">
        <v>2030</v>
      </c>
      <c r="B376">
        <v>60.855200000000004</v>
      </c>
      <c r="C376">
        <v>24.342099999999999</v>
      </c>
      <c r="D376">
        <v>21.299299999999999</v>
      </c>
      <c r="E376">
        <v>17.9998</v>
      </c>
      <c r="F376">
        <v>20.886600000000001</v>
      </c>
      <c r="G376">
        <v>21.388100000000001</v>
      </c>
      <c r="H376">
        <v>26.296199999999999</v>
      </c>
      <c r="I376">
        <v>2.69285</v>
      </c>
      <c r="M376">
        <v>2030</v>
      </c>
      <c r="N376">
        <v>60.855200000000004</v>
      </c>
      <c r="O376">
        <v>24.342099999999999</v>
      </c>
      <c r="P376">
        <v>21.299299999999999</v>
      </c>
      <c r="Q376">
        <v>17.9998</v>
      </c>
      <c r="R376">
        <v>20.886600000000001</v>
      </c>
      <c r="S376">
        <v>21.388100000000001</v>
      </c>
      <c r="T376">
        <v>26.296199999999999</v>
      </c>
      <c r="U376">
        <v>2.69285</v>
      </c>
      <c r="W376" s="10">
        <f t="shared" si="64"/>
        <v>21388.100000000002</v>
      </c>
    </row>
    <row r="377" spans="1:23" ht="15" customHeight="1" x14ac:dyDescent="0.2">
      <c r="A377">
        <v>2031</v>
      </c>
      <c r="B377">
        <v>60.855200000000004</v>
      </c>
      <c r="C377">
        <v>24.342099999999999</v>
      </c>
      <c r="D377">
        <v>21.299299999999999</v>
      </c>
      <c r="E377">
        <v>17.664400000000001</v>
      </c>
      <c r="F377">
        <v>21.020600000000002</v>
      </c>
      <c r="G377">
        <v>21.494599999999998</v>
      </c>
      <c r="H377">
        <v>26.875599999999999</v>
      </c>
      <c r="I377">
        <v>2.94387</v>
      </c>
      <c r="M377">
        <v>2031</v>
      </c>
      <c r="N377">
        <v>60.855200000000004</v>
      </c>
      <c r="O377">
        <v>24.342099999999999</v>
      </c>
      <c r="P377">
        <v>21.299299999999999</v>
      </c>
      <c r="Q377">
        <v>17.664400000000001</v>
      </c>
      <c r="R377">
        <v>21.020600000000002</v>
      </c>
      <c r="S377">
        <v>21.494599999999998</v>
      </c>
      <c r="T377">
        <v>26.875599999999999</v>
      </c>
      <c r="U377">
        <v>2.94387</v>
      </c>
      <c r="W377" s="10">
        <f t="shared" si="64"/>
        <v>21494.6</v>
      </c>
    </row>
    <row r="378" spans="1:23" ht="15" customHeight="1" x14ac:dyDescent="0.2">
      <c r="A378">
        <v>2032</v>
      </c>
      <c r="B378">
        <v>60.855200000000004</v>
      </c>
      <c r="C378">
        <v>24.342099999999999</v>
      </c>
      <c r="D378">
        <v>21.299299999999999</v>
      </c>
      <c r="E378">
        <v>17.5608</v>
      </c>
      <c r="F378">
        <v>21.2013</v>
      </c>
      <c r="G378">
        <v>21.6617</v>
      </c>
      <c r="H378">
        <v>27.282299999999999</v>
      </c>
      <c r="I378">
        <v>3.1075499999999998</v>
      </c>
      <c r="M378">
        <v>2032</v>
      </c>
      <c r="N378">
        <v>60.855200000000004</v>
      </c>
      <c r="O378">
        <v>24.342099999999999</v>
      </c>
      <c r="P378">
        <v>21.299299999999999</v>
      </c>
      <c r="Q378">
        <v>17.5608</v>
      </c>
      <c r="R378">
        <v>21.2013</v>
      </c>
      <c r="S378">
        <v>21.6617</v>
      </c>
      <c r="T378">
        <v>27.282299999999999</v>
      </c>
      <c r="U378">
        <v>3.1075499999999998</v>
      </c>
      <c r="W378" s="10">
        <f t="shared" si="64"/>
        <v>21661.7</v>
      </c>
    </row>
    <row r="379" spans="1:23" ht="15" customHeight="1" x14ac:dyDescent="0.2">
      <c r="A379">
        <v>2033</v>
      </c>
      <c r="B379">
        <v>60.855200000000004</v>
      </c>
      <c r="C379">
        <v>24.342099999999999</v>
      </c>
      <c r="D379">
        <v>21.299299999999999</v>
      </c>
      <c r="E379">
        <v>17.514399999999998</v>
      </c>
      <c r="F379">
        <v>21.3904</v>
      </c>
      <c r="G379">
        <v>21.849299999999999</v>
      </c>
      <c r="H379">
        <v>27.6937</v>
      </c>
      <c r="I379">
        <v>3.2298499999999999</v>
      </c>
      <c r="M379">
        <v>2033</v>
      </c>
      <c r="N379">
        <v>60.855200000000004</v>
      </c>
      <c r="O379">
        <v>24.342099999999999</v>
      </c>
      <c r="P379">
        <v>21.299299999999999</v>
      </c>
      <c r="Q379">
        <v>17.514399999999998</v>
      </c>
      <c r="R379">
        <v>21.3904</v>
      </c>
      <c r="S379">
        <v>21.849299999999999</v>
      </c>
      <c r="T379">
        <v>27.6937</v>
      </c>
      <c r="U379">
        <v>3.2298499999999999</v>
      </c>
      <c r="W379" s="10">
        <f t="shared" si="64"/>
        <v>21849.3</v>
      </c>
    </row>
    <row r="380" spans="1:23" ht="15" customHeight="1" x14ac:dyDescent="0.2"/>
    <row r="381" spans="1:23" ht="15" customHeight="1" x14ac:dyDescent="0.2">
      <c r="A381" t="s">
        <v>101</v>
      </c>
      <c r="M381" t="s">
        <v>101</v>
      </c>
    </row>
    <row r="382" spans="1:23" ht="15" customHeight="1" x14ac:dyDescent="0.2">
      <c r="A382" t="s">
        <v>6</v>
      </c>
      <c r="B382" t="s">
        <v>39</v>
      </c>
      <c r="C382" t="s">
        <v>40</v>
      </c>
      <c r="D382" t="s">
        <v>41</v>
      </c>
      <c r="E382" t="s">
        <v>42</v>
      </c>
      <c r="F382" t="s">
        <v>43</v>
      </c>
      <c r="G382" t="s">
        <v>44</v>
      </c>
      <c r="H382" t="s">
        <v>45</v>
      </c>
      <c r="I382" t="s">
        <v>46</v>
      </c>
      <c r="M382" t="s">
        <v>6</v>
      </c>
      <c r="N382" t="s">
        <v>39</v>
      </c>
      <c r="O382" t="s">
        <v>40</v>
      </c>
      <c r="P382" t="s">
        <v>41</v>
      </c>
      <c r="Q382" t="s">
        <v>42</v>
      </c>
      <c r="R382" t="s">
        <v>43</v>
      </c>
      <c r="S382" t="s">
        <v>44</v>
      </c>
      <c r="T382" t="s">
        <v>45</v>
      </c>
      <c r="U382" t="s">
        <v>46</v>
      </c>
    </row>
    <row r="383" spans="1:23" ht="15" customHeight="1" x14ac:dyDescent="0.2">
      <c r="A383">
        <v>2020</v>
      </c>
      <c r="B383">
        <v>0</v>
      </c>
      <c r="C383">
        <v>9.29257E-2</v>
      </c>
      <c r="D383">
        <v>0.114372</v>
      </c>
      <c r="E383">
        <v>2.9086799999999999E-2</v>
      </c>
      <c r="F383">
        <v>2.9086799999999999E-2</v>
      </c>
      <c r="G383">
        <v>2.9086799999999999E-2</v>
      </c>
      <c r="H383">
        <v>2.9086799999999999E-2</v>
      </c>
      <c r="I383" s="1">
        <v>5.4470300000000001E-16</v>
      </c>
      <c r="M383">
        <v>2020</v>
      </c>
      <c r="N383">
        <v>0</v>
      </c>
      <c r="O383">
        <v>9.29257E-2</v>
      </c>
      <c r="P383">
        <v>0.114372</v>
      </c>
      <c r="Q383">
        <v>2.9086799999999999E-2</v>
      </c>
      <c r="R383">
        <v>2.9086799999999999E-2</v>
      </c>
      <c r="S383">
        <v>2.9086799999999999E-2</v>
      </c>
      <c r="T383">
        <v>2.9086799999999999E-2</v>
      </c>
      <c r="U383" s="1">
        <v>5.4470300000000001E-16</v>
      </c>
    </row>
    <row r="384" spans="1:23" ht="15" customHeight="1" x14ac:dyDescent="0.2">
      <c r="A384">
        <v>2021</v>
      </c>
      <c r="B384">
        <v>0</v>
      </c>
      <c r="C384">
        <v>9.29257E-2</v>
      </c>
      <c r="D384">
        <v>0.114372</v>
      </c>
      <c r="E384">
        <v>0.114372</v>
      </c>
      <c r="F384">
        <v>0.114372</v>
      </c>
      <c r="G384">
        <v>0.114372</v>
      </c>
      <c r="H384">
        <v>0.114372</v>
      </c>
      <c r="I384" s="1">
        <v>2.1613899999999999E-12</v>
      </c>
      <c r="M384">
        <v>2021</v>
      </c>
      <c r="N384">
        <v>0</v>
      </c>
      <c r="O384">
        <v>9.29257E-2</v>
      </c>
      <c r="P384">
        <v>0.114372</v>
      </c>
      <c r="Q384">
        <v>0.114372</v>
      </c>
      <c r="R384">
        <v>0.114372</v>
      </c>
      <c r="S384">
        <v>0.114372</v>
      </c>
      <c r="T384">
        <v>0.114372</v>
      </c>
      <c r="U384" s="1">
        <v>2.1613899999999999E-12</v>
      </c>
    </row>
    <row r="385" spans="1:23" ht="15" customHeight="1" x14ac:dyDescent="0.2">
      <c r="A385">
        <v>2022</v>
      </c>
      <c r="B385">
        <v>0</v>
      </c>
      <c r="C385">
        <v>9.29257E-2</v>
      </c>
      <c r="D385">
        <v>0.114372</v>
      </c>
      <c r="E385">
        <v>0.114372</v>
      </c>
      <c r="F385">
        <v>0.114372</v>
      </c>
      <c r="G385">
        <v>0.114372</v>
      </c>
      <c r="H385">
        <v>0.114372</v>
      </c>
      <c r="I385" s="1">
        <v>1.8735000000000002E-15</v>
      </c>
      <c r="M385">
        <v>2022</v>
      </c>
      <c r="N385">
        <v>0</v>
      </c>
      <c r="O385">
        <v>9.29257E-2</v>
      </c>
      <c r="P385">
        <v>0.114372</v>
      </c>
      <c r="Q385">
        <v>0.114372</v>
      </c>
      <c r="R385">
        <v>0.114372</v>
      </c>
      <c r="S385">
        <v>0.114372</v>
      </c>
      <c r="T385">
        <v>0.114372</v>
      </c>
      <c r="U385" s="1">
        <v>1.43897E-11</v>
      </c>
    </row>
    <row r="386" spans="1:23" ht="15" customHeight="1" x14ac:dyDescent="0.2">
      <c r="A386">
        <v>2023</v>
      </c>
      <c r="B386">
        <v>0</v>
      </c>
      <c r="C386">
        <v>9.29257E-2</v>
      </c>
      <c r="D386">
        <v>0.114372</v>
      </c>
      <c r="E386">
        <v>0.114372</v>
      </c>
      <c r="F386">
        <v>0.114372</v>
      </c>
      <c r="G386">
        <v>0.114372</v>
      </c>
      <c r="H386">
        <v>0.114372</v>
      </c>
      <c r="I386" s="1">
        <v>1.8735000000000002E-15</v>
      </c>
      <c r="M386">
        <v>2023</v>
      </c>
      <c r="N386">
        <v>0</v>
      </c>
      <c r="O386">
        <v>9.29257E-2</v>
      </c>
      <c r="P386">
        <v>0.114372</v>
      </c>
      <c r="Q386">
        <v>0.114372</v>
      </c>
      <c r="R386">
        <v>0.114372</v>
      </c>
      <c r="S386">
        <v>0.114372</v>
      </c>
      <c r="T386">
        <v>0.114372</v>
      </c>
      <c r="U386" s="1">
        <v>7.6574699999999999E-11</v>
      </c>
    </row>
    <row r="387" spans="1:23" ht="15" customHeight="1" x14ac:dyDescent="0.2">
      <c r="A387">
        <v>2024</v>
      </c>
      <c r="B387">
        <v>0</v>
      </c>
      <c r="C387">
        <v>9.29257E-2</v>
      </c>
      <c r="D387">
        <v>0.114372</v>
      </c>
      <c r="E387">
        <v>0.114372</v>
      </c>
      <c r="F387">
        <v>0.114372</v>
      </c>
      <c r="G387">
        <v>0.114372</v>
      </c>
      <c r="H387">
        <v>0.114372</v>
      </c>
      <c r="I387" s="1">
        <v>1.8735000000000002E-15</v>
      </c>
      <c r="M387">
        <v>2024</v>
      </c>
      <c r="N387">
        <v>0</v>
      </c>
      <c r="O387">
        <v>9.29257E-2</v>
      </c>
      <c r="P387">
        <v>0.114372</v>
      </c>
      <c r="Q387">
        <v>0.114372</v>
      </c>
      <c r="R387">
        <v>0.114372</v>
      </c>
      <c r="S387">
        <v>0.114372</v>
      </c>
      <c r="T387">
        <v>0.114372</v>
      </c>
      <c r="U387" s="1">
        <v>1.8735000000000002E-15</v>
      </c>
    </row>
    <row r="388" spans="1:23" ht="15" customHeight="1" x14ac:dyDescent="0.2">
      <c r="A388">
        <v>2025</v>
      </c>
      <c r="B388">
        <v>0</v>
      </c>
      <c r="C388">
        <v>9.29257E-2</v>
      </c>
      <c r="D388">
        <v>0.114372</v>
      </c>
      <c r="E388">
        <v>0.114372</v>
      </c>
      <c r="F388">
        <v>0.114372</v>
      </c>
      <c r="G388">
        <v>0.114372</v>
      </c>
      <c r="H388">
        <v>0.114372</v>
      </c>
      <c r="I388" s="1">
        <v>1.8735000000000002E-15</v>
      </c>
      <c r="M388">
        <v>2025</v>
      </c>
      <c r="N388">
        <v>0</v>
      </c>
      <c r="O388">
        <v>9.29257E-2</v>
      </c>
      <c r="P388">
        <v>0.114372</v>
      </c>
      <c r="Q388">
        <v>0.114372</v>
      </c>
      <c r="R388">
        <v>0.114372</v>
      </c>
      <c r="S388">
        <v>0.114372</v>
      </c>
      <c r="T388">
        <v>0.114372</v>
      </c>
      <c r="U388" s="1">
        <v>1.8735000000000002E-15</v>
      </c>
    </row>
    <row r="389" spans="1:23" ht="15" customHeight="1" x14ac:dyDescent="0.2">
      <c r="A389">
        <v>2026</v>
      </c>
      <c r="B389">
        <v>0</v>
      </c>
      <c r="C389">
        <v>9.29257E-2</v>
      </c>
      <c r="D389">
        <v>0.114372</v>
      </c>
      <c r="E389">
        <v>0.109642</v>
      </c>
      <c r="F389">
        <v>0.11305</v>
      </c>
      <c r="G389">
        <v>0.11268499999999999</v>
      </c>
      <c r="H389">
        <v>0.114372</v>
      </c>
      <c r="I389" s="1">
        <v>1.7197E-3</v>
      </c>
      <c r="M389">
        <v>2026</v>
      </c>
      <c r="N389">
        <v>0</v>
      </c>
      <c r="O389">
        <v>9.29257E-2</v>
      </c>
      <c r="P389">
        <v>0.114372</v>
      </c>
      <c r="Q389">
        <v>0.109642</v>
      </c>
      <c r="R389">
        <v>0.11305</v>
      </c>
      <c r="S389">
        <v>0.11268499999999999</v>
      </c>
      <c r="T389">
        <v>0.114372</v>
      </c>
      <c r="U389" s="1">
        <v>1.7197E-3</v>
      </c>
    </row>
    <row r="390" spans="1:23" ht="15" customHeight="1" x14ac:dyDescent="0.2">
      <c r="A390">
        <v>2027</v>
      </c>
      <c r="B390">
        <v>0</v>
      </c>
      <c r="C390">
        <v>9.29257E-2</v>
      </c>
      <c r="D390">
        <v>0.114372</v>
      </c>
      <c r="E390">
        <v>9.8947300000000002E-2</v>
      </c>
      <c r="F390">
        <v>0.104435</v>
      </c>
      <c r="G390">
        <v>0.105404</v>
      </c>
      <c r="H390">
        <v>0.114372</v>
      </c>
      <c r="I390" s="1">
        <v>4.8312600000000004E-3</v>
      </c>
      <c r="M390">
        <v>2027</v>
      </c>
      <c r="N390">
        <v>0</v>
      </c>
      <c r="O390">
        <v>9.29257E-2</v>
      </c>
      <c r="P390">
        <v>0.114372</v>
      </c>
      <c r="Q390">
        <v>9.8947400000000005E-2</v>
      </c>
      <c r="R390">
        <v>0.104435</v>
      </c>
      <c r="S390">
        <v>0.105404</v>
      </c>
      <c r="T390">
        <v>0.114372</v>
      </c>
      <c r="U390" s="1">
        <v>4.8312600000000004E-3</v>
      </c>
    </row>
    <row r="391" spans="1:23" ht="15" customHeight="1" x14ac:dyDescent="0.2">
      <c r="A391">
        <v>2028</v>
      </c>
      <c r="B391">
        <v>0</v>
      </c>
      <c r="C391">
        <v>9.29257E-2</v>
      </c>
      <c r="D391">
        <v>0.114372</v>
      </c>
      <c r="E391">
        <v>9.1380400000000001E-2</v>
      </c>
      <c r="F391">
        <v>9.9520800000000006E-2</v>
      </c>
      <c r="G391">
        <v>0.100937</v>
      </c>
      <c r="H391">
        <v>0.114372</v>
      </c>
      <c r="I391">
        <v>7.0327100000000002E-3</v>
      </c>
      <c r="M391">
        <v>2028</v>
      </c>
      <c r="N391">
        <v>0</v>
      </c>
      <c r="O391">
        <v>9.29257E-2</v>
      </c>
      <c r="P391">
        <v>0.114372</v>
      </c>
      <c r="Q391">
        <v>9.1380400000000001E-2</v>
      </c>
      <c r="R391">
        <v>9.9520800000000006E-2</v>
      </c>
      <c r="S391">
        <v>0.100937</v>
      </c>
      <c r="T391">
        <v>0.114372</v>
      </c>
      <c r="U391" s="1">
        <v>7.0327100000000002E-3</v>
      </c>
    </row>
    <row r="392" spans="1:23" ht="15" customHeight="1" x14ac:dyDescent="0.2">
      <c r="A392">
        <v>2029</v>
      </c>
      <c r="B392">
        <v>0</v>
      </c>
      <c r="C392">
        <v>9.29257E-2</v>
      </c>
      <c r="D392">
        <v>0.114372</v>
      </c>
      <c r="E392">
        <v>8.6318199999999998E-2</v>
      </c>
      <c r="F392">
        <v>9.7491099999999997E-2</v>
      </c>
      <c r="G392">
        <v>9.8912399999999998E-2</v>
      </c>
      <c r="H392">
        <v>0.114372</v>
      </c>
      <c r="I392">
        <v>8.7634299999999991E-3</v>
      </c>
      <c r="M392">
        <v>2029</v>
      </c>
      <c r="N392">
        <v>0</v>
      </c>
      <c r="O392">
        <v>9.29257E-2</v>
      </c>
      <c r="P392">
        <v>0.114372</v>
      </c>
      <c r="Q392">
        <v>8.6318199999999998E-2</v>
      </c>
      <c r="R392">
        <v>9.7491099999999997E-2</v>
      </c>
      <c r="S392">
        <v>9.8912399999999998E-2</v>
      </c>
      <c r="T392">
        <v>0.114372</v>
      </c>
      <c r="U392" s="1">
        <v>8.7634299999999991E-3</v>
      </c>
    </row>
    <row r="393" spans="1:23" ht="15" customHeight="1" x14ac:dyDescent="0.2">
      <c r="A393">
        <v>2030</v>
      </c>
      <c r="B393">
        <v>0</v>
      </c>
      <c r="C393">
        <v>9.29257E-2</v>
      </c>
      <c r="D393">
        <v>0.114372</v>
      </c>
      <c r="E393">
        <v>8.3004099999999997E-2</v>
      </c>
      <c r="F393">
        <v>9.7281800000000002E-2</v>
      </c>
      <c r="G393">
        <v>9.8357100000000003E-2</v>
      </c>
      <c r="H393">
        <v>0.114372</v>
      </c>
      <c r="I393">
        <v>1.0017399999999999E-2</v>
      </c>
      <c r="M393">
        <v>2030</v>
      </c>
      <c r="N393">
        <v>0</v>
      </c>
      <c r="O393">
        <v>9.29257E-2</v>
      </c>
      <c r="P393">
        <v>0.114372</v>
      </c>
      <c r="Q393">
        <v>8.3004099999999997E-2</v>
      </c>
      <c r="R393">
        <v>9.7281800000000002E-2</v>
      </c>
      <c r="S393">
        <v>9.8357100000000003E-2</v>
      </c>
      <c r="T393">
        <v>0.114372</v>
      </c>
      <c r="U393">
        <v>1.0017399999999999E-2</v>
      </c>
    </row>
    <row r="394" spans="1:23" ht="15" customHeight="1" x14ac:dyDescent="0.2">
      <c r="A394">
        <v>2031</v>
      </c>
      <c r="B394">
        <v>0</v>
      </c>
      <c r="C394">
        <v>9.29257E-2</v>
      </c>
      <c r="D394">
        <v>0.114372</v>
      </c>
      <c r="E394">
        <v>8.1345299999999995E-2</v>
      </c>
      <c r="F394">
        <v>9.7944900000000001E-2</v>
      </c>
      <c r="G394">
        <v>9.8528299999999999E-2</v>
      </c>
      <c r="H394">
        <v>0.114372</v>
      </c>
      <c r="I394">
        <v>1.07828E-2</v>
      </c>
      <c r="M394">
        <v>2031</v>
      </c>
      <c r="N394">
        <v>0</v>
      </c>
      <c r="O394">
        <v>9.29257E-2</v>
      </c>
      <c r="P394">
        <v>0.114372</v>
      </c>
      <c r="Q394">
        <v>8.1345299999999995E-2</v>
      </c>
      <c r="R394">
        <v>9.7944900000000001E-2</v>
      </c>
      <c r="S394">
        <v>9.8528299999999999E-2</v>
      </c>
      <c r="T394">
        <v>0.114372</v>
      </c>
      <c r="U394">
        <v>1.07828E-2</v>
      </c>
    </row>
    <row r="395" spans="1:23" ht="15" customHeight="1" x14ac:dyDescent="0.2">
      <c r="A395">
        <v>2032</v>
      </c>
      <c r="B395">
        <v>0</v>
      </c>
      <c r="C395">
        <v>9.29257E-2</v>
      </c>
      <c r="D395">
        <v>0.114372</v>
      </c>
      <c r="E395">
        <v>8.0833299999999997E-2</v>
      </c>
      <c r="F395">
        <v>9.8838599999999999E-2</v>
      </c>
      <c r="G395">
        <v>9.9017400000000005E-2</v>
      </c>
      <c r="H395">
        <v>0.114372</v>
      </c>
      <c r="I395">
        <v>1.11717E-2</v>
      </c>
      <c r="M395">
        <v>2032</v>
      </c>
      <c r="N395">
        <v>0</v>
      </c>
      <c r="O395">
        <v>9.29257E-2</v>
      </c>
      <c r="P395">
        <v>0.114372</v>
      </c>
      <c r="Q395">
        <v>8.0833299999999997E-2</v>
      </c>
      <c r="R395">
        <v>9.8838599999999999E-2</v>
      </c>
      <c r="S395">
        <v>9.9017400000000005E-2</v>
      </c>
      <c r="T395">
        <v>0.114372</v>
      </c>
      <c r="U395">
        <v>1.11717E-2</v>
      </c>
    </row>
    <row r="396" spans="1:23" ht="15" customHeight="1" x14ac:dyDescent="0.2">
      <c r="A396">
        <v>2033</v>
      </c>
      <c r="B396">
        <v>0</v>
      </c>
      <c r="C396">
        <v>9.29257E-2</v>
      </c>
      <c r="D396">
        <v>0.114372</v>
      </c>
      <c r="E396">
        <v>8.0603499999999995E-2</v>
      </c>
      <c r="F396">
        <v>9.9773600000000004E-2</v>
      </c>
      <c r="G396">
        <v>9.9642300000000003E-2</v>
      </c>
      <c r="H396">
        <v>0.114372</v>
      </c>
      <c r="I396">
        <v>1.13749E-2</v>
      </c>
      <c r="M396">
        <v>2033</v>
      </c>
      <c r="N396">
        <v>0</v>
      </c>
      <c r="O396">
        <v>9.29257E-2</v>
      </c>
      <c r="P396">
        <v>0.114372</v>
      </c>
      <c r="Q396">
        <v>8.0603499999999995E-2</v>
      </c>
      <c r="R396">
        <v>9.9773600000000004E-2</v>
      </c>
      <c r="S396">
        <v>9.9642300000000003E-2</v>
      </c>
      <c r="T396">
        <v>0.114372</v>
      </c>
      <c r="U396">
        <v>1.13749E-2</v>
      </c>
    </row>
    <row r="397" spans="1:23" ht="15" customHeight="1" x14ac:dyDescent="0.2"/>
    <row r="398" spans="1:23" ht="15" customHeight="1" x14ac:dyDescent="0.2">
      <c r="A398" t="s">
        <v>102</v>
      </c>
      <c r="M398" t="s">
        <v>102</v>
      </c>
    </row>
    <row r="399" spans="1:23" ht="15" customHeight="1" x14ac:dyDescent="0.2">
      <c r="A399" t="s">
        <v>6</v>
      </c>
      <c r="B399" t="s">
        <v>47</v>
      </c>
      <c r="C399" t="s">
        <v>48</v>
      </c>
      <c r="D399" t="s">
        <v>49</v>
      </c>
      <c r="E399" t="s">
        <v>50</v>
      </c>
      <c r="F399" t="s">
        <v>51</v>
      </c>
      <c r="G399" t="s">
        <v>52</v>
      </c>
      <c r="H399" t="s">
        <v>53</v>
      </c>
      <c r="I399" t="s">
        <v>54</v>
      </c>
      <c r="M399" t="s">
        <v>6</v>
      </c>
      <c r="N399" t="s">
        <v>47</v>
      </c>
      <c r="O399" t="s">
        <v>48</v>
      </c>
      <c r="P399" t="s">
        <v>49</v>
      </c>
      <c r="Q399" t="s">
        <v>50</v>
      </c>
      <c r="R399" t="s">
        <v>51</v>
      </c>
      <c r="S399" t="s">
        <v>52</v>
      </c>
      <c r="T399" t="s">
        <v>53</v>
      </c>
      <c r="U399" t="s">
        <v>54</v>
      </c>
    </row>
    <row r="400" spans="1:23" ht="15" customHeight="1" x14ac:dyDescent="0.2">
      <c r="A400">
        <v>2020</v>
      </c>
      <c r="B400">
        <v>303.54199999999997</v>
      </c>
      <c r="C400">
        <v>77.585700000000003</v>
      </c>
      <c r="D400">
        <v>71.271299999999997</v>
      </c>
      <c r="E400">
        <v>99.245400000000004</v>
      </c>
      <c r="F400">
        <v>99.245400000000004</v>
      </c>
      <c r="G400">
        <v>99.245400000000004</v>
      </c>
      <c r="H400">
        <v>99.245400000000004</v>
      </c>
      <c r="I400" s="1">
        <v>1.5205599999999999E-12</v>
      </c>
      <c r="K400" s="10">
        <f t="shared" ref="K400:K413" si="65">G400*1000</f>
        <v>99245.400000000009</v>
      </c>
      <c r="M400">
        <v>2020</v>
      </c>
      <c r="N400">
        <v>303.54199999999997</v>
      </c>
      <c r="O400">
        <v>77.585700000000003</v>
      </c>
      <c r="P400">
        <v>71.271299999999997</v>
      </c>
      <c r="Q400">
        <v>99.245400000000004</v>
      </c>
      <c r="R400">
        <v>99.245400000000004</v>
      </c>
      <c r="S400">
        <v>99.245400000000004</v>
      </c>
      <c r="T400">
        <v>99.245400000000004</v>
      </c>
      <c r="U400" s="1">
        <v>1.5205599999999999E-12</v>
      </c>
      <c r="W400" s="10">
        <f t="shared" ref="W400:W413" si="66">S400*1000</f>
        <v>99245.400000000009</v>
      </c>
    </row>
    <row r="401" spans="1:23" ht="15" customHeight="1" x14ac:dyDescent="0.2">
      <c r="A401">
        <v>2021</v>
      </c>
      <c r="B401">
        <v>303.54199999999997</v>
      </c>
      <c r="C401">
        <v>77.585700000000003</v>
      </c>
      <c r="D401">
        <v>71.271299999999997</v>
      </c>
      <c r="E401">
        <v>96.481499999999997</v>
      </c>
      <c r="F401">
        <v>97.381100000000004</v>
      </c>
      <c r="G401">
        <v>97.766499999999994</v>
      </c>
      <c r="H401">
        <v>100.408</v>
      </c>
      <c r="I401">
        <v>1.3654299999999999</v>
      </c>
      <c r="K401" s="10">
        <f t="shared" si="65"/>
        <v>97766.5</v>
      </c>
      <c r="M401">
        <v>2021</v>
      </c>
      <c r="N401">
        <v>303.54199999999997</v>
      </c>
      <c r="O401">
        <v>77.585700000000003</v>
      </c>
      <c r="P401">
        <v>71.271299999999997</v>
      </c>
      <c r="Q401">
        <v>96.481499999999997</v>
      </c>
      <c r="R401">
        <v>97.381100000000004</v>
      </c>
      <c r="S401">
        <v>97.766499999999994</v>
      </c>
      <c r="T401">
        <v>100.408</v>
      </c>
      <c r="U401">
        <v>1.3654299999999999</v>
      </c>
      <c r="W401" s="10">
        <f t="shared" si="66"/>
        <v>97766.5</v>
      </c>
    </row>
    <row r="402" spans="1:23" ht="15" customHeight="1" x14ac:dyDescent="0.2">
      <c r="A402">
        <v>2022</v>
      </c>
      <c r="B402">
        <v>303.54199999999997</v>
      </c>
      <c r="C402">
        <v>77.585700000000003</v>
      </c>
      <c r="D402">
        <v>71.271299999999997</v>
      </c>
      <c r="E402">
        <v>87.1584</v>
      </c>
      <c r="F402">
        <v>89.319900000000004</v>
      </c>
      <c r="G402">
        <v>90.014700000000005</v>
      </c>
      <c r="H402">
        <v>94.711799999999997</v>
      </c>
      <c r="I402">
        <v>2.64</v>
      </c>
      <c r="K402" s="10">
        <f t="shared" si="65"/>
        <v>90014.700000000012</v>
      </c>
      <c r="M402">
        <v>2022</v>
      </c>
      <c r="N402">
        <v>303.54199999999997</v>
      </c>
      <c r="O402">
        <v>77.585700000000003</v>
      </c>
      <c r="P402">
        <v>71.271299999999997</v>
      </c>
      <c r="Q402">
        <v>87.1584</v>
      </c>
      <c r="R402">
        <v>89.319900000000004</v>
      </c>
      <c r="S402">
        <v>90.014700000000005</v>
      </c>
      <c r="T402">
        <v>94.711799999999997</v>
      </c>
      <c r="U402">
        <v>2.64</v>
      </c>
      <c r="W402" s="10">
        <f t="shared" si="66"/>
        <v>90014.700000000012</v>
      </c>
    </row>
    <row r="403" spans="1:23" ht="15" customHeight="1" x14ac:dyDescent="0.2">
      <c r="A403">
        <v>2023</v>
      </c>
      <c r="B403">
        <v>303.54199999999997</v>
      </c>
      <c r="C403">
        <v>77.585700000000003</v>
      </c>
      <c r="D403">
        <v>71.271299999999997</v>
      </c>
      <c r="E403">
        <v>78.856499999999997</v>
      </c>
      <c r="F403">
        <v>82.532799999999995</v>
      </c>
      <c r="G403">
        <v>83.559299999999993</v>
      </c>
      <c r="H403">
        <v>91.136799999999994</v>
      </c>
      <c r="I403">
        <v>4.0733600000000001</v>
      </c>
      <c r="K403" s="10">
        <f t="shared" si="65"/>
        <v>83559.299999999988</v>
      </c>
      <c r="M403">
        <v>2023</v>
      </c>
      <c r="N403">
        <v>303.54199999999997</v>
      </c>
      <c r="O403">
        <v>77.585700000000003</v>
      </c>
      <c r="P403">
        <v>71.271299999999997</v>
      </c>
      <c r="Q403">
        <v>78.8566</v>
      </c>
      <c r="R403">
        <v>82.532799999999995</v>
      </c>
      <c r="S403">
        <v>83.559299999999993</v>
      </c>
      <c r="T403">
        <v>91.136799999999994</v>
      </c>
      <c r="U403">
        <v>4.0733600000000001</v>
      </c>
      <c r="W403" s="10">
        <f t="shared" si="66"/>
        <v>83559.299999999988</v>
      </c>
    </row>
    <row r="404" spans="1:23" ht="15" customHeight="1" x14ac:dyDescent="0.2">
      <c r="A404">
        <v>2024</v>
      </c>
      <c r="B404">
        <v>303.54199999999997</v>
      </c>
      <c r="C404">
        <v>77.585700000000003</v>
      </c>
      <c r="D404">
        <v>71.271299999999997</v>
      </c>
      <c r="E404">
        <v>71.998000000000005</v>
      </c>
      <c r="F404">
        <v>77.2714</v>
      </c>
      <c r="G404">
        <v>78.484399999999994</v>
      </c>
      <c r="H404">
        <v>88.458299999999994</v>
      </c>
      <c r="I404">
        <v>5.5141799999999996</v>
      </c>
      <c r="K404" s="10">
        <f t="shared" si="65"/>
        <v>78484.399999999994</v>
      </c>
      <c r="M404">
        <v>2024</v>
      </c>
      <c r="N404">
        <v>303.54199999999997</v>
      </c>
      <c r="O404">
        <v>77.585700000000003</v>
      </c>
      <c r="P404">
        <v>71.271299999999997</v>
      </c>
      <c r="Q404">
        <v>71.998000000000005</v>
      </c>
      <c r="R404">
        <v>77.2714</v>
      </c>
      <c r="S404">
        <v>78.484399999999994</v>
      </c>
      <c r="T404">
        <v>88.458299999999994</v>
      </c>
      <c r="U404">
        <v>5.5141799999999996</v>
      </c>
      <c r="W404" s="10">
        <f t="shared" si="66"/>
        <v>78484.399999999994</v>
      </c>
    </row>
    <row r="405" spans="1:23" ht="15" customHeight="1" x14ac:dyDescent="0.2">
      <c r="A405">
        <v>2025</v>
      </c>
      <c r="B405">
        <v>303.54199999999997</v>
      </c>
      <c r="C405">
        <v>77.585700000000003</v>
      </c>
      <c r="D405">
        <v>71.271299999999997</v>
      </c>
      <c r="E405">
        <v>66.1785</v>
      </c>
      <c r="F405">
        <v>73.627700000000004</v>
      </c>
      <c r="G405">
        <v>74.790499999999994</v>
      </c>
      <c r="H405">
        <v>87.300700000000006</v>
      </c>
      <c r="I405">
        <v>6.95024</v>
      </c>
      <c r="K405" s="10">
        <f t="shared" si="65"/>
        <v>74790.5</v>
      </c>
      <c r="M405">
        <v>2025</v>
      </c>
      <c r="N405">
        <v>303.54199999999997</v>
      </c>
      <c r="O405">
        <v>77.585700000000003</v>
      </c>
      <c r="P405">
        <v>71.271299999999997</v>
      </c>
      <c r="Q405">
        <v>66.1785</v>
      </c>
      <c r="R405">
        <v>73.627700000000004</v>
      </c>
      <c r="S405">
        <v>74.790499999999994</v>
      </c>
      <c r="T405">
        <v>87.300700000000006</v>
      </c>
      <c r="U405">
        <v>6.95024</v>
      </c>
      <c r="W405" s="10">
        <f t="shared" si="66"/>
        <v>74790.5</v>
      </c>
    </row>
    <row r="406" spans="1:23" ht="15" customHeight="1" x14ac:dyDescent="0.2">
      <c r="A406">
        <v>2026</v>
      </c>
      <c r="B406">
        <v>303.54199999999997</v>
      </c>
      <c r="C406">
        <v>77.585700000000003</v>
      </c>
      <c r="D406">
        <v>71.271299999999997</v>
      </c>
      <c r="E406">
        <v>61.706200000000003</v>
      </c>
      <c r="F406">
        <v>70.821399999999997</v>
      </c>
      <c r="G406">
        <v>72.348200000000006</v>
      </c>
      <c r="H406">
        <v>87.844499999999996</v>
      </c>
      <c r="I406">
        <v>8.2885799999999996</v>
      </c>
      <c r="K406" s="10">
        <f t="shared" si="65"/>
        <v>72348.200000000012</v>
      </c>
      <c r="M406">
        <v>2026</v>
      </c>
      <c r="N406">
        <v>303.54199999999997</v>
      </c>
      <c r="O406">
        <v>77.585700000000003</v>
      </c>
      <c r="P406">
        <v>71.271299999999997</v>
      </c>
      <c r="Q406">
        <v>61.706200000000003</v>
      </c>
      <c r="R406">
        <v>70.821399999999997</v>
      </c>
      <c r="S406">
        <v>72.348200000000006</v>
      </c>
      <c r="T406">
        <v>87.844499999999996</v>
      </c>
      <c r="U406">
        <v>8.2885799999999996</v>
      </c>
      <c r="W406" s="10">
        <f t="shared" si="66"/>
        <v>72348.200000000012</v>
      </c>
    </row>
    <row r="407" spans="1:23" ht="15" customHeight="1" x14ac:dyDescent="0.2">
      <c r="A407">
        <v>2027</v>
      </c>
      <c r="B407">
        <v>303.54199999999997</v>
      </c>
      <c r="C407">
        <v>77.585700000000003</v>
      </c>
      <c r="D407">
        <v>71.271299999999997</v>
      </c>
      <c r="E407">
        <v>58.469799999999999</v>
      </c>
      <c r="F407">
        <v>69.457800000000006</v>
      </c>
      <c r="G407">
        <v>71.046800000000005</v>
      </c>
      <c r="H407">
        <v>88.773499999999999</v>
      </c>
      <c r="I407">
        <v>9.4765999999999995</v>
      </c>
      <c r="K407" s="10">
        <f t="shared" si="65"/>
        <v>71046.8</v>
      </c>
      <c r="M407">
        <v>2027</v>
      </c>
      <c r="N407">
        <v>303.54199999999997</v>
      </c>
      <c r="O407">
        <v>77.585700000000003</v>
      </c>
      <c r="P407">
        <v>71.271299999999997</v>
      </c>
      <c r="Q407">
        <v>58.469799999999999</v>
      </c>
      <c r="R407">
        <v>69.457800000000006</v>
      </c>
      <c r="S407">
        <v>71.046800000000005</v>
      </c>
      <c r="T407">
        <v>88.773499999999999</v>
      </c>
      <c r="U407">
        <v>9.4765999999999995</v>
      </c>
      <c r="W407" s="10">
        <f t="shared" si="66"/>
        <v>71046.8</v>
      </c>
    </row>
    <row r="408" spans="1:23" ht="15" customHeight="1" x14ac:dyDescent="0.2">
      <c r="A408">
        <v>2028</v>
      </c>
      <c r="B408">
        <v>303.54199999999997</v>
      </c>
      <c r="C408">
        <v>77.585700000000003</v>
      </c>
      <c r="D408">
        <v>71.271299999999997</v>
      </c>
      <c r="E408">
        <v>56.830399999999997</v>
      </c>
      <c r="F408">
        <v>68.9983</v>
      </c>
      <c r="G408">
        <v>70.722999999999999</v>
      </c>
      <c r="H408">
        <v>89.554900000000004</v>
      </c>
      <c r="I408">
        <v>10.3607</v>
      </c>
      <c r="K408" s="10">
        <f t="shared" si="65"/>
        <v>70723</v>
      </c>
      <c r="M408">
        <v>2028</v>
      </c>
      <c r="N408">
        <v>303.54199999999997</v>
      </c>
      <c r="O408">
        <v>77.585700000000003</v>
      </c>
      <c r="P408">
        <v>71.271299999999997</v>
      </c>
      <c r="Q408">
        <v>56.830399999999997</v>
      </c>
      <c r="R408">
        <v>68.9983</v>
      </c>
      <c r="S408">
        <v>70.722999999999999</v>
      </c>
      <c r="T408">
        <v>89.554900000000004</v>
      </c>
      <c r="U408">
        <v>10.3607</v>
      </c>
      <c r="W408" s="10">
        <f t="shared" si="66"/>
        <v>70723</v>
      </c>
    </row>
    <row r="409" spans="1:23" ht="15" customHeight="1" x14ac:dyDescent="0.2">
      <c r="A409">
        <v>2029</v>
      </c>
      <c r="B409">
        <v>303.54199999999997</v>
      </c>
      <c r="C409">
        <v>77.585700000000003</v>
      </c>
      <c r="D409">
        <v>71.271299999999997</v>
      </c>
      <c r="E409">
        <v>56.138300000000001</v>
      </c>
      <c r="F409">
        <v>69.507900000000006</v>
      </c>
      <c r="G409">
        <v>70.990200000000002</v>
      </c>
      <c r="H409">
        <v>90.991500000000002</v>
      </c>
      <c r="I409">
        <v>11.074299999999999</v>
      </c>
      <c r="K409" s="10">
        <f t="shared" si="65"/>
        <v>70990.2</v>
      </c>
      <c r="M409">
        <v>2029</v>
      </c>
      <c r="N409">
        <v>303.54199999999997</v>
      </c>
      <c r="O409">
        <v>77.585700000000003</v>
      </c>
      <c r="P409">
        <v>71.271299999999997</v>
      </c>
      <c r="Q409">
        <v>56.138300000000001</v>
      </c>
      <c r="R409">
        <v>69.507900000000006</v>
      </c>
      <c r="S409">
        <v>70.990200000000002</v>
      </c>
      <c r="T409">
        <v>90.991500000000002</v>
      </c>
      <c r="U409">
        <v>11.074299999999999</v>
      </c>
      <c r="W409" s="10">
        <f t="shared" si="66"/>
        <v>70990.2</v>
      </c>
    </row>
    <row r="410" spans="1:23" ht="15" customHeight="1" x14ac:dyDescent="0.2">
      <c r="A410">
        <v>2030</v>
      </c>
      <c r="B410">
        <v>303.54199999999997</v>
      </c>
      <c r="C410">
        <v>77.585700000000003</v>
      </c>
      <c r="D410">
        <v>71.271299999999997</v>
      </c>
      <c r="E410">
        <v>55.309399999999997</v>
      </c>
      <c r="F410">
        <v>70.061999999999998</v>
      </c>
      <c r="G410">
        <v>71.390500000000003</v>
      </c>
      <c r="H410">
        <v>92.538600000000002</v>
      </c>
      <c r="I410">
        <v>11.618399999999999</v>
      </c>
      <c r="K410" s="10">
        <f t="shared" si="65"/>
        <v>71390.5</v>
      </c>
      <c r="M410">
        <v>2030</v>
      </c>
      <c r="N410">
        <v>303.54199999999997</v>
      </c>
      <c r="O410">
        <v>77.585700000000003</v>
      </c>
      <c r="P410">
        <v>71.271299999999997</v>
      </c>
      <c r="Q410">
        <v>55.309399999999997</v>
      </c>
      <c r="R410">
        <v>70.061999999999998</v>
      </c>
      <c r="S410">
        <v>71.390500000000003</v>
      </c>
      <c r="T410">
        <v>92.538700000000006</v>
      </c>
      <c r="U410">
        <v>11.618399999999999</v>
      </c>
      <c r="W410" s="10">
        <f t="shared" si="66"/>
        <v>71390.5</v>
      </c>
    </row>
    <row r="411" spans="1:23" ht="15" customHeight="1" x14ac:dyDescent="0.2">
      <c r="A411">
        <v>2031</v>
      </c>
      <c r="B411">
        <v>303.54199999999997</v>
      </c>
      <c r="C411">
        <v>77.585700000000003</v>
      </c>
      <c r="D411">
        <v>71.271299999999997</v>
      </c>
      <c r="E411">
        <v>55.778700000000001</v>
      </c>
      <c r="F411">
        <v>70.596299999999999</v>
      </c>
      <c r="G411">
        <v>71.877399999999994</v>
      </c>
      <c r="H411">
        <v>92.714200000000005</v>
      </c>
      <c r="I411">
        <v>11.9398</v>
      </c>
      <c r="K411" s="10">
        <f t="shared" si="65"/>
        <v>71877.399999999994</v>
      </c>
      <c r="M411">
        <v>2031</v>
      </c>
      <c r="N411">
        <v>303.54199999999997</v>
      </c>
      <c r="O411">
        <v>77.585700000000003</v>
      </c>
      <c r="P411">
        <v>71.271299999999997</v>
      </c>
      <c r="Q411">
        <v>55.778700000000001</v>
      </c>
      <c r="R411">
        <v>70.596299999999999</v>
      </c>
      <c r="S411">
        <v>71.877399999999994</v>
      </c>
      <c r="T411">
        <v>92.714200000000005</v>
      </c>
      <c r="U411">
        <v>11.9398</v>
      </c>
      <c r="W411" s="10">
        <f t="shared" si="66"/>
        <v>71877.399999999994</v>
      </c>
    </row>
    <row r="412" spans="1:23" ht="15" customHeight="1" x14ac:dyDescent="0.2">
      <c r="A412">
        <v>2032</v>
      </c>
      <c r="B412">
        <v>303.54199999999997</v>
      </c>
      <c r="C412">
        <v>77.585700000000003</v>
      </c>
      <c r="D412">
        <v>71.271299999999997</v>
      </c>
      <c r="E412">
        <v>55.611899999999999</v>
      </c>
      <c r="F412">
        <v>70.778700000000001</v>
      </c>
      <c r="G412">
        <v>72.270600000000002</v>
      </c>
      <c r="H412">
        <v>92.594300000000004</v>
      </c>
      <c r="I412">
        <v>12.1691</v>
      </c>
      <c r="K412" s="10">
        <f t="shared" si="65"/>
        <v>72270.600000000006</v>
      </c>
      <c r="M412">
        <v>2032</v>
      </c>
      <c r="N412">
        <v>303.54199999999997</v>
      </c>
      <c r="O412">
        <v>77.585700000000003</v>
      </c>
      <c r="P412">
        <v>71.271299999999997</v>
      </c>
      <c r="Q412">
        <v>55.611899999999999</v>
      </c>
      <c r="R412">
        <v>70.778700000000001</v>
      </c>
      <c r="S412">
        <v>72.270600000000002</v>
      </c>
      <c r="T412">
        <v>92.594300000000004</v>
      </c>
      <c r="U412">
        <v>12.1691</v>
      </c>
      <c r="W412" s="10">
        <f t="shared" si="66"/>
        <v>72270.600000000006</v>
      </c>
    </row>
    <row r="413" spans="1:23" ht="15" customHeight="1" x14ac:dyDescent="0.2">
      <c r="A413">
        <v>2033</v>
      </c>
      <c r="B413">
        <v>303.54199999999997</v>
      </c>
      <c r="C413">
        <v>77.585700000000003</v>
      </c>
      <c r="D413">
        <v>71.271299999999997</v>
      </c>
      <c r="E413">
        <v>55.800800000000002</v>
      </c>
      <c r="F413">
        <v>71.280900000000003</v>
      </c>
      <c r="G413">
        <v>72.623400000000004</v>
      </c>
      <c r="H413">
        <v>93.914400000000001</v>
      </c>
      <c r="I413">
        <v>12.3194</v>
      </c>
      <c r="K413" s="10">
        <f t="shared" si="65"/>
        <v>72623.400000000009</v>
      </c>
      <c r="M413">
        <v>2033</v>
      </c>
      <c r="N413">
        <v>303.54199999999997</v>
      </c>
      <c r="O413">
        <v>77.585700000000003</v>
      </c>
      <c r="P413">
        <v>71.271299999999997</v>
      </c>
      <c r="Q413">
        <v>55.800800000000002</v>
      </c>
      <c r="R413">
        <v>71.280900000000003</v>
      </c>
      <c r="S413">
        <v>72.623400000000004</v>
      </c>
      <c r="T413">
        <v>93.914400000000001</v>
      </c>
      <c r="U413">
        <v>12.3194</v>
      </c>
      <c r="W413" s="10">
        <f t="shared" si="66"/>
        <v>72623.400000000009</v>
      </c>
    </row>
    <row r="414" spans="1:23" ht="15" customHeight="1" x14ac:dyDescent="0.2">
      <c r="A414" t="s">
        <v>16</v>
      </c>
      <c r="B414">
        <v>7</v>
      </c>
      <c r="C414" t="s">
        <v>16</v>
      </c>
      <c r="D414" t="s">
        <v>17</v>
      </c>
      <c r="E414" t="s">
        <v>100</v>
      </c>
      <c r="M414" t="s">
        <v>16</v>
      </c>
      <c r="N414">
        <v>7</v>
      </c>
      <c r="O414" t="s">
        <v>16</v>
      </c>
      <c r="P414" t="s">
        <v>17</v>
      </c>
      <c r="Q414" t="s">
        <v>100</v>
      </c>
    </row>
    <row r="415" spans="1:23" ht="15" customHeight="1" x14ac:dyDescent="0.2">
      <c r="A415" t="s">
        <v>18</v>
      </c>
      <c r="B415" t="s">
        <v>100</v>
      </c>
      <c r="M415" t="s">
        <v>18</v>
      </c>
      <c r="N415" t="s">
        <v>100</v>
      </c>
    </row>
    <row r="416" spans="1:23" ht="15" customHeight="1" x14ac:dyDescent="0.2">
      <c r="A416" t="s">
        <v>6</v>
      </c>
      <c r="B416" t="s">
        <v>19</v>
      </c>
      <c r="C416" t="s">
        <v>20</v>
      </c>
      <c r="D416" t="s">
        <v>21</v>
      </c>
      <c r="E416" t="s">
        <v>22</v>
      </c>
      <c r="F416" t="s">
        <v>23</v>
      </c>
      <c r="G416" t="s">
        <v>24</v>
      </c>
      <c r="H416" t="s">
        <v>25</v>
      </c>
      <c r="I416" t="s">
        <v>26</v>
      </c>
      <c r="M416" t="s">
        <v>6</v>
      </c>
      <c r="N416" t="s">
        <v>19</v>
      </c>
      <c r="O416" t="s">
        <v>20</v>
      </c>
      <c r="P416" t="s">
        <v>21</v>
      </c>
      <c r="Q416" t="s">
        <v>22</v>
      </c>
      <c r="R416" t="s">
        <v>23</v>
      </c>
      <c r="S416" t="s">
        <v>24</v>
      </c>
      <c r="T416" t="s">
        <v>25</v>
      </c>
      <c r="U416" t="s">
        <v>26</v>
      </c>
    </row>
    <row r="417" spans="1:23" ht="15" customHeight="1" x14ac:dyDescent="0.2">
      <c r="A417">
        <v>2020</v>
      </c>
      <c r="B417">
        <v>0</v>
      </c>
      <c r="C417">
        <v>4.3622699999999996</v>
      </c>
      <c r="D417">
        <v>4.6677200000000001</v>
      </c>
      <c r="E417">
        <v>2.1974999999999998</v>
      </c>
      <c r="F417">
        <v>2.1974999999999998</v>
      </c>
      <c r="G417">
        <v>2.1974999999999998</v>
      </c>
      <c r="H417">
        <v>2.1974999999999998</v>
      </c>
      <c r="I417" s="1">
        <v>1.19904E-14</v>
      </c>
      <c r="K417" s="10">
        <f t="shared" ref="K417:K430" si="67">G417*1000</f>
        <v>2197.5</v>
      </c>
      <c r="M417">
        <v>2020</v>
      </c>
      <c r="N417">
        <v>0</v>
      </c>
      <c r="O417">
        <v>4.3622699999999996</v>
      </c>
      <c r="P417">
        <v>4.6677200000000001</v>
      </c>
      <c r="Q417">
        <v>2.1974999999999998</v>
      </c>
      <c r="R417">
        <v>2.1974999999999998</v>
      </c>
      <c r="S417">
        <v>2.1974999999999998</v>
      </c>
      <c r="T417">
        <v>2.1974999999999998</v>
      </c>
      <c r="U417" s="1">
        <v>1.19904E-14</v>
      </c>
      <c r="W417" s="10">
        <f t="shared" ref="W417:W430" si="68">S417*1000</f>
        <v>2197.5</v>
      </c>
    </row>
    <row r="418" spans="1:23" ht="15" customHeight="1" x14ac:dyDescent="0.2">
      <c r="A418">
        <v>2021</v>
      </c>
      <c r="B418">
        <v>0</v>
      </c>
      <c r="C418">
        <v>4.3622699999999996</v>
      </c>
      <c r="D418">
        <v>4.6677200000000001</v>
      </c>
      <c r="E418">
        <v>7.1078599999999996</v>
      </c>
      <c r="F418">
        <v>7.1078999999999999</v>
      </c>
      <c r="G418">
        <v>7.10792</v>
      </c>
      <c r="H418">
        <v>7.10806</v>
      </c>
      <c r="I418" s="1">
        <v>6.9949200000000004E-5</v>
      </c>
      <c r="K418" s="10">
        <f t="shared" si="67"/>
        <v>7107.92</v>
      </c>
      <c r="M418">
        <v>2021</v>
      </c>
      <c r="N418">
        <v>0</v>
      </c>
      <c r="O418">
        <v>4.3622699999999996</v>
      </c>
      <c r="P418">
        <v>4.6677200000000001</v>
      </c>
      <c r="Q418">
        <v>7.1078599999999996</v>
      </c>
      <c r="R418">
        <v>7.1078999999999999</v>
      </c>
      <c r="S418">
        <v>7.10792</v>
      </c>
      <c r="T418">
        <v>7.10806</v>
      </c>
      <c r="U418" s="1">
        <v>6.9949200000000004E-5</v>
      </c>
      <c r="W418" s="10">
        <f t="shared" si="68"/>
        <v>7107.92</v>
      </c>
    </row>
    <row r="419" spans="1:23" ht="15" customHeight="1" x14ac:dyDescent="0.2">
      <c r="A419">
        <v>2022</v>
      </c>
      <c r="B419">
        <v>0</v>
      </c>
      <c r="C419">
        <v>4.3622699999999996</v>
      </c>
      <c r="D419">
        <v>4.6677200000000001</v>
      </c>
      <c r="E419">
        <v>6.7259099999999998</v>
      </c>
      <c r="F419">
        <v>6.7261899999999999</v>
      </c>
      <c r="G419">
        <v>6.72628</v>
      </c>
      <c r="H419">
        <v>6.7269800000000002</v>
      </c>
      <c r="I419" s="1">
        <v>3.7707399999999997E-4</v>
      </c>
      <c r="K419" s="10">
        <f t="shared" si="67"/>
        <v>6726.28</v>
      </c>
      <c r="M419">
        <v>2022</v>
      </c>
      <c r="N419">
        <v>0</v>
      </c>
      <c r="O419">
        <v>4.3622699999999996</v>
      </c>
      <c r="P419">
        <v>4.6677200000000001</v>
      </c>
      <c r="Q419">
        <v>6.7259099999999998</v>
      </c>
      <c r="R419">
        <v>6.7261899999999999</v>
      </c>
      <c r="S419">
        <v>6.72628</v>
      </c>
      <c r="T419">
        <v>6.7269800000000002</v>
      </c>
      <c r="U419" s="1">
        <v>3.7707399999999997E-4</v>
      </c>
      <c r="W419" s="10">
        <f t="shared" si="68"/>
        <v>6726.28</v>
      </c>
    </row>
    <row r="420" spans="1:23" ht="15" customHeight="1" x14ac:dyDescent="0.2">
      <c r="A420">
        <v>2023</v>
      </c>
      <c r="B420">
        <v>0</v>
      </c>
      <c r="C420">
        <v>4.3622699999999996</v>
      </c>
      <c r="D420">
        <v>4.6677200000000001</v>
      </c>
      <c r="E420">
        <v>7.5307300000000001</v>
      </c>
      <c r="F420">
        <v>7.53233</v>
      </c>
      <c r="G420">
        <v>7.5328499999999998</v>
      </c>
      <c r="H420">
        <v>7.53674</v>
      </c>
      <c r="I420">
        <v>2.1035200000000002E-3</v>
      </c>
      <c r="K420" s="10">
        <f t="shared" si="67"/>
        <v>7532.8499999999995</v>
      </c>
      <c r="M420">
        <v>2023</v>
      </c>
      <c r="N420">
        <v>0</v>
      </c>
      <c r="O420">
        <v>4.3622699999999996</v>
      </c>
      <c r="P420">
        <v>4.6677200000000001</v>
      </c>
      <c r="Q420">
        <v>7.5307300000000001</v>
      </c>
      <c r="R420">
        <v>7.5323200000000003</v>
      </c>
      <c r="S420">
        <v>7.5328400000000002</v>
      </c>
      <c r="T420">
        <v>7.53674</v>
      </c>
      <c r="U420">
        <v>2.1035300000000002E-3</v>
      </c>
      <c r="W420" s="10">
        <f t="shared" si="68"/>
        <v>7532.84</v>
      </c>
    </row>
    <row r="421" spans="1:23" ht="15" customHeight="1" x14ac:dyDescent="0.2">
      <c r="A421">
        <v>2024</v>
      </c>
      <c r="B421">
        <v>0</v>
      </c>
      <c r="C421">
        <v>4.3622699999999996</v>
      </c>
      <c r="D421">
        <v>4.6677200000000001</v>
      </c>
      <c r="E421">
        <v>6.6873199999999997</v>
      </c>
      <c r="F421">
        <v>6.6938399999999998</v>
      </c>
      <c r="G421">
        <v>6.6959799999999996</v>
      </c>
      <c r="H421">
        <v>6.7116800000000003</v>
      </c>
      <c r="I421">
        <v>8.5265299999999992E-3</v>
      </c>
      <c r="K421" s="10">
        <f t="shared" si="67"/>
        <v>6695.98</v>
      </c>
      <c r="M421">
        <v>2024</v>
      </c>
      <c r="N421">
        <v>0</v>
      </c>
      <c r="O421">
        <v>4.3622699999999996</v>
      </c>
      <c r="P421">
        <v>4.6677200000000001</v>
      </c>
      <c r="Q421">
        <v>6.6873199999999997</v>
      </c>
      <c r="R421">
        <v>6.6938399999999998</v>
      </c>
      <c r="S421">
        <v>6.6959799999999996</v>
      </c>
      <c r="T421">
        <v>6.7116800000000003</v>
      </c>
      <c r="U421">
        <v>8.5265299999999992E-3</v>
      </c>
      <c r="W421" s="10">
        <f t="shared" si="68"/>
        <v>6695.98</v>
      </c>
    </row>
    <row r="422" spans="1:23" ht="15" customHeight="1" x14ac:dyDescent="0.2">
      <c r="A422">
        <v>2025</v>
      </c>
      <c r="B422">
        <v>0</v>
      </c>
      <c r="C422">
        <v>4.3622699999999996</v>
      </c>
      <c r="D422">
        <v>4.6677200000000001</v>
      </c>
      <c r="E422">
        <v>5.9112799999999996</v>
      </c>
      <c r="F422">
        <v>5.9357800000000003</v>
      </c>
      <c r="G422">
        <v>5.9432600000000004</v>
      </c>
      <c r="H422">
        <v>6.0015200000000002</v>
      </c>
      <c r="I422">
        <v>3.1250899999999998E-2</v>
      </c>
      <c r="K422" s="10">
        <f t="shared" si="67"/>
        <v>5943.26</v>
      </c>
      <c r="M422">
        <v>2025</v>
      </c>
      <c r="N422">
        <v>0</v>
      </c>
      <c r="O422">
        <v>4.3622699999999996</v>
      </c>
      <c r="P422">
        <v>4.6677200000000001</v>
      </c>
      <c r="Q422">
        <v>5.9112799999999996</v>
      </c>
      <c r="R422">
        <v>5.9357800000000003</v>
      </c>
      <c r="S422">
        <v>5.9432600000000004</v>
      </c>
      <c r="T422">
        <v>6.0015200000000002</v>
      </c>
      <c r="U422">
        <v>3.1250899999999998E-2</v>
      </c>
      <c r="W422" s="10">
        <f t="shared" si="68"/>
        <v>5943.26</v>
      </c>
    </row>
    <row r="423" spans="1:23" ht="15" customHeight="1" x14ac:dyDescent="0.2">
      <c r="A423">
        <v>2026</v>
      </c>
      <c r="B423">
        <v>0</v>
      </c>
      <c r="C423">
        <v>4.3622699999999996</v>
      </c>
      <c r="D423">
        <v>4.6677200000000001</v>
      </c>
      <c r="E423">
        <v>5.1988700000000003</v>
      </c>
      <c r="F423">
        <v>5.3070700000000004</v>
      </c>
      <c r="G423">
        <v>5.3267300000000004</v>
      </c>
      <c r="H423">
        <v>5.51295</v>
      </c>
      <c r="I423">
        <v>0.10378</v>
      </c>
      <c r="K423" s="10">
        <f t="shared" si="67"/>
        <v>5326.7300000000005</v>
      </c>
      <c r="M423">
        <v>2026</v>
      </c>
      <c r="N423">
        <v>0</v>
      </c>
      <c r="O423">
        <v>4.3622699999999996</v>
      </c>
      <c r="P423">
        <v>4.6677200000000001</v>
      </c>
      <c r="Q423">
        <v>5.1988700000000003</v>
      </c>
      <c r="R423">
        <v>5.3070700000000004</v>
      </c>
      <c r="S423">
        <v>5.32674</v>
      </c>
      <c r="T423">
        <v>5.51295</v>
      </c>
      <c r="U423">
        <v>0.10378</v>
      </c>
      <c r="W423" s="10">
        <f t="shared" si="68"/>
        <v>5326.74</v>
      </c>
    </row>
    <row r="424" spans="1:23" ht="15" customHeight="1" x14ac:dyDescent="0.2">
      <c r="A424">
        <v>2027</v>
      </c>
      <c r="B424">
        <v>0</v>
      </c>
      <c r="C424">
        <v>4.3622699999999996</v>
      </c>
      <c r="D424">
        <v>4.6677200000000001</v>
      </c>
      <c r="E424">
        <v>4.1844999999999999</v>
      </c>
      <c r="F424">
        <v>4.5847300000000004</v>
      </c>
      <c r="G424">
        <v>4.6759300000000001</v>
      </c>
      <c r="H424">
        <v>5.3594099999999996</v>
      </c>
      <c r="I424">
        <v>0.39478200000000002</v>
      </c>
      <c r="K424" s="10">
        <f t="shared" si="67"/>
        <v>4675.93</v>
      </c>
      <c r="M424">
        <v>2027</v>
      </c>
      <c r="N424">
        <v>0</v>
      </c>
      <c r="O424">
        <v>4.3622699999999996</v>
      </c>
      <c r="P424">
        <v>4.6677200000000001</v>
      </c>
      <c r="Q424">
        <v>4.1844999999999999</v>
      </c>
      <c r="R424">
        <v>4.5847300000000004</v>
      </c>
      <c r="S424">
        <v>4.6759300000000001</v>
      </c>
      <c r="T424">
        <v>5.3594200000000001</v>
      </c>
      <c r="U424">
        <v>0.39478200000000002</v>
      </c>
      <c r="W424" s="10">
        <f t="shared" si="68"/>
        <v>4675.93</v>
      </c>
    </row>
    <row r="425" spans="1:23" ht="15" customHeight="1" x14ac:dyDescent="0.2">
      <c r="A425">
        <v>2028</v>
      </c>
      <c r="B425">
        <v>0</v>
      </c>
      <c r="C425">
        <v>4.3622699999999996</v>
      </c>
      <c r="D425">
        <v>4.6677200000000001</v>
      </c>
      <c r="E425">
        <v>3.5454699999999999</v>
      </c>
      <c r="F425">
        <v>4.1605800000000004</v>
      </c>
      <c r="G425">
        <v>4.3162700000000003</v>
      </c>
      <c r="H425">
        <v>5.5102599999999997</v>
      </c>
      <c r="I425">
        <v>0.64688599999999996</v>
      </c>
      <c r="K425" s="10">
        <f t="shared" si="67"/>
        <v>4316.2700000000004</v>
      </c>
      <c r="M425">
        <v>2028</v>
      </c>
      <c r="N425">
        <v>0</v>
      </c>
      <c r="O425">
        <v>4.3622699999999996</v>
      </c>
      <c r="P425">
        <v>4.6677200000000001</v>
      </c>
      <c r="Q425">
        <v>3.5454699999999999</v>
      </c>
      <c r="R425">
        <v>4.1605800000000004</v>
      </c>
      <c r="S425">
        <v>4.3162700000000003</v>
      </c>
      <c r="T425">
        <v>5.5102599999999997</v>
      </c>
      <c r="U425">
        <v>0.64688599999999996</v>
      </c>
      <c r="W425" s="10">
        <f t="shared" si="68"/>
        <v>4316.2700000000004</v>
      </c>
    </row>
    <row r="426" spans="1:23" ht="15" customHeight="1" x14ac:dyDescent="0.2">
      <c r="A426">
        <v>2029</v>
      </c>
      <c r="B426">
        <v>0</v>
      </c>
      <c r="C426">
        <v>4.3622699999999996</v>
      </c>
      <c r="D426">
        <v>4.6677200000000001</v>
      </c>
      <c r="E426">
        <v>3.1757599999999999</v>
      </c>
      <c r="F426">
        <v>3.97864</v>
      </c>
      <c r="G426">
        <v>4.1924999999999999</v>
      </c>
      <c r="H426">
        <v>5.7692399999999999</v>
      </c>
      <c r="I426">
        <v>0.84568200000000004</v>
      </c>
      <c r="K426" s="10">
        <f t="shared" si="67"/>
        <v>4192.5</v>
      </c>
      <c r="M426">
        <v>2029</v>
      </c>
      <c r="N426">
        <v>0</v>
      </c>
      <c r="O426">
        <v>4.3622699999999996</v>
      </c>
      <c r="P426">
        <v>4.6677200000000001</v>
      </c>
      <c r="Q426">
        <v>3.1757599999999999</v>
      </c>
      <c r="R426">
        <v>3.97864</v>
      </c>
      <c r="S426">
        <v>4.1924999999999999</v>
      </c>
      <c r="T426">
        <v>5.7692399999999999</v>
      </c>
      <c r="U426">
        <v>0.84568200000000004</v>
      </c>
      <c r="W426" s="10">
        <f t="shared" si="68"/>
        <v>4192.5</v>
      </c>
    </row>
    <row r="427" spans="1:23" ht="15" customHeight="1" x14ac:dyDescent="0.2">
      <c r="A427">
        <v>2030</v>
      </c>
      <c r="B427">
        <v>0</v>
      </c>
      <c r="C427">
        <v>4.3622699999999996</v>
      </c>
      <c r="D427">
        <v>4.6677200000000001</v>
      </c>
      <c r="E427">
        <v>2.9309400000000001</v>
      </c>
      <c r="F427">
        <v>3.9648699999999999</v>
      </c>
      <c r="G427">
        <v>4.1778599999999999</v>
      </c>
      <c r="H427">
        <v>5.9201600000000001</v>
      </c>
      <c r="I427">
        <v>0.97624500000000003</v>
      </c>
      <c r="K427" s="10">
        <f t="shared" si="67"/>
        <v>4177.8599999999997</v>
      </c>
      <c r="M427">
        <v>2030</v>
      </c>
      <c r="N427">
        <v>0</v>
      </c>
      <c r="O427">
        <v>4.3622699999999996</v>
      </c>
      <c r="P427">
        <v>4.6677200000000001</v>
      </c>
      <c r="Q427">
        <v>2.9309400000000001</v>
      </c>
      <c r="R427">
        <v>3.9648699999999999</v>
      </c>
      <c r="S427">
        <v>4.1778599999999999</v>
      </c>
      <c r="T427">
        <v>5.9201600000000001</v>
      </c>
      <c r="U427">
        <v>0.97624500000000003</v>
      </c>
      <c r="W427" s="10">
        <f t="shared" si="68"/>
        <v>4177.8599999999997</v>
      </c>
    </row>
    <row r="428" spans="1:23" ht="15" customHeight="1" x14ac:dyDescent="0.2">
      <c r="A428">
        <v>2031</v>
      </c>
      <c r="B428">
        <v>0</v>
      </c>
      <c r="C428">
        <v>4.3622699999999996</v>
      </c>
      <c r="D428">
        <v>4.6677200000000001</v>
      </c>
      <c r="E428">
        <v>2.7916400000000001</v>
      </c>
      <c r="F428">
        <v>4.04087</v>
      </c>
      <c r="G428">
        <v>4.2040800000000003</v>
      </c>
      <c r="H428">
        <v>6.0951000000000004</v>
      </c>
      <c r="I428">
        <v>1.04914</v>
      </c>
      <c r="K428" s="10">
        <f t="shared" si="67"/>
        <v>4204.08</v>
      </c>
      <c r="M428">
        <v>2031</v>
      </c>
      <c r="N428">
        <v>0</v>
      </c>
      <c r="O428">
        <v>4.3622699999999996</v>
      </c>
      <c r="P428">
        <v>4.6677200000000001</v>
      </c>
      <c r="Q428">
        <v>2.7916400000000001</v>
      </c>
      <c r="R428">
        <v>4.04087</v>
      </c>
      <c r="S428">
        <v>4.2040800000000003</v>
      </c>
      <c r="T428">
        <v>6.0951000000000004</v>
      </c>
      <c r="U428">
        <v>1.04914</v>
      </c>
      <c r="W428" s="10">
        <f t="shared" si="68"/>
        <v>4204.08</v>
      </c>
    </row>
    <row r="429" spans="1:23" ht="15" customHeight="1" x14ac:dyDescent="0.2">
      <c r="A429">
        <v>2032</v>
      </c>
      <c r="B429">
        <v>0</v>
      </c>
      <c r="C429">
        <v>4.3622699999999996</v>
      </c>
      <c r="D429">
        <v>4.6677200000000001</v>
      </c>
      <c r="E429">
        <v>2.7159599999999999</v>
      </c>
      <c r="F429">
        <v>4.0814899999999996</v>
      </c>
      <c r="G429">
        <v>4.2456300000000002</v>
      </c>
      <c r="H429">
        <v>6.1256599999999999</v>
      </c>
      <c r="I429">
        <v>1.08606</v>
      </c>
      <c r="K429" s="10">
        <f t="shared" si="67"/>
        <v>4245.63</v>
      </c>
      <c r="M429">
        <v>2032</v>
      </c>
      <c r="N429">
        <v>0</v>
      </c>
      <c r="O429">
        <v>4.3622699999999996</v>
      </c>
      <c r="P429">
        <v>4.6677200000000001</v>
      </c>
      <c r="Q429">
        <v>2.7159599999999999</v>
      </c>
      <c r="R429">
        <v>4.0814899999999996</v>
      </c>
      <c r="S429">
        <v>4.2456300000000002</v>
      </c>
      <c r="T429">
        <v>6.1256599999999999</v>
      </c>
      <c r="U429">
        <v>1.08606</v>
      </c>
      <c r="W429" s="10">
        <f t="shared" si="68"/>
        <v>4245.63</v>
      </c>
    </row>
    <row r="430" spans="1:23" ht="15" customHeight="1" x14ac:dyDescent="0.2">
      <c r="A430">
        <v>2033</v>
      </c>
      <c r="B430">
        <v>0</v>
      </c>
      <c r="C430">
        <v>4.3622699999999996</v>
      </c>
      <c r="D430">
        <v>4.6677200000000001</v>
      </c>
      <c r="E430">
        <v>2.7209500000000002</v>
      </c>
      <c r="F430">
        <v>4.1423100000000002</v>
      </c>
      <c r="G430">
        <v>4.29772</v>
      </c>
      <c r="H430">
        <v>6.1704699999999999</v>
      </c>
      <c r="I430">
        <v>1.11215</v>
      </c>
      <c r="K430" s="10">
        <f t="shared" si="67"/>
        <v>4297.72</v>
      </c>
      <c r="M430">
        <v>2033</v>
      </c>
      <c r="N430">
        <v>0</v>
      </c>
      <c r="O430">
        <v>4.3622699999999996</v>
      </c>
      <c r="P430">
        <v>4.6677200000000001</v>
      </c>
      <c r="Q430">
        <v>2.7209500000000002</v>
      </c>
      <c r="R430">
        <v>4.1423100000000002</v>
      </c>
      <c r="S430">
        <v>4.29772</v>
      </c>
      <c r="T430">
        <v>6.1704699999999999</v>
      </c>
      <c r="U430">
        <v>1.11215</v>
      </c>
      <c r="W430" s="10">
        <f t="shared" si="68"/>
        <v>4297.72</v>
      </c>
    </row>
    <row r="431" spans="1:23" ht="15" customHeight="1" x14ac:dyDescent="0.2"/>
    <row r="432" spans="1:23" ht="15" customHeight="1" x14ac:dyDescent="0.2">
      <c r="A432" t="s">
        <v>29</v>
      </c>
      <c r="B432" t="s">
        <v>100</v>
      </c>
      <c r="M432" t="s">
        <v>29</v>
      </c>
      <c r="N432" t="s">
        <v>100</v>
      </c>
    </row>
    <row r="433" spans="1:21" ht="15" customHeight="1" x14ac:dyDescent="0.2">
      <c r="A433" t="s">
        <v>6</v>
      </c>
      <c r="B433" t="s">
        <v>30</v>
      </c>
      <c r="C433" t="s">
        <v>31</v>
      </c>
      <c r="D433" t="s">
        <v>32</v>
      </c>
      <c r="E433" t="s">
        <v>33</v>
      </c>
      <c r="F433" t="s">
        <v>34</v>
      </c>
      <c r="G433" t="s">
        <v>35</v>
      </c>
      <c r="H433" t="s">
        <v>36</v>
      </c>
      <c r="I433" t="s">
        <v>37</v>
      </c>
      <c r="M433" t="s">
        <v>6</v>
      </c>
      <c r="N433" t="s">
        <v>30</v>
      </c>
      <c r="O433" t="s">
        <v>31</v>
      </c>
      <c r="P433" t="s">
        <v>32</v>
      </c>
      <c r="Q433" t="s">
        <v>33</v>
      </c>
      <c r="R433" t="s">
        <v>34</v>
      </c>
      <c r="S433" t="s">
        <v>35</v>
      </c>
      <c r="T433" t="s">
        <v>36</v>
      </c>
      <c r="U433" t="s">
        <v>37</v>
      </c>
    </row>
    <row r="434" spans="1:21" ht="15" customHeight="1" x14ac:dyDescent="0.2">
      <c r="A434">
        <v>2020</v>
      </c>
      <c r="B434">
        <v>60.855200000000004</v>
      </c>
      <c r="C434">
        <v>24.342099999999999</v>
      </c>
      <c r="D434">
        <v>21.299299999999999</v>
      </c>
      <c r="E434">
        <v>37.594200000000001</v>
      </c>
      <c r="F434">
        <v>37.594200000000001</v>
      </c>
      <c r="G434">
        <v>37.594200000000001</v>
      </c>
      <c r="H434">
        <v>37.594200000000001</v>
      </c>
      <c r="I434" s="1">
        <v>1.27898E-13</v>
      </c>
      <c r="M434">
        <v>2020</v>
      </c>
      <c r="N434">
        <v>60.855200000000004</v>
      </c>
      <c r="O434">
        <v>24.342099999999999</v>
      </c>
      <c r="P434">
        <v>21.299299999999999</v>
      </c>
      <c r="Q434">
        <v>37.594200000000001</v>
      </c>
      <c r="R434">
        <v>37.594200000000001</v>
      </c>
      <c r="S434">
        <v>37.594200000000001</v>
      </c>
      <c r="T434">
        <v>37.594200000000001</v>
      </c>
      <c r="U434" s="1">
        <v>1.27898E-13</v>
      </c>
    </row>
    <row r="435" spans="1:21" ht="15" customHeight="1" x14ac:dyDescent="0.2">
      <c r="A435">
        <v>2021</v>
      </c>
      <c r="B435">
        <v>60.855200000000004</v>
      </c>
      <c r="C435">
        <v>24.342099999999999</v>
      </c>
      <c r="D435">
        <v>21.299299999999999</v>
      </c>
      <c r="E435">
        <v>38.206600000000002</v>
      </c>
      <c r="F435">
        <v>38.213299999999997</v>
      </c>
      <c r="G435">
        <v>38.216200000000001</v>
      </c>
      <c r="H435">
        <v>38.235900000000001</v>
      </c>
      <c r="I435" s="1">
        <v>1.01744E-2</v>
      </c>
      <c r="M435">
        <v>2021</v>
      </c>
      <c r="N435">
        <v>60.855200000000004</v>
      </c>
      <c r="O435">
        <v>24.342099999999999</v>
      </c>
      <c r="P435">
        <v>21.299299999999999</v>
      </c>
      <c r="Q435">
        <v>38.206600000000002</v>
      </c>
      <c r="R435">
        <v>38.213299999999997</v>
      </c>
      <c r="S435">
        <v>38.216200000000001</v>
      </c>
      <c r="T435">
        <v>38.235900000000001</v>
      </c>
      <c r="U435" s="1">
        <v>1.01744E-2</v>
      </c>
    </row>
    <row r="436" spans="1:21" ht="15" customHeight="1" x14ac:dyDescent="0.2">
      <c r="A436">
        <v>2022</v>
      </c>
      <c r="B436">
        <v>60.855200000000004</v>
      </c>
      <c r="C436">
        <v>24.342099999999999</v>
      </c>
      <c r="D436">
        <v>21.299299999999999</v>
      </c>
      <c r="E436">
        <v>36.294499999999999</v>
      </c>
      <c r="F436">
        <v>36.319800000000001</v>
      </c>
      <c r="G436">
        <v>36.328299999999999</v>
      </c>
      <c r="H436">
        <v>36.388599999999997</v>
      </c>
      <c r="I436" s="1">
        <v>3.2935600000000002E-2</v>
      </c>
      <c r="M436">
        <v>2022</v>
      </c>
      <c r="N436">
        <v>60.855200000000004</v>
      </c>
      <c r="O436">
        <v>24.342099999999999</v>
      </c>
      <c r="P436">
        <v>21.299299999999999</v>
      </c>
      <c r="Q436">
        <v>36.294499999999999</v>
      </c>
      <c r="R436">
        <v>36.319800000000001</v>
      </c>
      <c r="S436">
        <v>36.328299999999999</v>
      </c>
      <c r="T436">
        <v>36.388599999999997</v>
      </c>
      <c r="U436" s="1">
        <v>3.2935600000000002E-2</v>
      </c>
    </row>
    <row r="437" spans="1:21" ht="15" customHeight="1" x14ac:dyDescent="0.2">
      <c r="A437">
        <v>2023</v>
      </c>
      <c r="B437">
        <v>60.855200000000004</v>
      </c>
      <c r="C437">
        <v>24.342099999999999</v>
      </c>
      <c r="D437">
        <v>21.299299999999999</v>
      </c>
      <c r="E437">
        <v>33.696300000000001</v>
      </c>
      <c r="F437">
        <v>33.767200000000003</v>
      </c>
      <c r="G437">
        <v>33.789000000000001</v>
      </c>
      <c r="H437">
        <v>33.944800000000001</v>
      </c>
      <c r="I437" s="1">
        <v>8.7150699999999998E-2</v>
      </c>
      <c r="M437">
        <v>2023</v>
      </c>
      <c r="N437">
        <v>60.855200000000004</v>
      </c>
      <c r="O437">
        <v>24.342099999999999</v>
      </c>
      <c r="P437">
        <v>21.299299999999999</v>
      </c>
      <c r="Q437">
        <v>33.696300000000001</v>
      </c>
      <c r="R437">
        <v>33.767200000000003</v>
      </c>
      <c r="S437">
        <v>33.789000000000001</v>
      </c>
      <c r="T437">
        <v>33.944800000000001</v>
      </c>
      <c r="U437" s="1">
        <v>8.7150699999999998E-2</v>
      </c>
    </row>
    <row r="438" spans="1:21" ht="15" customHeight="1" x14ac:dyDescent="0.2">
      <c r="A438">
        <v>2024</v>
      </c>
      <c r="B438">
        <v>60.855200000000004</v>
      </c>
      <c r="C438">
        <v>24.342099999999999</v>
      </c>
      <c r="D438">
        <v>21.299299999999999</v>
      </c>
      <c r="E438">
        <v>30.315300000000001</v>
      </c>
      <c r="F438">
        <v>30.4849</v>
      </c>
      <c r="G438">
        <v>30.534099999999999</v>
      </c>
      <c r="H438">
        <v>30.887699999999999</v>
      </c>
      <c r="I438" s="1">
        <v>0.20269599999999999</v>
      </c>
      <c r="M438">
        <v>2024</v>
      </c>
      <c r="N438">
        <v>60.855200000000004</v>
      </c>
      <c r="O438">
        <v>24.342099999999999</v>
      </c>
      <c r="P438">
        <v>21.299299999999999</v>
      </c>
      <c r="Q438">
        <v>30.315300000000001</v>
      </c>
      <c r="R438">
        <v>30.4849</v>
      </c>
      <c r="S438">
        <v>30.534099999999999</v>
      </c>
      <c r="T438">
        <v>30.887699999999999</v>
      </c>
      <c r="U438" s="1">
        <v>0.20269599999999999</v>
      </c>
    </row>
    <row r="439" spans="1:21" ht="15" customHeight="1" x14ac:dyDescent="0.2">
      <c r="A439">
        <v>2025</v>
      </c>
      <c r="B439">
        <v>60.855200000000004</v>
      </c>
      <c r="C439">
        <v>24.342099999999999</v>
      </c>
      <c r="D439">
        <v>21.299299999999999</v>
      </c>
      <c r="E439">
        <v>27.0852</v>
      </c>
      <c r="F439">
        <v>27.444099999999999</v>
      </c>
      <c r="G439">
        <v>27.550899999999999</v>
      </c>
      <c r="H439">
        <v>28.319400000000002</v>
      </c>
      <c r="I439" s="1">
        <v>0.42438199999999998</v>
      </c>
      <c r="M439">
        <v>2025</v>
      </c>
      <c r="N439">
        <v>60.855200000000004</v>
      </c>
      <c r="O439">
        <v>24.342099999999999</v>
      </c>
      <c r="P439">
        <v>21.299299999999999</v>
      </c>
      <c r="Q439">
        <v>27.0852</v>
      </c>
      <c r="R439">
        <v>27.444099999999999</v>
      </c>
      <c r="S439">
        <v>27.550899999999999</v>
      </c>
      <c r="T439">
        <v>28.319400000000002</v>
      </c>
      <c r="U439" s="1">
        <v>0.42438199999999998</v>
      </c>
    </row>
    <row r="440" spans="1:21" ht="15" customHeight="1" x14ac:dyDescent="0.2">
      <c r="A440">
        <v>2026</v>
      </c>
      <c r="B440">
        <v>60.855200000000004</v>
      </c>
      <c r="C440">
        <v>24.342099999999999</v>
      </c>
      <c r="D440">
        <v>21.299299999999999</v>
      </c>
      <c r="E440">
        <v>24.1998</v>
      </c>
      <c r="F440">
        <v>24.898700000000002</v>
      </c>
      <c r="G440">
        <v>25.087800000000001</v>
      </c>
      <c r="H440">
        <v>26.506699999999999</v>
      </c>
      <c r="I440">
        <v>0.797068</v>
      </c>
      <c r="M440">
        <v>2026</v>
      </c>
      <c r="N440">
        <v>60.855200000000004</v>
      </c>
      <c r="O440">
        <v>24.342099999999999</v>
      </c>
      <c r="P440">
        <v>21.299299999999999</v>
      </c>
      <c r="Q440">
        <v>24.1998</v>
      </c>
      <c r="R440">
        <v>24.898700000000002</v>
      </c>
      <c r="S440">
        <v>25.087800000000001</v>
      </c>
      <c r="T440">
        <v>26.506699999999999</v>
      </c>
      <c r="U440">
        <v>0.797068</v>
      </c>
    </row>
    <row r="441" spans="1:21" ht="15" customHeight="1" x14ac:dyDescent="0.2">
      <c r="A441">
        <v>2027</v>
      </c>
      <c r="B441">
        <v>60.855200000000004</v>
      </c>
      <c r="C441">
        <v>24.342099999999999</v>
      </c>
      <c r="D441">
        <v>21.299299999999999</v>
      </c>
      <c r="E441">
        <v>21.8398</v>
      </c>
      <c r="F441">
        <v>23.0016</v>
      </c>
      <c r="G441">
        <v>23.306699999999999</v>
      </c>
      <c r="H441">
        <v>25.677299999999999</v>
      </c>
      <c r="I441">
        <v>1.31382</v>
      </c>
      <c r="M441">
        <v>2027</v>
      </c>
      <c r="N441">
        <v>60.855200000000004</v>
      </c>
      <c r="O441">
        <v>24.342099999999999</v>
      </c>
      <c r="P441">
        <v>21.299299999999999</v>
      </c>
      <c r="Q441">
        <v>21.8398</v>
      </c>
      <c r="R441">
        <v>23.0016</v>
      </c>
      <c r="S441">
        <v>23.306699999999999</v>
      </c>
      <c r="T441">
        <v>25.677299999999999</v>
      </c>
      <c r="U441">
        <v>1.31382</v>
      </c>
    </row>
    <row r="442" spans="1:21" ht="15" customHeight="1" x14ac:dyDescent="0.2">
      <c r="A442">
        <v>2028</v>
      </c>
      <c r="B442">
        <v>60.855200000000004</v>
      </c>
      <c r="C442">
        <v>24.342099999999999</v>
      </c>
      <c r="D442">
        <v>21.299299999999999</v>
      </c>
      <c r="E442">
        <v>20.168199999999999</v>
      </c>
      <c r="F442">
        <v>21.853100000000001</v>
      </c>
      <c r="G442">
        <v>22.285</v>
      </c>
      <c r="H442">
        <v>25.589300000000001</v>
      </c>
      <c r="I442">
        <v>1.85741</v>
      </c>
      <c r="M442">
        <v>2028</v>
      </c>
      <c r="N442">
        <v>60.855200000000004</v>
      </c>
      <c r="O442">
        <v>24.342099999999999</v>
      </c>
      <c r="P442">
        <v>21.299299999999999</v>
      </c>
      <c r="Q442">
        <v>20.168199999999999</v>
      </c>
      <c r="R442">
        <v>21.853100000000001</v>
      </c>
      <c r="S442">
        <v>22.285</v>
      </c>
      <c r="T442">
        <v>25.589300000000001</v>
      </c>
      <c r="U442">
        <v>1.85741</v>
      </c>
    </row>
    <row r="443" spans="1:21" ht="15" customHeight="1" x14ac:dyDescent="0.2">
      <c r="A443">
        <v>2029</v>
      </c>
      <c r="B443">
        <v>60.855200000000004</v>
      </c>
      <c r="C443">
        <v>24.342099999999999</v>
      </c>
      <c r="D443">
        <v>21.299299999999999</v>
      </c>
      <c r="E443">
        <v>19.037700000000001</v>
      </c>
      <c r="F443">
        <v>21.315100000000001</v>
      </c>
      <c r="G443">
        <v>21.8261</v>
      </c>
      <c r="H443">
        <v>26.0489</v>
      </c>
      <c r="I443">
        <v>2.3483100000000001</v>
      </c>
      <c r="M443">
        <v>2029</v>
      </c>
      <c r="N443">
        <v>60.855200000000004</v>
      </c>
      <c r="O443">
        <v>24.342099999999999</v>
      </c>
      <c r="P443">
        <v>21.299299999999999</v>
      </c>
      <c r="Q443">
        <v>19.037700000000001</v>
      </c>
      <c r="R443">
        <v>21.315100000000001</v>
      </c>
      <c r="S443">
        <v>21.8261</v>
      </c>
      <c r="T443">
        <v>26.0489</v>
      </c>
      <c r="U443">
        <v>2.3483100000000001</v>
      </c>
    </row>
    <row r="444" spans="1:21" ht="15" customHeight="1" x14ac:dyDescent="0.2">
      <c r="A444">
        <v>2030</v>
      </c>
      <c r="B444">
        <v>60.855200000000004</v>
      </c>
      <c r="C444">
        <v>24.342099999999999</v>
      </c>
      <c r="D444">
        <v>21.299299999999999</v>
      </c>
      <c r="E444">
        <v>18.288599999999999</v>
      </c>
      <c r="F444">
        <v>21.172799999999999</v>
      </c>
      <c r="G444">
        <v>21.695399999999999</v>
      </c>
      <c r="H444">
        <v>26.7149</v>
      </c>
      <c r="I444">
        <v>2.7210100000000002</v>
      </c>
      <c r="M444">
        <v>2030</v>
      </c>
      <c r="N444">
        <v>60.855200000000004</v>
      </c>
      <c r="O444">
        <v>24.342099999999999</v>
      </c>
      <c r="P444">
        <v>21.299299999999999</v>
      </c>
      <c r="Q444">
        <v>18.288599999999999</v>
      </c>
      <c r="R444">
        <v>21.172799999999999</v>
      </c>
      <c r="S444">
        <v>21.695399999999999</v>
      </c>
      <c r="T444">
        <v>26.7149</v>
      </c>
      <c r="U444">
        <v>2.7210100000000002</v>
      </c>
    </row>
    <row r="445" spans="1:21" ht="15" customHeight="1" x14ac:dyDescent="0.2">
      <c r="A445">
        <v>2031</v>
      </c>
      <c r="B445">
        <v>60.855200000000004</v>
      </c>
      <c r="C445">
        <v>24.342099999999999</v>
      </c>
      <c r="D445">
        <v>21.299299999999999</v>
      </c>
      <c r="E445">
        <v>17.886199999999999</v>
      </c>
      <c r="F445">
        <v>21.238399999999999</v>
      </c>
      <c r="G445">
        <v>21.7315</v>
      </c>
      <c r="H445">
        <v>27.207100000000001</v>
      </c>
      <c r="I445">
        <v>2.9685000000000001</v>
      </c>
      <c r="M445">
        <v>2031</v>
      </c>
      <c r="N445">
        <v>60.855200000000004</v>
      </c>
      <c r="O445">
        <v>24.342099999999999</v>
      </c>
      <c r="P445">
        <v>21.299299999999999</v>
      </c>
      <c r="Q445">
        <v>17.886199999999999</v>
      </c>
      <c r="R445">
        <v>21.238399999999999</v>
      </c>
      <c r="S445">
        <v>21.7315</v>
      </c>
      <c r="T445">
        <v>27.207100000000001</v>
      </c>
      <c r="U445">
        <v>2.9685000000000001</v>
      </c>
    </row>
    <row r="446" spans="1:21" ht="15" customHeight="1" x14ac:dyDescent="0.2">
      <c r="A446">
        <v>2032</v>
      </c>
      <c r="B446">
        <v>60.855200000000004</v>
      </c>
      <c r="C446">
        <v>24.342099999999999</v>
      </c>
      <c r="D446">
        <v>21.299299999999999</v>
      </c>
      <c r="E446">
        <v>17.7346</v>
      </c>
      <c r="F446">
        <v>21.365600000000001</v>
      </c>
      <c r="G446">
        <v>21.843800000000002</v>
      </c>
      <c r="H446">
        <v>27.5639</v>
      </c>
      <c r="I446">
        <v>3.12859</v>
      </c>
      <c r="M446">
        <v>2032</v>
      </c>
      <c r="N446">
        <v>60.855200000000004</v>
      </c>
      <c r="O446">
        <v>24.342099999999999</v>
      </c>
      <c r="P446">
        <v>21.299299999999999</v>
      </c>
      <c r="Q446">
        <v>17.7346</v>
      </c>
      <c r="R446">
        <v>21.365600000000001</v>
      </c>
      <c r="S446">
        <v>21.843800000000002</v>
      </c>
      <c r="T446">
        <v>27.5639</v>
      </c>
      <c r="U446">
        <v>3.12859</v>
      </c>
    </row>
    <row r="447" spans="1:21" ht="15" customHeight="1" x14ac:dyDescent="0.2">
      <c r="A447">
        <v>2033</v>
      </c>
      <c r="B447">
        <v>60.855200000000004</v>
      </c>
      <c r="C447">
        <v>24.342099999999999</v>
      </c>
      <c r="D447">
        <v>21.299299999999999</v>
      </c>
      <c r="E447">
        <v>17.651900000000001</v>
      </c>
      <c r="F447">
        <v>21.5136</v>
      </c>
      <c r="G447">
        <v>21.988900000000001</v>
      </c>
      <c r="H447">
        <v>27.9314</v>
      </c>
      <c r="I447">
        <v>3.2474699999999999</v>
      </c>
      <c r="M447">
        <v>2033</v>
      </c>
      <c r="N447">
        <v>60.855200000000004</v>
      </c>
      <c r="O447">
        <v>24.342099999999999</v>
      </c>
      <c r="P447">
        <v>21.299299999999999</v>
      </c>
      <c r="Q447">
        <v>17.651900000000001</v>
      </c>
      <c r="R447">
        <v>21.5136</v>
      </c>
      <c r="S447">
        <v>21.988900000000001</v>
      </c>
      <c r="T447">
        <v>27.9314</v>
      </c>
      <c r="U447">
        <v>3.2474699999999999</v>
      </c>
    </row>
    <row r="448" spans="1:21" ht="15" customHeight="1" x14ac:dyDescent="0.2"/>
    <row r="449" spans="1:21" ht="15" customHeight="1" x14ac:dyDescent="0.2">
      <c r="A449" t="s">
        <v>101</v>
      </c>
      <c r="M449" t="s">
        <v>101</v>
      </c>
    </row>
    <row r="450" spans="1:21" ht="15" customHeight="1" x14ac:dyDescent="0.2">
      <c r="A450" t="s">
        <v>6</v>
      </c>
      <c r="B450" t="s">
        <v>39</v>
      </c>
      <c r="C450" t="s">
        <v>40</v>
      </c>
      <c r="D450" t="s">
        <v>41</v>
      </c>
      <c r="E450" t="s">
        <v>42</v>
      </c>
      <c r="F450" t="s">
        <v>43</v>
      </c>
      <c r="G450" t="s">
        <v>44</v>
      </c>
      <c r="H450" t="s">
        <v>45</v>
      </c>
      <c r="I450" t="s">
        <v>46</v>
      </c>
      <c r="M450" t="s">
        <v>6</v>
      </c>
      <c r="N450" t="s">
        <v>39</v>
      </c>
      <c r="O450" t="s">
        <v>40</v>
      </c>
      <c r="P450" t="s">
        <v>41</v>
      </c>
      <c r="Q450" t="s">
        <v>42</v>
      </c>
      <c r="R450" t="s">
        <v>43</v>
      </c>
      <c r="S450" t="s">
        <v>44</v>
      </c>
      <c r="T450" t="s">
        <v>45</v>
      </c>
      <c r="U450" t="s">
        <v>46</v>
      </c>
    </row>
    <row r="451" spans="1:21" ht="15" customHeight="1" x14ac:dyDescent="0.2">
      <c r="A451">
        <v>2020</v>
      </c>
      <c r="B451">
        <v>0</v>
      </c>
      <c r="C451">
        <v>9.29257E-2</v>
      </c>
      <c r="D451">
        <v>0.114372</v>
      </c>
      <c r="E451">
        <v>2.9086799999999999E-2</v>
      </c>
      <c r="F451">
        <v>2.9086799999999999E-2</v>
      </c>
      <c r="G451">
        <v>2.9086799999999999E-2</v>
      </c>
      <c r="H451">
        <v>2.9086799999999999E-2</v>
      </c>
      <c r="I451" s="1">
        <v>5.4470300000000001E-16</v>
      </c>
      <c r="M451">
        <v>2020</v>
      </c>
      <c r="N451">
        <v>0</v>
      </c>
      <c r="O451">
        <v>9.29257E-2</v>
      </c>
      <c r="P451">
        <v>0.114372</v>
      </c>
      <c r="Q451">
        <v>2.9086799999999999E-2</v>
      </c>
      <c r="R451">
        <v>2.9086799999999999E-2</v>
      </c>
      <c r="S451">
        <v>2.9086799999999999E-2</v>
      </c>
      <c r="T451">
        <v>2.9086799999999999E-2</v>
      </c>
      <c r="U451" s="1">
        <v>5.4470300000000001E-16</v>
      </c>
    </row>
    <row r="452" spans="1:21" ht="15" customHeight="1" x14ac:dyDescent="0.2">
      <c r="A452">
        <v>2021</v>
      </c>
      <c r="B452">
        <v>0</v>
      </c>
      <c r="C452">
        <v>9.29257E-2</v>
      </c>
      <c r="D452">
        <v>0.114372</v>
      </c>
      <c r="E452">
        <v>9.29257E-2</v>
      </c>
      <c r="F452">
        <v>9.29257E-2</v>
      </c>
      <c r="G452">
        <v>9.29257E-2</v>
      </c>
      <c r="H452">
        <v>9.29257E-2</v>
      </c>
      <c r="I452" s="1">
        <v>6.3394499999999998E-13</v>
      </c>
      <c r="M452">
        <v>2021</v>
      </c>
      <c r="N452">
        <v>0</v>
      </c>
      <c r="O452">
        <v>9.29257E-2</v>
      </c>
      <c r="P452">
        <v>0.114372</v>
      </c>
      <c r="Q452">
        <v>9.29257E-2</v>
      </c>
      <c r="R452">
        <v>9.29257E-2</v>
      </c>
      <c r="S452">
        <v>9.29257E-2</v>
      </c>
      <c r="T452">
        <v>9.29257E-2</v>
      </c>
      <c r="U452" s="1">
        <v>6.3394499999999998E-13</v>
      </c>
    </row>
    <row r="453" spans="1:21" ht="15" customHeight="1" x14ac:dyDescent="0.2">
      <c r="A453">
        <v>2022</v>
      </c>
      <c r="B453">
        <v>0</v>
      </c>
      <c r="C453">
        <v>9.29257E-2</v>
      </c>
      <c r="D453">
        <v>0.114372</v>
      </c>
      <c r="E453">
        <v>9.29257E-2</v>
      </c>
      <c r="F453">
        <v>9.29257E-2</v>
      </c>
      <c r="G453">
        <v>9.29257E-2</v>
      </c>
      <c r="H453">
        <v>9.29257E-2</v>
      </c>
      <c r="I453" s="1">
        <v>1.23512E-15</v>
      </c>
      <c r="M453">
        <v>2022</v>
      </c>
      <c r="N453">
        <v>0</v>
      </c>
      <c r="O453">
        <v>9.29257E-2</v>
      </c>
      <c r="P453">
        <v>0.114372</v>
      </c>
      <c r="Q453">
        <v>9.29257E-2</v>
      </c>
      <c r="R453">
        <v>9.29257E-2</v>
      </c>
      <c r="S453">
        <v>9.29257E-2</v>
      </c>
      <c r="T453">
        <v>9.29257E-2</v>
      </c>
      <c r="U453" s="1">
        <v>4.1241399999999998E-12</v>
      </c>
    </row>
    <row r="454" spans="1:21" ht="15" customHeight="1" x14ac:dyDescent="0.2">
      <c r="A454">
        <v>2023</v>
      </c>
      <c r="B454">
        <v>0</v>
      </c>
      <c r="C454">
        <v>9.29257E-2</v>
      </c>
      <c r="D454">
        <v>0.114372</v>
      </c>
      <c r="E454">
        <v>0.114372</v>
      </c>
      <c r="F454">
        <v>0.114372</v>
      </c>
      <c r="G454">
        <v>0.114372</v>
      </c>
      <c r="H454">
        <v>0.114372</v>
      </c>
      <c r="I454" s="1">
        <v>1.8735000000000002E-15</v>
      </c>
      <c r="M454">
        <v>2023</v>
      </c>
      <c r="N454">
        <v>0</v>
      </c>
      <c r="O454">
        <v>9.29257E-2</v>
      </c>
      <c r="P454">
        <v>0.114372</v>
      </c>
      <c r="Q454">
        <v>0.114372</v>
      </c>
      <c r="R454">
        <v>0.114372</v>
      </c>
      <c r="S454">
        <v>0.114372</v>
      </c>
      <c r="T454">
        <v>0.114372</v>
      </c>
      <c r="U454" s="1">
        <v>7.3905200000000001E-11</v>
      </c>
    </row>
    <row r="455" spans="1:21" ht="15" customHeight="1" x14ac:dyDescent="0.2">
      <c r="A455">
        <v>2024</v>
      </c>
      <c r="B455">
        <v>0</v>
      </c>
      <c r="C455">
        <v>9.29257E-2</v>
      </c>
      <c r="D455">
        <v>0.114372</v>
      </c>
      <c r="E455">
        <v>0.114372</v>
      </c>
      <c r="F455">
        <v>0.114372</v>
      </c>
      <c r="G455">
        <v>0.114372</v>
      </c>
      <c r="H455">
        <v>0.114372</v>
      </c>
      <c r="I455" s="1">
        <v>1.8735000000000002E-15</v>
      </c>
      <c r="M455">
        <v>2024</v>
      </c>
      <c r="N455">
        <v>0</v>
      </c>
      <c r="O455">
        <v>9.29257E-2</v>
      </c>
      <c r="P455">
        <v>0.114372</v>
      </c>
      <c r="Q455">
        <v>0.114372</v>
      </c>
      <c r="R455">
        <v>0.114372</v>
      </c>
      <c r="S455">
        <v>0.114372</v>
      </c>
      <c r="T455">
        <v>0.114372</v>
      </c>
      <c r="U455" s="1">
        <v>1.8735000000000002E-15</v>
      </c>
    </row>
    <row r="456" spans="1:21" ht="15" customHeight="1" x14ac:dyDescent="0.2">
      <c r="A456">
        <v>2025</v>
      </c>
      <c r="B456">
        <v>0</v>
      </c>
      <c r="C456">
        <v>9.29257E-2</v>
      </c>
      <c r="D456">
        <v>0.114372</v>
      </c>
      <c r="E456">
        <v>0.114372</v>
      </c>
      <c r="F456">
        <v>0.114372</v>
      </c>
      <c r="G456">
        <v>0.114372</v>
      </c>
      <c r="H456">
        <v>0.114372</v>
      </c>
      <c r="I456" s="1">
        <v>1.8735000000000002E-15</v>
      </c>
      <c r="M456">
        <v>2025</v>
      </c>
      <c r="N456">
        <v>0</v>
      </c>
      <c r="O456">
        <v>9.29257E-2</v>
      </c>
      <c r="P456">
        <v>0.114372</v>
      </c>
      <c r="Q456">
        <v>0.114372</v>
      </c>
      <c r="R456">
        <v>0.114372</v>
      </c>
      <c r="S456">
        <v>0.114372</v>
      </c>
      <c r="T456">
        <v>0.114372</v>
      </c>
      <c r="U456" s="1">
        <v>1.8735000000000002E-15</v>
      </c>
    </row>
    <row r="457" spans="1:21" ht="15" customHeight="1" x14ac:dyDescent="0.2">
      <c r="A457">
        <v>2026</v>
      </c>
      <c r="B457">
        <v>0</v>
      </c>
      <c r="C457">
        <v>9.29257E-2</v>
      </c>
      <c r="D457">
        <v>0.114372</v>
      </c>
      <c r="E457">
        <v>0.11366900000000001</v>
      </c>
      <c r="F457">
        <v>0.114372</v>
      </c>
      <c r="G457">
        <v>0.114288</v>
      </c>
      <c r="H457">
        <v>0.114372</v>
      </c>
      <c r="I457" s="1">
        <v>2.81585E-4</v>
      </c>
      <c r="M457">
        <v>2026</v>
      </c>
      <c r="N457">
        <v>0</v>
      </c>
      <c r="O457">
        <v>9.29257E-2</v>
      </c>
      <c r="P457">
        <v>0.114372</v>
      </c>
      <c r="Q457">
        <v>0.11366900000000001</v>
      </c>
      <c r="R457">
        <v>0.114372</v>
      </c>
      <c r="S457">
        <v>0.114288</v>
      </c>
      <c r="T457">
        <v>0.114372</v>
      </c>
      <c r="U457" s="1">
        <v>2.8158300000000002E-4</v>
      </c>
    </row>
    <row r="458" spans="1:21" ht="15" customHeight="1" x14ac:dyDescent="0.2">
      <c r="A458">
        <v>2027</v>
      </c>
      <c r="B458">
        <v>0</v>
      </c>
      <c r="C458">
        <v>9.29257E-2</v>
      </c>
      <c r="D458">
        <v>0.114372</v>
      </c>
      <c r="E458">
        <v>0.101996</v>
      </c>
      <c r="F458">
        <v>0.107742</v>
      </c>
      <c r="G458">
        <v>0.108237</v>
      </c>
      <c r="H458">
        <v>0.114372</v>
      </c>
      <c r="I458" s="1">
        <v>4.2516100000000003E-3</v>
      </c>
      <c r="M458">
        <v>2027</v>
      </c>
      <c r="N458">
        <v>0</v>
      </c>
      <c r="O458">
        <v>9.29257E-2</v>
      </c>
      <c r="P458">
        <v>0.114372</v>
      </c>
      <c r="Q458">
        <v>0.101996</v>
      </c>
      <c r="R458">
        <v>0.107742</v>
      </c>
      <c r="S458">
        <v>0.108237</v>
      </c>
      <c r="T458">
        <v>0.114372</v>
      </c>
      <c r="U458" s="1">
        <v>4.2516000000000003E-3</v>
      </c>
    </row>
    <row r="459" spans="1:21" ht="15" customHeight="1" x14ac:dyDescent="0.2">
      <c r="A459">
        <v>2028</v>
      </c>
      <c r="B459">
        <v>0</v>
      </c>
      <c r="C459">
        <v>9.29257E-2</v>
      </c>
      <c r="D459">
        <v>0.114372</v>
      </c>
      <c r="E459">
        <v>9.3729099999999996E-2</v>
      </c>
      <c r="F459">
        <v>0.102062</v>
      </c>
      <c r="G459">
        <v>0.10317999999999999</v>
      </c>
      <c r="H459">
        <v>0.114372</v>
      </c>
      <c r="I459">
        <v>6.6642200000000002E-3</v>
      </c>
      <c r="M459">
        <v>2028</v>
      </c>
      <c r="N459">
        <v>0</v>
      </c>
      <c r="O459">
        <v>9.29257E-2</v>
      </c>
      <c r="P459">
        <v>0.114372</v>
      </c>
      <c r="Q459">
        <v>9.3729099999999996E-2</v>
      </c>
      <c r="R459">
        <v>0.102062</v>
      </c>
      <c r="S459">
        <v>0.10317999999999999</v>
      </c>
      <c r="T459">
        <v>0.114372</v>
      </c>
      <c r="U459" s="1">
        <v>6.6642200000000002E-3</v>
      </c>
    </row>
    <row r="460" spans="1:21" ht="15" customHeight="1" x14ac:dyDescent="0.2">
      <c r="A460">
        <v>2029</v>
      </c>
      <c r="B460">
        <v>0</v>
      </c>
      <c r="C460">
        <v>9.29257E-2</v>
      </c>
      <c r="D460">
        <v>0.114372</v>
      </c>
      <c r="E460">
        <v>8.8137400000000005E-2</v>
      </c>
      <c r="F460">
        <v>9.9401400000000001E-2</v>
      </c>
      <c r="G460">
        <v>0.100617</v>
      </c>
      <c r="H460">
        <v>0.114372</v>
      </c>
      <c r="I460">
        <v>8.4598899999999994E-3</v>
      </c>
      <c r="M460">
        <v>2029</v>
      </c>
      <c r="N460">
        <v>0</v>
      </c>
      <c r="O460">
        <v>9.29257E-2</v>
      </c>
      <c r="P460">
        <v>0.114372</v>
      </c>
      <c r="Q460">
        <v>8.8137400000000005E-2</v>
      </c>
      <c r="R460">
        <v>9.9401400000000001E-2</v>
      </c>
      <c r="S460">
        <v>0.100617</v>
      </c>
      <c r="T460">
        <v>0.114372</v>
      </c>
      <c r="U460" s="1">
        <v>8.4598799999999995E-3</v>
      </c>
    </row>
    <row r="461" spans="1:21" ht="15" customHeight="1" x14ac:dyDescent="0.2">
      <c r="A461">
        <v>2030</v>
      </c>
      <c r="B461">
        <v>0</v>
      </c>
      <c r="C461">
        <v>9.29257E-2</v>
      </c>
      <c r="D461">
        <v>0.114372</v>
      </c>
      <c r="E461">
        <v>8.4432599999999997E-2</v>
      </c>
      <c r="F461">
        <v>9.8697300000000002E-2</v>
      </c>
      <c r="G461">
        <v>9.9623900000000001E-2</v>
      </c>
      <c r="H461">
        <v>0.114372</v>
      </c>
      <c r="I461">
        <v>9.7348399999999998E-3</v>
      </c>
      <c r="M461">
        <v>2030</v>
      </c>
      <c r="N461">
        <v>0</v>
      </c>
      <c r="O461">
        <v>9.29257E-2</v>
      </c>
      <c r="P461">
        <v>0.114372</v>
      </c>
      <c r="Q461">
        <v>8.4432599999999997E-2</v>
      </c>
      <c r="R461">
        <v>9.8697300000000002E-2</v>
      </c>
      <c r="S461">
        <v>9.9623900000000001E-2</v>
      </c>
      <c r="T461">
        <v>0.114372</v>
      </c>
      <c r="U461">
        <v>9.7348399999999998E-3</v>
      </c>
    </row>
    <row r="462" spans="1:21" ht="15" customHeight="1" x14ac:dyDescent="0.2">
      <c r="A462">
        <v>2031</v>
      </c>
      <c r="B462">
        <v>0</v>
      </c>
      <c r="C462">
        <v>9.29257E-2</v>
      </c>
      <c r="D462">
        <v>0.114372</v>
      </c>
      <c r="E462">
        <v>8.2442500000000002E-2</v>
      </c>
      <c r="F462">
        <v>9.9021999999999999E-2</v>
      </c>
      <c r="G462">
        <v>9.9468299999999996E-2</v>
      </c>
      <c r="H462">
        <v>0.114372</v>
      </c>
      <c r="I462">
        <v>1.05357E-2</v>
      </c>
      <c r="M462">
        <v>2031</v>
      </c>
      <c r="N462">
        <v>0</v>
      </c>
      <c r="O462">
        <v>9.29257E-2</v>
      </c>
      <c r="P462">
        <v>0.114372</v>
      </c>
      <c r="Q462">
        <v>8.2442500000000002E-2</v>
      </c>
      <c r="R462">
        <v>9.9021999999999999E-2</v>
      </c>
      <c r="S462">
        <v>9.9468299999999996E-2</v>
      </c>
      <c r="T462">
        <v>0.114372</v>
      </c>
      <c r="U462">
        <v>1.05357E-2</v>
      </c>
    </row>
    <row r="463" spans="1:21" ht="15" customHeight="1" x14ac:dyDescent="0.2">
      <c r="A463">
        <v>2032</v>
      </c>
      <c r="B463">
        <v>0</v>
      </c>
      <c r="C463">
        <v>9.29257E-2</v>
      </c>
      <c r="D463">
        <v>0.114372</v>
      </c>
      <c r="E463">
        <v>8.1692500000000001E-2</v>
      </c>
      <c r="F463">
        <v>9.9651000000000003E-2</v>
      </c>
      <c r="G463">
        <v>9.9720799999999998E-2</v>
      </c>
      <c r="H463">
        <v>0.114372</v>
      </c>
      <c r="I463">
        <v>1.0972600000000001E-2</v>
      </c>
      <c r="M463">
        <v>2032</v>
      </c>
      <c r="N463">
        <v>0</v>
      </c>
      <c r="O463">
        <v>9.29257E-2</v>
      </c>
      <c r="P463">
        <v>0.114372</v>
      </c>
      <c r="Q463">
        <v>8.1692500000000001E-2</v>
      </c>
      <c r="R463">
        <v>9.9651000000000003E-2</v>
      </c>
      <c r="S463">
        <v>9.9720799999999998E-2</v>
      </c>
      <c r="T463">
        <v>0.114372</v>
      </c>
      <c r="U463">
        <v>1.0972600000000001E-2</v>
      </c>
    </row>
    <row r="464" spans="1:21" ht="15" customHeight="1" x14ac:dyDescent="0.2">
      <c r="A464">
        <v>2033</v>
      </c>
      <c r="B464">
        <v>0</v>
      </c>
      <c r="C464">
        <v>9.29257E-2</v>
      </c>
      <c r="D464">
        <v>0.114372</v>
      </c>
      <c r="E464">
        <v>8.1283499999999995E-2</v>
      </c>
      <c r="F464">
        <v>0.100383</v>
      </c>
      <c r="G464">
        <v>0.100165</v>
      </c>
      <c r="H464">
        <v>0.114372</v>
      </c>
      <c r="I464">
        <v>1.1213600000000001E-2</v>
      </c>
      <c r="M464">
        <v>2033</v>
      </c>
      <c r="N464">
        <v>0</v>
      </c>
      <c r="O464">
        <v>9.29257E-2</v>
      </c>
      <c r="P464">
        <v>0.114372</v>
      </c>
      <c r="Q464">
        <v>8.1283499999999995E-2</v>
      </c>
      <c r="R464">
        <v>0.100383</v>
      </c>
      <c r="S464">
        <v>0.100165</v>
      </c>
      <c r="T464">
        <v>0.114372</v>
      </c>
      <c r="U464">
        <v>1.1213600000000001E-2</v>
      </c>
    </row>
    <row r="465" spans="1:21" ht="15" customHeight="1" x14ac:dyDescent="0.2"/>
    <row r="466" spans="1:21" ht="15" customHeight="1" x14ac:dyDescent="0.2">
      <c r="A466" t="s">
        <v>102</v>
      </c>
      <c r="M466" t="s">
        <v>102</v>
      </c>
    </row>
    <row r="467" spans="1:21" ht="15" customHeight="1" x14ac:dyDescent="0.2">
      <c r="A467" t="s">
        <v>6</v>
      </c>
      <c r="B467" t="s">
        <v>47</v>
      </c>
      <c r="C467" t="s">
        <v>48</v>
      </c>
      <c r="D467" t="s">
        <v>49</v>
      </c>
      <c r="E467" t="s">
        <v>50</v>
      </c>
      <c r="F467" t="s">
        <v>51</v>
      </c>
      <c r="G467" t="s">
        <v>52</v>
      </c>
      <c r="H467" t="s">
        <v>53</v>
      </c>
      <c r="I467" t="s">
        <v>54</v>
      </c>
      <c r="M467" t="s">
        <v>6</v>
      </c>
      <c r="N467" t="s">
        <v>47</v>
      </c>
      <c r="O467" t="s">
        <v>48</v>
      </c>
      <c r="P467" t="s">
        <v>49</v>
      </c>
      <c r="Q467" t="s">
        <v>50</v>
      </c>
      <c r="R467" t="s">
        <v>51</v>
      </c>
      <c r="S467" t="s">
        <v>52</v>
      </c>
      <c r="T467" t="s">
        <v>53</v>
      </c>
      <c r="U467" t="s">
        <v>54</v>
      </c>
    </row>
    <row r="468" spans="1:21" ht="15" customHeight="1" x14ac:dyDescent="0.2">
      <c r="A468">
        <v>2020</v>
      </c>
      <c r="B468">
        <v>303.54199999999997</v>
      </c>
      <c r="C468">
        <v>77.585700000000003</v>
      </c>
      <c r="D468">
        <v>71.271299999999997</v>
      </c>
      <c r="E468">
        <v>99.245400000000004</v>
      </c>
      <c r="F468">
        <v>99.245400000000004</v>
      </c>
      <c r="G468">
        <v>99.245400000000004</v>
      </c>
      <c r="H468">
        <v>99.245400000000004</v>
      </c>
      <c r="I468" s="1">
        <v>1.5205599999999999E-12</v>
      </c>
      <c r="M468">
        <v>2020</v>
      </c>
      <c r="N468">
        <v>303.54199999999997</v>
      </c>
      <c r="O468">
        <v>77.585700000000003</v>
      </c>
      <c r="P468">
        <v>71.271299999999997</v>
      </c>
      <c r="Q468">
        <v>99.245400000000004</v>
      </c>
      <c r="R468">
        <v>99.245400000000004</v>
      </c>
      <c r="S468">
        <v>99.245400000000004</v>
      </c>
      <c r="T468">
        <v>99.245400000000004</v>
      </c>
      <c r="U468" s="1">
        <v>1.5205599999999999E-12</v>
      </c>
    </row>
    <row r="469" spans="1:21" ht="15" customHeight="1" x14ac:dyDescent="0.2">
      <c r="A469">
        <v>2021</v>
      </c>
      <c r="B469">
        <v>303.54199999999997</v>
      </c>
      <c r="C469">
        <v>77.585700000000003</v>
      </c>
      <c r="D469">
        <v>71.271299999999997</v>
      </c>
      <c r="E469">
        <v>96.481499999999997</v>
      </c>
      <c r="F469">
        <v>97.381100000000004</v>
      </c>
      <c r="G469">
        <v>97.766499999999994</v>
      </c>
      <c r="H469">
        <v>100.408</v>
      </c>
      <c r="I469">
        <v>1.3654299999999999</v>
      </c>
      <c r="M469">
        <v>2021</v>
      </c>
      <c r="N469">
        <v>303.54199999999997</v>
      </c>
      <c r="O469">
        <v>77.585700000000003</v>
      </c>
      <c r="P469">
        <v>71.271299999999997</v>
      </c>
      <c r="Q469">
        <v>96.481499999999997</v>
      </c>
      <c r="R469">
        <v>97.381100000000004</v>
      </c>
      <c r="S469">
        <v>97.766499999999994</v>
      </c>
      <c r="T469">
        <v>100.408</v>
      </c>
      <c r="U469">
        <v>1.3654299999999999</v>
      </c>
    </row>
    <row r="470" spans="1:21" ht="15" customHeight="1" x14ac:dyDescent="0.2">
      <c r="A470">
        <v>2022</v>
      </c>
      <c r="B470">
        <v>303.54199999999997</v>
      </c>
      <c r="C470">
        <v>77.585700000000003</v>
      </c>
      <c r="D470">
        <v>71.271299999999997</v>
      </c>
      <c r="E470">
        <v>88.714200000000005</v>
      </c>
      <c r="F470">
        <v>90.875799999999998</v>
      </c>
      <c r="G470">
        <v>91.570499999999996</v>
      </c>
      <c r="H470">
        <v>96.267700000000005</v>
      </c>
      <c r="I470">
        <v>2.6400199999999998</v>
      </c>
      <c r="M470">
        <v>2022</v>
      </c>
      <c r="N470">
        <v>303.54199999999997</v>
      </c>
      <c r="O470">
        <v>77.585700000000003</v>
      </c>
      <c r="P470">
        <v>71.271299999999997</v>
      </c>
      <c r="Q470">
        <v>88.714200000000005</v>
      </c>
      <c r="R470">
        <v>90.875799999999998</v>
      </c>
      <c r="S470">
        <v>91.570499999999996</v>
      </c>
      <c r="T470">
        <v>96.267700000000005</v>
      </c>
      <c r="U470">
        <v>2.6400199999999998</v>
      </c>
    </row>
    <row r="471" spans="1:21" ht="15" customHeight="1" x14ac:dyDescent="0.2">
      <c r="A471">
        <v>2023</v>
      </c>
      <c r="B471">
        <v>303.54199999999997</v>
      </c>
      <c r="C471">
        <v>77.585700000000003</v>
      </c>
      <c r="D471">
        <v>71.271299999999997</v>
      </c>
      <c r="E471">
        <v>81.6601</v>
      </c>
      <c r="F471">
        <v>85.336500000000001</v>
      </c>
      <c r="G471">
        <v>86.363</v>
      </c>
      <c r="H471">
        <v>93.940700000000007</v>
      </c>
      <c r="I471">
        <v>4.0735000000000001</v>
      </c>
      <c r="M471">
        <v>2023</v>
      </c>
      <c r="N471">
        <v>303.54199999999997</v>
      </c>
      <c r="O471">
        <v>77.585700000000003</v>
      </c>
      <c r="P471">
        <v>71.271299999999997</v>
      </c>
      <c r="Q471">
        <v>81.6601</v>
      </c>
      <c r="R471">
        <v>85.336500000000001</v>
      </c>
      <c r="S471">
        <v>86.363</v>
      </c>
      <c r="T471">
        <v>93.940700000000007</v>
      </c>
      <c r="U471">
        <v>4.0735000000000001</v>
      </c>
    </row>
    <row r="472" spans="1:21" ht="15" customHeight="1" x14ac:dyDescent="0.2">
      <c r="A472">
        <v>2024</v>
      </c>
      <c r="B472">
        <v>303.54199999999997</v>
      </c>
      <c r="C472">
        <v>77.585700000000003</v>
      </c>
      <c r="D472">
        <v>71.271299999999997</v>
      </c>
      <c r="E472">
        <v>74.395200000000003</v>
      </c>
      <c r="F472">
        <v>79.668599999999998</v>
      </c>
      <c r="G472">
        <v>80.881799999999998</v>
      </c>
      <c r="H472">
        <v>90.855800000000002</v>
      </c>
      <c r="I472">
        <v>5.5143300000000002</v>
      </c>
      <c r="M472">
        <v>2024</v>
      </c>
      <c r="N472">
        <v>303.54199999999997</v>
      </c>
      <c r="O472">
        <v>77.585700000000003</v>
      </c>
      <c r="P472">
        <v>71.271299999999997</v>
      </c>
      <c r="Q472">
        <v>74.395200000000003</v>
      </c>
      <c r="R472">
        <v>79.668599999999998</v>
      </c>
      <c r="S472">
        <v>80.881799999999998</v>
      </c>
      <c r="T472">
        <v>90.855800000000002</v>
      </c>
      <c r="U472">
        <v>5.5143300000000002</v>
      </c>
    </row>
    <row r="473" spans="1:21" ht="15" customHeight="1" x14ac:dyDescent="0.2">
      <c r="A473">
        <v>2025</v>
      </c>
      <c r="B473">
        <v>303.54199999999997</v>
      </c>
      <c r="C473">
        <v>77.585700000000003</v>
      </c>
      <c r="D473">
        <v>71.271299999999997</v>
      </c>
      <c r="E473">
        <v>68.217399999999998</v>
      </c>
      <c r="F473">
        <v>75.666600000000003</v>
      </c>
      <c r="G473">
        <v>76.829499999999996</v>
      </c>
      <c r="H473">
        <v>89.3399</v>
      </c>
      <c r="I473">
        <v>6.9504099999999998</v>
      </c>
      <c r="M473">
        <v>2025</v>
      </c>
      <c r="N473">
        <v>303.54199999999997</v>
      </c>
      <c r="O473">
        <v>77.585700000000003</v>
      </c>
      <c r="P473">
        <v>71.271299999999997</v>
      </c>
      <c r="Q473">
        <v>68.217399999999998</v>
      </c>
      <c r="R473">
        <v>75.666700000000006</v>
      </c>
      <c r="S473">
        <v>76.829499999999996</v>
      </c>
      <c r="T473">
        <v>89.3399</v>
      </c>
      <c r="U473">
        <v>6.9504099999999998</v>
      </c>
    </row>
    <row r="474" spans="1:21" ht="15" customHeight="1" x14ac:dyDescent="0.2">
      <c r="A474">
        <v>2026</v>
      </c>
      <c r="B474">
        <v>303.54199999999997</v>
      </c>
      <c r="C474">
        <v>77.585700000000003</v>
      </c>
      <c r="D474">
        <v>71.271299999999997</v>
      </c>
      <c r="E474">
        <v>63.432899999999997</v>
      </c>
      <c r="F474">
        <v>72.548299999999998</v>
      </c>
      <c r="G474">
        <v>74.075100000000006</v>
      </c>
      <c r="H474">
        <v>89.571399999999997</v>
      </c>
      <c r="I474">
        <v>8.2887500000000003</v>
      </c>
      <c r="M474">
        <v>2026</v>
      </c>
      <c r="N474">
        <v>303.54199999999997</v>
      </c>
      <c r="O474">
        <v>77.585700000000003</v>
      </c>
      <c r="P474">
        <v>71.271299999999997</v>
      </c>
      <c r="Q474">
        <v>63.432899999999997</v>
      </c>
      <c r="R474">
        <v>72.548299999999998</v>
      </c>
      <c r="S474">
        <v>74.075100000000006</v>
      </c>
      <c r="T474">
        <v>89.571399999999997</v>
      </c>
      <c r="U474">
        <v>8.2887500000000003</v>
      </c>
    </row>
    <row r="475" spans="1:21" ht="15" customHeight="1" x14ac:dyDescent="0.2">
      <c r="A475">
        <v>2027</v>
      </c>
      <c r="B475">
        <v>303.54199999999997</v>
      </c>
      <c r="C475">
        <v>77.585700000000003</v>
      </c>
      <c r="D475">
        <v>71.271299999999997</v>
      </c>
      <c r="E475">
        <v>59.762300000000003</v>
      </c>
      <c r="F475">
        <v>70.8673</v>
      </c>
      <c r="G475">
        <v>72.437600000000003</v>
      </c>
      <c r="H475">
        <v>90.231099999999998</v>
      </c>
      <c r="I475">
        <v>9.5207599999999992</v>
      </c>
      <c r="M475">
        <v>2027</v>
      </c>
      <c r="N475">
        <v>303.54199999999997</v>
      </c>
      <c r="O475">
        <v>77.585700000000003</v>
      </c>
      <c r="P475">
        <v>71.271299999999997</v>
      </c>
      <c r="Q475">
        <v>59.762300000000003</v>
      </c>
      <c r="R475">
        <v>70.8673</v>
      </c>
      <c r="S475">
        <v>72.437600000000003</v>
      </c>
      <c r="T475">
        <v>90.231099999999998</v>
      </c>
      <c r="U475">
        <v>9.5207599999999992</v>
      </c>
    </row>
    <row r="476" spans="1:21" ht="15" customHeight="1" x14ac:dyDescent="0.2">
      <c r="A476">
        <v>2028</v>
      </c>
      <c r="B476">
        <v>303.54199999999997</v>
      </c>
      <c r="C476">
        <v>77.585700000000003</v>
      </c>
      <c r="D476">
        <v>71.271299999999997</v>
      </c>
      <c r="E476">
        <v>57.854500000000002</v>
      </c>
      <c r="F476">
        <v>70.021199999999993</v>
      </c>
      <c r="G476">
        <v>71.789500000000004</v>
      </c>
      <c r="H476">
        <v>90.622500000000002</v>
      </c>
      <c r="I476">
        <v>10.4133</v>
      </c>
      <c r="M476">
        <v>2028</v>
      </c>
      <c r="N476">
        <v>303.54199999999997</v>
      </c>
      <c r="O476">
        <v>77.585700000000003</v>
      </c>
      <c r="P476">
        <v>71.271299999999997</v>
      </c>
      <c r="Q476">
        <v>57.854500000000002</v>
      </c>
      <c r="R476">
        <v>70.021199999999993</v>
      </c>
      <c r="S476">
        <v>71.789500000000004</v>
      </c>
      <c r="T476">
        <v>90.622500000000002</v>
      </c>
      <c r="U476">
        <v>10.4133</v>
      </c>
    </row>
    <row r="477" spans="1:21" ht="15" customHeight="1" x14ac:dyDescent="0.2">
      <c r="A477">
        <v>2029</v>
      </c>
      <c r="B477">
        <v>303.54199999999997</v>
      </c>
      <c r="C477">
        <v>77.585700000000003</v>
      </c>
      <c r="D477">
        <v>71.271299999999997</v>
      </c>
      <c r="E477">
        <v>56.907400000000003</v>
      </c>
      <c r="F477">
        <v>70.281899999999993</v>
      </c>
      <c r="G477">
        <v>71.808499999999995</v>
      </c>
      <c r="H477">
        <v>91.965500000000006</v>
      </c>
      <c r="I477">
        <v>11.122199999999999</v>
      </c>
      <c r="M477">
        <v>2029</v>
      </c>
      <c r="N477">
        <v>303.54199999999997</v>
      </c>
      <c r="O477">
        <v>77.585700000000003</v>
      </c>
      <c r="P477">
        <v>71.271299999999997</v>
      </c>
      <c r="Q477">
        <v>56.907400000000003</v>
      </c>
      <c r="R477">
        <v>70.281899999999993</v>
      </c>
      <c r="S477">
        <v>71.808499999999995</v>
      </c>
      <c r="T477">
        <v>91.965500000000006</v>
      </c>
      <c r="U477">
        <v>11.122199999999999</v>
      </c>
    </row>
    <row r="478" spans="1:21" ht="15" customHeight="1" x14ac:dyDescent="0.2">
      <c r="A478">
        <v>2030</v>
      </c>
      <c r="B478">
        <v>303.54199999999997</v>
      </c>
      <c r="C478">
        <v>77.585700000000003</v>
      </c>
      <c r="D478">
        <v>71.271299999999997</v>
      </c>
      <c r="E478">
        <v>55.8932</v>
      </c>
      <c r="F478">
        <v>70.662700000000001</v>
      </c>
      <c r="G478">
        <v>72.018100000000004</v>
      </c>
      <c r="H478">
        <v>93.144400000000005</v>
      </c>
      <c r="I478">
        <v>11.6586</v>
      </c>
      <c r="M478">
        <v>2030</v>
      </c>
      <c r="N478">
        <v>303.54199999999997</v>
      </c>
      <c r="O478">
        <v>77.585700000000003</v>
      </c>
      <c r="P478">
        <v>71.271299999999997</v>
      </c>
      <c r="Q478">
        <v>55.8932</v>
      </c>
      <c r="R478">
        <v>70.662700000000001</v>
      </c>
      <c r="S478">
        <v>72.018100000000004</v>
      </c>
      <c r="T478">
        <v>93.144400000000005</v>
      </c>
      <c r="U478">
        <v>11.6586</v>
      </c>
    </row>
    <row r="479" spans="1:21" ht="15" customHeight="1" x14ac:dyDescent="0.2">
      <c r="A479">
        <v>2031</v>
      </c>
      <c r="B479">
        <v>303.54199999999997</v>
      </c>
      <c r="C479">
        <v>77.585700000000003</v>
      </c>
      <c r="D479">
        <v>71.271299999999997</v>
      </c>
      <c r="E479">
        <v>56.244100000000003</v>
      </c>
      <c r="F479">
        <v>71.037700000000001</v>
      </c>
      <c r="G479">
        <v>72.358699999999999</v>
      </c>
      <c r="H479">
        <v>93.408699999999996</v>
      </c>
      <c r="I479">
        <v>11.9727</v>
      </c>
      <c r="M479">
        <v>2031</v>
      </c>
      <c r="N479">
        <v>303.54199999999997</v>
      </c>
      <c r="O479">
        <v>77.585700000000003</v>
      </c>
      <c r="P479">
        <v>71.271299999999997</v>
      </c>
      <c r="Q479">
        <v>56.244100000000003</v>
      </c>
      <c r="R479">
        <v>71.037700000000001</v>
      </c>
      <c r="S479">
        <v>72.358699999999999</v>
      </c>
      <c r="T479">
        <v>93.408699999999996</v>
      </c>
      <c r="U479">
        <v>11.9727</v>
      </c>
    </row>
    <row r="480" spans="1:21" ht="15" customHeight="1" x14ac:dyDescent="0.2">
      <c r="A480">
        <v>2032</v>
      </c>
      <c r="B480">
        <v>303.54199999999997</v>
      </c>
      <c r="C480">
        <v>77.585700000000003</v>
      </c>
      <c r="D480">
        <v>71.271299999999997</v>
      </c>
      <c r="E480">
        <v>55.969799999999999</v>
      </c>
      <c r="F480">
        <v>71.099999999999994</v>
      </c>
      <c r="G480">
        <v>72.639499999999998</v>
      </c>
      <c r="H480">
        <v>92.911600000000007</v>
      </c>
      <c r="I480">
        <v>12.196300000000001</v>
      </c>
      <c r="M480">
        <v>2032</v>
      </c>
      <c r="N480">
        <v>303.54199999999997</v>
      </c>
      <c r="O480">
        <v>77.585700000000003</v>
      </c>
      <c r="P480">
        <v>71.271299999999997</v>
      </c>
      <c r="Q480">
        <v>55.969799999999999</v>
      </c>
      <c r="R480">
        <v>71.099999999999994</v>
      </c>
      <c r="S480">
        <v>72.639499999999998</v>
      </c>
      <c r="T480">
        <v>92.911600000000007</v>
      </c>
      <c r="U480">
        <v>12.196300000000001</v>
      </c>
    </row>
    <row r="481" spans="1:21" ht="15" customHeight="1" x14ac:dyDescent="0.2">
      <c r="A481">
        <v>2033</v>
      </c>
      <c r="B481">
        <v>303.54199999999997</v>
      </c>
      <c r="C481">
        <v>77.585700000000003</v>
      </c>
      <c r="D481">
        <v>71.271299999999997</v>
      </c>
      <c r="E481">
        <v>56.071800000000003</v>
      </c>
      <c r="F481">
        <v>71.545900000000003</v>
      </c>
      <c r="G481">
        <v>72.905500000000004</v>
      </c>
      <c r="H481">
        <v>94.176599999999993</v>
      </c>
      <c r="I481">
        <v>12.341699999999999</v>
      </c>
      <c r="M481">
        <v>2033</v>
      </c>
      <c r="N481">
        <v>303.54199999999997</v>
      </c>
      <c r="O481">
        <v>77.585700000000003</v>
      </c>
      <c r="P481">
        <v>71.271299999999997</v>
      </c>
      <c r="Q481">
        <v>56.071800000000003</v>
      </c>
      <c r="R481">
        <v>71.545900000000003</v>
      </c>
      <c r="S481">
        <v>72.905500000000004</v>
      </c>
      <c r="T481">
        <v>94.176599999999993</v>
      </c>
      <c r="U481">
        <v>12.341699999999999</v>
      </c>
    </row>
    <row r="482" spans="1:21" ht="15" customHeight="1" x14ac:dyDescent="0.2"/>
    <row r="483" spans="1:21" ht="15" customHeight="1" x14ac:dyDescent="0.2"/>
    <row r="484" spans="1:21" ht="15" customHeight="1" x14ac:dyDescent="0.2"/>
    <row r="485" spans="1:21" ht="15" customHeight="1" x14ac:dyDescent="0.2"/>
    <row r="486" spans="1:21" ht="15" customHeight="1" x14ac:dyDescent="0.2"/>
    <row r="487" spans="1:21" ht="15" customHeight="1" x14ac:dyDescent="0.2"/>
    <row r="488" spans="1:21" ht="15" customHeight="1" x14ac:dyDescent="0.2"/>
    <row r="489" spans="1:21" ht="15" customHeight="1" x14ac:dyDescent="0.2"/>
    <row r="490" spans="1:21" ht="15" customHeight="1" x14ac:dyDescent="0.2"/>
    <row r="491" spans="1:21" ht="15" customHeight="1" x14ac:dyDescent="0.2"/>
    <row r="492" spans="1:21" ht="15" customHeight="1" x14ac:dyDescent="0.2"/>
    <row r="493" spans="1:21" ht="15" customHeight="1" x14ac:dyDescent="0.2"/>
    <row r="494" spans="1:21" ht="15" customHeight="1" x14ac:dyDescent="0.2"/>
    <row r="495" spans="1:21" ht="15" customHeight="1" x14ac:dyDescent="0.2"/>
    <row r="496" spans="1:21"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sheetData>
  <sortState ref="Y2:AG99">
    <sortCondition ref="Y2:Y99"/>
    <sortCondition ref="AA2:AA99"/>
  </sortState>
  <mergeCells count="10">
    <mergeCell ref="AK3:AK4"/>
    <mergeCell ref="AN4:AO4"/>
    <mergeCell ref="AN19:AO19"/>
    <mergeCell ref="AQ4:AX4"/>
    <mergeCell ref="AQ19:AX19"/>
    <mergeCell ref="AQ34:AX34"/>
    <mergeCell ref="AL3:AM3"/>
    <mergeCell ref="AN3:AO3"/>
    <mergeCell ref="AL4:AM4"/>
    <mergeCell ref="AL19:AM19"/>
  </mergeCells>
  <phoneticPr fontId="3" type="noConversion"/>
  <pageMargins left="0.75" right="0.75" top="1" bottom="1" header="0.5" footer="0.5"/>
  <pageSetup orientation="portrait" r:id="rId1"/>
  <headerFooter alignWithMargins="0"/>
  <cellWatches>
    <cellWatch r="AN15"/>
    <cellWatch r="AO15"/>
    <cellWatch r="AN16"/>
    <cellWatch r="AO16"/>
    <cellWatch r="AN7"/>
    <cellWatch r="AO7"/>
    <cellWatch r="AN8"/>
    <cellWatch r="AO8"/>
    <cellWatch r="AN9"/>
    <cellWatch r="AO9"/>
    <cellWatch r="AN10"/>
    <cellWatch r="AO10"/>
    <cellWatch r="AN11"/>
    <cellWatch r="AO11"/>
  </cellWatche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F537"/>
  <sheetViews>
    <sheetView topLeftCell="T1" workbookViewId="0">
      <selection activeCell="AN9" sqref="AN9"/>
    </sheetView>
  </sheetViews>
  <sheetFormatPr defaultRowHeight="12.75" x14ac:dyDescent="0.2"/>
  <cols>
    <col min="11" max="11" width="10.28515625" style="9" bestFit="1" customWidth="1"/>
    <col min="14" max="14" width="10" bestFit="1" customWidth="1"/>
    <col min="15" max="15" width="10" customWidth="1"/>
    <col min="23" max="23" width="9.140625" style="9"/>
    <col min="36" max="36" width="10.42578125" customWidth="1"/>
    <col min="37" max="37" width="42.5703125" customWidth="1"/>
    <col min="39" max="39" width="11.140625" bestFit="1" customWidth="1"/>
    <col min="40" max="40" width="9.85546875" bestFit="1" customWidth="1"/>
  </cols>
  <sheetData>
    <row r="1" spans="1:58" ht="15" customHeight="1" x14ac:dyDescent="0.2">
      <c r="K1" s="8" t="s">
        <v>68</v>
      </c>
      <c r="W1" s="8" t="s">
        <v>69</v>
      </c>
      <c r="X1" s="8" t="s">
        <v>67</v>
      </c>
      <c r="Y1" t="s">
        <v>63</v>
      </c>
      <c r="Z1" t="s">
        <v>64</v>
      </c>
      <c r="AA1" t="s">
        <v>6</v>
      </c>
      <c r="AB1" t="s">
        <v>56</v>
      </c>
      <c r="AC1" t="s">
        <v>57</v>
      </c>
      <c r="AD1" t="s">
        <v>18</v>
      </c>
      <c r="AE1" t="s">
        <v>58</v>
      </c>
      <c r="AF1" t="s">
        <v>65</v>
      </c>
      <c r="AG1" t="s">
        <v>66</v>
      </c>
      <c r="AH1" s="8" t="s">
        <v>56</v>
      </c>
      <c r="AI1" s="8" t="s">
        <v>57</v>
      </c>
      <c r="AK1" s="27" t="s">
        <v>71</v>
      </c>
      <c r="AL1" s="27"/>
      <c r="AM1" s="27"/>
      <c r="AN1" s="27"/>
      <c r="AO1" s="27"/>
      <c r="AP1" s="27"/>
      <c r="AQ1" s="27" t="s">
        <v>70</v>
      </c>
      <c r="AR1" s="27"/>
      <c r="AS1" s="27"/>
    </row>
    <row r="2" spans="1:58" ht="15" customHeight="1" thickBot="1" x14ac:dyDescent="0.25">
      <c r="A2" t="s">
        <v>0</v>
      </c>
      <c r="B2" t="s">
        <v>1</v>
      </c>
      <c r="C2" t="s">
        <v>2</v>
      </c>
      <c r="D2" t="s">
        <v>3</v>
      </c>
      <c r="E2" t="s">
        <v>4</v>
      </c>
      <c r="F2" t="s">
        <v>5</v>
      </c>
      <c r="M2" t="s">
        <v>0</v>
      </c>
      <c r="N2" t="s">
        <v>1</v>
      </c>
      <c r="O2" t="s">
        <v>2</v>
      </c>
      <c r="P2" t="s">
        <v>3</v>
      </c>
      <c r="Q2" t="s">
        <v>4</v>
      </c>
      <c r="R2" t="s">
        <v>5</v>
      </c>
      <c r="Y2">
        <v>1</v>
      </c>
      <c r="Z2" t="s">
        <v>109</v>
      </c>
      <c r="AA2">
        <v>2021</v>
      </c>
      <c r="AB2">
        <v>0.79174800000000001</v>
      </c>
      <c r="AC2">
        <v>0.95081800000000005</v>
      </c>
      <c r="AD2">
        <v>0.38461899999999999</v>
      </c>
      <c r="AE2">
        <v>8.6847600000000007</v>
      </c>
      <c r="AF2">
        <v>1.8345799999999999E-2</v>
      </c>
      <c r="AG2">
        <v>26.160599999999999</v>
      </c>
      <c r="AH2" s="9">
        <f t="shared" ref="AH2:AI5" si="0">AB2*1000</f>
        <v>791.74800000000005</v>
      </c>
      <c r="AI2" s="9">
        <f t="shared" si="0"/>
        <v>950.8180000000001</v>
      </c>
    </row>
    <row r="3" spans="1:58" ht="15" customHeight="1" thickBot="1" x14ac:dyDescent="0.25">
      <c r="A3">
        <v>14.776300000000001</v>
      </c>
      <c r="B3">
        <v>5.9105100000000004</v>
      </c>
      <c r="C3">
        <v>5.1717000000000004</v>
      </c>
      <c r="D3">
        <v>1.2409000000000001E-3</v>
      </c>
      <c r="E3">
        <v>1.0938E-3</v>
      </c>
      <c r="F3">
        <v>8.8767700000000005</v>
      </c>
      <c r="L3" s="27"/>
      <c r="M3">
        <v>14.776300000000001</v>
      </c>
      <c r="N3">
        <v>5.9105100000000004</v>
      </c>
      <c r="O3">
        <v>5.1717000000000004</v>
      </c>
      <c r="P3">
        <v>1.2409000000000001E-3</v>
      </c>
      <c r="Q3">
        <v>1.0938E-3</v>
      </c>
      <c r="R3">
        <v>8.8767700000000005</v>
      </c>
      <c r="Y3">
        <v>1</v>
      </c>
      <c r="Z3" t="s">
        <v>109</v>
      </c>
      <c r="AA3">
        <v>2022</v>
      </c>
      <c r="AB3">
        <v>0.788269212</v>
      </c>
      <c r="AC3">
        <v>0.946634478</v>
      </c>
      <c r="AD3">
        <v>0.35578500000000002</v>
      </c>
      <c r="AE3">
        <v>8.6483100000000004</v>
      </c>
      <c r="AF3">
        <v>1.70341969E-2</v>
      </c>
      <c r="AG3">
        <v>26.059927600000002</v>
      </c>
      <c r="AH3" s="9">
        <f t="shared" si="0"/>
        <v>788.26921200000004</v>
      </c>
      <c r="AI3" s="9">
        <f t="shared" si="0"/>
        <v>946.63447799999994</v>
      </c>
      <c r="AK3" s="58"/>
      <c r="AL3" s="60" t="s">
        <v>77</v>
      </c>
      <c r="AM3" s="60"/>
      <c r="AN3" s="61" t="s">
        <v>77</v>
      </c>
      <c r="AO3" s="62"/>
      <c r="AQ3" s="2" t="s">
        <v>6</v>
      </c>
      <c r="AR3" s="2" t="s">
        <v>7</v>
      </c>
      <c r="AS3" s="2" t="s">
        <v>55</v>
      </c>
      <c r="AT3" s="2" t="s">
        <v>8</v>
      </c>
      <c r="AU3" s="2" t="s">
        <v>9</v>
      </c>
      <c r="AV3" s="2" t="s">
        <v>10</v>
      </c>
      <c r="AW3" s="2" t="s">
        <v>11</v>
      </c>
      <c r="AX3" s="2" t="s">
        <v>12</v>
      </c>
    </row>
    <row r="4" spans="1:58" ht="30" customHeight="1" x14ac:dyDescent="0.2">
      <c r="A4" t="s">
        <v>14</v>
      </c>
      <c r="B4" t="s">
        <v>15</v>
      </c>
      <c r="M4" t="s">
        <v>14</v>
      </c>
      <c r="N4" t="s">
        <v>15</v>
      </c>
      <c r="Y4">
        <v>1</v>
      </c>
      <c r="Z4" t="s">
        <v>109</v>
      </c>
      <c r="AA4">
        <v>2023</v>
      </c>
      <c r="AB4">
        <v>0.78058106199999999</v>
      </c>
      <c r="AC4">
        <v>0.93740917999999995</v>
      </c>
      <c r="AD4">
        <v>0.34526499999999999</v>
      </c>
      <c r="AE4">
        <v>8.6270299999999995</v>
      </c>
      <c r="AF4">
        <v>1.66908814E-2</v>
      </c>
      <c r="AG4">
        <v>25.9966878</v>
      </c>
      <c r="AH4" s="9">
        <f t="shared" si="0"/>
        <v>780.58106199999997</v>
      </c>
      <c r="AI4" s="9">
        <f t="shared" si="0"/>
        <v>937.40917999999999</v>
      </c>
      <c r="AK4" s="59"/>
      <c r="AL4" s="63" t="s">
        <v>78</v>
      </c>
      <c r="AM4" s="63"/>
      <c r="AN4" s="64" t="s">
        <v>82</v>
      </c>
      <c r="AO4" s="65"/>
      <c r="AQ4" s="66" t="s">
        <v>13</v>
      </c>
      <c r="AR4" s="66"/>
      <c r="AS4" s="66"/>
      <c r="AT4" s="66"/>
      <c r="AU4" s="66"/>
      <c r="AV4" s="66"/>
      <c r="AW4" s="66"/>
      <c r="AX4" s="66"/>
    </row>
    <row r="5" spans="1:58" ht="15" customHeight="1" thickBot="1" x14ac:dyDescent="0.3">
      <c r="A5">
        <v>0.36672399999999999</v>
      </c>
      <c r="M5">
        <v>0.36672399999999999</v>
      </c>
      <c r="Y5">
        <v>1</v>
      </c>
      <c r="Z5" t="s">
        <v>109</v>
      </c>
      <c r="AA5">
        <v>2024</v>
      </c>
      <c r="AB5">
        <v>0.77923212399999997</v>
      </c>
      <c r="AC5">
        <v>0.93579648900000001</v>
      </c>
      <c r="AD5">
        <v>0.77923212399999997</v>
      </c>
      <c r="AE5">
        <v>8.5274599999999996</v>
      </c>
      <c r="AF5">
        <v>3.8128099999999998E-2</v>
      </c>
      <c r="AG5">
        <v>25.9546201</v>
      </c>
      <c r="AH5" s="9">
        <f t="shared" si="0"/>
        <v>779.232124</v>
      </c>
      <c r="AI5" s="9">
        <f t="shared" si="0"/>
        <v>935.79648900000007</v>
      </c>
      <c r="AK5" s="12" t="s">
        <v>59</v>
      </c>
      <c r="AL5" s="31">
        <f>AM5-1</f>
        <v>2021</v>
      </c>
      <c r="AM5" s="31">
        <f>AN5</f>
        <v>2022</v>
      </c>
      <c r="AN5" s="44">
        <v>2022</v>
      </c>
      <c r="AO5" s="13">
        <f>AN5+1</f>
        <v>2023</v>
      </c>
      <c r="AQ5" s="3">
        <f t="shared" ref="AQ5:AQ18" si="1">A9</f>
        <v>2021</v>
      </c>
      <c r="AR5" s="4">
        <f t="shared" ref="AR5:AR18" si="2">G26*1000</f>
        <v>8684.76</v>
      </c>
      <c r="AS5" s="4">
        <f>REBS!W26</f>
        <v>8684.76</v>
      </c>
      <c r="AT5" s="4">
        <f t="shared" ref="AT5:AT18" si="3">F162*1000</f>
        <v>8684.76</v>
      </c>
      <c r="AU5" s="4">
        <f t="shared" ref="AU5:AU18" si="4">G230*1000</f>
        <v>8684.76</v>
      </c>
      <c r="AV5" s="4">
        <f t="shared" ref="AV5:AV18" si="5">G298*1000</f>
        <v>8684.76</v>
      </c>
      <c r="AW5" s="4">
        <f t="shared" ref="AW5:AW18" si="6">G366*1000</f>
        <v>8684.76</v>
      </c>
      <c r="AX5" s="4">
        <f t="shared" ref="AX5:AX18" si="7">G434*1000</f>
        <v>8684.76</v>
      </c>
      <c r="AZ5" s="29"/>
      <c r="BA5" s="29"/>
      <c r="BB5" s="29"/>
      <c r="BC5" s="29"/>
      <c r="BD5" s="29"/>
      <c r="BE5" s="29"/>
      <c r="BF5" s="29"/>
    </row>
    <row r="6" spans="1:58" ht="15" customHeight="1" x14ac:dyDescent="0.25">
      <c r="A6" t="s">
        <v>16</v>
      </c>
      <c r="B6">
        <v>1</v>
      </c>
      <c r="C6" t="s">
        <v>16</v>
      </c>
      <c r="D6" t="s">
        <v>17</v>
      </c>
      <c r="E6" t="s">
        <v>109</v>
      </c>
      <c r="M6" t="s">
        <v>16</v>
      </c>
      <c r="N6">
        <v>1</v>
      </c>
      <c r="O6" t="s">
        <v>16</v>
      </c>
      <c r="P6" t="s">
        <v>17</v>
      </c>
      <c r="Q6" t="s">
        <v>109</v>
      </c>
      <c r="Y6">
        <v>1</v>
      </c>
      <c r="Z6" t="s">
        <v>109</v>
      </c>
      <c r="AA6">
        <v>2025</v>
      </c>
      <c r="AB6">
        <v>0.76963873199999999</v>
      </c>
      <c r="AC6">
        <v>0.92427956200000005</v>
      </c>
      <c r="AD6">
        <v>0.76963873199999999</v>
      </c>
      <c r="AE6">
        <v>8.34145</v>
      </c>
      <c r="AF6">
        <v>3.8128099999999998E-2</v>
      </c>
      <c r="AG6">
        <v>25.490584800000001</v>
      </c>
      <c r="AK6" s="14" t="s">
        <v>60</v>
      </c>
      <c r="AL6" s="15"/>
      <c r="AM6" s="16"/>
      <c r="AN6" s="15"/>
      <c r="AO6" s="16"/>
      <c r="AQ6" s="3">
        <f t="shared" si="1"/>
        <v>2022</v>
      </c>
      <c r="AR6" s="4">
        <f t="shared" si="2"/>
        <v>8573.76</v>
      </c>
      <c r="AS6" s="4">
        <f>AE3*1000</f>
        <v>8648.31</v>
      </c>
      <c r="AT6" s="4">
        <f t="shared" si="3"/>
        <v>8641.1</v>
      </c>
      <c r="AU6" s="4">
        <f t="shared" si="4"/>
        <v>8616.77</v>
      </c>
      <c r="AV6" s="4">
        <f t="shared" si="5"/>
        <v>8708.99</v>
      </c>
      <c r="AW6" s="4">
        <f t="shared" si="6"/>
        <v>8546.24</v>
      </c>
      <c r="AX6" s="4">
        <f t="shared" si="7"/>
        <v>8573.76</v>
      </c>
      <c r="AZ6" s="29"/>
      <c r="BA6" s="29"/>
      <c r="BB6" s="29"/>
      <c r="BC6" s="29"/>
      <c r="BD6" s="29"/>
      <c r="BE6" s="29"/>
      <c r="BF6" s="29"/>
    </row>
    <row r="7" spans="1:58" ht="15" customHeight="1" x14ac:dyDescent="0.25">
      <c r="A7" t="s">
        <v>18</v>
      </c>
      <c r="B7" t="s">
        <v>109</v>
      </c>
      <c r="M7" t="s">
        <v>18</v>
      </c>
      <c r="N7" t="s">
        <v>109</v>
      </c>
      <c r="Y7">
        <v>1</v>
      </c>
      <c r="Z7" t="s">
        <v>109</v>
      </c>
      <c r="AA7">
        <v>2026</v>
      </c>
      <c r="AB7">
        <v>0.76838627599999998</v>
      </c>
      <c r="AC7">
        <v>0.92274727999999995</v>
      </c>
      <c r="AD7">
        <v>0.76838627599999998</v>
      </c>
      <c r="AE7">
        <v>8.1644453000000006</v>
      </c>
      <c r="AF7">
        <v>3.8128099999999998E-2</v>
      </c>
      <c r="AG7">
        <v>25.055351099999999</v>
      </c>
      <c r="AK7" s="20" t="s">
        <v>83</v>
      </c>
      <c r="AL7" s="15" t="s">
        <v>92</v>
      </c>
      <c r="AM7" s="16" t="s">
        <v>92</v>
      </c>
      <c r="AN7" s="15" t="s">
        <v>92</v>
      </c>
      <c r="AO7" s="16" t="s">
        <v>92</v>
      </c>
      <c r="AQ7" s="3">
        <f t="shared" si="1"/>
        <v>2023</v>
      </c>
      <c r="AR7" s="4">
        <f t="shared" si="2"/>
        <v>8377.73</v>
      </c>
      <c r="AS7" s="4">
        <f t="shared" ref="AS7:AS18" si="8">AE4*1000</f>
        <v>8627.0299999999988</v>
      </c>
      <c r="AT7" s="4">
        <f t="shared" si="3"/>
        <v>8601.6200000000008</v>
      </c>
      <c r="AU7" s="4">
        <f t="shared" si="4"/>
        <v>8520.24</v>
      </c>
      <c r="AV7" s="4">
        <f t="shared" si="5"/>
        <v>8831.6099999999988</v>
      </c>
      <c r="AW7" s="4">
        <f t="shared" si="6"/>
        <v>8287.4599999999991</v>
      </c>
      <c r="AX7" s="4">
        <f t="shared" si="7"/>
        <v>8377.73</v>
      </c>
      <c r="AZ7" s="29"/>
      <c r="BA7" s="29"/>
      <c r="BB7" s="29"/>
      <c r="BC7" s="29"/>
      <c r="BD7" s="29"/>
      <c r="BE7" s="29"/>
      <c r="BF7" s="29"/>
    </row>
    <row r="8" spans="1:58" ht="15" customHeight="1" x14ac:dyDescent="0.25">
      <c r="A8" t="s">
        <v>6</v>
      </c>
      <c r="B8" t="s">
        <v>19</v>
      </c>
      <c r="C8" t="s">
        <v>20</v>
      </c>
      <c r="D8" t="s">
        <v>21</v>
      </c>
      <c r="E8" t="s">
        <v>22</v>
      </c>
      <c r="F8" t="s">
        <v>23</v>
      </c>
      <c r="G8" t="s">
        <v>24</v>
      </c>
      <c r="H8" t="s">
        <v>25</v>
      </c>
      <c r="I8" t="s">
        <v>26</v>
      </c>
      <c r="M8" t="s">
        <v>6</v>
      </c>
      <c r="N8" t="s">
        <v>19</v>
      </c>
      <c r="O8" t="s">
        <v>20</v>
      </c>
      <c r="P8" t="s">
        <v>21</v>
      </c>
      <c r="Q8" t="s">
        <v>22</v>
      </c>
      <c r="R8" t="s">
        <v>23</v>
      </c>
      <c r="S8" t="s">
        <v>24</v>
      </c>
      <c r="T8" t="s">
        <v>25</v>
      </c>
      <c r="U8" t="s">
        <v>26</v>
      </c>
      <c r="Y8">
        <v>1</v>
      </c>
      <c r="Z8" t="s">
        <v>109</v>
      </c>
      <c r="AA8">
        <v>2027</v>
      </c>
      <c r="AB8">
        <v>0.74558481700000001</v>
      </c>
      <c r="AC8">
        <v>0.89537026099999995</v>
      </c>
      <c r="AD8">
        <v>0.74558481700000001</v>
      </c>
      <c r="AE8">
        <v>7.9881908700000004</v>
      </c>
      <c r="AF8">
        <v>3.8128099999999998E-2</v>
      </c>
      <c r="AG8">
        <v>24.641168700000001</v>
      </c>
      <c r="AK8" s="20" t="s">
        <v>84</v>
      </c>
      <c r="AL8" s="21"/>
      <c r="AM8" s="22"/>
      <c r="AN8" s="21">
        <f>W61</f>
        <v>26059.899999999998</v>
      </c>
      <c r="AO8" s="22">
        <f>W62</f>
        <v>25996.7</v>
      </c>
      <c r="AQ8" s="3">
        <f t="shared" si="1"/>
        <v>2024</v>
      </c>
      <c r="AR8" s="4">
        <f t="shared" si="2"/>
        <v>8184.72</v>
      </c>
      <c r="AS8" s="4">
        <f t="shared" si="8"/>
        <v>8527.4599999999991</v>
      </c>
      <c r="AT8" s="4">
        <f t="shared" si="3"/>
        <v>8557.66</v>
      </c>
      <c r="AU8" s="4">
        <f t="shared" si="4"/>
        <v>8421.2900000000009</v>
      </c>
      <c r="AV8" s="4">
        <f t="shared" si="5"/>
        <v>8948.0500000000011</v>
      </c>
      <c r="AW8" s="4">
        <f t="shared" si="6"/>
        <v>8036.3399999999992</v>
      </c>
      <c r="AX8" s="4">
        <f t="shared" si="7"/>
        <v>8158.59</v>
      </c>
      <c r="AZ8" s="29"/>
      <c r="BA8" s="29"/>
      <c r="BB8" s="29"/>
      <c r="BC8" s="29"/>
      <c r="BD8" s="29"/>
      <c r="BE8" s="29"/>
      <c r="BF8" s="29"/>
    </row>
    <row r="9" spans="1:58" ht="15" customHeight="1" x14ac:dyDescent="0.25">
      <c r="A9">
        <v>2021</v>
      </c>
      <c r="B9">
        <v>0</v>
      </c>
      <c r="C9">
        <v>0.57415300000000002</v>
      </c>
      <c r="D9">
        <v>0.61545300000000003</v>
      </c>
      <c r="E9">
        <v>0.38461899999999999</v>
      </c>
      <c r="F9">
        <v>0.38461899999999999</v>
      </c>
      <c r="G9">
        <v>0.38461899999999999</v>
      </c>
      <c r="H9">
        <v>0.38461899999999999</v>
      </c>
      <c r="I9" s="1">
        <v>2.27596E-15</v>
      </c>
      <c r="K9" s="10">
        <f t="shared" ref="K9:K22" si="9">G9*1000</f>
        <v>384.61899999999997</v>
      </c>
      <c r="M9">
        <v>2021</v>
      </c>
      <c r="N9">
        <v>0</v>
      </c>
      <c r="O9">
        <v>0.57415300000000002</v>
      </c>
      <c r="P9">
        <v>0.61545300000000003</v>
      </c>
      <c r="Q9">
        <v>0.38461899999999999</v>
      </c>
      <c r="R9">
        <v>0.38461899999999999</v>
      </c>
      <c r="S9">
        <v>0.38461899999999999</v>
      </c>
      <c r="T9">
        <v>0.38461899999999999</v>
      </c>
      <c r="U9" s="1">
        <v>2.27596E-15</v>
      </c>
      <c r="W9" s="10">
        <f t="shared" ref="W9:W22" si="10">S9*1000</f>
        <v>384.61899999999997</v>
      </c>
      <c r="Y9">
        <v>1</v>
      </c>
      <c r="Z9" t="s">
        <v>109</v>
      </c>
      <c r="AA9">
        <v>2028</v>
      </c>
      <c r="AB9">
        <v>0.72380245700000001</v>
      </c>
      <c r="AC9">
        <v>0.86922045400000003</v>
      </c>
      <c r="AD9">
        <v>0.72380245700000001</v>
      </c>
      <c r="AE9">
        <v>7.8124196699999997</v>
      </c>
      <c r="AF9">
        <v>3.8128099999999998E-2</v>
      </c>
      <c r="AG9">
        <v>24.270503300000001</v>
      </c>
      <c r="AK9" s="20" t="s">
        <v>72</v>
      </c>
      <c r="AL9" s="35"/>
      <c r="AM9" s="36"/>
      <c r="AN9" s="35"/>
      <c r="AO9" s="36"/>
      <c r="AQ9" s="3">
        <f t="shared" si="1"/>
        <v>2025</v>
      </c>
      <c r="AR9" s="4">
        <f t="shared" si="2"/>
        <v>8012.3099999999995</v>
      </c>
      <c r="AS9" s="4">
        <f t="shared" si="8"/>
        <v>8341.4500000000007</v>
      </c>
      <c r="AT9" s="4">
        <f t="shared" si="3"/>
        <v>8527.6099999999988</v>
      </c>
      <c r="AU9" s="4">
        <f t="shared" si="4"/>
        <v>8338.07</v>
      </c>
      <c r="AV9" s="4">
        <f t="shared" si="5"/>
        <v>9077.15</v>
      </c>
      <c r="AW9" s="4">
        <f t="shared" si="6"/>
        <v>7809.99</v>
      </c>
      <c r="AX9" s="4">
        <f t="shared" si="7"/>
        <v>7926.48</v>
      </c>
      <c r="AZ9" s="29"/>
      <c r="BA9" s="29"/>
      <c r="BB9" s="29"/>
      <c r="BC9" s="29"/>
      <c r="BD9" s="29"/>
      <c r="BE9" s="29"/>
      <c r="BF9" s="29"/>
    </row>
    <row r="10" spans="1:58" ht="15" customHeight="1" x14ac:dyDescent="0.25">
      <c r="A10">
        <v>2022</v>
      </c>
      <c r="B10">
        <v>0</v>
      </c>
      <c r="C10">
        <v>0.57415300000000002</v>
      </c>
      <c r="D10">
        <v>0.61545300000000003</v>
      </c>
      <c r="E10">
        <v>0.788269</v>
      </c>
      <c r="F10">
        <v>0.788269</v>
      </c>
      <c r="G10">
        <v>0.788269</v>
      </c>
      <c r="H10">
        <v>0.78827000000000003</v>
      </c>
      <c r="I10" s="1">
        <v>4.1037599999999999E-7</v>
      </c>
      <c r="K10" s="10">
        <f t="shared" si="9"/>
        <v>788.26900000000001</v>
      </c>
      <c r="L10" s="46"/>
      <c r="M10">
        <v>2022</v>
      </c>
      <c r="N10">
        <v>0</v>
      </c>
      <c r="O10">
        <v>0.57415300000000002</v>
      </c>
      <c r="P10">
        <v>0.61545300000000003</v>
      </c>
      <c r="Q10">
        <v>0.35578500000000002</v>
      </c>
      <c r="R10">
        <v>0.35578500000000002</v>
      </c>
      <c r="S10">
        <v>0.35578500000000002</v>
      </c>
      <c r="T10">
        <v>0.35578500000000002</v>
      </c>
      <c r="U10" s="1">
        <v>5.8418400000000003E-13</v>
      </c>
      <c r="W10" s="10">
        <f t="shared" si="10"/>
        <v>355.78500000000003</v>
      </c>
      <c r="Y10">
        <v>1</v>
      </c>
      <c r="Z10" t="s">
        <v>109</v>
      </c>
      <c r="AA10">
        <v>2029</v>
      </c>
      <c r="AB10">
        <v>0.70599044399999999</v>
      </c>
      <c r="AC10">
        <v>0.84783566399999999</v>
      </c>
      <c r="AD10">
        <v>0.70599044399999999</v>
      </c>
      <c r="AE10">
        <v>7.6393597199999999</v>
      </c>
      <c r="AF10" s="28">
        <v>3.8128099999999998E-2</v>
      </c>
      <c r="AG10" s="28">
        <v>23.939983900000001</v>
      </c>
      <c r="AK10" s="20" t="s">
        <v>76</v>
      </c>
      <c r="AL10" s="21"/>
      <c r="AM10" s="22"/>
      <c r="AN10" s="21">
        <f>W27</f>
        <v>8648.31</v>
      </c>
      <c r="AO10" s="22">
        <f>W28</f>
        <v>8627.0299999999988</v>
      </c>
      <c r="AQ10" s="3">
        <f t="shared" si="1"/>
        <v>2026</v>
      </c>
      <c r="AR10" s="4">
        <f t="shared" si="2"/>
        <v>7849.4900000000007</v>
      </c>
      <c r="AS10" s="4">
        <f t="shared" si="8"/>
        <v>8164.4453000000003</v>
      </c>
      <c r="AT10" s="4">
        <f t="shared" si="3"/>
        <v>8501.11</v>
      </c>
      <c r="AU10" s="4">
        <f t="shared" si="4"/>
        <v>8260.06</v>
      </c>
      <c r="AV10" s="4">
        <f t="shared" si="5"/>
        <v>9208.92</v>
      </c>
      <c r="AW10" s="4">
        <f t="shared" si="6"/>
        <v>7596.95</v>
      </c>
      <c r="AX10" s="4">
        <f t="shared" si="7"/>
        <v>7707.57</v>
      </c>
      <c r="AZ10" s="29"/>
      <c r="BA10" s="29"/>
      <c r="BB10" s="29"/>
      <c r="BC10" s="29"/>
      <c r="BD10" s="29"/>
      <c r="BE10" s="29"/>
      <c r="BF10" s="29"/>
    </row>
    <row r="11" spans="1:58" ht="15" customHeight="1" x14ac:dyDescent="0.3">
      <c r="A11">
        <v>2023</v>
      </c>
      <c r="B11">
        <v>0</v>
      </c>
      <c r="C11">
        <v>0.57415300000000002</v>
      </c>
      <c r="D11">
        <v>0.61545300000000003</v>
      </c>
      <c r="E11">
        <v>0.76495800000000003</v>
      </c>
      <c r="F11">
        <v>0.764961</v>
      </c>
      <c r="G11">
        <v>0.764961</v>
      </c>
      <c r="H11">
        <v>0.76496500000000001</v>
      </c>
      <c r="I11" s="1">
        <v>2.09605E-6</v>
      </c>
      <c r="K11" s="10">
        <f t="shared" si="9"/>
        <v>764.96100000000001</v>
      </c>
      <c r="L11" s="46"/>
      <c r="M11">
        <v>2023</v>
      </c>
      <c r="N11">
        <v>0</v>
      </c>
      <c r="O11">
        <v>0.57415300000000002</v>
      </c>
      <c r="P11">
        <v>0.61545300000000003</v>
      </c>
      <c r="Q11">
        <v>0.34526499999999999</v>
      </c>
      <c r="R11">
        <v>0.34526499999999999</v>
      </c>
      <c r="S11">
        <v>0.34526499999999999</v>
      </c>
      <c r="T11">
        <v>0.34526499999999999</v>
      </c>
      <c r="U11" s="1">
        <v>2.7811500000000001E-12</v>
      </c>
      <c r="W11" s="10">
        <f t="shared" si="10"/>
        <v>345.26499999999999</v>
      </c>
      <c r="Y11">
        <v>1</v>
      </c>
      <c r="Z11" t="s">
        <v>109</v>
      </c>
      <c r="AA11">
        <v>2030</v>
      </c>
      <c r="AB11">
        <v>0.690555213</v>
      </c>
      <c r="AC11">
        <v>0.82930332900000003</v>
      </c>
      <c r="AD11">
        <v>0.690555213</v>
      </c>
      <c r="AE11">
        <v>7.47174622</v>
      </c>
      <c r="AF11">
        <v>3.8128099999999998E-2</v>
      </c>
      <c r="AG11">
        <v>23.646324499999999</v>
      </c>
      <c r="AK11" s="14" t="s">
        <v>73</v>
      </c>
      <c r="AL11" s="21"/>
      <c r="AM11" s="22"/>
      <c r="AN11" s="21">
        <f>M3*1000</f>
        <v>14776.300000000001</v>
      </c>
      <c r="AO11" s="22">
        <f>AN11</f>
        <v>14776.300000000001</v>
      </c>
      <c r="AQ11" s="3">
        <f t="shared" si="1"/>
        <v>2027</v>
      </c>
      <c r="AR11" s="4">
        <f t="shared" si="2"/>
        <v>7687.99</v>
      </c>
      <c r="AS11" s="4">
        <f t="shared" si="8"/>
        <v>7988.1908700000004</v>
      </c>
      <c r="AT11" s="4">
        <f t="shared" si="3"/>
        <v>8469.86</v>
      </c>
      <c r="AU11" s="4">
        <f t="shared" si="4"/>
        <v>8178.9900000000007</v>
      </c>
      <c r="AV11" s="4">
        <f t="shared" si="5"/>
        <v>9334.64</v>
      </c>
      <c r="AW11" s="4">
        <f t="shared" si="6"/>
        <v>7388.82</v>
      </c>
      <c r="AX11" s="4">
        <f t="shared" si="7"/>
        <v>7493.45</v>
      </c>
      <c r="AZ11" s="29"/>
      <c r="BA11" s="29"/>
      <c r="BB11" s="29"/>
      <c r="BC11" s="29"/>
      <c r="BD11" s="29"/>
      <c r="BE11" s="29"/>
      <c r="BF11" s="29"/>
    </row>
    <row r="12" spans="1:58" ht="15" customHeight="1" x14ac:dyDescent="0.3">
      <c r="A12">
        <v>2024</v>
      </c>
      <c r="B12">
        <v>0</v>
      </c>
      <c r="C12">
        <v>0.57415300000000002</v>
      </c>
      <c r="D12">
        <v>0.61545300000000003</v>
      </c>
      <c r="E12">
        <v>0.74871699999999997</v>
      </c>
      <c r="F12">
        <v>0.74872700000000003</v>
      </c>
      <c r="G12">
        <v>0.74872799999999995</v>
      </c>
      <c r="H12">
        <v>0.74874399999999997</v>
      </c>
      <c r="I12" s="1">
        <v>8.8744799999999998E-6</v>
      </c>
      <c r="K12" s="10">
        <f t="shared" si="9"/>
        <v>748.72799999999995</v>
      </c>
      <c r="L12" s="46"/>
      <c r="M12">
        <v>2024</v>
      </c>
      <c r="N12">
        <v>0</v>
      </c>
      <c r="O12">
        <v>0.57415300000000002</v>
      </c>
      <c r="P12">
        <v>0.61545300000000003</v>
      </c>
      <c r="Q12">
        <v>0.77922000000000002</v>
      </c>
      <c r="R12">
        <v>0.77923100000000001</v>
      </c>
      <c r="S12">
        <v>0.77923200000000004</v>
      </c>
      <c r="T12">
        <v>0.77924700000000002</v>
      </c>
      <c r="U12" s="1">
        <v>8.9141800000000004E-6</v>
      </c>
      <c r="W12" s="10">
        <f t="shared" si="10"/>
        <v>779.23200000000008</v>
      </c>
      <c r="Y12">
        <v>1</v>
      </c>
      <c r="Z12" t="s">
        <v>109</v>
      </c>
      <c r="AA12">
        <v>2031</v>
      </c>
      <c r="AB12">
        <v>0.67628314300000003</v>
      </c>
      <c r="AC12" s="28">
        <v>0.81216876500000001</v>
      </c>
      <c r="AD12" s="28">
        <v>0.67628314300000003</v>
      </c>
      <c r="AE12" s="28">
        <v>7.3150030299999997</v>
      </c>
      <c r="AF12" s="28">
        <v>3.8128099999999998E-2</v>
      </c>
      <c r="AG12">
        <v>23.3849065</v>
      </c>
      <c r="AK12" s="14" t="s">
        <v>74</v>
      </c>
      <c r="AL12" s="21"/>
      <c r="AM12" s="22"/>
      <c r="AN12" s="21">
        <f>N3*1000</f>
        <v>5910.51</v>
      </c>
      <c r="AO12" s="22">
        <f>AN12</f>
        <v>5910.51</v>
      </c>
      <c r="AQ12" s="3">
        <f t="shared" si="1"/>
        <v>2028</v>
      </c>
      <c r="AR12" s="4">
        <f t="shared" si="2"/>
        <v>7527.3</v>
      </c>
      <c r="AS12" s="4">
        <f t="shared" si="8"/>
        <v>7812.4196699999993</v>
      </c>
      <c r="AT12" s="4">
        <f t="shared" si="3"/>
        <v>8432.09</v>
      </c>
      <c r="AU12" s="4">
        <f t="shared" si="4"/>
        <v>8093.6299999999992</v>
      </c>
      <c r="AV12" s="4">
        <f t="shared" si="5"/>
        <v>9450.91</v>
      </c>
      <c r="AW12" s="4">
        <f t="shared" si="6"/>
        <v>7185.46</v>
      </c>
      <c r="AX12" s="4">
        <f t="shared" si="7"/>
        <v>7284.07</v>
      </c>
      <c r="AZ12" s="29"/>
      <c r="BA12" s="29"/>
      <c r="BB12" s="29"/>
      <c r="BC12" s="29"/>
      <c r="BD12" s="29"/>
      <c r="BE12" s="29"/>
      <c r="BF12" s="29"/>
    </row>
    <row r="13" spans="1:58" ht="15" customHeight="1" x14ac:dyDescent="0.3">
      <c r="A13">
        <v>2025</v>
      </c>
      <c r="B13">
        <v>0</v>
      </c>
      <c r="C13">
        <v>0.57415300000000002</v>
      </c>
      <c r="D13">
        <v>0.61545300000000003</v>
      </c>
      <c r="E13">
        <v>0.74071100000000001</v>
      </c>
      <c r="F13">
        <v>0.74075100000000005</v>
      </c>
      <c r="G13">
        <v>0.74075500000000005</v>
      </c>
      <c r="H13">
        <v>0.74081200000000003</v>
      </c>
      <c r="I13" s="1">
        <v>3.2802200000000002E-5</v>
      </c>
      <c r="K13" s="10">
        <f t="shared" si="9"/>
        <v>740.75500000000011</v>
      </c>
      <c r="M13">
        <v>2025</v>
      </c>
      <c r="N13">
        <v>0</v>
      </c>
      <c r="O13">
        <v>0.57415300000000002</v>
      </c>
      <c r="P13">
        <v>0.61545300000000003</v>
      </c>
      <c r="Q13">
        <v>0.76959500000000003</v>
      </c>
      <c r="R13">
        <v>0.76963400000000004</v>
      </c>
      <c r="S13">
        <v>0.76963899999999996</v>
      </c>
      <c r="T13">
        <v>0.76969600000000005</v>
      </c>
      <c r="U13" s="1">
        <v>3.2840499999999998E-5</v>
      </c>
      <c r="W13" s="10">
        <f t="shared" si="10"/>
        <v>769.63900000000001</v>
      </c>
      <c r="Y13">
        <v>1</v>
      </c>
      <c r="Z13" t="s">
        <v>109</v>
      </c>
      <c r="AA13">
        <v>2032</v>
      </c>
      <c r="AB13">
        <v>0.664253914</v>
      </c>
      <c r="AC13">
        <v>0.797726724</v>
      </c>
      <c r="AD13">
        <v>0.664253914</v>
      </c>
      <c r="AE13">
        <v>7.1636496899999997</v>
      </c>
      <c r="AF13">
        <v>3.8128099999999998E-2</v>
      </c>
      <c r="AG13">
        <v>23.153813100000001</v>
      </c>
      <c r="AK13" s="14" t="s">
        <v>75</v>
      </c>
      <c r="AL13" s="21"/>
      <c r="AM13" s="22"/>
      <c r="AN13" s="21">
        <f>O3*1000</f>
        <v>5171.7000000000007</v>
      </c>
      <c r="AO13" s="22">
        <f>AN13</f>
        <v>5171.7000000000007</v>
      </c>
      <c r="AQ13" s="3">
        <f t="shared" si="1"/>
        <v>2029</v>
      </c>
      <c r="AR13" s="4">
        <f t="shared" si="2"/>
        <v>7369.3499999999995</v>
      </c>
      <c r="AS13" s="4">
        <f t="shared" si="8"/>
        <v>7639.3597199999995</v>
      </c>
      <c r="AT13" s="4">
        <f t="shared" si="3"/>
        <v>8389.49</v>
      </c>
      <c r="AU13" s="4">
        <f t="shared" si="4"/>
        <v>8005.83</v>
      </c>
      <c r="AV13" s="4">
        <f t="shared" si="5"/>
        <v>9558.7900000000009</v>
      </c>
      <c r="AW13" s="4">
        <f t="shared" si="6"/>
        <v>6988.71</v>
      </c>
      <c r="AX13" s="4">
        <f t="shared" si="7"/>
        <v>7081.38</v>
      </c>
      <c r="AZ13" s="29"/>
      <c r="BA13" s="29"/>
      <c r="BB13" s="29"/>
      <c r="BC13" s="29"/>
      <c r="BD13" s="29"/>
      <c r="BE13" s="29"/>
      <c r="BF13" s="29"/>
    </row>
    <row r="14" spans="1:58" ht="15" customHeight="1" x14ac:dyDescent="0.3">
      <c r="A14">
        <v>2026</v>
      </c>
      <c r="B14">
        <v>0</v>
      </c>
      <c r="C14">
        <v>0.57415300000000002</v>
      </c>
      <c r="D14">
        <v>0.61545300000000003</v>
      </c>
      <c r="E14">
        <v>0.74090500000000004</v>
      </c>
      <c r="F14">
        <v>0.741035</v>
      </c>
      <c r="G14">
        <v>0.74104800000000004</v>
      </c>
      <c r="H14">
        <v>0.74123499999999998</v>
      </c>
      <c r="I14" s="1">
        <v>1.05103E-4</v>
      </c>
      <c r="K14" s="10">
        <f t="shared" si="9"/>
        <v>741.048</v>
      </c>
      <c r="M14">
        <v>2026</v>
      </c>
      <c r="N14">
        <v>0</v>
      </c>
      <c r="O14">
        <v>0.57415300000000002</v>
      </c>
      <c r="P14">
        <v>0.61545300000000003</v>
      </c>
      <c r="Q14">
        <v>0.76824300000000001</v>
      </c>
      <c r="R14">
        <v>0.768374</v>
      </c>
      <c r="S14">
        <v>0.76838600000000001</v>
      </c>
      <c r="T14">
        <v>0.76857299999999995</v>
      </c>
      <c r="U14" s="1">
        <v>1.05141E-4</v>
      </c>
      <c r="W14" s="10">
        <f t="shared" si="10"/>
        <v>768.38599999999997</v>
      </c>
      <c r="Y14">
        <v>1</v>
      </c>
      <c r="Z14" t="s">
        <v>109</v>
      </c>
      <c r="AA14">
        <v>2033</v>
      </c>
      <c r="AB14">
        <v>0.65431058499999994</v>
      </c>
      <c r="AC14">
        <v>0.78578887399999997</v>
      </c>
      <c r="AD14">
        <v>0.65431058499999994</v>
      </c>
      <c r="AE14">
        <v>7.0295040599999998</v>
      </c>
      <c r="AF14">
        <v>3.8128099999999998E-2</v>
      </c>
      <c r="AG14">
        <v>22.9468408</v>
      </c>
      <c r="AK14" s="14" t="s">
        <v>61</v>
      </c>
      <c r="AL14" s="43"/>
      <c r="AM14" s="26"/>
      <c r="AN14" s="43">
        <f>AW22</f>
        <v>4.5961799999999997E-2</v>
      </c>
      <c r="AO14" s="26">
        <f>AX22</f>
        <v>4.5961799999999997E-2</v>
      </c>
      <c r="AQ14" s="3">
        <f t="shared" si="1"/>
        <v>2030</v>
      </c>
      <c r="AR14" s="4">
        <f t="shared" si="2"/>
        <v>7216.67</v>
      </c>
      <c r="AS14" s="4">
        <f t="shared" si="8"/>
        <v>7471.74622</v>
      </c>
      <c r="AT14" s="4">
        <f t="shared" si="3"/>
        <v>8344.49</v>
      </c>
      <c r="AU14" s="4">
        <f t="shared" si="4"/>
        <v>7918.16</v>
      </c>
      <c r="AV14" s="4">
        <f t="shared" si="5"/>
        <v>9660.3700000000008</v>
      </c>
      <c r="AW14" s="4">
        <f t="shared" si="6"/>
        <v>6800.97</v>
      </c>
      <c r="AX14" s="4">
        <f t="shared" si="7"/>
        <v>6887.85</v>
      </c>
      <c r="AZ14" s="29"/>
      <c r="BA14" s="29"/>
      <c r="BB14" s="29"/>
      <c r="BC14" s="29"/>
      <c r="BD14" s="29"/>
      <c r="BE14" s="29"/>
      <c r="BF14" s="29"/>
    </row>
    <row r="15" spans="1:58" ht="15" customHeight="1" x14ac:dyDescent="0.3">
      <c r="A15">
        <v>2027</v>
      </c>
      <c r="B15">
        <v>0</v>
      </c>
      <c r="C15">
        <v>0.57415300000000002</v>
      </c>
      <c r="D15">
        <v>0.61545300000000003</v>
      </c>
      <c r="E15">
        <v>0.71942600000000001</v>
      </c>
      <c r="F15">
        <v>0.71978600000000004</v>
      </c>
      <c r="G15">
        <v>0.71981499999999998</v>
      </c>
      <c r="H15">
        <v>0.72029299999999996</v>
      </c>
      <c r="I15">
        <v>2.8310199999999997E-4</v>
      </c>
      <c r="K15" s="10">
        <f t="shared" si="9"/>
        <v>719.81499999999994</v>
      </c>
      <c r="M15">
        <v>2027</v>
      </c>
      <c r="N15">
        <v>0</v>
      </c>
      <c r="O15">
        <v>0.57415300000000002</v>
      </c>
      <c r="P15">
        <v>0.61545300000000003</v>
      </c>
      <c r="Q15">
        <v>0.74519599999999997</v>
      </c>
      <c r="R15">
        <v>0.74555499999999997</v>
      </c>
      <c r="S15">
        <v>0.74558500000000005</v>
      </c>
      <c r="T15">
        <v>0.74606300000000003</v>
      </c>
      <c r="U15">
        <v>2.8314300000000002E-4</v>
      </c>
      <c r="W15" s="10">
        <f t="shared" si="10"/>
        <v>745.58500000000004</v>
      </c>
      <c r="Y15">
        <v>1</v>
      </c>
      <c r="Z15" t="s">
        <v>109</v>
      </c>
      <c r="AA15">
        <v>2034</v>
      </c>
      <c r="AB15">
        <v>0.64623821199999998</v>
      </c>
      <c r="AC15">
        <v>0.77609758699999998</v>
      </c>
      <c r="AD15">
        <v>0.64623821199999998</v>
      </c>
      <c r="AE15">
        <v>6.9132759200000002</v>
      </c>
      <c r="AF15">
        <v>3.8128099999999998E-2</v>
      </c>
      <c r="AG15">
        <v>22.762245400000001</v>
      </c>
      <c r="AK15" s="14" t="s">
        <v>85</v>
      </c>
      <c r="AL15" s="25"/>
      <c r="AM15" s="26"/>
      <c r="AN15" s="25">
        <f>AR22</f>
        <v>3.8128099999999998E-2</v>
      </c>
      <c r="AO15" s="26">
        <f>AR22</f>
        <v>3.8128099999999998E-2</v>
      </c>
      <c r="AQ15" s="3">
        <f t="shared" si="1"/>
        <v>2031</v>
      </c>
      <c r="AR15" s="4">
        <f t="shared" si="2"/>
        <v>7074.45</v>
      </c>
      <c r="AS15" s="4">
        <f t="shared" si="8"/>
        <v>7315.0030299999999</v>
      </c>
      <c r="AT15" s="4">
        <f t="shared" si="3"/>
        <v>8302.84</v>
      </c>
      <c r="AU15" s="4">
        <f t="shared" si="4"/>
        <v>7836.24</v>
      </c>
      <c r="AV15" s="4">
        <f t="shared" si="5"/>
        <v>9761.66</v>
      </c>
      <c r="AW15" s="4">
        <f t="shared" si="6"/>
        <v>6627.06</v>
      </c>
      <c r="AX15" s="4">
        <f t="shared" si="7"/>
        <v>6708.3700000000008</v>
      </c>
      <c r="AZ15" s="29"/>
      <c r="BA15" s="29"/>
      <c r="BB15" s="29"/>
      <c r="BC15" s="29"/>
      <c r="BD15" s="29"/>
      <c r="BE15" s="29"/>
      <c r="BF15" s="29"/>
    </row>
    <row r="16" spans="1:58" ht="15" customHeight="1" x14ac:dyDescent="0.3">
      <c r="A16">
        <v>2028</v>
      </c>
      <c r="B16">
        <v>0</v>
      </c>
      <c r="C16">
        <v>0.57415300000000002</v>
      </c>
      <c r="D16">
        <v>0.61545300000000003</v>
      </c>
      <c r="E16">
        <v>0.698685</v>
      </c>
      <c r="F16">
        <v>0.699461</v>
      </c>
      <c r="G16">
        <v>0.69953299999999996</v>
      </c>
      <c r="H16">
        <v>0.70059400000000005</v>
      </c>
      <c r="I16">
        <v>6.1478800000000001E-4</v>
      </c>
      <c r="K16" s="10">
        <f t="shared" si="9"/>
        <v>699.53300000000002</v>
      </c>
      <c r="M16">
        <v>2028</v>
      </c>
      <c r="N16">
        <v>0</v>
      </c>
      <c r="O16">
        <v>0.57415300000000002</v>
      </c>
      <c r="P16">
        <v>0.61545300000000003</v>
      </c>
      <c r="Q16">
        <v>0.72295500000000001</v>
      </c>
      <c r="R16">
        <v>0.72372999999999998</v>
      </c>
      <c r="S16">
        <v>0.72380199999999995</v>
      </c>
      <c r="T16">
        <v>0.72486399999999995</v>
      </c>
      <c r="U16">
        <v>6.1483600000000001E-4</v>
      </c>
      <c r="W16" s="10">
        <f t="shared" si="10"/>
        <v>723.80199999999991</v>
      </c>
      <c r="Y16">
        <v>2</v>
      </c>
      <c r="Z16" t="s">
        <v>109</v>
      </c>
      <c r="AA16">
        <v>2021</v>
      </c>
      <c r="AB16">
        <v>0.79174800000000001</v>
      </c>
      <c r="AC16">
        <v>0.95081800000000005</v>
      </c>
      <c r="AD16">
        <v>0.38461899999999999</v>
      </c>
      <c r="AE16">
        <v>8.6847600000000007</v>
      </c>
      <c r="AF16">
        <v>1.8345799999999999E-2</v>
      </c>
      <c r="AG16">
        <v>26.160599999999999</v>
      </c>
      <c r="AK16" s="14" t="s">
        <v>86</v>
      </c>
      <c r="AL16" s="25"/>
      <c r="AM16" s="26"/>
      <c r="AN16" s="25">
        <f>AN15</f>
        <v>3.8128099999999998E-2</v>
      </c>
      <c r="AO16" s="26">
        <f>AO15</f>
        <v>3.8128099999999998E-2</v>
      </c>
      <c r="AQ16" s="3">
        <f t="shared" si="1"/>
        <v>2032</v>
      </c>
      <c r="AR16" s="4">
        <f t="shared" si="2"/>
        <v>6937.58</v>
      </c>
      <c r="AS16" s="4">
        <f t="shared" si="8"/>
        <v>7163.6496900000002</v>
      </c>
      <c r="AT16" s="4">
        <f t="shared" si="3"/>
        <v>8257.61</v>
      </c>
      <c r="AU16" s="4">
        <f t="shared" si="4"/>
        <v>7754.13</v>
      </c>
      <c r="AV16" s="4">
        <f t="shared" si="5"/>
        <v>9853.8599999999988</v>
      </c>
      <c r="AW16" s="4">
        <f t="shared" si="6"/>
        <v>6462.25</v>
      </c>
      <c r="AX16" s="4">
        <f t="shared" si="7"/>
        <v>6538.08</v>
      </c>
      <c r="AZ16" s="29"/>
      <c r="BA16" s="29"/>
      <c r="BB16" s="29"/>
      <c r="BC16" s="29"/>
      <c r="BD16" s="29"/>
      <c r="BE16" s="29"/>
      <c r="BF16" s="29"/>
    </row>
    <row r="17" spans="1:58" ht="15" customHeight="1" x14ac:dyDescent="0.25">
      <c r="A17">
        <v>2029</v>
      </c>
      <c r="B17">
        <v>0</v>
      </c>
      <c r="C17">
        <v>0.57415300000000002</v>
      </c>
      <c r="D17">
        <v>0.61545300000000003</v>
      </c>
      <c r="E17">
        <v>0.68172900000000003</v>
      </c>
      <c r="F17">
        <v>0.68302700000000005</v>
      </c>
      <c r="G17">
        <v>0.68315199999999998</v>
      </c>
      <c r="H17">
        <v>0.68490499999999999</v>
      </c>
      <c r="I17">
        <v>1.01709E-3</v>
      </c>
      <c r="K17" s="10">
        <f t="shared" si="9"/>
        <v>683.15199999999993</v>
      </c>
      <c r="M17">
        <v>2029</v>
      </c>
      <c r="N17">
        <v>0</v>
      </c>
      <c r="O17">
        <v>0.57415300000000002</v>
      </c>
      <c r="P17">
        <v>0.61545300000000003</v>
      </c>
      <c r="Q17">
        <v>0.70456700000000005</v>
      </c>
      <c r="R17">
        <v>0.70586499999999996</v>
      </c>
      <c r="S17">
        <v>0.70599000000000001</v>
      </c>
      <c r="T17">
        <v>0.70774300000000001</v>
      </c>
      <c r="U17">
        <v>1.0171399999999999E-3</v>
      </c>
      <c r="W17" s="10">
        <f t="shared" si="10"/>
        <v>705.99</v>
      </c>
      <c r="Y17">
        <v>2</v>
      </c>
      <c r="Z17" t="s">
        <v>109</v>
      </c>
      <c r="AA17">
        <v>2022</v>
      </c>
      <c r="AB17">
        <v>0.788269212</v>
      </c>
      <c r="AC17">
        <v>0.946634478</v>
      </c>
      <c r="AD17">
        <v>0.35578500000000002</v>
      </c>
      <c r="AE17">
        <v>8.6483100000000004</v>
      </c>
      <c r="AF17">
        <v>1.70341969E-2</v>
      </c>
      <c r="AG17">
        <v>26.059927600000002</v>
      </c>
      <c r="AK17" s="20" t="s">
        <v>87</v>
      </c>
      <c r="AL17" s="21"/>
      <c r="AM17" s="22"/>
      <c r="AN17" s="21">
        <f>AI3</f>
        <v>946.63447799999994</v>
      </c>
      <c r="AO17" s="22">
        <f>AI4</f>
        <v>937.40917999999999</v>
      </c>
      <c r="AQ17" s="3">
        <f t="shared" si="1"/>
        <v>2033</v>
      </c>
      <c r="AR17" s="4">
        <f t="shared" si="2"/>
        <v>6817.47</v>
      </c>
      <c r="AS17" s="4">
        <f t="shared" si="8"/>
        <v>7029.5040600000002</v>
      </c>
      <c r="AT17" s="4">
        <f t="shared" si="3"/>
        <v>8222.74</v>
      </c>
      <c r="AU17" s="4">
        <f t="shared" si="4"/>
        <v>7684.71</v>
      </c>
      <c r="AV17" s="4">
        <f t="shared" si="5"/>
        <v>9952.880000000001</v>
      </c>
      <c r="AW17" s="4">
        <f t="shared" si="6"/>
        <v>6316.9800000000005</v>
      </c>
      <c r="AX17" s="4">
        <f t="shared" si="7"/>
        <v>6387.55</v>
      </c>
      <c r="AZ17" s="29"/>
      <c r="BA17" s="29"/>
      <c r="BB17" s="29"/>
      <c r="BC17" s="29"/>
      <c r="BD17" s="29"/>
      <c r="BE17" s="29"/>
      <c r="BF17" s="29"/>
    </row>
    <row r="18" spans="1:58" ht="15" customHeight="1" x14ac:dyDescent="0.25">
      <c r="A18">
        <v>2030</v>
      </c>
      <c r="B18">
        <v>0</v>
      </c>
      <c r="C18">
        <v>0.57415300000000002</v>
      </c>
      <c r="D18">
        <v>0.61545300000000003</v>
      </c>
      <c r="E18">
        <v>0.667188</v>
      </c>
      <c r="F18">
        <v>0.66897799999999996</v>
      </c>
      <c r="G18">
        <v>0.66909600000000002</v>
      </c>
      <c r="H18">
        <v>0.67135999999999996</v>
      </c>
      <c r="I18">
        <v>1.3560200000000001E-3</v>
      </c>
      <c r="K18" s="10">
        <f t="shared" si="9"/>
        <v>669.096</v>
      </c>
      <c r="M18">
        <v>2030</v>
      </c>
      <c r="N18">
        <v>0</v>
      </c>
      <c r="O18">
        <v>0.57415300000000002</v>
      </c>
      <c r="P18">
        <v>0.61545300000000003</v>
      </c>
      <c r="Q18">
        <v>0.68864700000000001</v>
      </c>
      <c r="R18">
        <v>0.69043699999999997</v>
      </c>
      <c r="S18">
        <v>0.69055500000000003</v>
      </c>
      <c r="T18">
        <v>0.69281899999999996</v>
      </c>
      <c r="U18">
        <v>1.35607E-3</v>
      </c>
      <c r="W18" s="10">
        <f t="shared" si="10"/>
        <v>690.55500000000006</v>
      </c>
      <c r="Y18">
        <v>2</v>
      </c>
      <c r="Z18" t="s">
        <v>109</v>
      </c>
      <c r="AA18">
        <v>2023</v>
      </c>
      <c r="AB18">
        <v>0.78058106199999999</v>
      </c>
      <c r="AC18">
        <v>0.93740917999999995</v>
      </c>
      <c r="AD18">
        <v>0.34526499999999999</v>
      </c>
      <c r="AE18">
        <v>8.6270299999999995</v>
      </c>
      <c r="AF18">
        <v>1.66908814E-2</v>
      </c>
      <c r="AG18">
        <v>25.9966878</v>
      </c>
      <c r="AK18" s="20" t="s">
        <v>88</v>
      </c>
      <c r="AL18" s="21"/>
      <c r="AM18" s="22"/>
      <c r="AN18" s="21">
        <f>AH3</f>
        <v>788.26921200000004</v>
      </c>
      <c r="AO18" s="22">
        <f>AH4</f>
        <v>780.58106199999997</v>
      </c>
      <c r="AQ18" s="3">
        <f t="shared" si="1"/>
        <v>2034</v>
      </c>
      <c r="AR18" s="4">
        <f t="shared" si="2"/>
        <v>6714.66</v>
      </c>
      <c r="AS18" s="4">
        <f t="shared" si="8"/>
        <v>6913.27592</v>
      </c>
      <c r="AT18" s="4">
        <f t="shared" si="3"/>
        <v>8198.85</v>
      </c>
      <c r="AU18" s="4">
        <f t="shared" si="4"/>
        <v>7628.93</v>
      </c>
      <c r="AV18" s="4">
        <f t="shared" si="5"/>
        <v>10060.1</v>
      </c>
      <c r="AW18" s="4">
        <f t="shared" si="6"/>
        <v>6191.43</v>
      </c>
      <c r="AX18" s="4">
        <f t="shared" si="7"/>
        <v>6257.04</v>
      </c>
      <c r="AZ18" s="29"/>
      <c r="BA18" s="29"/>
      <c r="BB18" s="29"/>
      <c r="BC18" s="29"/>
      <c r="BD18" s="29"/>
      <c r="BE18" s="29"/>
      <c r="BF18" s="29"/>
    </row>
    <row r="19" spans="1:58" ht="15" customHeight="1" thickBot="1" x14ac:dyDescent="0.3">
      <c r="A19">
        <v>2031</v>
      </c>
      <c r="B19">
        <v>0</v>
      </c>
      <c r="C19">
        <v>0.57415300000000002</v>
      </c>
      <c r="D19">
        <v>0.61545300000000003</v>
      </c>
      <c r="E19">
        <v>0.65381400000000001</v>
      </c>
      <c r="F19">
        <v>0.65598599999999996</v>
      </c>
      <c r="G19">
        <v>0.65615500000000004</v>
      </c>
      <c r="H19">
        <v>0.65896200000000005</v>
      </c>
      <c r="I19">
        <v>1.6212900000000001E-3</v>
      </c>
      <c r="K19" s="10">
        <f t="shared" si="9"/>
        <v>656.15500000000009</v>
      </c>
      <c r="M19">
        <v>2031</v>
      </c>
      <c r="N19">
        <v>0</v>
      </c>
      <c r="O19">
        <v>0.57415300000000002</v>
      </c>
      <c r="P19">
        <v>0.61545300000000003</v>
      </c>
      <c r="Q19">
        <v>0.67394299999999996</v>
      </c>
      <c r="R19">
        <v>0.67611399999999999</v>
      </c>
      <c r="S19">
        <v>0.67628299999999997</v>
      </c>
      <c r="T19">
        <v>0.67908999999999997</v>
      </c>
      <c r="U19">
        <v>1.62133E-3</v>
      </c>
      <c r="W19" s="10">
        <f t="shared" si="10"/>
        <v>676.28300000000002</v>
      </c>
      <c r="Y19">
        <v>2</v>
      </c>
      <c r="Z19" t="s">
        <v>109</v>
      </c>
      <c r="AA19">
        <v>2024</v>
      </c>
      <c r="AB19">
        <v>0.77923212399999997</v>
      </c>
      <c r="AC19">
        <v>0.93579648900000001</v>
      </c>
      <c r="AD19">
        <v>0.77923212399999997</v>
      </c>
      <c r="AE19">
        <v>8.5274599999999996</v>
      </c>
      <c r="AF19">
        <v>3.8128099999999998E-2</v>
      </c>
      <c r="AG19">
        <v>25.9546201</v>
      </c>
      <c r="AK19" s="17" t="s">
        <v>89</v>
      </c>
      <c r="AL19" s="23"/>
      <c r="AM19" s="24"/>
      <c r="AN19" s="23">
        <f>AN18</f>
        <v>788.26921200000004</v>
      </c>
      <c r="AO19" s="24">
        <f>AO18</f>
        <v>780.58106199999997</v>
      </c>
      <c r="AQ19" s="54" t="s">
        <v>27</v>
      </c>
      <c r="AR19" s="54"/>
      <c r="AS19" s="54"/>
      <c r="AT19" s="54"/>
      <c r="AU19" s="54"/>
      <c r="AV19" s="54"/>
      <c r="AW19" s="54"/>
      <c r="AX19" s="54"/>
    </row>
    <row r="20" spans="1:58" ht="30" customHeight="1" x14ac:dyDescent="0.25">
      <c r="A20">
        <v>2032</v>
      </c>
      <c r="B20">
        <v>0</v>
      </c>
      <c r="C20">
        <v>0.57415300000000002</v>
      </c>
      <c r="D20">
        <v>0.61545300000000003</v>
      </c>
      <c r="E20">
        <v>0.64266699999999999</v>
      </c>
      <c r="F20">
        <v>0.64527999999999996</v>
      </c>
      <c r="G20">
        <v>0.64539800000000003</v>
      </c>
      <c r="H20">
        <v>0.648706</v>
      </c>
      <c r="I20">
        <v>1.8727500000000001E-3</v>
      </c>
      <c r="K20" s="10">
        <f t="shared" si="9"/>
        <v>645.39800000000002</v>
      </c>
      <c r="M20">
        <v>2032</v>
      </c>
      <c r="N20">
        <v>0</v>
      </c>
      <c r="O20">
        <v>0.57415300000000002</v>
      </c>
      <c r="P20">
        <v>0.61545300000000003</v>
      </c>
      <c r="Q20">
        <v>0.66152200000000005</v>
      </c>
      <c r="R20">
        <v>0.66413500000000003</v>
      </c>
      <c r="S20">
        <v>0.66425400000000001</v>
      </c>
      <c r="T20">
        <v>0.66756199999999999</v>
      </c>
      <c r="U20">
        <v>1.87279E-3</v>
      </c>
      <c r="W20" s="10">
        <f t="shared" si="10"/>
        <v>664.25400000000002</v>
      </c>
      <c r="Y20">
        <v>2</v>
      </c>
      <c r="Z20" t="s">
        <v>109</v>
      </c>
      <c r="AA20">
        <v>2025</v>
      </c>
      <c r="AB20">
        <v>0.76963873199999999</v>
      </c>
      <c r="AC20">
        <v>0.92427956200000005</v>
      </c>
      <c r="AD20">
        <v>0.76963873199999999</v>
      </c>
      <c r="AE20">
        <v>8.34145</v>
      </c>
      <c r="AF20">
        <v>3.8128099999999998E-2</v>
      </c>
      <c r="AG20">
        <v>25.490584800000001</v>
      </c>
      <c r="AK20" s="37" t="s">
        <v>90</v>
      </c>
      <c r="AL20" s="55" t="s">
        <v>81</v>
      </c>
      <c r="AM20" s="55"/>
      <c r="AN20" s="56" t="s">
        <v>79</v>
      </c>
      <c r="AO20" s="57"/>
      <c r="AQ20" s="3">
        <f t="shared" ref="AQ20:AQ33" si="11">A9</f>
        <v>2021</v>
      </c>
      <c r="AR20" s="5">
        <f t="shared" ref="AR20:AR33" si="12">G43</f>
        <v>1.8345799999999999E-2</v>
      </c>
      <c r="AS20" s="5">
        <f>REBS!W43</f>
        <v>1.8345799999999999E-2</v>
      </c>
      <c r="AT20" s="5">
        <f t="shared" ref="AT20:AT33" si="13">F179</f>
        <v>1.8345799999999999E-2</v>
      </c>
      <c r="AU20" s="5">
        <f t="shared" ref="AU20:AU33" si="14">G247</f>
        <v>1.8345799999999999E-2</v>
      </c>
      <c r="AV20" s="5">
        <f>G315</f>
        <v>1.8345799999999999E-2</v>
      </c>
      <c r="AW20" s="5">
        <f t="shared" ref="AW20:AW33" si="15">G383</f>
        <v>1.8345799999999999E-2</v>
      </c>
      <c r="AX20" s="5">
        <f t="shared" ref="AX20:AX33" si="16">G383</f>
        <v>1.8345799999999999E-2</v>
      </c>
    </row>
    <row r="21" spans="1:58" ht="15" customHeight="1" thickBot="1" x14ac:dyDescent="0.25">
      <c r="A21">
        <v>2033</v>
      </c>
      <c r="B21">
        <v>0</v>
      </c>
      <c r="C21">
        <v>0.57415300000000002</v>
      </c>
      <c r="D21">
        <v>0.61545300000000003</v>
      </c>
      <c r="E21">
        <v>0.63322599999999996</v>
      </c>
      <c r="F21">
        <v>0.636436</v>
      </c>
      <c r="G21">
        <v>0.63666400000000001</v>
      </c>
      <c r="H21">
        <v>0.64079200000000003</v>
      </c>
      <c r="I21">
        <v>2.35403E-3</v>
      </c>
      <c r="K21" s="10">
        <f t="shared" si="9"/>
        <v>636.66399999999999</v>
      </c>
      <c r="M21">
        <v>2033</v>
      </c>
      <c r="N21">
        <v>0</v>
      </c>
      <c r="O21">
        <v>0.57415300000000002</v>
      </c>
      <c r="P21">
        <v>0.61545300000000003</v>
      </c>
      <c r="Q21">
        <v>0.65087300000000003</v>
      </c>
      <c r="R21">
        <v>0.65408200000000005</v>
      </c>
      <c r="S21">
        <v>0.65431099999999998</v>
      </c>
      <c r="T21">
        <v>0.658439</v>
      </c>
      <c r="U21">
        <v>2.3540800000000001E-3</v>
      </c>
      <c r="W21" s="10">
        <f t="shared" si="10"/>
        <v>654.31099999999992</v>
      </c>
      <c r="Y21">
        <v>2</v>
      </c>
      <c r="Z21" t="s">
        <v>109</v>
      </c>
      <c r="AA21">
        <v>2026</v>
      </c>
      <c r="AB21">
        <v>0.76838627599999998</v>
      </c>
      <c r="AC21">
        <v>0.92274727999999995</v>
      </c>
      <c r="AD21">
        <v>0.76838627599999998</v>
      </c>
      <c r="AE21">
        <v>8.1644453000000006</v>
      </c>
      <c r="AF21">
        <v>3.8128099999999998E-2</v>
      </c>
      <c r="AG21">
        <v>25.055351099999999</v>
      </c>
      <c r="AK21" s="38"/>
      <c r="AL21" s="33">
        <f>AM21-1</f>
        <v>2019</v>
      </c>
      <c r="AM21" s="33">
        <f>Last_year</f>
        <v>2020</v>
      </c>
      <c r="AN21" s="39">
        <f>AN5-2</f>
        <v>2020</v>
      </c>
      <c r="AO21" s="40">
        <f>AO5-2</f>
        <v>2021</v>
      </c>
      <c r="AQ21" s="3">
        <f t="shared" si="11"/>
        <v>2022</v>
      </c>
      <c r="AR21" s="5">
        <f t="shared" si="12"/>
        <v>3.8128099999999998E-2</v>
      </c>
      <c r="AS21" s="5">
        <f>S44</f>
        <v>1.7034199999999999E-2</v>
      </c>
      <c r="AT21" s="5">
        <f t="shared" si="13"/>
        <v>1.9064000000000001E-2</v>
      </c>
      <c r="AU21" s="5">
        <f t="shared" si="14"/>
        <v>2.59344E-2</v>
      </c>
      <c r="AV21" s="5" t="s">
        <v>28</v>
      </c>
      <c r="AW21" s="5">
        <f t="shared" si="15"/>
        <v>4.5961799999999997E-2</v>
      </c>
      <c r="AX21" s="5">
        <f t="shared" si="16"/>
        <v>4.5961799999999997E-2</v>
      </c>
    </row>
    <row r="22" spans="1:58" ht="15" customHeight="1" x14ac:dyDescent="0.25">
      <c r="A22">
        <v>2034</v>
      </c>
      <c r="B22">
        <v>0</v>
      </c>
      <c r="C22">
        <v>0.57415300000000002</v>
      </c>
      <c r="D22">
        <v>0.61545300000000003</v>
      </c>
      <c r="E22">
        <v>0.62418200000000001</v>
      </c>
      <c r="F22">
        <v>0.62932299999999997</v>
      </c>
      <c r="G22">
        <v>0.62973800000000002</v>
      </c>
      <c r="H22">
        <v>0.63680099999999995</v>
      </c>
      <c r="I22">
        <v>4.0682499999999998E-3</v>
      </c>
      <c r="K22" s="10">
        <f t="shared" si="9"/>
        <v>629.73800000000006</v>
      </c>
      <c r="M22">
        <v>2034</v>
      </c>
      <c r="N22">
        <v>0</v>
      </c>
      <c r="O22">
        <v>0.57415300000000002</v>
      </c>
      <c r="P22">
        <v>0.61545300000000003</v>
      </c>
      <c r="Q22">
        <v>0.64068199999999997</v>
      </c>
      <c r="R22">
        <v>0.64582399999999995</v>
      </c>
      <c r="S22">
        <v>0.64623799999999998</v>
      </c>
      <c r="T22">
        <v>0.65330200000000005</v>
      </c>
      <c r="U22">
        <v>4.06837E-3</v>
      </c>
      <c r="W22" s="10">
        <f t="shared" si="10"/>
        <v>646.23799999999994</v>
      </c>
      <c r="Y22">
        <v>2</v>
      </c>
      <c r="Z22" t="s">
        <v>109</v>
      </c>
      <c r="AA22">
        <v>2027</v>
      </c>
      <c r="AB22">
        <v>0.74558481700000001</v>
      </c>
      <c r="AC22">
        <v>0.89537026099999995</v>
      </c>
      <c r="AD22">
        <v>0.74558481700000001</v>
      </c>
      <c r="AE22">
        <v>7.9881908700000004</v>
      </c>
      <c r="AF22">
        <v>3.8128099999999998E-2</v>
      </c>
      <c r="AG22">
        <v>24.641168700000001</v>
      </c>
      <c r="AK22" s="41" t="s">
        <v>91</v>
      </c>
      <c r="AL22" s="32" t="s">
        <v>62</v>
      </c>
      <c r="AM22" s="32" t="s">
        <v>80</v>
      </c>
      <c r="AN22" s="15" t="s">
        <v>62</v>
      </c>
      <c r="AO22" s="16" t="s">
        <v>80</v>
      </c>
      <c r="AQ22" s="3">
        <f t="shared" si="11"/>
        <v>2023</v>
      </c>
      <c r="AR22" s="5">
        <f t="shared" si="12"/>
        <v>3.8128099999999998E-2</v>
      </c>
      <c r="AS22" s="5">
        <f t="shared" ref="AS22:AS33" si="17">S45</f>
        <v>1.6690900000000002E-2</v>
      </c>
      <c r="AT22" s="5">
        <f t="shared" si="13"/>
        <v>1.9064000000000001E-2</v>
      </c>
      <c r="AU22" s="5">
        <f t="shared" si="14"/>
        <v>2.59344E-2</v>
      </c>
      <c r="AV22" s="5" t="s">
        <v>28</v>
      </c>
      <c r="AW22" s="5">
        <f t="shared" si="15"/>
        <v>4.5961799999999997E-2</v>
      </c>
      <c r="AX22" s="5">
        <f t="shared" si="16"/>
        <v>4.5961799999999997E-2</v>
      </c>
    </row>
    <row r="23" spans="1:58" ht="15" customHeight="1" x14ac:dyDescent="0.25">
      <c r="Y23">
        <v>2</v>
      </c>
      <c r="Z23" t="s">
        <v>109</v>
      </c>
      <c r="AA23">
        <v>2028</v>
      </c>
      <c r="AB23">
        <v>0.72380245700000001</v>
      </c>
      <c r="AC23">
        <v>0.86922045400000003</v>
      </c>
      <c r="AD23">
        <v>0.72380245700000001</v>
      </c>
      <c r="AE23">
        <v>7.8124196699999997</v>
      </c>
      <c r="AF23">
        <v>3.8128099999999998E-2</v>
      </c>
      <c r="AG23">
        <v>24.270503300000001</v>
      </c>
      <c r="AK23" s="41" t="s">
        <v>11</v>
      </c>
      <c r="AL23" s="32" t="s">
        <v>80</v>
      </c>
      <c r="AM23" s="32" t="s">
        <v>62</v>
      </c>
      <c r="AN23" s="15" t="s">
        <v>80</v>
      </c>
      <c r="AO23" s="16" t="s">
        <v>62</v>
      </c>
      <c r="AQ23" s="3">
        <f t="shared" si="11"/>
        <v>2024</v>
      </c>
      <c r="AR23" s="5">
        <f t="shared" si="12"/>
        <v>3.8128099999999998E-2</v>
      </c>
      <c r="AS23" s="5">
        <f t="shared" si="17"/>
        <v>3.8128099999999998E-2</v>
      </c>
      <c r="AT23" s="5">
        <f t="shared" si="13"/>
        <v>1.9064000000000001E-2</v>
      </c>
      <c r="AU23" s="5">
        <f t="shared" si="14"/>
        <v>2.59344E-2</v>
      </c>
      <c r="AV23" s="3" t="s">
        <v>28</v>
      </c>
      <c r="AW23" s="5">
        <f t="shared" si="15"/>
        <v>4.5961799999999997E-2</v>
      </c>
      <c r="AX23" s="5">
        <f t="shared" si="16"/>
        <v>4.5961799999999997E-2</v>
      </c>
    </row>
    <row r="24" spans="1:58" ht="15" customHeight="1" thickBot="1" x14ac:dyDescent="0.3">
      <c r="A24" t="s">
        <v>29</v>
      </c>
      <c r="B24" t="s">
        <v>109</v>
      </c>
      <c r="M24" t="s">
        <v>29</v>
      </c>
      <c r="N24" t="s">
        <v>109</v>
      </c>
      <c r="Y24">
        <v>2</v>
      </c>
      <c r="Z24" t="s">
        <v>109</v>
      </c>
      <c r="AA24">
        <v>2029</v>
      </c>
      <c r="AB24">
        <v>0.70599044399999999</v>
      </c>
      <c r="AC24">
        <v>0.84783566399999999</v>
      </c>
      <c r="AD24">
        <v>0.70599044399999999</v>
      </c>
      <c r="AE24">
        <v>7.6393597199999999</v>
      </c>
      <c r="AF24">
        <v>3.8128099999999998E-2</v>
      </c>
      <c r="AG24">
        <v>23.939983900000001</v>
      </c>
      <c r="AK24" s="42" t="s">
        <v>12</v>
      </c>
      <c r="AL24" s="34" t="s">
        <v>80</v>
      </c>
      <c r="AM24" s="34" t="s">
        <v>62</v>
      </c>
      <c r="AN24" s="18" t="s">
        <v>80</v>
      </c>
      <c r="AO24" s="19" t="s">
        <v>62</v>
      </c>
      <c r="AP24" s="28"/>
      <c r="AQ24" s="3">
        <f t="shared" si="11"/>
        <v>2025</v>
      </c>
      <c r="AR24" s="5">
        <f t="shared" si="12"/>
        <v>3.8128099999999998E-2</v>
      </c>
      <c r="AS24" s="5">
        <f t="shared" si="17"/>
        <v>3.8128099999999998E-2</v>
      </c>
      <c r="AT24" s="5">
        <f t="shared" si="13"/>
        <v>1.9064000000000001E-2</v>
      </c>
      <c r="AU24" s="5">
        <f t="shared" si="14"/>
        <v>2.59344E-2</v>
      </c>
      <c r="AV24" s="3" t="s">
        <v>28</v>
      </c>
      <c r="AW24" s="5">
        <f t="shared" si="15"/>
        <v>4.5961799999999997E-2</v>
      </c>
      <c r="AX24" s="5">
        <f t="shared" si="16"/>
        <v>4.5961799999999997E-2</v>
      </c>
    </row>
    <row r="25" spans="1:58" ht="15" customHeight="1" x14ac:dyDescent="0.2">
      <c r="A25" t="s">
        <v>6</v>
      </c>
      <c r="B25" t="s">
        <v>30</v>
      </c>
      <c r="C25" t="s">
        <v>31</v>
      </c>
      <c r="D25" t="s">
        <v>32</v>
      </c>
      <c r="E25" t="s">
        <v>33</v>
      </c>
      <c r="F25" t="s">
        <v>34</v>
      </c>
      <c r="G25" t="s">
        <v>35</v>
      </c>
      <c r="H25" t="s">
        <v>36</v>
      </c>
      <c r="I25" t="s">
        <v>37</v>
      </c>
      <c r="M25" t="s">
        <v>6</v>
      </c>
      <c r="N25" t="s">
        <v>30</v>
      </c>
      <c r="O25" t="s">
        <v>31</v>
      </c>
      <c r="P25" t="s">
        <v>32</v>
      </c>
      <c r="Q25" t="s">
        <v>33</v>
      </c>
      <c r="R25" t="s">
        <v>34</v>
      </c>
      <c r="S25" t="s">
        <v>35</v>
      </c>
      <c r="T25" t="s">
        <v>36</v>
      </c>
      <c r="U25" t="s">
        <v>37</v>
      </c>
      <c r="Y25">
        <v>2</v>
      </c>
      <c r="Z25" t="s">
        <v>109</v>
      </c>
      <c r="AA25">
        <v>2030</v>
      </c>
      <c r="AB25">
        <v>0.690555213</v>
      </c>
      <c r="AC25">
        <v>0.82930332900000003</v>
      </c>
      <c r="AD25">
        <v>0.690555213</v>
      </c>
      <c r="AE25">
        <v>7.47174622</v>
      </c>
      <c r="AF25">
        <v>3.8128099999999998E-2</v>
      </c>
      <c r="AG25">
        <v>23.646324499999999</v>
      </c>
      <c r="AO25" s="28"/>
      <c r="AP25" s="28"/>
      <c r="AQ25" s="3">
        <f t="shared" si="11"/>
        <v>2026</v>
      </c>
      <c r="AR25" s="5">
        <f t="shared" si="12"/>
        <v>3.8128099999999998E-2</v>
      </c>
      <c r="AS25" s="5">
        <f t="shared" si="17"/>
        <v>3.8128099999999998E-2</v>
      </c>
      <c r="AT25" s="5">
        <f t="shared" si="13"/>
        <v>1.9064000000000001E-2</v>
      </c>
      <c r="AU25" s="5">
        <f t="shared" si="14"/>
        <v>2.59344E-2</v>
      </c>
      <c r="AV25" s="3" t="s">
        <v>28</v>
      </c>
      <c r="AW25" s="5">
        <f t="shared" si="15"/>
        <v>4.5961799999999997E-2</v>
      </c>
      <c r="AX25" s="5">
        <f t="shared" si="16"/>
        <v>4.5961799999999997E-2</v>
      </c>
    </row>
    <row r="26" spans="1:58" ht="15" customHeight="1" x14ac:dyDescent="0.2">
      <c r="A26">
        <v>2021</v>
      </c>
      <c r="B26">
        <v>14.776300000000001</v>
      </c>
      <c r="C26">
        <v>5.9105100000000004</v>
      </c>
      <c r="D26">
        <v>5.1717000000000004</v>
      </c>
      <c r="E26">
        <v>8.6847600000000007</v>
      </c>
      <c r="F26">
        <v>8.6847600000000007</v>
      </c>
      <c r="G26">
        <v>8.6847600000000007</v>
      </c>
      <c r="H26">
        <v>8.6847600000000007</v>
      </c>
      <c r="I26" s="1">
        <v>7.4606999999999995E-14</v>
      </c>
      <c r="K26" s="10">
        <f t="shared" ref="K26:K39" si="18">G26*1000</f>
        <v>8684.76</v>
      </c>
      <c r="M26">
        <v>2021</v>
      </c>
      <c r="N26">
        <v>14.776300000000001</v>
      </c>
      <c r="O26">
        <v>5.9105100000000004</v>
      </c>
      <c r="P26">
        <v>5.1717000000000004</v>
      </c>
      <c r="Q26">
        <v>8.6847600000000007</v>
      </c>
      <c r="R26">
        <v>8.6847600000000007</v>
      </c>
      <c r="S26">
        <v>8.6847600000000007</v>
      </c>
      <c r="T26">
        <v>8.6847600000000007</v>
      </c>
      <c r="U26" s="1">
        <v>7.4606999999999995E-14</v>
      </c>
      <c r="W26" s="10">
        <f t="shared" ref="W26:W39" si="19">S26*1000</f>
        <v>8684.76</v>
      </c>
      <c r="Y26">
        <v>2</v>
      </c>
      <c r="Z26" t="s">
        <v>109</v>
      </c>
      <c r="AA26">
        <v>2031</v>
      </c>
      <c r="AB26">
        <v>0.67628314300000003</v>
      </c>
      <c r="AC26">
        <v>0.81216876500000001</v>
      </c>
      <c r="AD26">
        <v>0.67628314300000003</v>
      </c>
      <c r="AE26">
        <v>7.3150030299999997</v>
      </c>
      <c r="AF26">
        <v>3.8128099999999998E-2</v>
      </c>
      <c r="AG26">
        <v>23.3849065</v>
      </c>
      <c r="AP26" s="28"/>
      <c r="AQ26" s="3">
        <f t="shared" si="11"/>
        <v>2027</v>
      </c>
      <c r="AR26" s="5">
        <f t="shared" si="12"/>
        <v>3.8128099999999998E-2</v>
      </c>
      <c r="AS26" s="5">
        <f t="shared" si="17"/>
        <v>3.8128099999999998E-2</v>
      </c>
      <c r="AT26" s="5">
        <f t="shared" si="13"/>
        <v>1.9064000000000001E-2</v>
      </c>
      <c r="AU26" s="5">
        <f t="shared" si="14"/>
        <v>2.59344E-2</v>
      </c>
      <c r="AV26" s="3" t="s">
        <v>28</v>
      </c>
      <c r="AW26" s="5">
        <f t="shared" si="15"/>
        <v>4.5961799999999997E-2</v>
      </c>
      <c r="AX26" s="5">
        <f t="shared" si="16"/>
        <v>4.5961799999999997E-2</v>
      </c>
    </row>
    <row r="27" spans="1:58" ht="15" customHeight="1" x14ac:dyDescent="0.2">
      <c r="A27">
        <v>2022</v>
      </c>
      <c r="B27">
        <v>14.776300000000001</v>
      </c>
      <c r="C27">
        <v>5.9105100000000004</v>
      </c>
      <c r="D27">
        <v>5.1717000000000004</v>
      </c>
      <c r="E27">
        <v>8.57376</v>
      </c>
      <c r="F27">
        <v>8.57376</v>
      </c>
      <c r="G27">
        <v>8.57376</v>
      </c>
      <c r="H27">
        <v>8.57376</v>
      </c>
      <c r="I27" s="1">
        <v>7.1054300000000006E-14</v>
      </c>
      <c r="K27" s="10">
        <f t="shared" si="18"/>
        <v>8573.76</v>
      </c>
      <c r="M27">
        <v>2022</v>
      </c>
      <c r="N27">
        <v>14.776300000000001</v>
      </c>
      <c r="O27">
        <v>5.9105100000000004</v>
      </c>
      <c r="P27">
        <v>5.1717000000000004</v>
      </c>
      <c r="Q27">
        <v>8.6483100000000004</v>
      </c>
      <c r="R27">
        <v>8.6483100000000004</v>
      </c>
      <c r="S27">
        <v>8.6483100000000004</v>
      </c>
      <c r="T27">
        <v>8.6483100000000004</v>
      </c>
      <c r="U27" s="1">
        <v>3.1419200000000003E-8</v>
      </c>
      <c r="W27" s="10">
        <f t="shared" si="19"/>
        <v>8648.31</v>
      </c>
      <c r="Y27">
        <v>2</v>
      </c>
      <c r="Z27" t="s">
        <v>109</v>
      </c>
      <c r="AA27">
        <v>2032</v>
      </c>
      <c r="AB27">
        <v>0.664253914</v>
      </c>
      <c r="AC27">
        <v>0.797726724</v>
      </c>
      <c r="AD27">
        <v>0.664253914</v>
      </c>
      <c r="AE27">
        <v>7.1636496899999997</v>
      </c>
      <c r="AF27">
        <v>3.8128099999999998E-2</v>
      </c>
      <c r="AG27">
        <v>23.153813100000001</v>
      </c>
      <c r="AP27" s="28"/>
      <c r="AQ27" s="3">
        <f t="shared" si="11"/>
        <v>2028</v>
      </c>
      <c r="AR27" s="5">
        <f t="shared" si="12"/>
        <v>3.8128099999999998E-2</v>
      </c>
      <c r="AS27" s="5">
        <f t="shared" si="17"/>
        <v>3.8128099999999998E-2</v>
      </c>
      <c r="AT27" s="5">
        <f t="shared" si="13"/>
        <v>1.9064000000000001E-2</v>
      </c>
      <c r="AU27" s="5">
        <f t="shared" si="14"/>
        <v>2.59344E-2</v>
      </c>
      <c r="AV27" s="3" t="s">
        <v>28</v>
      </c>
      <c r="AW27" s="5">
        <f t="shared" si="15"/>
        <v>4.5961799999999997E-2</v>
      </c>
      <c r="AX27" s="5">
        <f t="shared" si="16"/>
        <v>4.5961799999999997E-2</v>
      </c>
    </row>
    <row r="28" spans="1:58" ht="15" customHeight="1" x14ac:dyDescent="0.2">
      <c r="A28">
        <v>2023</v>
      </c>
      <c r="B28">
        <v>14.776300000000001</v>
      </c>
      <c r="C28">
        <v>5.9105100000000004</v>
      </c>
      <c r="D28">
        <v>5.1717000000000004</v>
      </c>
      <c r="E28">
        <v>8.3777299999999997</v>
      </c>
      <c r="F28">
        <v>8.3777299999999997</v>
      </c>
      <c r="G28">
        <v>8.3777299999999997</v>
      </c>
      <c r="H28">
        <v>8.3777299999999997</v>
      </c>
      <c r="I28" s="1">
        <v>9.2370599999999995E-14</v>
      </c>
      <c r="K28" s="10">
        <f t="shared" si="18"/>
        <v>8377.73</v>
      </c>
      <c r="M28">
        <v>2023</v>
      </c>
      <c r="N28">
        <v>14.776300000000001</v>
      </c>
      <c r="O28">
        <v>5.9105100000000004</v>
      </c>
      <c r="P28">
        <v>5.1717000000000004</v>
      </c>
      <c r="Q28">
        <v>8.6270299999999995</v>
      </c>
      <c r="R28">
        <v>8.6270299999999995</v>
      </c>
      <c r="S28">
        <v>8.6270299999999995</v>
      </c>
      <c r="T28">
        <v>8.6270299999999995</v>
      </c>
      <c r="U28" s="1">
        <v>2.31823E-7</v>
      </c>
      <c r="W28" s="10">
        <f t="shared" si="19"/>
        <v>8627.0299999999988</v>
      </c>
      <c r="Y28">
        <v>2</v>
      </c>
      <c r="Z28" t="s">
        <v>109</v>
      </c>
      <c r="AA28">
        <v>2033</v>
      </c>
      <c r="AB28">
        <v>0.65431058499999994</v>
      </c>
      <c r="AC28">
        <v>0.78578887399999997</v>
      </c>
      <c r="AD28">
        <v>0.65431058499999994</v>
      </c>
      <c r="AE28">
        <v>7.0295040599999998</v>
      </c>
      <c r="AF28">
        <v>3.8128099999999998E-2</v>
      </c>
      <c r="AG28" s="28">
        <v>22.9468408</v>
      </c>
      <c r="AP28" s="28"/>
      <c r="AQ28" s="3">
        <f t="shared" si="11"/>
        <v>2029</v>
      </c>
      <c r="AR28" s="5">
        <f t="shared" si="12"/>
        <v>3.8128099999999998E-2</v>
      </c>
      <c r="AS28" s="5">
        <f t="shared" si="17"/>
        <v>3.8128099999999998E-2</v>
      </c>
      <c r="AT28" s="5">
        <f t="shared" si="13"/>
        <v>1.9064000000000001E-2</v>
      </c>
      <c r="AU28" s="5">
        <f t="shared" si="14"/>
        <v>2.59344E-2</v>
      </c>
      <c r="AV28" s="3" t="s">
        <v>28</v>
      </c>
      <c r="AW28" s="5">
        <f t="shared" si="15"/>
        <v>4.5961799999999997E-2</v>
      </c>
      <c r="AX28" s="5">
        <f t="shared" si="16"/>
        <v>4.5961799999999997E-2</v>
      </c>
    </row>
    <row r="29" spans="1:58" ht="15" customHeight="1" x14ac:dyDescent="0.2">
      <c r="A29">
        <v>2024</v>
      </c>
      <c r="B29">
        <v>14.776300000000001</v>
      </c>
      <c r="C29">
        <v>5.9105100000000004</v>
      </c>
      <c r="D29">
        <v>5.1717000000000004</v>
      </c>
      <c r="E29">
        <v>8.1847200000000004</v>
      </c>
      <c r="F29">
        <v>8.1847200000000004</v>
      </c>
      <c r="G29">
        <v>8.1847200000000004</v>
      </c>
      <c r="H29">
        <v>8.1847200000000004</v>
      </c>
      <c r="I29" s="1">
        <v>1.08358E-13</v>
      </c>
      <c r="K29" s="10">
        <f t="shared" si="18"/>
        <v>8184.72</v>
      </c>
      <c r="M29">
        <v>2024</v>
      </c>
      <c r="N29">
        <v>14.776300000000001</v>
      </c>
      <c r="O29">
        <v>5.9105100000000004</v>
      </c>
      <c r="P29">
        <v>5.1717000000000004</v>
      </c>
      <c r="Q29">
        <v>8.5274599999999996</v>
      </c>
      <c r="R29">
        <v>8.5274599999999996</v>
      </c>
      <c r="S29">
        <v>8.5274599999999996</v>
      </c>
      <c r="T29">
        <v>8.5274599999999996</v>
      </c>
      <c r="U29" s="1">
        <v>4.42429E-7</v>
      </c>
      <c r="W29" s="10">
        <f t="shared" si="19"/>
        <v>8527.4599999999991</v>
      </c>
      <c r="Y29">
        <v>2</v>
      </c>
      <c r="Z29" t="s">
        <v>109</v>
      </c>
      <c r="AA29">
        <v>2034</v>
      </c>
      <c r="AB29">
        <v>0.64623821199999998</v>
      </c>
      <c r="AC29">
        <v>0.77609758699999998</v>
      </c>
      <c r="AD29">
        <v>0.64623821199999998</v>
      </c>
      <c r="AE29">
        <v>6.9132759200000002</v>
      </c>
      <c r="AF29">
        <v>3.8128099999999998E-2</v>
      </c>
      <c r="AG29">
        <v>22.762245400000001</v>
      </c>
      <c r="AQ29" s="3">
        <f t="shared" si="11"/>
        <v>2030</v>
      </c>
      <c r="AR29" s="5">
        <f t="shared" si="12"/>
        <v>3.8128099999999998E-2</v>
      </c>
      <c r="AS29" s="5">
        <f t="shared" si="17"/>
        <v>3.8128099999999998E-2</v>
      </c>
      <c r="AT29" s="5">
        <f t="shared" si="13"/>
        <v>1.9064000000000001E-2</v>
      </c>
      <c r="AU29" s="5">
        <f t="shared" si="14"/>
        <v>2.59344E-2</v>
      </c>
      <c r="AV29" s="3" t="s">
        <v>28</v>
      </c>
      <c r="AW29" s="5">
        <f t="shared" si="15"/>
        <v>4.5961799999999997E-2</v>
      </c>
      <c r="AX29" s="5">
        <f t="shared" si="16"/>
        <v>4.5961799999999997E-2</v>
      </c>
    </row>
    <row r="30" spans="1:58" ht="15" customHeight="1" x14ac:dyDescent="0.2">
      <c r="A30">
        <v>2025</v>
      </c>
      <c r="B30">
        <v>14.776300000000001</v>
      </c>
      <c r="C30">
        <v>5.9105100000000004</v>
      </c>
      <c r="D30">
        <v>5.1717000000000004</v>
      </c>
      <c r="E30">
        <v>8.0123099999999994</v>
      </c>
      <c r="F30">
        <v>8.0123099999999994</v>
      </c>
      <c r="G30">
        <v>8.0123099999999994</v>
      </c>
      <c r="H30">
        <v>8.0123099999999994</v>
      </c>
      <c r="I30" s="1">
        <v>2.16716E-13</v>
      </c>
      <c r="K30" s="10">
        <f t="shared" si="18"/>
        <v>8012.3099999999995</v>
      </c>
      <c r="M30">
        <v>2025</v>
      </c>
      <c r="N30">
        <v>14.776300000000001</v>
      </c>
      <c r="O30">
        <v>5.9105100000000004</v>
      </c>
      <c r="P30">
        <v>5.1717000000000004</v>
      </c>
      <c r="Q30">
        <v>8.34145</v>
      </c>
      <c r="R30">
        <v>8.34145</v>
      </c>
      <c r="S30">
        <v>8.34145</v>
      </c>
      <c r="T30">
        <v>8.34145</v>
      </c>
      <c r="U30" s="1">
        <v>4.2528200000000001E-7</v>
      </c>
      <c r="W30" s="10">
        <f t="shared" si="19"/>
        <v>8341.4500000000007</v>
      </c>
      <c r="Y30">
        <v>3</v>
      </c>
      <c r="Z30" t="s">
        <v>109</v>
      </c>
      <c r="AA30">
        <v>2021</v>
      </c>
      <c r="AB30">
        <v>0.39953899999999998</v>
      </c>
      <c r="AC30">
        <v>0.95081800000000005</v>
      </c>
      <c r="AD30">
        <v>0.38461899999999999</v>
      </c>
      <c r="AE30">
        <v>8.6847600000000007</v>
      </c>
      <c r="AF30">
        <v>1.8345799999999999E-2</v>
      </c>
      <c r="AG30">
        <v>26.160599999999999</v>
      </c>
      <c r="AQ30" s="3">
        <f t="shared" si="11"/>
        <v>2031</v>
      </c>
      <c r="AR30" s="5">
        <f t="shared" si="12"/>
        <v>3.8128099999999998E-2</v>
      </c>
      <c r="AS30" s="5">
        <f t="shared" si="17"/>
        <v>3.8128099999999998E-2</v>
      </c>
      <c r="AT30" s="5">
        <f t="shared" si="13"/>
        <v>1.9064000000000001E-2</v>
      </c>
      <c r="AU30" s="5">
        <f t="shared" si="14"/>
        <v>2.59344E-2</v>
      </c>
      <c r="AV30" s="3" t="s">
        <v>28</v>
      </c>
      <c r="AW30" s="5">
        <f t="shared" si="15"/>
        <v>4.5961799999999997E-2</v>
      </c>
      <c r="AX30" s="5">
        <f t="shared" si="16"/>
        <v>4.5961799999999997E-2</v>
      </c>
    </row>
    <row r="31" spans="1:58" ht="15" customHeight="1" x14ac:dyDescent="0.2">
      <c r="A31">
        <v>2026</v>
      </c>
      <c r="B31">
        <v>14.776300000000001</v>
      </c>
      <c r="C31">
        <v>5.9105100000000004</v>
      </c>
      <c r="D31">
        <v>5.1717000000000004</v>
      </c>
      <c r="E31">
        <v>7.8494099999999998</v>
      </c>
      <c r="F31">
        <v>7.8494799999999998</v>
      </c>
      <c r="G31">
        <v>7.8494900000000003</v>
      </c>
      <c r="H31">
        <v>7.8496100000000002</v>
      </c>
      <c r="I31" s="1">
        <v>6.2985700000000002E-5</v>
      </c>
      <c r="K31" s="10">
        <f t="shared" si="18"/>
        <v>7849.4900000000007</v>
      </c>
      <c r="M31">
        <v>2026</v>
      </c>
      <c r="N31">
        <v>14.776300000000001</v>
      </c>
      <c r="O31">
        <v>5.9105100000000004</v>
      </c>
      <c r="P31">
        <v>5.1717000000000004</v>
      </c>
      <c r="Q31">
        <v>8.1643600000000003</v>
      </c>
      <c r="R31">
        <v>8.1644299999999994</v>
      </c>
      <c r="S31">
        <v>8.1644500000000004</v>
      </c>
      <c r="T31">
        <v>8.1645599999999998</v>
      </c>
      <c r="U31" s="1">
        <v>6.3389699999999994E-5</v>
      </c>
      <c r="W31" s="10">
        <f t="shared" si="19"/>
        <v>8164.4500000000007</v>
      </c>
      <c r="Y31">
        <v>3</v>
      </c>
      <c r="Z31" t="s">
        <v>109</v>
      </c>
      <c r="AA31">
        <v>2022</v>
      </c>
      <c r="AB31">
        <v>0.39779014299999998</v>
      </c>
      <c r="AC31">
        <v>0.946634478</v>
      </c>
      <c r="AD31">
        <v>0.35578500000000002</v>
      </c>
      <c r="AE31">
        <v>8.6483100000000004</v>
      </c>
      <c r="AF31">
        <v>1.70341969E-2</v>
      </c>
      <c r="AG31">
        <v>26.059927600000002</v>
      </c>
      <c r="AQ31" s="3">
        <f t="shared" si="11"/>
        <v>2032</v>
      </c>
      <c r="AR31" s="5">
        <f t="shared" si="12"/>
        <v>3.8128099999999998E-2</v>
      </c>
      <c r="AS31" s="5">
        <f t="shared" si="17"/>
        <v>3.8128099999999998E-2</v>
      </c>
      <c r="AT31" s="5">
        <f t="shared" si="13"/>
        <v>1.9064000000000001E-2</v>
      </c>
      <c r="AU31" s="5">
        <f t="shared" si="14"/>
        <v>2.59344E-2</v>
      </c>
      <c r="AV31" s="3" t="s">
        <v>28</v>
      </c>
      <c r="AW31" s="5">
        <f t="shared" si="15"/>
        <v>4.5961799999999997E-2</v>
      </c>
      <c r="AX31" s="5">
        <f t="shared" si="16"/>
        <v>4.5961799999999997E-2</v>
      </c>
    </row>
    <row r="32" spans="1:58" ht="15" customHeight="1" x14ac:dyDescent="0.2">
      <c r="A32">
        <v>2027</v>
      </c>
      <c r="B32">
        <v>14.776300000000001</v>
      </c>
      <c r="C32">
        <v>5.9105100000000004</v>
      </c>
      <c r="D32">
        <v>5.1717000000000004</v>
      </c>
      <c r="E32">
        <v>7.6877599999999999</v>
      </c>
      <c r="F32">
        <v>7.68797</v>
      </c>
      <c r="G32">
        <v>7.6879900000000001</v>
      </c>
      <c r="H32">
        <v>7.6882799999999998</v>
      </c>
      <c r="I32">
        <v>1.69882E-4</v>
      </c>
      <c r="K32" s="10">
        <f t="shared" si="18"/>
        <v>7687.99</v>
      </c>
      <c r="M32">
        <v>2027</v>
      </c>
      <c r="N32">
        <v>14.776300000000001</v>
      </c>
      <c r="O32">
        <v>5.9105100000000004</v>
      </c>
      <c r="P32">
        <v>5.1717000000000004</v>
      </c>
      <c r="Q32">
        <v>7.9879600000000002</v>
      </c>
      <c r="R32">
        <v>7.9881700000000002</v>
      </c>
      <c r="S32">
        <v>7.9881900000000003</v>
      </c>
      <c r="T32">
        <v>7.98848</v>
      </c>
      <c r="U32">
        <v>1.7026699999999999E-4</v>
      </c>
      <c r="W32" s="10">
        <f t="shared" si="19"/>
        <v>7988.1900000000005</v>
      </c>
      <c r="Y32">
        <v>3</v>
      </c>
      <c r="Z32" t="s">
        <v>109</v>
      </c>
      <c r="AA32">
        <v>2023</v>
      </c>
      <c r="AB32">
        <v>0.39390304399999998</v>
      </c>
      <c r="AC32">
        <v>0.93740917999999995</v>
      </c>
      <c r="AD32">
        <v>0.34526499999999999</v>
      </c>
      <c r="AE32">
        <v>8.6270299999999995</v>
      </c>
      <c r="AF32">
        <v>1.66908814E-2</v>
      </c>
      <c r="AG32">
        <v>25.9966878</v>
      </c>
      <c r="AL32" s="28"/>
      <c r="AM32" s="28"/>
      <c r="AN32" s="28"/>
      <c r="AO32" s="28"/>
      <c r="AQ32" s="3">
        <f t="shared" si="11"/>
        <v>2033</v>
      </c>
      <c r="AR32" s="5">
        <f t="shared" si="12"/>
        <v>3.8128099999999998E-2</v>
      </c>
      <c r="AS32" s="5">
        <f t="shared" si="17"/>
        <v>3.8128099999999998E-2</v>
      </c>
      <c r="AT32" s="5">
        <f t="shared" si="13"/>
        <v>1.9064000000000001E-2</v>
      </c>
      <c r="AU32" s="5">
        <f t="shared" si="14"/>
        <v>2.59344E-2</v>
      </c>
      <c r="AV32" s="3" t="s">
        <v>28</v>
      </c>
      <c r="AW32" s="5">
        <f t="shared" si="15"/>
        <v>4.5961799999999997E-2</v>
      </c>
      <c r="AX32" s="5">
        <f t="shared" si="16"/>
        <v>4.5961799999999997E-2</v>
      </c>
    </row>
    <row r="33" spans="1:58" ht="15" customHeight="1" x14ac:dyDescent="0.2">
      <c r="A33">
        <v>2028</v>
      </c>
      <c r="B33">
        <v>14.776300000000001</v>
      </c>
      <c r="C33">
        <v>5.9105100000000004</v>
      </c>
      <c r="D33">
        <v>5.1717000000000004</v>
      </c>
      <c r="E33">
        <v>7.5267400000000002</v>
      </c>
      <c r="F33">
        <v>7.5272500000000004</v>
      </c>
      <c r="G33">
        <v>7.5273000000000003</v>
      </c>
      <c r="H33">
        <v>7.5280100000000001</v>
      </c>
      <c r="I33">
        <v>4.08138E-4</v>
      </c>
      <c r="K33" s="10">
        <f t="shared" si="18"/>
        <v>7527.3</v>
      </c>
      <c r="M33">
        <v>2028</v>
      </c>
      <c r="N33">
        <v>14.776300000000001</v>
      </c>
      <c r="O33">
        <v>5.9105100000000004</v>
      </c>
      <c r="P33">
        <v>5.1717000000000004</v>
      </c>
      <c r="Q33">
        <v>7.8118600000000002</v>
      </c>
      <c r="R33">
        <v>7.8123699999999996</v>
      </c>
      <c r="S33">
        <v>7.8124200000000004</v>
      </c>
      <c r="T33">
        <v>7.8131300000000001</v>
      </c>
      <c r="U33">
        <v>4.0850599999999999E-4</v>
      </c>
      <c r="W33" s="10">
        <f t="shared" si="19"/>
        <v>7812.42</v>
      </c>
      <c r="Y33">
        <v>3</v>
      </c>
      <c r="Z33" t="s">
        <v>109</v>
      </c>
      <c r="AA33">
        <v>2024</v>
      </c>
      <c r="AB33">
        <v>0.39321484800000001</v>
      </c>
      <c r="AC33">
        <v>0.93579648900000001</v>
      </c>
      <c r="AD33">
        <v>0.39321484800000001</v>
      </c>
      <c r="AE33">
        <v>8.5941200000000002</v>
      </c>
      <c r="AF33">
        <v>1.9064000000000001E-2</v>
      </c>
      <c r="AG33">
        <v>25.9546201</v>
      </c>
      <c r="AL33" s="28"/>
      <c r="AM33" s="28"/>
      <c r="AN33" s="28"/>
      <c r="AO33" s="28"/>
      <c r="AQ33" s="3">
        <f t="shared" si="11"/>
        <v>2034</v>
      </c>
      <c r="AR33" s="5">
        <f t="shared" si="12"/>
        <v>3.8128099999999998E-2</v>
      </c>
      <c r="AS33" s="5">
        <f t="shared" si="17"/>
        <v>3.8128099999999998E-2</v>
      </c>
      <c r="AT33" s="5">
        <f t="shared" si="13"/>
        <v>1.9064000000000001E-2</v>
      </c>
      <c r="AU33" s="5">
        <f t="shared" si="14"/>
        <v>2.59344E-2</v>
      </c>
      <c r="AV33" s="3" t="s">
        <v>28</v>
      </c>
      <c r="AW33" s="5">
        <f t="shared" si="15"/>
        <v>4.5961799999999997E-2</v>
      </c>
      <c r="AX33" s="5">
        <f t="shared" si="16"/>
        <v>4.5961799999999997E-2</v>
      </c>
    </row>
    <row r="34" spans="1:58" ht="15" customHeight="1" x14ac:dyDescent="0.2">
      <c r="A34">
        <v>2029</v>
      </c>
      <c r="B34">
        <v>14.776300000000001</v>
      </c>
      <c r="C34">
        <v>5.9105100000000004</v>
      </c>
      <c r="D34">
        <v>5.1717000000000004</v>
      </c>
      <c r="E34">
        <v>7.3677999999999999</v>
      </c>
      <c r="F34">
        <v>7.3692299999999999</v>
      </c>
      <c r="G34">
        <v>7.3693499999999998</v>
      </c>
      <c r="H34">
        <v>7.3713199999999999</v>
      </c>
      <c r="I34">
        <v>1.1249299999999999E-3</v>
      </c>
      <c r="K34" s="10">
        <f t="shared" si="18"/>
        <v>7369.3499999999995</v>
      </c>
      <c r="M34">
        <v>2029</v>
      </c>
      <c r="N34">
        <v>14.776300000000001</v>
      </c>
      <c r="O34">
        <v>5.9105100000000004</v>
      </c>
      <c r="P34">
        <v>5.1717000000000004</v>
      </c>
      <c r="Q34">
        <v>7.63781</v>
      </c>
      <c r="R34">
        <v>7.63924</v>
      </c>
      <c r="S34">
        <v>7.6393599999999999</v>
      </c>
      <c r="T34">
        <v>7.64133</v>
      </c>
      <c r="U34">
        <v>1.12531E-3</v>
      </c>
      <c r="W34" s="10">
        <f t="shared" si="19"/>
        <v>7639.36</v>
      </c>
      <c r="Y34">
        <v>3</v>
      </c>
      <c r="Z34" t="s">
        <v>109</v>
      </c>
      <c r="AA34">
        <v>2025</v>
      </c>
      <c r="AB34">
        <v>0.39540796900000003</v>
      </c>
      <c r="AC34">
        <v>0.94102448500000002</v>
      </c>
      <c r="AD34">
        <v>0.39540796900000003</v>
      </c>
      <c r="AE34">
        <v>8.5632900099999993</v>
      </c>
      <c r="AF34">
        <v>1.9064000000000001E-2</v>
      </c>
      <c r="AG34">
        <v>25.876272400000001</v>
      </c>
      <c r="AQ34" s="54" t="s">
        <v>38</v>
      </c>
      <c r="AR34" s="54"/>
      <c r="AS34" s="54"/>
      <c r="AT34" s="54"/>
      <c r="AU34" s="54"/>
      <c r="AV34" s="54"/>
      <c r="AW34" s="54"/>
      <c r="AX34" s="54"/>
    </row>
    <row r="35" spans="1:58" ht="15" customHeight="1" x14ac:dyDescent="0.2">
      <c r="A35">
        <v>2030</v>
      </c>
      <c r="B35">
        <v>14.776300000000001</v>
      </c>
      <c r="C35">
        <v>5.9105100000000004</v>
      </c>
      <c r="D35">
        <v>5.1717000000000004</v>
      </c>
      <c r="E35">
        <v>7.2126999999999999</v>
      </c>
      <c r="F35">
        <v>7.2163500000000003</v>
      </c>
      <c r="G35">
        <v>7.2166699999999997</v>
      </c>
      <c r="H35">
        <v>7.2217200000000004</v>
      </c>
      <c r="I35">
        <v>2.9025000000000001E-3</v>
      </c>
      <c r="K35" s="10">
        <f t="shared" si="18"/>
        <v>7216.67</v>
      </c>
      <c r="M35">
        <v>2030</v>
      </c>
      <c r="N35">
        <v>14.776300000000001</v>
      </c>
      <c r="O35">
        <v>5.9105100000000004</v>
      </c>
      <c r="P35">
        <v>5.1717000000000004</v>
      </c>
      <c r="Q35">
        <v>7.4677699999999998</v>
      </c>
      <c r="R35">
        <v>7.4714299999999998</v>
      </c>
      <c r="S35">
        <v>7.4717500000000001</v>
      </c>
      <c r="T35">
        <v>7.4767999999999999</v>
      </c>
      <c r="U35">
        <v>2.9029099999999999E-3</v>
      </c>
      <c r="W35" s="10">
        <f t="shared" si="19"/>
        <v>7471.75</v>
      </c>
      <c r="Y35">
        <v>3</v>
      </c>
      <c r="Z35" t="s">
        <v>109</v>
      </c>
      <c r="AA35">
        <v>2026</v>
      </c>
      <c r="AB35">
        <v>0.40155651199999998</v>
      </c>
      <c r="AC35">
        <v>0.95555509500000002</v>
      </c>
      <c r="AD35">
        <v>0.40155651199999998</v>
      </c>
      <c r="AE35">
        <v>8.5359283099999992</v>
      </c>
      <c r="AF35">
        <v>1.9064000000000001E-2</v>
      </c>
      <c r="AG35">
        <v>25.807768500000002</v>
      </c>
      <c r="AQ35" s="3">
        <f t="shared" ref="AQ35:AQ48" si="20">A26</f>
        <v>2021</v>
      </c>
      <c r="AR35" s="4">
        <f t="shared" ref="AR35:AR48" si="21">G9*1000</f>
        <v>384.61899999999997</v>
      </c>
      <c r="AS35" s="4">
        <f>REBS!W9</f>
        <v>384.61899999999997</v>
      </c>
      <c r="AT35" s="4">
        <f t="shared" ref="AT35:AT48" si="22">G145*1000</f>
        <v>384.61899999999997</v>
      </c>
      <c r="AU35" s="4">
        <f t="shared" ref="AU35:AU48" si="23">G213*1000</f>
        <v>384.61899999999997</v>
      </c>
      <c r="AV35" s="4">
        <f>G281*1000</f>
        <v>384.61899999999997</v>
      </c>
      <c r="AW35" s="4">
        <f t="shared" ref="AW35:AW48" si="24">G349*1000</f>
        <v>384.61899999999997</v>
      </c>
      <c r="AX35" s="4">
        <f t="shared" ref="AX35:AX48" si="25">G417*1000</f>
        <v>384.61899999999997</v>
      </c>
      <c r="AZ35" s="29"/>
      <c r="BA35" s="29"/>
      <c r="BB35" s="29"/>
      <c r="BC35" s="29"/>
      <c r="BD35" s="29"/>
      <c r="BE35" s="29"/>
      <c r="BF35" s="29"/>
    </row>
    <row r="36" spans="1:58" ht="15" customHeight="1" x14ac:dyDescent="0.2">
      <c r="A36">
        <v>2031</v>
      </c>
      <c r="B36">
        <v>14.776300000000001</v>
      </c>
      <c r="C36">
        <v>5.9105100000000004</v>
      </c>
      <c r="D36">
        <v>5.1717000000000004</v>
      </c>
      <c r="E36">
        <v>7.0655299999999999</v>
      </c>
      <c r="F36">
        <v>7.0737699999999997</v>
      </c>
      <c r="G36">
        <v>7.0744499999999997</v>
      </c>
      <c r="H36">
        <v>7.0855399999999999</v>
      </c>
      <c r="I36">
        <v>6.3897199999999998E-3</v>
      </c>
      <c r="K36" s="10">
        <f t="shared" si="18"/>
        <v>7074.45</v>
      </c>
      <c r="M36">
        <v>2031</v>
      </c>
      <c r="N36">
        <v>14.776300000000001</v>
      </c>
      <c r="O36">
        <v>5.9105100000000004</v>
      </c>
      <c r="P36">
        <v>5.1717000000000004</v>
      </c>
      <c r="Q36">
        <v>7.3060900000000002</v>
      </c>
      <c r="R36">
        <v>7.31433</v>
      </c>
      <c r="S36">
        <v>7.3150000000000004</v>
      </c>
      <c r="T36">
        <v>7.3260899999999998</v>
      </c>
      <c r="U36">
        <v>6.3902000000000004E-3</v>
      </c>
      <c r="W36" s="10">
        <f t="shared" si="19"/>
        <v>7315</v>
      </c>
      <c r="Y36">
        <v>3</v>
      </c>
      <c r="Z36" t="s">
        <v>109</v>
      </c>
      <c r="AA36">
        <v>2027</v>
      </c>
      <c r="AB36">
        <v>0.396503673</v>
      </c>
      <c r="AC36">
        <v>0.943545038</v>
      </c>
      <c r="AD36">
        <v>0.396503673</v>
      </c>
      <c r="AE36">
        <v>8.5036910999999993</v>
      </c>
      <c r="AF36">
        <v>1.9064000000000001E-2</v>
      </c>
      <c r="AG36">
        <v>25.7458797</v>
      </c>
      <c r="AQ36" s="3">
        <f t="shared" si="20"/>
        <v>2022</v>
      </c>
      <c r="AR36" s="4">
        <f t="shared" si="21"/>
        <v>788.26900000000001</v>
      </c>
      <c r="AS36" s="7">
        <f>AB3*1000</f>
        <v>788.26921200000004</v>
      </c>
      <c r="AT36" s="4">
        <f t="shared" si="22"/>
        <v>397.78999999999996</v>
      </c>
      <c r="AU36" s="4">
        <f t="shared" si="23"/>
        <v>539.34800000000007</v>
      </c>
      <c r="AV36" s="3" t="s">
        <v>28</v>
      </c>
      <c r="AW36" s="4">
        <f t="shared" si="24"/>
        <v>946.63499999999999</v>
      </c>
      <c r="AX36" s="4">
        <f t="shared" si="25"/>
        <v>788.26900000000001</v>
      </c>
      <c r="AZ36" s="29"/>
      <c r="BA36" s="29"/>
      <c r="BB36" s="29"/>
      <c r="BC36" s="29"/>
      <c r="BD36" s="29"/>
      <c r="BE36" s="29"/>
      <c r="BF36" s="29"/>
    </row>
    <row r="37" spans="1:58" ht="15" customHeight="1" x14ac:dyDescent="0.2">
      <c r="A37">
        <v>2032</v>
      </c>
      <c r="B37">
        <v>14.776300000000001</v>
      </c>
      <c r="C37">
        <v>5.9105100000000004</v>
      </c>
      <c r="D37">
        <v>5.1717000000000004</v>
      </c>
      <c r="E37">
        <v>6.9196</v>
      </c>
      <c r="F37">
        <v>6.9359900000000003</v>
      </c>
      <c r="G37">
        <v>6.9375799999999996</v>
      </c>
      <c r="H37">
        <v>6.9601100000000002</v>
      </c>
      <c r="I37">
        <v>1.2889599999999999E-2</v>
      </c>
      <c r="K37" s="10">
        <f t="shared" si="18"/>
        <v>6937.58</v>
      </c>
      <c r="M37">
        <v>2032</v>
      </c>
      <c r="N37">
        <v>14.776300000000001</v>
      </c>
      <c r="O37">
        <v>5.9105100000000004</v>
      </c>
      <c r="P37">
        <v>5.1717000000000004</v>
      </c>
      <c r="Q37">
        <v>7.14567</v>
      </c>
      <c r="R37">
        <v>7.1620600000000003</v>
      </c>
      <c r="S37">
        <v>7.1636499999999996</v>
      </c>
      <c r="T37">
        <v>7.1861800000000002</v>
      </c>
      <c r="U37">
        <v>1.2890199999999999E-2</v>
      </c>
      <c r="W37" s="10">
        <f t="shared" si="19"/>
        <v>7163.65</v>
      </c>
      <c r="Y37">
        <v>3</v>
      </c>
      <c r="Z37" t="s">
        <v>109</v>
      </c>
      <c r="AA37">
        <v>2028</v>
      </c>
      <c r="AB37">
        <v>0.39149784300000001</v>
      </c>
      <c r="AC37">
        <v>0.93165850800000005</v>
      </c>
      <c r="AD37">
        <v>0.39149784300000001</v>
      </c>
      <c r="AE37">
        <v>8.4648678099999994</v>
      </c>
      <c r="AF37">
        <v>1.9064000000000001E-2</v>
      </c>
      <c r="AG37">
        <v>25.702405299999999</v>
      </c>
      <c r="AQ37" s="3">
        <f t="shared" si="20"/>
        <v>2023</v>
      </c>
      <c r="AR37" s="4">
        <f t="shared" si="21"/>
        <v>764.96100000000001</v>
      </c>
      <c r="AS37" s="7">
        <f>AB4*1000</f>
        <v>780.58106199999997</v>
      </c>
      <c r="AT37" s="4">
        <f t="shared" si="22"/>
        <v>393.137</v>
      </c>
      <c r="AU37" s="4">
        <f t="shared" si="23"/>
        <v>529.54300000000001</v>
      </c>
      <c r="AV37" s="3" t="s">
        <v>28</v>
      </c>
      <c r="AW37" s="4">
        <f t="shared" si="24"/>
        <v>911.78599999999994</v>
      </c>
      <c r="AX37" s="4">
        <f t="shared" si="25"/>
        <v>764.96100000000001</v>
      </c>
      <c r="AZ37" s="29"/>
      <c r="BA37" s="29"/>
      <c r="BB37" s="29"/>
      <c r="BC37" s="29"/>
      <c r="BD37" s="29"/>
      <c r="BE37" s="29"/>
      <c r="BF37" s="29"/>
    </row>
    <row r="38" spans="1:58" ht="15" customHeight="1" x14ac:dyDescent="0.2">
      <c r="A38">
        <v>2033</v>
      </c>
      <c r="B38">
        <v>14.776300000000001</v>
      </c>
      <c r="C38">
        <v>5.9105100000000004</v>
      </c>
      <c r="D38">
        <v>5.1717000000000004</v>
      </c>
      <c r="E38">
        <v>6.7848300000000004</v>
      </c>
      <c r="F38">
        <v>6.8147200000000003</v>
      </c>
      <c r="G38">
        <v>6.8174700000000001</v>
      </c>
      <c r="H38">
        <v>6.8582200000000002</v>
      </c>
      <c r="I38">
        <v>2.3537599999999999E-2</v>
      </c>
      <c r="K38" s="10">
        <f t="shared" si="18"/>
        <v>6817.47</v>
      </c>
      <c r="M38">
        <v>2033</v>
      </c>
      <c r="N38">
        <v>14.776300000000001</v>
      </c>
      <c r="O38">
        <v>5.9105100000000004</v>
      </c>
      <c r="P38">
        <v>5.1717000000000004</v>
      </c>
      <c r="Q38">
        <v>6.9968599999999999</v>
      </c>
      <c r="R38">
        <v>7.0267499999999998</v>
      </c>
      <c r="S38">
        <v>7.0294999999999996</v>
      </c>
      <c r="T38">
        <v>7.0702600000000002</v>
      </c>
      <c r="U38">
        <v>2.35385E-2</v>
      </c>
      <c r="W38" s="10">
        <f t="shared" si="19"/>
        <v>7029.5</v>
      </c>
      <c r="Y38">
        <v>3</v>
      </c>
      <c r="Z38" t="s">
        <v>109</v>
      </c>
      <c r="AA38">
        <v>2029</v>
      </c>
      <c r="AB38">
        <v>0.38806521799999999</v>
      </c>
      <c r="AC38">
        <v>0.92350598399999995</v>
      </c>
      <c r="AD38">
        <v>0.38806521799999999</v>
      </c>
      <c r="AE38">
        <v>8.4211930200000005</v>
      </c>
      <c r="AF38">
        <v>1.9064000000000001E-2</v>
      </c>
      <c r="AG38">
        <v>25.674740799999999</v>
      </c>
      <c r="AQ38" s="3">
        <f t="shared" si="20"/>
        <v>2024</v>
      </c>
      <c r="AR38" s="4">
        <f t="shared" si="21"/>
        <v>748.72799999999995</v>
      </c>
      <c r="AS38" s="4">
        <f>AB5*1000</f>
        <v>779.232124</v>
      </c>
      <c r="AT38" s="4">
        <f t="shared" si="22"/>
        <v>391.59</v>
      </c>
      <c r="AU38" s="4">
        <f t="shared" si="23"/>
        <v>524.13800000000003</v>
      </c>
      <c r="AV38" s="3" t="s">
        <v>28</v>
      </c>
      <c r="AW38" s="4">
        <f t="shared" si="24"/>
        <v>886.05700000000002</v>
      </c>
      <c r="AX38" s="4">
        <f t="shared" si="25"/>
        <v>899.16700000000003</v>
      </c>
      <c r="AZ38" s="29"/>
      <c r="BA38" s="29"/>
      <c r="BB38" s="29"/>
      <c r="BC38" s="29"/>
      <c r="BD38" s="29"/>
      <c r="BE38" s="29"/>
      <c r="BF38" s="29"/>
    </row>
    <row r="39" spans="1:58" ht="15" customHeight="1" x14ac:dyDescent="0.2">
      <c r="A39">
        <v>2034</v>
      </c>
      <c r="B39">
        <v>14.776300000000001</v>
      </c>
      <c r="C39">
        <v>5.9105100000000004</v>
      </c>
      <c r="D39">
        <v>5.1717000000000004</v>
      </c>
      <c r="E39">
        <v>6.6603899999999996</v>
      </c>
      <c r="F39">
        <v>6.7099599999999997</v>
      </c>
      <c r="G39">
        <v>6.7146600000000003</v>
      </c>
      <c r="H39">
        <v>6.7834199999999996</v>
      </c>
      <c r="I39">
        <v>3.9299000000000001E-2</v>
      </c>
      <c r="K39" s="10">
        <f t="shared" si="18"/>
        <v>6714.66</v>
      </c>
      <c r="M39">
        <v>2034</v>
      </c>
      <c r="N39">
        <v>14.776300000000001</v>
      </c>
      <c r="O39">
        <v>5.9105100000000004</v>
      </c>
      <c r="P39">
        <v>5.1717000000000004</v>
      </c>
      <c r="Q39">
        <v>6.8590099999999996</v>
      </c>
      <c r="R39">
        <v>6.9085799999999997</v>
      </c>
      <c r="S39">
        <v>6.9132800000000003</v>
      </c>
      <c r="T39">
        <v>6.9820399999999996</v>
      </c>
      <c r="U39">
        <v>3.93002E-2</v>
      </c>
      <c r="W39" s="10">
        <f t="shared" si="19"/>
        <v>6913.2800000000007</v>
      </c>
      <c r="Y39">
        <v>3</v>
      </c>
      <c r="Z39" t="s">
        <v>109</v>
      </c>
      <c r="AA39">
        <v>2030</v>
      </c>
      <c r="AB39">
        <v>0.38544832800000001</v>
      </c>
      <c r="AC39">
        <v>0.91728858800000002</v>
      </c>
      <c r="AD39">
        <v>0.38544832800000001</v>
      </c>
      <c r="AE39">
        <v>8.3752175599999994</v>
      </c>
      <c r="AF39">
        <v>1.9064000000000001E-2</v>
      </c>
      <c r="AG39">
        <v>25.6622466</v>
      </c>
      <c r="AQ39" s="3">
        <f t="shared" si="20"/>
        <v>2025</v>
      </c>
      <c r="AR39" s="4">
        <f t="shared" si="21"/>
        <v>740.75500000000011</v>
      </c>
      <c r="AS39" s="4">
        <f t="shared" ref="AS39:AS48" si="26">AB6*1000</f>
        <v>769.638732</v>
      </c>
      <c r="AT39" s="4">
        <f t="shared" si="22"/>
        <v>393.84000000000003</v>
      </c>
      <c r="AU39" s="4">
        <f t="shared" si="23"/>
        <v>524.029</v>
      </c>
      <c r="AV39" s="3" t="s">
        <v>28</v>
      </c>
      <c r="AW39" s="4">
        <f t="shared" si="24"/>
        <v>870.75599999999997</v>
      </c>
      <c r="AX39" s="4">
        <f t="shared" si="25"/>
        <v>883.07500000000005</v>
      </c>
      <c r="AZ39" s="29"/>
      <c r="BA39" s="29"/>
      <c r="BB39" s="29"/>
      <c r="BC39" s="29"/>
      <c r="BD39" s="29"/>
      <c r="BE39" s="29"/>
      <c r="BF39" s="29"/>
    </row>
    <row r="40" spans="1:58" ht="15" customHeight="1" x14ac:dyDescent="0.2">
      <c r="Y40">
        <v>3</v>
      </c>
      <c r="Z40" t="s">
        <v>109</v>
      </c>
      <c r="AA40">
        <v>2031</v>
      </c>
      <c r="AB40">
        <v>0.38305623</v>
      </c>
      <c r="AC40">
        <v>0.91160943299999997</v>
      </c>
      <c r="AD40">
        <v>0.38305623</v>
      </c>
      <c r="AE40">
        <v>8.3327455799999992</v>
      </c>
      <c r="AF40">
        <v>1.9064000000000001E-2</v>
      </c>
      <c r="AG40" s="28">
        <v>25.662113099999999</v>
      </c>
      <c r="AQ40" s="3">
        <f t="shared" si="20"/>
        <v>2026</v>
      </c>
      <c r="AR40" s="4">
        <f t="shared" si="21"/>
        <v>741.048</v>
      </c>
      <c r="AS40" s="4">
        <f t="shared" si="26"/>
        <v>768.38627599999995</v>
      </c>
      <c r="AT40" s="4">
        <f t="shared" si="22"/>
        <v>400.04399999999998</v>
      </c>
      <c r="AU40" s="4">
        <f t="shared" si="23"/>
        <v>529.35599999999999</v>
      </c>
      <c r="AV40" s="3" t="s">
        <v>28</v>
      </c>
      <c r="AW40" s="4">
        <f t="shared" si="24"/>
        <v>865.721</v>
      </c>
      <c r="AX40" s="4">
        <f t="shared" si="25"/>
        <v>877.29300000000001</v>
      </c>
      <c r="AZ40" s="29"/>
      <c r="BA40" s="29"/>
      <c r="BB40" s="29"/>
      <c r="BC40" s="29"/>
      <c r="BD40" s="29"/>
      <c r="BE40" s="29"/>
      <c r="BF40" s="29"/>
    </row>
    <row r="41" spans="1:58" ht="15" customHeight="1" x14ac:dyDescent="0.2">
      <c r="A41" t="s">
        <v>107</v>
      </c>
      <c r="M41" t="s">
        <v>107</v>
      </c>
      <c r="Y41">
        <v>3</v>
      </c>
      <c r="Z41" t="s">
        <v>109</v>
      </c>
      <c r="AA41">
        <v>2032</v>
      </c>
      <c r="AB41">
        <v>0.38146168499999999</v>
      </c>
      <c r="AC41">
        <v>0.90782536400000002</v>
      </c>
      <c r="AD41">
        <v>0.38146168499999999</v>
      </c>
      <c r="AE41">
        <v>8.2871823199999994</v>
      </c>
      <c r="AF41">
        <v>1.9064000000000001E-2</v>
      </c>
      <c r="AG41">
        <v>25.673683199999999</v>
      </c>
      <c r="AQ41" s="3">
        <f t="shared" si="20"/>
        <v>2027</v>
      </c>
      <c r="AR41" s="4">
        <f t="shared" si="21"/>
        <v>719.81499999999994</v>
      </c>
      <c r="AS41" s="4">
        <f t="shared" si="26"/>
        <v>745.58481700000004</v>
      </c>
      <c r="AT41" s="4">
        <f t="shared" si="22"/>
        <v>395.05099999999999</v>
      </c>
      <c r="AU41" s="4">
        <f t="shared" si="23"/>
        <v>519.63599999999997</v>
      </c>
      <c r="AV41" s="3" t="s">
        <v>28</v>
      </c>
      <c r="AW41" s="4">
        <f t="shared" si="24"/>
        <v>835.27800000000002</v>
      </c>
      <c r="AX41" s="4">
        <f t="shared" si="25"/>
        <v>846.10300000000007</v>
      </c>
      <c r="AZ41" s="29"/>
      <c r="BA41" s="29"/>
      <c r="BB41" s="29"/>
      <c r="BC41" s="29"/>
      <c r="BD41" s="29"/>
      <c r="BE41" s="29"/>
      <c r="BF41" s="29"/>
    </row>
    <row r="42" spans="1:58" ht="15" customHeight="1" x14ac:dyDescent="0.2">
      <c r="A42" t="s">
        <v>6</v>
      </c>
      <c r="B42" t="s">
        <v>39</v>
      </c>
      <c r="C42" t="s">
        <v>40</v>
      </c>
      <c r="D42" t="s">
        <v>41</v>
      </c>
      <c r="E42" t="s">
        <v>42</v>
      </c>
      <c r="F42" t="s">
        <v>43</v>
      </c>
      <c r="G42" t="s">
        <v>44</v>
      </c>
      <c r="H42" t="s">
        <v>45</v>
      </c>
      <c r="I42" t="s">
        <v>46</v>
      </c>
      <c r="M42" t="s">
        <v>6</v>
      </c>
      <c r="N42" t="s">
        <v>39</v>
      </c>
      <c r="O42" t="s">
        <v>40</v>
      </c>
      <c r="P42" t="s">
        <v>41</v>
      </c>
      <c r="Q42" t="s">
        <v>42</v>
      </c>
      <c r="R42" t="s">
        <v>43</v>
      </c>
      <c r="S42" t="s">
        <v>44</v>
      </c>
      <c r="T42" t="s">
        <v>45</v>
      </c>
      <c r="U42" t="s">
        <v>46</v>
      </c>
      <c r="Y42">
        <v>3</v>
      </c>
      <c r="Z42" t="s">
        <v>109</v>
      </c>
      <c r="AA42">
        <v>2033</v>
      </c>
      <c r="AB42">
        <v>0.38061497</v>
      </c>
      <c r="AC42">
        <v>0.90581840599999996</v>
      </c>
      <c r="AD42">
        <v>0.38061497</v>
      </c>
      <c r="AE42">
        <v>8.2522704999999998</v>
      </c>
      <c r="AF42">
        <v>1.9064000000000001E-2</v>
      </c>
      <c r="AG42">
        <v>25.6924779</v>
      </c>
      <c r="AP42" s="30"/>
      <c r="AQ42" s="3">
        <f t="shared" si="20"/>
        <v>2028</v>
      </c>
      <c r="AR42" s="4">
        <f t="shared" si="21"/>
        <v>699.53300000000002</v>
      </c>
      <c r="AS42" s="4">
        <f t="shared" si="26"/>
        <v>723.802457</v>
      </c>
      <c r="AT42" s="4">
        <f t="shared" si="22"/>
        <v>390.10299999999995</v>
      </c>
      <c r="AU42" s="4">
        <f t="shared" si="23"/>
        <v>510.166</v>
      </c>
      <c r="AV42" s="3" t="s">
        <v>28</v>
      </c>
      <c r="AW42" s="4">
        <f t="shared" si="24"/>
        <v>806.49599999999998</v>
      </c>
      <c r="AX42" s="4">
        <f t="shared" si="25"/>
        <v>816.61300000000006</v>
      </c>
      <c r="AZ42" s="29"/>
      <c r="BA42" s="29"/>
      <c r="BB42" s="29"/>
      <c r="BC42" s="29"/>
      <c r="BD42" s="29"/>
      <c r="BE42" s="29"/>
      <c r="BF42" s="29"/>
    </row>
    <row r="43" spans="1:58" ht="15" customHeight="1" x14ac:dyDescent="0.2">
      <c r="A43">
        <v>2021</v>
      </c>
      <c r="B43">
        <v>0</v>
      </c>
      <c r="C43">
        <v>3.8128099999999998E-2</v>
      </c>
      <c r="D43">
        <v>4.5961799999999997E-2</v>
      </c>
      <c r="E43">
        <v>1.8345799999999999E-2</v>
      </c>
      <c r="F43">
        <v>1.8345799999999999E-2</v>
      </c>
      <c r="G43">
        <v>1.8345799999999999E-2</v>
      </c>
      <c r="H43">
        <v>1.8345799999999999E-2</v>
      </c>
      <c r="I43" s="1">
        <v>1.3877799999999999E-17</v>
      </c>
      <c r="K43" s="11">
        <f t="shared" ref="K43:K57" si="27">G43</f>
        <v>1.8345799999999999E-2</v>
      </c>
      <c r="M43">
        <v>2021</v>
      </c>
      <c r="N43">
        <v>0</v>
      </c>
      <c r="O43">
        <v>3.8128099999999998E-2</v>
      </c>
      <c r="P43">
        <v>4.5961799999999997E-2</v>
      </c>
      <c r="Q43">
        <v>1.8345799999999999E-2</v>
      </c>
      <c r="R43">
        <v>1.8345799999999999E-2</v>
      </c>
      <c r="S43">
        <v>1.8345799999999999E-2</v>
      </c>
      <c r="T43">
        <v>1.8345799999999999E-2</v>
      </c>
      <c r="U43" s="1">
        <v>1.3877799999999999E-17</v>
      </c>
      <c r="W43" s="11">
        <f t="shared" ref="W43:W57" si="28">S43</f>
        <v>1.8345799999999999E-2</v>
      </c>
      <c r="Y43">
        <v>3</v>
      </c>
      <c r="Z43" t="s">
        <v>109</v>
      </c>
      <c r="AA43">
        <v>2034</v>
      </c>
      <c r="AB43">
        <v>0.38043485599999999</v>
      </c>
      <c r="AC43">
        <v>0.905396965</v>
      </c>
      <c r="AD43">
        <v>0.38043485599999999</v>
      </c>
      <c r="AE43">
        <v>8.2291630199999997</v>
      </c>
      <c r="AF43">
        <v>1.9064000000000001E-2</v>
      </c>
      <c r="AG43">
        <v>25.718348599999999</v>
      </c>
      <c r="AQ43" s="3">
        <f t="shared" si="20"/>
        <v>2029</v>
      </c>
      <c r="AR43" s="4">
        <f t="shared" si="21"/>
        <v>683.15199999999993</v>
      </c>
      <c r="AS43" s="4">
        <f t="shared" si="26"/>
        <v>705.99044400000002</v>
      </c>
      <c r="AT43" s="4">
        <f t="shared" si="22"/>
        <v>386.72800000000001</v>
      </c>
      <c r="AU43" s="4">
        <f t="shared" si="23"/>
        <v>503.00100000000003</v>
      </c>
      <c r="AV43" s="3" t="s">
        <v>28</v>
      </c>
      <c r="AW43" s="4">
        <f t="shared" si="24"/>
        <v>782.86400000000003</v>
      </c>
      <c r="AX43" s="4">
        <f t="shared" si="25"/>
        <v>792.31200000000001</v>
      </c>
      <c r="AZ43" s="29"/>
      <c r="BA43" s="29"/>
      <c r="BB43" s="29"/>
      <c r="BC43" s="29"/>
      <c r="BD43" s="29"/>
      <c r="BE43" s="29"/>
      <c r="BF43" s="29"/>
    </row>
    <row r="44" spans="1:58" ht="15" customHeight="1" x14ac:dyDescent="0.2">
      <c r="A44">
        <v>2022</v>
      </c>
      <c r="B44">
        <v>0</v>
      </c>
      <c r="C44">
        <v>3.8128099999999998E-2</v>
      </c>
      <c r="D44">
        <v>4.5961799999999997E-2</v>
      </c>
      <c r="E44">
        <v>3.8128099999999998E-2</v>
      </c>
      <c r="F44">
        <v>3.8128099999999998E-2</v>
      </c>
      <c r="G44">
        <v>3.8128099999999998E-2</v>
      </c>
      <c r="H44">
        <v>3.8128099999999998E-2</v>
      </c>
      <c r="I44" s="1">
        <v>6.3143900000000004E-16</v>
      </c>
      <c r="K44" s="11">
        <f t="shared" si="27"/>
        <v>3.8128099999999998E-2</v>
      </c>
      <c r="M44">
        <v>2022</v>
      </c>
      <c r="N44">
        <v>0</v>
      </c>
      <c r="O44">
        <v>3.8128099999999998E-2</v>
      </c>
      <c r="P44">
        <v>4.5961799999999997E-2</v>
      </c>
      <c r="Q44">
        <v>1.7034199999999999E-2</v>
      </c>
      <c r="R44">
        <v>1.7034199999999999E-2</v>
      </c>
      <c r="S44">
        <v>1.7034199999999999E-2</v>
      </c>
      <c r="T44">
        <v>1.7034199999999999E-2</v>
      </c>
      <c r="U44" s="1">
        <v>8.85108E-9</v>
      </c>
      <c r="W44" s="11">
        <f t="shared" si="28"/>
        <v>1.7034199999999999E-2</v>
      </c>
      <c r="Y44">
        <v>4</v>
      </c>
      <c r="Z44" t="s">
        <v>109</v>
      </c>
      <c r="AA44">
        <v>2021</v>
      </c>
      <c r="AB44">
        <v>0.54172100000000001</v>
      </c>
      <c r="AC44">
        <v>0.95081800000000005</v>
      </c>
      <c r="AD44">
        <v>0.38461899999999999</v>
      </c>
      <c r="AE44">
        <v>8.6847600000000007</v>
      </c>
      <c r="AF44">
        <v>1.8345799999999999E-2</v>
      </c>
      <c r="AG44">
        <v>26.160599999999999</v>
      </c>
      <c r="AQ44" s="3">
        <f t="shared" si="20"/>
        <v>2030</v>
      </c>
      <c r="AR44" s="4">
        <f t="shared" si="21"/>
        <v>669.096</v>
      </c>
      <c r="AS44" s="4">
        <f t="shared" si="26"/>
        <v>690.55521299999998</v>
      </c>
      <c r="AT44" s="4">
        <f t="shared" si="22"/>
        <v>384.16800000000001</v>
      </c>
      <c r="AU44" s="4">
        <f t="shared" si="23"/>
        <v>497.09899999999999</v>
      </c>
      <c r="AV44" s="3" t="s">
        <v>28</v>
      </c>
      <c r="AW44" s="4">
        <f t="shared" si="24"/>
        <v>762.43600000000004</v>
      </c>
      <c r="AX44" s="4">
        <f t="shared" si="25"/>
        <v>771.24599999999998</v>
      </c>
      <c r="AZ44" s="29"/>
      <c r="BA44" s="29"/>
      <c r="BB44" s="29"/>
      <c r="BC44" s="29"/>
      <c r="BD44" s="29"/>
      <c r="BE44" s="29"/>
      <c r="BF44" s="29"/>
    </row>
    <row r="45" spans="1:58" ht="15" customHeight="1" x14ac:dyDescent="0.2">
      <c r="A45">
        <v>2023</v>
      </c>
      <c r="B45">
        <v>0</v>
      </c>
      <c r="C45">
        <v>3.8128099999999998E-2</v>
      </c>
      <c r="D45">
        <v>4.5961799999999997E-2</v>
      </c>
      <c r="E45">
        <v>3.8128099999999998E-2</v>
      </c>
      <c r="F45">
        <v>3.8128099999999998E-2</v>
      </c>
      <c r="G45">
        <v>3.8128099999999998E-2</v>
      </c>
      <c r="H45">
        <v>3.8128099999999998E-2</v>
      </c>
      <c r="I45" s="1">
        <v>6.3143900000000004E-16</v>
      </c>
      <c r="K45" s="11">
        <f t="shared" si="27"/>
        <v>3.8128099999999998E-2</v>
      </c>
      <c r="M45">
        <v>2023</v>
      </c>
      <c r="N45">
        <v>0</v>
      </c>
      <c r="O45">
        <v>3.8128099999999998E-2</v>
      </c>
      <c r="P45">
        <v>4.5961799999999997E-2</v>
      </c>
      <c r="Q45">
        <v>1.6690799999999999E-2</v>
      </c>
      <c r="R45">
        <v>1.6690900000000002E-2</v>
      </c>
      <c r="S45">
        <v>1.6690900000000002E-2</v>
      </c>
      <c r="T45">
        <v>1.6690900000000002E-2</v>
      </c>
      <c r="U45" s="1">
        <v>4.4859300000000001E-8</v>
      </c>
      <c r="W45" s="11">
        <f t="shared" si="28"/>
        <v>1.6690900000000002E-2</v>
      </c>
      <c r="Y45">
        <v>4</v>
      </c>
      <c r="Z45" t="s">
        <v>109</v>
      </c>
      <c r="AA45">
        <v>2022</v>
      </c>
      <c r="AB45">
        <v>0.53934745699999997</v>
      </c>
      <c r="AC45">
        <v>0.946634478</v>
      </c>
      <c r="AD45">
        <v>0.35578500000000002</v>
      </c>
      <c r="AE45">
        <v>8.6483100000000004</v>
      </c>
      <c r="AF45">
        <v>1.70341969E-2</v>
      </c>
      <c r="AG45">
        <v>26.059927600000002</v>
      </c>
      <c r="AQ45" s="3">
        <f t="shared" si="20"/>
        <v>2031</v>
      </c>
      <c r="AR45" s="4">
        <f t="shared" si="21"/>
        <v>656.15500000000009</v>
      </c>
      <c r="AS45" s="4">
        <f t="shared" si="26"/>
        <v>676.283143</v>
      </c>
      <c r="AT45" s="4">
        <f t="shared" si="22"/>
        <v>381.83299999999997</v>
      </c>
      <c r="AU45" s="4">
        <f t="shared" si="23"/>
        <v>491.65199999999999</v>
      </c>
      <c r="AV45" s="3" t="s">
        <v>28</v>
      </c>
      <c r="AW45" s="4">
        <f t="shared" si="24"/>
        <v>743.72400000000005</v>
      </c>
      <c r="AX45" s="4">
        <f t="shared" si="25"/>
        <v>751.92400000000009</v>
      </c>
      <c r="AZ45" s="29"/>
      <c r="BA45" s="29"/>
      <c r="BB45" s="29"/>
      <c r="BC45" s="29"/>
      <c r="BD45" s="29"/>
      <c r="BE45" s="29"/>
      <c r="BF45" s="29"/>
    </row>
    <row r="46" spans="1:58" ht="15" customHeight="1" x14ac:dyDescent="0.2">
      <c r="A46">
        <v>2024</v>
      </c>
      <c r="B46">
        <v>0</v>
      </c>
      <c r="C46">
        <v>3.8128099999999998E-2</v>
      </c>
      <c r="D46">
        <v>4.5961799999999997E-2</v>
      </c>
      <c r="E46">
        <v>3.8128099999999998E-2</v>
      </c>
      <c r="F46">
        <v>3.8128099999999998E-2</v>
      </c>
      <c r="G46">
        <v>3.8128099999999998E-2</v>
      </c>
      <c r="H46">
        <v>3.8128099999999998E-2</v>
      </c>
      <c r="I46" s="1">
        <v>6.3143900000000004E-16</v>
      </c>
      <c r="K46" s="11">
        <f t="shared" si="27"/>
        <v>3.8128099999999998E-2</v>
      </c>
      <c r="M46">
        <v>2024</v>
      </c>
      <c r="N46">
        <v>0</v>
      </c>
      <c r="O46">
        <v>3.8128099999999998E-2</v>
      </c>
      <c r="P46">
        <v>4.5961799999999997E-2</v>
      </c>
      <c r="Q46">
        <v>3.8128099999999998E-2</v>
      </c>
      <c r="R46">
        <v>3.8128099999999998E-2</v>
      </c>
      <c r="S46">
        <v>3.8128099999999998E-2</v>
      </c>
      <c r="T46">
        <v>3.8128099999999998E-2</v>
      </c>
      <c r="U46" s="1">
        <v>6.3143900000000004E-16</v>
      </c>
      <c r="W46" s="11">
        <f t="shared" si="28"/>
        <v>3.8128099999999998E-2</v>
      </c>
      <c r="Y46">
        <v>4</v>
      </c>
      <c r="Z46" t="s">
        <v>109</v>
      </c>
      <c r="AA46">
        <v>2023</v>
      </c>
      <c r="AB46">
        <v>0.53408062099999998</v>
      </c>
      <c r="AC46">
        <v>0.93740917999999995</v>
      </c>
      <c r="AD46">
        <v>0.34526499999999999</v>
      </c>
      <c r="AE46">
        <v>8.6270299999999995</v>
      </c>
      <c r="AF46">
        <v>1.66908814E-2</v>
      </c>
      <c r="AG46">
        <v>25.9966878</v>
      </c>
      <c r="AQ46" s="3">
        <f t="shared" si="20"/>
        <v>2032</v>
      </c>
      <c r="AR46" s="4">
        <f t="shared" si="21"/>
        <v>645.39800000000002</v>
      </c>
      <c r="AS46" s="4">
        <f t="shared" si="26"/>
        <v>664.25391400000001</v>
      </c>
      <c r="AT46" s="4">
        <f t="shared" si="22"/>
        <v>380.29300000000001</v>
      </c>
      <c r="AU46" s="4">
        <f t="shared" si="23"/>
        <v>487.42400000000004</v>
      </c>
      <c r="AV46" s="3" t="s">
        <v>28</v>
      </c>
      <c r="AW46" s="4">
        <f t="shared" si="24"/>
        <v>727.97</v>
      </c>
      <c r="AX46" s="4">
        <f t="shared" si="25"/>
        <v>735.59300000000007</v>
      </c>
      <c r="AZ46" s="29"/>
      <c r="BA46" s="29"/>
      <c r="BB46" s="29"/>
      <c r="BC46" s="29"/>
      <c r="BD46" s="29"/>
      <c r="BE46" s="29"/>
      <c r="BF46" s="29"/>
    </row>
    <row r="47" spans="1:58" ht="15" customHeight="1" x14ac:dyDescent="0.2">
      <c r="A47">
        <v>2025</v>
      </c>
      <c r="B47">
        <v>0</v>
      </c>
      <c r="C47">
        <v>3.8128099999999998E-2</v>
      </c>
      <c r="D47">
        <v>4.5961799999999997E-2</v>
      </c>
      <c r="E47">
        <v>3.8128099999999998E-2</v>
      </c>
      <c r="F47">
        <v>3.8128099999999998E-2</v>
      </c>
      <c r="G47">
        <v>3.8128099999999998E-2</v>
      </c>
      <c r="H47">
        <v>3.8128099999999998E-2</v>
      </c>
      <c r="I47" s="1">
        <v>6.3143900000000004E-16</v>
      </c>
      <c r="K47" s="11">
        <f t="shared" si="27"/>
        <v>3.8128099999999998E-2</v>
      </c>
      <c r="M47">
        <v>2025</v>
      </c>
      <c r="N47">
        <v>0</v>
      </c>
      <c r="O47">
        <v>3.8128099999999998E-2</v>
      </c>
      <c r="P47">
        <v>4.5961799999999997E-2</v>
      </c>
      <c r="Q47">
        <v>3.8128099999999998E-2</v>
      </c>
      <c r="R47">
        <v>3.8128099999999998E-2</v>
      </c>
      <c r="S47">
        <v>3.8128099999999998E-2</v>
      </c>
      <c r="T47">
        <v>3.8128099999999998E-2</v>
      </c>
      <c r="U47" s="1">
        <v>6.3143900000000004E-16</v>
      </c>
      <c r="W47" s="11">
        <f t="shared" si="28"/>
        <v>3.8128099999999998E-2</v>
      </c>
      <c r="Y47">
        <v>4</v>
      </c>
      <c r="Z47" t="s">
        <v>109</v>
      </c>
      <c r="AA47">
        <v>2024</v>
      </c>
      <c r="AB47">
        <v>0.53315119</v>
      </c>
      <c r="AC47">
        <v>0.93579648900000001</v>
      </c>
      <c r="AD47">
        <v>0.53315119</v>
      </c>
      <c r="AE47">
        <v>8.5700398799999995</v>
      </c>
      <c r="AF47">
        <v>2.59344E-2</v>
      </c>
      <c r="AG47">
        <v>25.9546201</v>
      </c>
      <c r="AQ47" s="3">
        <f t="shared" si="20"/>
        <v>2033</v>
      </c>
      <c r="AR47" s="4">
        <f t="shared" si="21"/>
        <v>636.66399999999999</v>
      </c>
      <c r="AS47" s="4">
        <f t="shared" si="26"/>
        <v>654.31058499999995</v>
      </c>
      <c r="AT47" s="4">
        <f t="shared" si="22"/>
        <v>379.50099999999998</v>
      </c>
      <c r="AU47" s="4">
        <f t="shared" si="23"/>
        <v>484.33300000000003</v>
      </c>
      <c r="AV47" s="3" t="s">
        <v>28</v>
      </c>
      <c r="AW47" s="4">
        <f t="shared" si="24"/>
        <v>714.93899999999996</v>
      </c>
      <c r="AX47" s="4">
        <f t="shared" si="25"/>
        <v>722.01800000000003</v>
      </c>
      <c r="AZ47" s="29"/>
      <c r="BA47" s="29"/>
      <c r="BB47" s="29"/>
      <c r="BC47" s="29"/>
      <c r="BD47" s="29"/>
      <c r="BE47" s="29"/>
      <c r="BF47" s="29"/>
    </row>
    <row r="48" spans="1:58" ht="15" customHeight="1" x14ac:dyDescent="0.2">
      <c r="A48">
        <v>2026</v>
      </c>
      <c r="B48">
        <v>0</v>
      </c>
      <c r="C48">
        <v>3.8128099999999998E-2</v>
      </c>
      <c r="D48">
        <v>4.5961799999999997E-2</v>
      </c>
      <c r="E48">
        <v>3.8128099999999998E-2</v>
      </c>
      <c r="F48">
        <v>3.8128099999999998E-2</v>
      </c>
      <c r="G48">
        <v>3.8128099999999998E-2</v>
      </c>
      <c r="H48">
        <v>3.8128099999999998E-2</v>
      </c>
      <c r="I48" s="1">
        <v>6.3143900000000004E-16</v>
      </c>
      <c r="K48" s="11">
        <f t="shared" si="27"/>
        <v>3.8128099999999998E-2</v>
      </c>
      <c r="M48">
        <v>2026</v>
      </c>
      <c r="N48">
        <v>0</v>
      </c>
      <c r="O48">
        <v>3.8128099999999998E-2</v>
      </c>
      <c r="P48">
        <v>4.5961799999999997E-2</v>
      </c>
      <c r="Q48">
        <v>3.8128099999999998E-2</v>
      </c>
      <c r="R48">
        <v>3.8128099999999998E-2</v>
      </c>
      <c r="S48">
        <v>3.8128099999999998E-2</v>
      </c>
      <c r="T48">
        <v>3.8128099999999998E-2</v>
      </c>
      <c r="U48" s="1">
        <v>6.3143900000000004E-16</v>
      </c>
      <c r="W48" s="11">
        <f t="shared" si="28"/>
        <v>3.8128099999999998E-2</v>
      </c>
      <c r="Y48">
        <v>4</v>
      </c>
      <c r="Z48" t="s">
        <v>109</v>
      </c>
      <c r="AA48">
        <v>2025</v>
      </c>
      <c r="AB48">
        <v>0.53266650000000004</v>
      </c>
      <c r="AC48">
        <v>0.93495355300000005</v>
      </c>
      <c r="AD48">
        <v>0.53266650000000004</v>
      </c>
      <c r="AE48">
        <v>8.4826599999999992</v>
      </c>
      <c r="AF48">
        <v>2.59344E-2</v>
      </c>
      <c r="AG48">
        <v>25.7364532</v>
      </c>
      <c r="AQ48" s="3">
        <f t="shared" si="20"/>
        <v>2034</v>
      </c>
      <c r="AR48" s="4">
        <f t="shared" si="21"/>
        <v>629.73800000000006</v>
      </c>
      <c r="AS48" s="4">
        <f t="shared" si="26"/>
        <v>646.23821199999998</v>
      </c>
      <c r="AT48" s="4">
        <f t="shared" si="22"/>
        <v>379.37299999999999</v>
      </c>
      <c r="AU48" s="4">
        <f t="shared" si="23"/>
        <v>482.25700000000001</v>
      </c>
      <c r="AV48" s="6" t="s">
        <v>28</v>
      </c>
      <c r="AW48" s="4">
        <f t="shared" si="24"/>
        <v>704.33600000000001</v>
      </c>
      <c r="AX48" s="4">
        <f t="shared" si="25"/>
        <v>710.90299999999991</v>
      </c>
      <c r="AZ48" s="29"/>
      <c r="BA48" s="29"/>
      <c r="BB48" s="29"/>
      <c r="BC48" s="29"/>
      <c r="BD48" s="29"/>
      <c r="BE48" s="29"/>
      <c r="BF48" s="29"/>
    </row>
    <row r="49" spans="1:42" ht="15" customHeight="1" x14ac:dyDescent="0.2">
      <c r="A49">
        <v>2027</v>
      </c>
      <c r="B49">
        <v>0</v>
      </c>
      <c r="C49">
        <v>3.8128099999999998E-2</v>
      </c>
      <c r="D49">
        <v>4.5961799999999997E-2</v>
      </c>
      <c r="E49">
        <v>3.8128099999999998E-2</v>
      </c>
      <c r="F49">
        <v>3.8128099999999998E-2</v>
      </c>
      <c r="G49">
        <v>3.8128099999999998E-2</v>
      </c>
      <c r="H49">
        <v>3.8128099999999998E-2</v>
      </c>
      <c r="I49" s="1">
        <v>6.3143900000000004E-16</v>
      </c>
      <c r="K49" s="11">
        <f t="shared" si="27"/>
        <v>3.8128099999999998E-2</v>
      </c>
      <c r="M49">
        <v>2027</v>
      </c>
      <c r="N49">
        <v>0</v>
      </c>
      <c r="O49">
        <v>3.8128099999999998E-2</v>
      </c>
      <c r="P49">
        <v>4.5961799999999997E-2</v>
      </c>
      <c r="Q49">
        <v>3.8128099999999998E-2</v>
      </c>
      <c r="R49">
        <v>3.8128099999999998E-2</v>
      </c>
      <c r="S49">
        <v>3.8128099999999998E-2</v>
      </c>
      <c r="T49">
        <v>3.8128099999999998E-2</v>
      </c>
      <c r="U49" s="1">
        <v>6.3143900000000004E-16</v>
      </c>
      <c r="W49" s="11">
        <f t="shared" si="28"/>
        <v>3.8128099999999998E-2</v>
      </c>
      <c r="Y49">
        <v>4</v>
      </c>
      <c r="Z49" t="s">
        <v>109</v>
      </c>
      <c r="AA49">
        <v>2026</v>
      </c>
      <c r="AB49">
        <v>0.53762986099999999</v>
      </c>
      <c r="AC49">
        <v>0.94359073800000004</v>
      </c>
      <c r="AD49">
        <v>0.53762986099999999</v>
      </c>
      <c r="AE49">
        <v>8.4000984899999995</v>
      </c>
      <c r="AF49">
        <v>2.59344E-2</v>
      </c>
      <c r="AG49">
        <v>25.533415600000001</v>
      </c>
    </row>
    <row r="50" spans="1:42" ht="15" customHeight="1" x14ac:dyDescent="0.2">
      <c r="A50">
        <v>2028</v>
      </c>
      <c r="B50">
        <v>0</v>
      </c>
      <c r="C50">
        <v>3.8128099999999998E-2</v>
      </c>
      <c r="D50">
        <v>4.5961799999999997E-2</v>
      </c>
      <c r="E50">
        <v>3.8128099999999998E-2</v>
      </c>
      <c r="F50">
        <v>3.8128099999999998E-2</v>
      </c>
      <c r="G50">
        <v>3.8128099999999998E-2</v>
      </c>
      <c r="H50">
        <v>3.8128099999999998E-2</v>
      </c>
      <c r="I50" s="1">
        <v>6.3143900000000004E-16</v>
      </c>
      <c r="K50" s="11">
        <f t="shared" si="27"/>
        <v>3.8128099999999998E-2</v>
      </c>
      <c r="M50">
        <v>2028</v>
      </c>
      <c r="N50">
        <v>0</v>
      </c>
      <c r="O50">
        <v>3.8128099999999998E-2</v>
      </c>
      <c r="P50">
        <v>4.5961799999999997E-2</v>
      </c>
      <c r="Q50">
        <v>3.8128099999999998E-2</v>
      </c>
      <c r="R50">
        <v>3.8128099999999998E-2</v>
      </c>
      <c r="S50">
        <v>3.8128099999999998E-2</v>
      </c>
      <c r="T50">
        <v>3.8128099999999998E-2</v>
      </c>
      <c r="U50" s="1">
        <v>6.3143900000000004E-16</v>
      </c>
      <c r="W50" s="11">
        <f t="shared" si="28"/>
        <v>3.8128099999999998E-2</v>
      </c>
      <c r="Y50">
        <v>4</v>
      </c>
      <c r="Z50" t="s">
        <v>109</v>
      </c>
      <c r="AA50">
        <v>2027</v>
      </c>
      <c r="AB50">
        <v>0.52752966499999998</v>
      </c>
      <c r="AC50">
        <v>0.92587525500000001</v>
      </c>
      <c r="AD50">
        <v>0.52752966499999998</v>
      </c>
      <c r="AE50">
        <v>8.3140943400000005</v>
      </c>
      <c r="AF50">
        <v>2.59344E-2</v>
      </c>
      <c r="AG50">
        <v>25.340770800000001</v>
      </c>
    </row>
    <row r="51" spans="1:42" ht="15" customHeight="1" x14ac:dyDescent="0.2">
      <c r="A51">
        <v>2029</v>
      </c>
      <c r="B51">
        <v>0</v>
      </c>
      <c r="C51">
        <v>3.8128099999999998E-2</v>
      </c>
      <c r="D51">
        <v>4.5961799999999997E-2</v>
      </c>
      <c r="E51">
        <v>3.8128099999999998E-2</v>
      </c>
      <c r="F51">
        <v>3.8128099999999998E-2</v>
      </c>
      <c r="G51">
        <v>3.8128099999999998E-2</v>
      </c>
      <c r="H51">
        <v>3.8128099999999998E-2</v>
      </c>
      <c r="I51" s="1">
        <v>6.3143900000000004E-16</v>
      </c>
      <c r="K51" s="11">
        <f t="shared" si="27"/>
        <v>3.8128099999999998E-2</v>
      </c>
      <c r="M51">
        <v>2029</v>
      </c>
      <c r="N51">
        <v>0</v>
      </c>
      <c r="O51">
        <v>3.8128099999999998E-2</v>
      </c>
      <c r="P51">
        <v>4.5961799999999997E-2</v>
      </c>
      <c r="Q51">
        <v>3.8128099999999998E-2</v>
      </c>
      <c r="R51">
        <v>3.8128099999999998E-2</v>
      </c>
      <c r="S51">
        <v>3.8128099999999998E-2</v>
      </c>
      <c r="T51">
        <v>3.8128099999999998E-2</v>
      </c>
      <c r="U51" s="1">
        <v>6.3143900000000004E-16</v>
      </c>
      <c r="W51" s="11">
        <f t="shared" si="28"/>
        <v>3.8128099999999998E-2</v>
      </c>
      <c r="Y51">
        <v>4</v>
      </c>
      <c r="Z51" t="s">
        <v>109</v>
      </c>
      <c r="AA51">
        <v>2028</v>
      </c>
      <c r="AB51">
        <v>0.51769003499999999</v>
      </c>
      <c r="AC51">
        <v>0.90862562300000005</v>
      </c>
      <c r="AD51">
        <v>0.51769003499999999</v>
      </c>
      <c r="AE51">
        <v>8.2235087999999994</v>
      </c>
      <c r="AF51">
        <v>2.59344E-2</v>
      </c>
      <c r="AG51">
        <v>25.1743296</v>
      </c>
    </row>
    <row r="52" spans="1:42" ht="15" customHeight="1" x14ac:dyDescent="0.2">
      <c r="A52">
        <v>2030</v>
      </c>
      <c r="B52">
        <v>0</v>
      </c>
      <c r="C52">
        <v>3.8128099999999998E-2</v>
      </c>
      <c r="D52">
        <v>4.5961799999999997E-2</v>
      </c>
      <c r="E52">
        <v>3.8128099999999998E-2</v>
      </c>
      <c r="F52">
        <v>3.8128099999999998E-2</v>
      </c>
      <c r="G52">
        <v>3.8128099999999998E-2</v>
      </c>
      <c r="H52">
        <v>3.8128099999999998E-2</v>
      </c>
      <c r="I52" s="1">
        <v>6.3143900000000004E-16</v>
      </c>
      <c r="K52" s="11">
        <f t="shared" si="27"/>
        <v>3.8128099999999998E-2</v>
      </c>
      <c r="M52">
        <v>2030</v>
      </c>
      <c r="N52">
        <v>0</v>
      </c>
      <c r="O52">
        <v>3.8128099999999998E-2</v>
      </c>
      <c r="P52">
        <v>4.5961799999999997E-2</v>
      </c>
      <c r="Q52">
        <v>3.8128099999999998E-2</v>
      </c>
      <c r="R52">
        <v>3.8128099999999998E-2</v>
      </c>
      <c r="S52">
        <v>3.8128099999999998E-2</v>
      </c>
      <c r="T52">
        <v>3.8128099999999998E-2</v>
      </c>
      <c r="U52" s="1">
        <v>6.3143900000000004E-16</v>
      </c>
      <c r="W52" s="11">
        <f t="shared" si="28"/>
        <v>3.8128099999999998E-2</v>
      </c>
      <c r="X52">
        <f>97271/106526</f>
        <v>0.91311980173854268</v>
      </c>
      <c r="Y52">
        <v>4</v>
      </c>
      <c r="Z52" t="s">
        <v>109</v>
      </c>
      <c r="AA52">
        <v>2029</v>
      </c>
      <c r="AB52">
        <v>0.51016650299999999</v>
      </c>
      <c r="AC52">
        <v>0.89543371100000002</v>
      </c>
      <c r="AD52">
        <v>0.51016650299999999</v>
      </c>
      <c r="AE52">
        <v>8.1303132999999992</v>
      </c>
      <c r="AF52">
        <v>2.59344E-2</v>
      </c>
      <c r="AG52">
        <v>25.031386000000001</v>
      </c>
    </row>
    <row r="53" spans="1:42" ht="15" customHeight="1" x14ac:dyDescent="0.2">
      <c r="A53">
        <v>2031</v>
      </c>
      <c r="B53">
        <v>0</v>
      </c>
      <c r="C53">
        <v>3.8128099999999998E-2</v>
      </c>
      <c r="D53">
        <v>4.5961799999999997E-2</v>
      </c>
      <c r="E53">
        <v>3.8128099999999998E-2</v>
      </c>
      <c r="F53">
        <v>3.8128099999999998E-2</v>
      </c>
      <c r="G53">
        <v>3.8128099999999998E-2</v>
      </c>
      <c r="H53">
        <v>3.8128099999999998E-2</v>
      </c>
      <c r="I53" s="1">
        <v>6.3143900000000004E-16</v>
      </c>
      <c r="K53" s="11">
        <f t="shared" si="27"/>
        <v>3.8128099999999998E-2</v>
      </c>
      <c r="M53">
        <v>2031</v>
      </c>
      <c r="N53">
        <v>0</v>
      </c>
      <c r="O53">
        <v>3.8128099999999998E-2</v>
      </c>
      <c r="P53">
        <v>4.5961799999999997E-2</v>
      </c>
      <c r="Q53">
        <v>3.8128099999999998E-2</v>
      </c>
      <c r="R53">
        <v>3.8128099999999998E-2</v>
      </c>
      <c r="S53">
        <v>3.8128099999999998E-2</v>
      </c>
      <c r="T53">
        <v>3.8128099999999998E-2</v>
      </c>
      <c r="U53" s="1">
        <v>6.3143900000000004E-16</v>
      </c>
      <c r="W53" s="11">
        <f t="shared" si="28"/>
        <v>3.8128099999999998E-2</v>
      </c>
      <c r="X53">
        <f>(17240-16250)/17240</f>
        <v>5.7424593967517402E-2</v>
      </c>
      <c r="Y53">
        <v>4</v>
      </c>
      <c r="Z53" t="s">
        <v>109</v>
      </c>
      <c r="AA53">
        <v>2030</v>
      </c>
      <c r="AB53">
        <v>0.503913061</v>
      </c>
      <c r="AC53">
        <v>0.88446649499999996</v>
      </c>
      <c r="AD53">
        <v>0.503913061</v>
      </c>
      <c r="AE53">
        <v>8.0371874800000001</v>
      </c>
      <c r="AF53">
        <v>2.59344E-2</v>
      </c>
      <c r="AG53">
        <v>24.910503800000001</v>
      </c>
      <c r="AM53" s="48"/>
      <c r="AN53" s="48"/>
      <c r="AO53" s="45"/>
      <c r="AP53" s="48"/>
    </row>
    <row r="54" spans="1:42" ht="15" customHeight="1" x14ac:dyDescent="0.2">
      <c r="A54">
        <v>2032</v>
      </c>
      <c r="B54">
        <v>0</v>
      </c>
      <c r="C54">
        <v>3.8128099999999998E-2</v>
      </c>
      <c r="D54">
        <v>4.5961799999999997E-2</v>
      </c>
      <c r="E54">
        <v>3.8128099999999998E-2</v>
      </c>
      <c r="F54">
        <v>3.8128099999999998E-2</v>
      </c>
      <c r="G54">
        <v>3.8128099999999998E-2</v>
      </c>
      <c r="H54">
        <v>3.8128099999999998E-2</v>
      </c>
      <c r="I54" s="1">
        <v>6.3143900000000004E-16</v>
      </c>
      <c r="K54" s="11">
        <f t="shared" si="27"/>
        <v>3.8128099999999998E-2</v>
      </c>
      <c r="M54">
        <v>2032</v>
      </c>
      <c r="N54">
        <v>0</v>
      </c>
      <c r="O54">
        <v>3.8128099999999998E-2</v>
      </c>
      <c r="P54">
        <v>4.5961799999999997E-2</v>
      </c>
      <c r="Q54">
        <v>3.8128099999999998E-2</v>
      </c>
      <c r="R54">
        <v>3.8128099999999998E-2</v>
      </c>
      <c r="S54">
        <v>3.8128099999999998E-2</v>
      </c>
      <c r="T54">
        <v>3.8128099999999998E-2</v>
      </c>
      <c r="U54" s="1">
        <v>6.3143900000000004E-16</v>
      </c>
      <c r="W54" s="11">
        <f t="shared" si="28"/>
        <v>3.8128099999999998E-2</v>
      </c>
      <c r="Y54">
        <v>4</v>
      </c>
      <c r="Z54" t="s">
        <v>109</v>
      </c>
      <c r="AA54">
        <v>2031</v>
      </c>
      <c r="AB54">
        <v>0.49812147499999998</v>
      </c>
      <c r="AC54">
        <v>0.87431230199999999</v>
      </c>
      <c r="AD54">
        <v>0.49812147499999998</v>
      </c>
      <c r="AE54">
        <v>7.9498531200000002</v>
      </c>
      <c r="AF54">
        <v>2.59344E-2</v>
      </c>
      <c r="AG54">
        <v>24.808353</v>
      </c>
      <c r="AM54" s="48"/>
      <c r="AN54" s="45"/>
      <c r="AO54" s="45"/>
      <c r="AP54" s="45"/>
    </row>
    <row r="55" spans="1:42" ht="15" customHeight="1" x14ac:dyDescent="0.2">
      <c r="A55">
        <v>2033</v>
      </c>
      <c r="B55">
        <v>0</v>
      </c>
      <c r="C55">
        <v>3.8128099999999998E-2</v>
      </c>
      <c r="D55">
        <v>4.5961799999999997E-2</v>
      </c>
      <c r="E55">
        <v>3.8128099999999998E-2</v>
      </c>
      <c r="F55">
        <v>3.8128099999999998E-2</v>
      </c>
      <c r="G55">
        <v>3.8128099999999998E-2</v>
      </c>
      <c r="H55">
        <v>3.8128099999999998E-2</v>
      </c>
      <c r="I55" s="1">
        <v>6.3143900000000004E-16</v>
      </c>
      <c r="K55" s="11">
        <f t="shared" si="27"/>
        <v>3.8128099999999998E-2</v>
      </c>
      <c r="M55">
        <v>2033</v>
      </c>
      <c r="N55">
        <v>0</v>
      </c>
      <c r="O55">
        <v>3.8128099999999998E-2</v>
      </c>
      <c r="P55">
        <v>4.5961799999999997E-2</v>
      </c>
      <c r="Q55">
        <v>3.8128099999999998E-2</v>
      </c>
      <c r="R55">
        <v>3.8128099999999998E-2</v>
      </c>
      <c r="S55">
        <v>3.8128099999999998E-2</v>
      </c>
      <c r="T55">
        <v>3.8128099999999998E-2</v>
      </c>
      <c r="U55" s="1">
        <v>6.3143900000000004E-16</v>
      </c>
      <c r="W55" s="11">
        <f t="shared" si="28"/>
        <v>3.8128099999999998E-2</v>
      </c>
      <c r="Y55">
        <v>4</v>
      </c>
      <c r="Z55" t="s">
        <v>109</v>
      </c>
      <c r="AA55">
        <v>2032</v>
      </c>
      <c r="AB55">
        <v>0.49355791799999998</v>
      </c>
      <c r="AC55">
        <v>0.86631124599999998</v>
      </c>
      <c r="AD55">
        <v>0.49355791799999998</v>
      </c>
      <c r="AE55">
        <v>7.8621970299999999</v>
      </c>
      <c r="AF55">
        <v>2.59344E-2</v>
      </c>
      <c r="AG55">
        <v>24.723953600000002</v>
      </c>
      <c r="AM55" s="45"/>
      <c r="AN55" s="45"/>
      <c r="AO55" s="45"/>
      <c r="AP55" s="45"/>
    </row>
    <row r="56" spans="1:42" ht="15" customHeight="1" x14ac:dyDescent="0.2">
      <c r="A56">
        <v>2034</v>
      </c>
      <c r="B56">
        <v>0</v>
      </c>
      <c r="C56">
        <v>3.8128099999999998E-2</v>
      </c>
      <c r="D56">
        <v>4.5961799999999997E-2</v>
      </c>
      <c r="E56">
        <v>3.8128099999999998E-2</v>
      </c>
      <c r="F56">
        <v>3.8128099999999998E-2</v>
      </c>
      <c r="G56">
        <v>3.8128099999999998E-2</v>
      </c>
      <c r="H56">
        <v>3.8128099999999998E-2</v>
      </c>
      <c r="I56" s="1">
        <v>6.3143900000000004E-16</v>
      </c>
      <c r="K56" s="11">
        <f t="shared" si="27"/>
        <v>3.8128099999999998E-2</v>
      </c>
      <c r="M56">
        <v>2034</v>
      </c>
      <c r="N56">
        <v>0</v>
      </c>
      <c r="O56">
        <v>3.8128099999999998E-2</v>
      </c>
      <c r="P56">
        <v>4.5961799999999997E-2</v>
      </c>
      <c r="Q56">
        <v>3.8128099999999998E-2</v>
      </c>
      <c r="R56">
        <v>3.8128099999999998E-2</v>
      </c>
      <c r="S56">
        <v>3.8128099999999998E-2</v>
      </c>
      <c r="T56">
        <v>3.8128099999999998E-2</v>
      </c>
      <c r="U56" s="1">
        <v>6.3143900000000004E-16</v>
      </c>
      <c r="W56" s="11">
        <f t="shared" si="28"/>
        <v>3.8128099999999998E-2</v>
      </c>
      <c r="Y56">
        <v>4</v>
      </c>
      <c r="Z56" t="s">
        <v>109</v>
      </c>
      <c r="AA56">
        <v>2033</v>
      </c>
      <c r="AB56">
        <v>0.49014343999999999</v>
      </c>
      <c r="AC56">
        <v>0.86032509400000001</v>
      </c>
      <c r="AD56">
        <v>0.49014343999999999</v>
      </c>
      <c r="AE56">
        <v>7.78729753</v>
      </c>
      <c r="AF56">
        <v>2.59344E-2</v>
      </c>
      <c r="AG56">
        <v>24.652320599999999</v>
      </c>
    </row>
    <row r="57" spans="1:42" ht="15" customHeight="1" x14ac:dyDescent="0.2">
      <c r="K57" s="11">
        <f t="shared" si="27"/>
        <v>0</v>
      </c>
      <c r="W57" s="11">
        <f t="shared" si="28"/>
        <v>0</v>
      </c>
      <c r="Y57">
        <v>4</v>
      </c>
      <c r="Z57" t="s">
        <v>109</v>
      </c>
      <c r="AA57">
        <v>2034</v>
      </c>
      <c r="AB57">
        <v>0.48775722900000001</v>
      </c>
      <c r="AC57">
        <v>0.85614306100000004</v>
      </c>
      <c r="AD57">
        <v>0.48775722900000001</v>
      </c>
      <c r="AE57">
        <v>7.7261986900000004</v>
      </c>
      <c r="AF57">
        <v>2.59344E-2</v>
      </c>
      <c r="AG57">
        <v>24.592834199999999</v>
      </c>
    </row>
    <row r="58" spans="1:42" ht="15" customHeight="1" x14ac:dyDescent="0.2">
      <c r="A58" t="s">
        <v>108</v>
      </c>
      <c r="M58" t="s">
        <v>108</v>
      </c>
      <c r="Y58">
        <v>5</v>
      </c>
      <c r="Z58" t="s">
        <v>109</v>
      </c>
      <c r="AA58">
        <v>2021</v>
      </c>
      <c r="AB58">
        <v>0</v>
      </c>
      <c r="AC58">
        <v>0.95081800000000005</v>
      </c>
      <c r="AD58">
        <v>0.38461899999999999</v>
      </c>
      <c r="AE58">
        <v>8.6847600000000007</v>
      </c>
      <c r="AF58">
        <v>1.8345799999999999E-2</v>
      </c>
      <c r="AG58">
        <v>26.160599999999999</v>
      </c>
    </row>
    <row r="59" spans="1:42" ht="15" customHeight="1" x14ac:dyDescent="0.2">
      <c r="A59" t="s">
        <v>6</v>
      </c>
      <c r="B59" t="s">
        <v>47</v>
      </c>
      <c r="C59" t="s">
        <v>48</v>
      </c>
      <c r="D59" t="s">
        <v>49</v>
      </c>
      <c r="E59" t="s">
        <v>50</v>
      </c>
      <c r="F59" t="s">
        <v>51</v>
      </c>
      <c r="G59" t="s">
        <v>52</v>
      </c>
      <c r="H59" t="s">
        <v>53</v>
      </c>
      <c r="I59" t="s">
        <v>54</v>
      </c>
      <c r="M59" t="s">
        <v>6</v>
      </c>
      <c r="N59" t="s">
        <v>47</v>
      </c>
      <c r="O59" t="s">
        <v>48</v>
      </c>
      <c r="P59" t="s">
        <v>49</v>
      </c>
      <c r="Q59" t="s">
        <v>50</v>
      </c>
      <c r="R59" t="s">
        <v>51</v>
      </c>
      <c r="S59" t="s">
        <v>52</v>
      </c>
      <c r="T59" t="s">
        <v>53</v>
      </c>
      <c r="U59" t="s">
        <v>54</v>
      </c>
      <c r="Y59">
        <v>5</v>
      </c>
      <c r="Z59" t="s">
        <v>109</v>
      </c>
      <c r="AA59">
        <v>2022</v>
      </c>
      <c r="AB59">
        <v>0</v>
      </c>
      <c r="AC59">
        <v>0.946634478</v>
      </c>
      <c r="AD59">
        <v>0.35578500000000002</v>
      </c>
      <c r="AE59">
        <v>8.6483100000000004</v>
      </c>
      <c r="AF59">
        <v>1.70341969E-2</v>
      </c>
      <c r="AG59">
        <v>26.059927600000002</v>
      </c>
    </row>
    <row r="60" spans="1:42" ht="15" customHeight="1" x14ac:dyDescent="0.2">
      <c r="A60">
        <v>2021</v>
      </c>
      <c r="B60">
        <v>81.051199999999994</v>
      </c>
      <c r="C60">
        <v>20.766300000000001</v>
      </c>
      <c r="D60">
        <v>19.077300000000001</v>
      </c>
      <c r="E60">
        <v>26.160599999999999</v>
      </c>
      <c r="F60">
        <v>26.160599999999999</v>
      </c>
      <c r="G60">
        <v>26.160599999999999</v>
      </c>
      <c r="H60">
        <v>26.160599999999999</v>
      </c>
      <c r="I60" s="1">
        <v>3.8013999999999998E-13</v>
      </c>
      <c r="K60" s="10">
        <f t="shared" ref="K60:K73" si="29">G60*1000</f>
        <v>26160.6</v>
      </c>
      <c r="M60">
        <v>2021</v>
      </c>
      <c r="N60">
        <v>81.051199999999994</v>
      </c>
      <c r="O60">
        <v>20.766300000000001</v>
      </c>
      <c r="P60">
        <v>19.077300000000001</v>
      </c>
      <c r="Q60">
        <v>26.160599999999999</v>
      </c>
      <c r="R60">
        <v>26.160599999999999</v>
      </c>
      <c r="S60">
        <v>26.160599999999999</v>
      </c>
      <c r="T60">
        <v>26.160599999999999</v>
      </c>
      <c r="U60" s="1">
        <v>3.8013999999999998E-13</v>
      </c>
      <c r="W60" s="10">
        <f t="shared" ref="W60:W73" si="30">S60*1000</f>
        <v>26160.6</v>
      </c>
      <c r="Y60">
        <v>5</v>
      </c>
      <c r="Z60" t="s">
        <v>109</v>
      </c>
      <c r="AA60">
        <v>2023</v>
      </c>
      <c r="AB60">
        <v>0</v>
      </c>
      <c r="AC60">
        <v>0.93740917999999995</v>
      </c>
      <c r="AD60">
        <v>0.34526499999999999</v>
      </c>
      <c r="AE60">
        <v>8.6270299999999995</v>
      </c>
      <c r="AF60">
        <v>1.66908814E-2</v>
      </c>
      <c r="AG60">
        <v>25.9966878</v>
      </c>
    </row>
    <row r="61" spans="1:42" ht="15" customHeight="1" x14ac:dyDescent="0.2">
      <c r="A61">
        <v>2022</v>
      </c>
      <c r="B61">
        <v>81.051199999999994</v>
      </c>
      <c r="C61">
        <v>20.766300000000001</v>
      </c>
      <c r="D61">
        <v>19.077300000000001</v>
      </c>
      <c r="E61">
        <v>26.027200000000001</v>
      </c>
      <c r="F61">
        <v>26.055800000000001</v>
      </c>
      <c r="G61">
        <v>26.059899999999999</v>
      </c>
      <c r="H61">
        <v>26.104199999999999</v>
      </c>
      <c r="I61">
        <v>2.5221199999999999E-2</v>
      </c>
      <c r="K61" s="10">
        <f t="shared" si="29"/>
        <v>26059.899999999998</v>
      </c>
      <c r="M61">
        <v>2022</v>
      </c>
      <c r="N61">
        <v>81.051199999999994</v>
      </c>
      <c r="O61">
        <v>20.766300000000001</v>
      </c>
      <c r="P61">
        <v>19.077300000000001</v>
      </c>
      <c r="Q61">
        <v>26.027200000000001</v>
      </c>
      <c r="R61">
        <v>26.055800000000001</v>
      </c>
      <c r="S61">
        <v>26.059899999999999</v>
      </c>
      <c r="T61">
        <v>26.104199999999999</v>
      </c>
      <c r="U61">
        <v>2.5221199999999999E-2</v>
      </c>
      <c r="W61" s="10">
        <f t="shared" si="30"/>
        <v>26059.899999999998</v>
      </c>
      <c r="Y61">
        <v>5</v>
      </c>
      <c r="Z61" t="s">
        <v>109</v>
      </c>
      <c r="AA61">
        <v>2024</v>
      </c>
      <c r="AB61">
        <v>0</v>
      </c>
      <c r="AC61">
        <v>0.93579648900000001</v>
      </c>
      <c r="AD61">
        <v>0</v>
      </c>
      <c r="AE61">
        <v>8.6613100099999993</v>
      </c>
      <c r="AF61">
        <v>0</v>
      </c>
      <c r="AG61">
        <v>25.9546201</v>
      </c>
    </row>
    <row r="62" spans="1:42" ht="15" customHeight="1" x14ac:dyDescent="0.2">
      <c r="A62">
        <v>2023</v>
      </c>
      <c r="B62">
        <v>81.051199999999994</v>
      </c>
      <c r="C62">
        <v>20.766300000000001</v>
      </c>
      <c r="D62">
        <v>19.077300000000001</v>
      </c>
      <c r="E62">
        <v>25.492000000000001</v>
      </c>
      <c r="F62">
        <v>25.558299999999999</v>
      </c>
      <c r="G62">
        <v>25.564499999999999</v>
      </c>
      <c r="H62">
        <v>25.6572</v>
      </c>
      <c r="I62">
        <v>5.3577100000000002E-2</v>
      </c>
      <c r="K62" s="10">
        <f t="shared" si="29"/>
        <v>25564.5</v>
      </c>
      <c r="M62">
        <v>2023</v>
      </c>
      <c r="N62">
        <v>81.051199999999994</v>
      </c>
      <c r="O62">
        <v>20.766300000000001</v>
      </c>
      <c r="P62">
        <v>19.077300000000001</v>
      </c>
      <c r="Q62">
        <v>25.924199999999999</v>
      </c>
      <c r="R62">
        <v>25.990400000000001</v>
      </c>
      <c r="S62">
        <v>25.996700000000001</v>
      </c>
      <c r="T62">
        <v>26.089400000000001</v>
      </c>
      <c r="U62">
        <v>5.3577600000000003E-2</v>
      </c>
      <c r="W62" s="10">
        <f t="shared" si="30"/>
        <v>25996.7</v>
      </c>
      <c r="Y62">
        <v>5</v>
      </c>
      <c r="Z62" t="s">
        <v>109</v>
      </c>
      <c r="AA62">
        <v>2025</v>
      </c>
      <c r="AB62">
        <v>0</v>
      </c>
      <c r="AC62">
        <v>0.95808761099999995</v>
      </c>
      <c r="AD62">
        <v>0</v>
      </c>
      <c r="AE62">
        <v>8.7911699999999993</v>
      </c>
      <c r="AF62">
        <v>0</v>
      </c>
      <c r="AG62">
        <v>26.2691813</v>
      </c>
    </row>
    <row r="63" spans="1:42" ht="15" customHeight="1" x14ac:dyDescent="0.2">
      <c r="A63">
        <v>2024</v>
      </c>
      <c r="B63">
        <v>81.051199999999994</v>
      </c>
      <c r="C63">
        <v>20.766300000000001</v>
      </c>
      <c r="D63">
        <v>19.077300000000001</v>
      </c>
      <c r="E63">
        <v>24.985700000000001</v>
      </c>
      <c r="F63">
        <v>25.1004</v>
      </c>
      <c r="G63">
        <v>25.1114</v>
      </c>
      <c r="H63">
        <v>25.2622</v>
      </c>
      <c r="I63">
        <v>9.0523800000000001E-2</v>
      </c>
      <c r="K63" s="10">
        <f t="shared" si="29"/>
        <v>25111.4</v>
      </c>
      <c r="M63">
        <v>2024</v>
      </c>
      <c r="N63">
        <v>81.051199999999994</v>
      </c>
      <c r="O63">
        <v>20.766300000000001</v>
      </c>
      <c r="P63">
        <v>19.077300000000001</v>
      </c>
      <c r="Q63">
        <v>25.828900000000001</v>
      </c>
      <c r="R63">
        <v>25.9436</v>
      </c>
      <c r="S63">
        <v>25.954599999999999</v>
      </c>
      <c r="T63">
        <v>26.105399999999999</v>
      </c>
      <c r="U63">
        <v>9.0526999999999996E-2</v>
      </c>
      <c r="W63" s="10">
        <f t="shared" si="30"/>
        <v>25954.6</v>
      </c>
      <c r="Y63">
        <v>5</v>
      </c>
      <c r="Z63" t="s">
        <v>109</v>
      </c>
      <c r="AA63">
        <v>2026</v>
      </c>
      <c r="AB63">
        <v>0</v>
      </c>
      <c r="AC63">
        <v>0.98960743799999995</v>
      </c>
      <c r="AD63">
        <v>0</v>
      </c>
      <c r="AE63">
        <v>8.9247209600000001</v>
      </c>
      <c r="AF63">
        <v>0</v>
      </c>
      <c r="AG63">
        <v>26.588396599999999</v>
      </c>
    </row>
    <row r="64" spans="1:42" ht="15" customHeight="1" x14ac:dyDescent="0.2">
      <c r="A64">
        <v>2025</v>
      </c>
      <c r="B64">
        <v>81.051199999999994</v>
      </c>
      <c r="C64">
        <v>20.766300000000001</v>
      </c>
      <c r="D64">
        <v>19.077300000000001</v>
      </c>
      <c r="E64">
        <v>24.5078</v>
      </c>
      <c r="F64">
        <v>24.680299999999999</v>
      </c>
      <c r="G64">
        <v>24.694600000000001</v>
      </c>
      <c r="H64">
        <v>24.924099999999999</v>
      </c>
      <c r="I64">
        <v>0.135182</v>
      </c>
      <c r="K64" s="10">
        <f t="shared" si="29"/>
        <v>24694.600000000002</v>
      </c>
      <c r="M64">
        <v>2025</v>
      </c>
      <c r="N64">
        <v>81.051199999999994</v>
      </c>
      <c r="O64">
        <v>20.766300000000001</v>
      </c>
      <c r="P64">
        <v>19.077300000000001</v>
      </c>
      <c r="Q64">
        <v>25.303699999999999</v>
      </c>
      <c r="R64">
        <v>25.476199999999999</v>
      </c>
      <c r="S64">
        <v>25.490600000000001</v>
      </c>
      <c r="T64">
        <v>25.720099999999999</v>
      </c>
      <c r="U64">
        <v>0.135186</v>
      </c>
      <c r="W64" s="10">
        <f t="shared" si="30"/>
        <v>25490.600000000002</v>
      </c>
      <c r="Y64">
        <v>5</v>
      </c>
      <c r="Z64" t="s">
        <v>109</v>
      </c>
      <c r="AA64">
        <v>2027</v>
      </c>
      <c r="AB64">
        <v>0</v>
      </c>
      <c r="AC64">
        <v>0.99446567900000005</v>
      </c>
      <c r="AD64">
        <v>0</v>
      </c>
      <c r="AE64">
        <v>9.0533227400000005</v>
      </c>
      <c r="AF64">
        <v>0</v>
      </c>
      <c r="AG64">
        <v>26.912836299999999</v>
      </c>
    </row>
    <row r="65" spans="1:33" ht="15" customHeight="1" x14ac:dyDescent="0.2">
      <c r="A65">
        <v>2026</v>
      </c>
      <c r="B65">
        <v>81.051199999999994</v>
      </c>
      <c r="C65">
        <v>20.766300000000001</v>
      </c>
      <c r="D65">
        <v>19.077300000000001</v>
      </c>
      <c r="E65">
        <v>24.043500000000002</v>
      </c>
      <c r="F65">
        <v>24.2895</v>
      </c>
      <c r="G65">
        <v>24.305099999999999</v>
      </c>
      <c r="H65">
        <v>24.62</v>
      </c>
      <c r="I65">
        <v>0.18717300000000001</v>
      </c>
      <c r="K65" s="10">
        <f t="shared" si="29"/>
        <v>24305.1</v>
      </c>
      <c r="M65">
        <v>2026</v>
      </c>
      <c r="N65">
        <v>81.051199999999994</v>
      </c>
      <c r="O65">
        <v>20.766300000000001</v>
      </c>
      <c r="P65">
        <v>19.077300000000001</v>
      </c>
      <c r="Q65">
        <v>24.793800000000001</v>
      </c>
      <c r="R65">
        <v>25.0397</v>
      </c>
      <c r="S65">
        <v>25.055399999999999</v>
      </c>
      <c r="T65">
        <v>25.370200000000001</v>
      </c>
      <c r="U65">
        <v>0.18717700000000001</v>
      </c>
      <c r="W65" s="10">
        <f t="shared" si="30"/>
        <v>25055.399999999998</v>
      </c>
      <c r="Y65">
        <v>5</v>
      </c>
      <c r="Z65" t="s">
        <v>109</v>
      </c>
      <c r="AA65">
        <v>2028</v>
      </c>
      <c r="AB65">
        <v>0</v>
      </c>
      <c r="AC65">
        <v>0.99886709299999998</v>
      </c>
      <c r="AD65">
        <v>0</v>
      </c>
      <c r="AE65">
        <v>9.1734550099999996</v>
      </c>
      <c r="AF65">
        <v>0</v>
      </c>
      <c r="AG65">
        <v>27.242439300000001</v>
      </c>
    </row>
    <row r="66" spans="1:33" ht="15" customHeight="1" x14ac:dyDescent="0.2">
      <c r="A66">
        <v>2027</v>
      </c>
      <c r="B66">
        <v>81.051199999999994</v>
      </c>
      <c r="C66">
        <v>20.766300000000001</v>
      </c>
      <c r="D66">
        <v>19.077300000000001</v>
      </c>
      <c r="E66">
        <v>23.583600000000001</v>
      </c>
      <c r="F66">
        <v>23.915600000000001</v>
      </c>
      <c r="G66">
        <v>23.935099999999998</v>
      </c>
      <c r="H66">
        <v>24.351099999999999</v>
      </c>
      <c r="I66">
        <v>0.24396899999999999</v>
      </c>
      <c r="K66" s="10">
        <f t="shared" si="29"/>
        <v>23935.1</v>
      </c>
      <c r="M66">
        <v>2027</v>
      </c>
      <c r="N66">
        <v>81.051199999999994</v>
      </c>
      <c r="O66">
        <v>20.766300000000001</v>
      </c>
      <c r="P66">
        <v>19.077300000000001</v>
      </c>
      <c r="Q66">
        <v>24.2897</v>
      </c>
      <c r="R66">
        <v>24.621700000000001</v>
      </c>
      <c r="S66">
        <v>24.641200000000001</v>
      </c>
      <c r="T66">
        <v>25.057200000000002</v>
      </c>
      <c r="U66">
        <v>0.243974</v>
      </c>
      <c r="W66" s="10">
        <f t="shared" si="30"/>
        <v>24641.200000000001</v>
      </c>
      <c r="Y66">
        <v>5</v>
      </c>
      <c r="Z66" t="s">
        <v>109</v>
      </c>
      <c r="AA66">
        <v>2029</v>
      </c>
      <c r="AB66">
        <v>0</v>
      </c>
      <c r="AC66">
        <v>1.00643898</v>
      </c>
      <c r="AD66">
        <v>0</v>
      </c>
      <c r="AE66">
        <v>9.2859497399999995</v>
      </c>
      <c r="AF66">
        <v>0</v>
      </c>
      <c r="AG66">
        <v>27.5741096</v>
      </c>
    </row>
    <row r="67" spans="1:33" ht="15" customHeight="1" x14ac:dyDescent="0.2">
      <c r="A67">
        <v>2028</v>
      </c>
      <c r="B67">
        <v>81.051199999999994</v>
      </c>
      <c r="C67">
        <v>20.766300000000001</v>
      </c>
      <c r="D67">
        <v>19.077300000000001</v>
      </c>
      <c r="E67">
        <v>23.176500000000001</v>
      </c>
      <c r="F67">
        <v>23.578099999999999</v>
      </c>
      <c r="G67">
        <v>23.6067</v>
      </c>
      <c r="H67">
        <v>24.126000000000001</v>
      </c>
      <c r="I67">
        <v>0.30539899999999998</v>
      </c>
      <c r="K67" s="10">
        <f t="shared" si="29"/>
        <v>23606.7</v>
      </c>
      <c r="M67">
        <v>2028</v>
      </c>
      <c r="N67">
        <v>81.051199999999994</v>
      </c>
      <c r="O67">
        <v>20.766300000000001</v>
      </c>
      <c r="P67">
        <v>19.077300000000001</v>
      </c>
      <c r="Q67">
        <v>23.840299999999999</v>
      </c>
      <c r="R67">
        <v>24.241900000000001</v>
      </c>
      <c r="S67">
        <v>24.270499999999998</v>
      </c>
      <c r="T67">
        <v>24.7898</v>
      </c>
      <c r="U67">
        <v>0.30540499999999998</v>
      </c>
      <c r="W67" s="10">
        <f t="shared" si="30"/>
        <v>24270.5</v>
      </c>
      <c r="Y67">
        <v>5</v>
      </c>
      <c r="Z67" t="s">
        <v>109</v>
      </c>
      <c r="AA67">
        <v>2030</v>
      </c>
      <c r="AB67">
        <v>0</v>
      </c>
      <c r="AC67">
        <v>1.0154466600000001</v>
      </c>
      <c r="AD67">
        <v>0</v>
      </c>
      <c r="AE67">
        <v>9.3927249600000007</v>
      </c>
      <c r="AF67">
        <v>0</v>
      </c>
      <c r="AG67">
        <v>27.9087052</v>
      </c>
    </row>
    <row r="68" spans="1:33" ht="15" customHeight="1" x14ac:dyDescent="0.2">
      <c r="A68">
        <v>2029</v>
      </c>
      <c r="B68">
        <v>81.051199999999994</v>
      </c>
      <c r="C68">
        <v>20.766300000000001</v>
      </c>
      <c r="D68">
        <v>19.077300000000001</v>
      </c>
      <c r="E68">
        <v>22.7913</v>
      </c>
      <c r="F68">
        <v>23.282800000000002</v>
      </c>
      <c r="G68">
        <v>23.316700000000001</v>
      </c>
      <c r="H68">
        <v>23.959800000000001</v>
      </c>
      <c r="I68">
        <v>0.36833700000000003</v>
      </c>
      <c r="K68" s="10">
        <f t="shared" si="29"/>
        <v>23316.7</v>
      </c>
      <c r="M68">
        <v>2029</v>
      </c>
      <c r="N68">
        <v>81.051199999999994</v>
      </c>
      <c r="O68">
        <v>20.766300000000001</v>
      </c>
      <c r="P68">
        <v>19.077300000000001</v>
      </c>
      <c r="Q68">
        <v>23.4145</v>
      </c>
      <c r="R68">
        <v>23.906099999999999</v>
      </c>
      <c r="S68">
        <v>23.94</v>
      </c>
      <c r="T68">
        <v>24.582999999999998</v>
      </c>
      <c r="U68">
        <v>0.36834299999999998</v>
      </c>
      <c r="W68" s="10">
        <f t="shared" si="30"/>
        <v>23940</v>
      </c>
      <c r="Y68">
        <v>5</v>
      </c>
      <c r="Z68" t="s">
        <v>109</v>
      </c>
      <c r="AA68">
        <v>2031</v>
      </c>
      <c r="AB68">
        <v>0</v>
      </c>
      <c r="AC68">
        <v>1.0245038399999999</v>
      </c>
      <c r="AD68">
        <v>0</v>
      </c>
      <c r="AE68">
        <v>9.49956025</v>
      </c>
      <c r="AF68">
        <v>0</v>
      </c>
      <c r="AG68">
        <v>28.244178900000001</v>
      </c>
    </row>
    <row r="69" spans="1:33" ht="15" customHeight="1" x14ac:dyDescent="0.2">
      <c r="A69">
        <v>2030</v>
      </c>
      <c r="B69">
        <v>81.051199999999994</v>
      </c>
      <c r="C69">
        <v>20.766300000000001</v>
      </c>
      <c r="D69">
        <v>19.077300000000001</v>
      </c>
      <c r="E69">
        <v>22.436199999999999</v>
      </c>
      <c r="F69">
        <v>23.026900000000001</v>
      </c>
      <c r="G69">
        <v>23.061699999999998</v>
      </c>
      <c r="H69">
        <v>23.828299999999999</v>
      </c>
      <c r="I69">
        <v>0.43303399999999997</v>
      </c>
      <c r="K69" s="10">
        <f t="shared" si="29"/>
        <v>23061.699999999997</v>
      </c>
      <c r="M69">
        <v>2030</v>
      </c>
      <c r="N69">
        <v>81.051199999999994</v>
      </c>
      <c r="O69">
        <v>20.766300000000001</v>
      </c>
      <c r="P69">
        <v>19.077300000000001</v>
      </c>
      <c r="Q69">
        <v>23.020800000000001</v>
      </c>
      <c r="R69">
        <v>23.6114</v>
      </c>
      <c r="S69">
        <v>23.6463</v>
      </c>
      <c r="T69">
        <v>24.4129</v>
      </c>
      <c r="U69">
        <v>0.43303999999999998</v>
      </c>
      <c r="W69" s="10">
        <f t="shared" si="30"/>
        <v>23646.3</v>
      </c>
      <c r="Y69">
        <v>5</v>
      </c>
      <c r="Z69" t="s">
        <v>109</v>
      </c>
      <c r="AA69">
        <v>2032</v>
      </c>
      <c r="AB69">
        <v>0</v>
      </c>
      <c r="AC69">
        <v>1.0349864600000001</v>
      </c>
      <c r="AD69">
        <v>0</v>
      </c>
      <c r="AE69" s="28">
        <v>9.5980871200000006</v>
      </c>
      <c r="AF69" s="28">
        <v>0</v>
      </c>
      <c r="AG69">
        <v>28.5801382</v>
      </c>
    </row>
    <row r="70" spans="1:33" ht="15" customHeight="1" x14ac:dyDescent="0.2">
      <c r="A70">
        <v>2031</v>
      </c>
      <c r="B70">
        <v>81.051199999999994</v>
      </c>
      <c r="C70">
        <v>20.766300000000001</v>
      </c>
      <c r="D70">
        <v>19.077300000000001</v>
      </c>
      <c r="E70">
        <v>22.116599999999998</v>
      </c>
      <c r="F70">
        <v>22.793800000000001</v>
      </c>
      <c r="G70">
        <v>22.8371</v>
      </c>
      <c r="H70">
        <v>23.719899999999999</v>
      </c>
      <c r="I70">
        <v>0.49807000000000001</v>
      </c>
      <c r="K70" s="10">
        <f t="shared" si="29"/>
        <v>22837.1</v>
      </c>
      <c r="M70">
        <v>2031</v>
      </c>
      <c r="N70">
        <v>81.051199999999994</v>
      </c>
      <c r="O70">
        <v>20.766300000000001</v>
      </c>
      <c r="P70">
        <v>19.077300000000001</v>
      </c>
      <c r="Q70">
        <v>22.664300000000001</v>
      </c>
      <c r="R70">
        <v>23.3416</v>
      </c>
      <c r="S70">
        <v>23.384899999999998</v>
      </c>
      <c r="T70">
        <v>24.267700000000001</v>
      </c>
      <c r="U70">
        <v>0.49807600000000002</v>
      </c>
      <c r="W70" s="10">
        <f t="shared" si="30"/>
        <v>23384.899999999998</v>
      </c>
      <c r="Y70">
        <v>5</v>
      </c>
      <c r="Z70" t="s">
        <v>109</v>
      </c>
      <c r="AA70">
        <v>2033</v>
      </c>
      <c r="AB70">
        <v>0</v>
      </c>
      <c r="AC70">
        <v>1.0468057799999999</v>
      </c>
      <c r="AD70">
        <v>0</v>
      </c>
      <c r="AE70">
        <v>9.7037743800000005</v>
      </c>
      <c r="AF70">
        <v>0</v>
      </c>
      <c r="AG70">
        <v>28.912918099999999</v>
      </c>
    </row>
    <row r="71" spans="1:33" ht="15" customHeight="1" x14ac:dyDescent="0.2">
      <c r="A71">
        <v>2032</v>
      </c>
      <c r="B71">
        <v>81.051199999999994</v>
      </c>
      <c r="C71">
        <v>20.766300000000001</v>
      </c>
      <c r="D71">
        <v>19.077300000000001</v>
      </c>
      <c r="E71">
        <v>21.8184</v>
      </c>
      <c r="F71">
        <v>22.594899999999999</v>
      </c>
      <c r="G71">
        <v>22.640899999999998</v>
      </c>
      <c r="H71">
        <v>23.648800000000001</v>
      </c>
      <c r="I71">
        <v>0.56137000000000004</v>
      </c>
      <c r="K71" s="10">
        <f t="shared" si="29"/>
        <v>22640.899999999998</v>
      </c>
      <c r="M71">
        <v>2032</v>
      </c>
      <c r="N71">
        <v>81.051199999999994</v>
      </c>
      <c r="O71">
        <v>20.766300000000001</v>
      </c>
      <c r="P71">
        <v>19.077300000000001</v>
      </c>
      <c r="Q71">
        <v>22.331199999999999</v>
      </c>
      <c r="R71">
        <v>23.107700000000001</v>
      </c>
      <c r="S71">
        <v>23.1538</v>
      </c>
      <c r="T71">
        <v>24.1617</v>
      </c>
      <c r="U71">
        <v>0.56137599999999999</v>
      </c>
      <c r="W71" s="10">
        <f t="shared" si="30"/>
        <v>23153.8</v>
      </c>
      <c r="Y71">
        <v>5</v>
      </c>
      <c r="Z71" t="s">
        <v>109</v>
      </c>
      <c r="AA71">
        <v>2034</v>
      </c>
      <c r="AB71">
        <v>0</v>
      </c>
      <c r="AC71">
        <v>1.05979918</v>
      </c>
      <c r="AD71">
        <v>0</v>
      </c>
      <c r="AE71">
        <v>9.8177918399999999</v>
      </c>
      <c r="AF71">
        <v>0</v>
      </c>
      <c r="AG71">
        <v>29.2431178</v>
      </c>
    </row>
    <row r="72" spans="1:33" ht="15" customHeight="1" x14ac:dyDescent="0.2">
      <c r="A72">
        <v>2033</v>
      </c>
      <c r="B72">
        <v>81.051199999999994</v>
      </c>
      <c r="C72">
        <v>20.766300000000001</v>
      </c>
      <c r="D72">
        <v>19.077300000000001</v>
      </c>
      <c r="E72">
        <v>21.550799999999999</v>
      </c>
      <c r="F72">
        <v>22.415199999999999</v>
      </c>
      <c r="G72">
        <v>22.466999999999999</v>
      </c>
      <c r="H72">
        <v>23.610299999999999</v>
      </c>
      <c r="I72">
        <v>0.62249699999999997</v>
      </c>
      <c r="K72" s="10">
        <f t="shared" si="29"/>
        <v>22467</v>
      </c>
      <c r="M72">
        <v>2033</v>
      </c>
      <c r="N72">
        <v>81.051199999999994</v>
      </c>
      <c r="O72">
        <v>20.766300000000001</v>
      </c>
      <c r="P72">
        <v>19.077300000000001</v>
      </c>
      <c r="Q72">
        <v>22.0307</v>
      </c>
      <c r="R72">
        <v>22.895</v>
      </c>
      <c r="S72">
        <v>22.9468</v>
      </c>
      <c r="T72">
        <v>24.090299999999999</v>
      </c>
      <c r="U72">
        <v>0.62250300000000003</v>
      </c>
      <c r="W72" s="10">
        <f t="shared" si="30"/>
        <v>22946.799999999999</v>
      </c>
      <c r="Y72">
        <v>6</v>
      </c>
      <c r="Z72" t="s">
        <v>109</v>
      </c>
      <c r="AA72">
        <v>2021</v>
      </c>
      <c r="AB72">
        <v>0.95081800000000005</v>
      </c>
      <c r="AC72">
        <v>0.95081800000000005</v>
      </c>
      <c r="AD72">
        <v>0.38461899999999999</v>
      </c>
      <c r="AE72">
        <v>8.6847600000000007</v>
      </c>
      <c r="AF72">
        <v>1.8345799999999999E-2</v>
      </c>
      <c r="AG72">
        <v>26.160599999999999</v>
      </c>
    </row>
    <row r="73" spans="1:33" ht="15" customHeight="1" x14ac:dyDescent="0.2">
      <c r="A73">
        <v>2034</v>
      </c>
      <c r="B73">
        <v>81.051199999999994</v>
      </c>
      <c r="C73">
        <v>20.766300000000001</v>
      </c>
      <c r="D73">
        <v>19.077300000000001</v>
      </c>
      <c r="E73">
        <v>21.297499999999999</v>
      </c>
      <c r="F73">
        <v>22.259899999999998</v>
      </c>
      <c r="G73">
        <v>22.313600000000001</v>
      </c>
      <c r="H73">
        <v>23.565000000000001</v>
      </c>
      <c r="I73">
        <v>0.68156399999999995</v>
      </c>
      <c r="K73" s="10">
        <f t="shared" si="29"/>
        <v>22313.600000000002</v>
      </c>
      <c r="M73">
        <v>2034</v>
      </c>
      <c r="N73">
        <v>81.051199999999994</v>
      </c>
      <c r="O73">
        <v>20.766300000000001</v>
      </c>
      <c r="P73">
        <v>19.077300000000001</v>
      </c>
      <c r="Q73">
        <v>21.746200000000002</v>
      </c>
      <c r="R73">
        <v>22.708600000000001</v>
      </c>
      <c r="S73">
        <v>22.7622</v>
      </c>
      <c r="T73">
        <v>24.0137</v>
      </c>
      <c r="U73">
        <v>0.68157000000000001</v>
      </c>
      <c r="W73" s="10">
        <f t="shared" si="30"/>
        <v>22762.2</v>
      </c>
      <c r="Y73">
        <v>6</v>
      </c>
      <c r="Z73" t="s">
        <v>109</v>
      </c>
      <c r="AA73">
        <v>2022</v>
      </c>
      <c r="AB73">
        <v>0.946634478</v>
      </c>
      <c r="AC73">
        <v>0.946634478</v>
      </c>
      <c r="AD73">
        <v>0.946634478</v>
      </c>
      <c r="AE73">
        <v>8.5462399999999992</v>
      </c>
      <c r="AF73">
        <v>4.5961700000000001E-2</v>
      </c>
      <c r="AG73">
        <v>26.059927600000002</v>
      </c>
    </row>
    <row r="74" spans="1:33" ht="15" customHeight="1" x14ac:dyDescent="0.2">
      <c r="A74" t="s">
        <v>16</v>
      </c>
      <c r="B74">
        <v>2</v>
      </c>
      <c r="C74" t="s">
        <v>16</v>
      </c>
      <c r="D74" t="s">
        <v>17</v>
      </c>
      <c r="E74" t="s">
        <v>109</v>
      </c>
      <c r="M74" t="s">
        <v>16</v>
      </c>
      <c r="N74">
        <v>2</v>
      </c>
      <c r="O74" t="s">
        <v>16</v>
      </c>
      <c r="P74" t="s">
        <v>17</v>
      </c>
      <c r="Q74" t="s">
        <v>109</v>
      </c>
      <c r="Y74">
        <v>6</v>
      </c>
      <c r="Z74" t="s">
        <v>109</v>
      </c>
      <c r="AA74">
        <v>2023</v>
      </c>
      <c r="AB74">
        <v>0.91178637299999998</v>
      </c>
      <c r="AC74">
        <v>0.91178637299999998</v>
      </c>
      <c r="AD74">
        <v>0.91178637299999998</v>
      </c>
      <c r="AE74">
        <v>8.2874599999999994</v>
      </c>
      <c r="AF74">
        <v>4.5961700000000001E-2</v>
      </c>
      <c r="AG74">
        <v>25.406273899999999</v>
      </c>
    </row>
    <row r="75" spans="1:33" ht="15" customHeight="1" x14ac:dyDescent="0.2">
      <c r="A75" t="s">
        <v>18</v>
      </c>
      <c r="B75" t="s">
        <v>109</v>
      </c>
      <c r="M75" t="s">
        <v>18</v>
      </c>
      <c r="N75" t="s">
        <v>109</v>
      </c>
      <c r="Y75">
        <v>6</v>
      </c>
      <c r="Z75" t="s">
        <v>109</v>
      </c>
      <c r="AA75">
        <v>2024</v>
      </c>
      <c r="AB75">
        <v>0.88605735500000005</v>
      </c>
      <c r="AC75">
        <v>0.88605735500000005</v>
      </c>
      <c r="AD75">
        <v>0.88605735500000005</v>
      </c>
      <c r="AE75">
        <v>8.0363500000000005</v>
      </c>
      <c r="AF75">
        <v>4.5961799999999997E-2</v>
      </c>
      <c r="AG75">
        <v>24.809514100000001</v>
      </c>
    </row>
    <row r="76" spans="1:33" ht="15" customHeight="1" x14ac:dyDescent="0.2">
      <c r="A76" t="s">
        <v>6</v>
      </c>
      <c r="B76" t="s">
        <v>19</v>
      </c>
      <c r="C76" t="s">
        <v>20</v>
      </c>
      <c r="D76" t="s">
        <v>21</v>
      </c>
      <c r="E76" t="s">
        <v>22</v>
      </c>
      <c r="F76" t="s">
        <v>23</v>
      </c>
      <c r="G76" t="s">
        <v>24</v>
      </c>
      <c r="H76" t="s">
        <v>25</v>
      </c>
      <c r="I76" t="s">
        <v>26</v>
      </c>
      <c r="M76" t="s">
        <v>6</v>
      </c>
      <c r="N76" t="s">
        <v>19</v>
      </c>
      <c r="O76" t="s">
        <v>20</v>
      </c>
      <c r="P76" t="s">
        <v>21</v>
      </c>
      <c r="Q76" t="s">
        <v>22</v>
      </c>
      <c r="R76" t="s">
        <v>23</v>
      </c>
      <c r="S76" t="s">
        <v>24</v>
      </c>
      <c r="T76" t="s">
        <v>25</v>
      </c>
      <c r="U76" t="s">
        <v>26</v>
      </c>
      <c r="Y76">
        <v>6</v>
      </c>
      <c r="Z76" t="s">
        <v>109</v>
      </c>
      <c r="AA76">
        <v>2025</v>
      </c>
      <c r="AB76">
        <v>0.87075586400000005</v>
      </c>
      <c r="AC76">
        <v>0.87075586400000005</v>
      </c>
      <c r="AD76">
        <v>0.87075586400000005</v>
      </c>
      <c r="AE76">
        <v>7.80999</v>
      </c>
      <c r="AF76">
        <v>4.5961799999999997E-2</v>
      </c>
      <c r="AG76">
        <v>24.261468799999999</v>
      </c>
    </row>
    <row r="77" spans="1:33" ht="15" customHeight="1" x14ac:dyDescent="0.2">
      <c r="A77">
        <v>2021</v>
      </c>
      <c r="B77">
        <v>0</v>
      </c>
      <c r="C77">
        <v>0.57415300000000002</v>
      </c>
      <c r="D77">
        <v>0.61545300000000003</v>
      </c>
      <c r="E77">
        <v>0.38461899999999999</v>
      </c>
      <c r="F77">
        <v>0.38461899999999999</v>
      </c>
      <c r="G77">
        <v>0.38461899999999999</v>
      </c>
      <c r="H77">
        <v>0.38461899999999999</v>
      </c>
      <c r="I77" s="1">
        <v>2.27596E-15</v>
      </c>
      <c r="K77" s="10">
        <f t="shared" ref="K77:K90" si="31">G77*1000</f>
        <v>384.61899999999997</v>
      </c>
      <c r="M77">
        <v>2021</v>
      </c>
      <c r="N77">
        <v>0</v>
      </c>
      <c r="O77">
        <v>0.57415300000000002</v>
      </c>
      <c r="P77">
        <v>0.61545300000000003</v>
      </c>
      <c r="Q77">
        <v>0.38461899999999999</v>
      </c>
      <c r="R77">
        <v>0.38461899999999999</v>
      </c>
      <c r="S77">
        <v>0.38461899999999999</v>
      </c>
      <c r="T77">
        <v>0.38461899999999999</v>
      </c>
      <c r="U77" s="1">
        <v>2.27596E-15</v>
      </c>
      <c r="W77" s="10">
        <f t="shared" ref="W77:W90" si="32">S77*1000</f>
        <v>384.61899999999997</v>
      </c>
      <c r="Y77">
        <v>6</v>
      </c>
      <c r="Z77" t="s">
        <v>109</v>
      </c>
      <c r="AA77">
        <v>2026</v>
      </c>
      <c r="AB77">
        <v>0.86572140600000003</v>
      </c>
      <c r="AC77">
        <v>0.86572140600000003</v>
      </c>
      <c r="AD77">
        <v>0.86572140600000003</v>
      </c>
      <c r="AE77">
        <v>7.59695257</v>
      </c>
      <c r="AF77">
        <v>4.5961799999999997E-2</v>
      </c>
      <c r="AG77">
        <v>23.750790500000001</v>
      </c>
    </row>
    <row r="78" spans="1:33" ht="15" customHeight="1" x14ac:dyDescent="0.2">
      <c r="A78">
        <v>2022</v>
      </c>
      <c r="B78">
        <v>0</v>
      </c>
      <c r="C78">
        <v>0.57415300000000002</v>
      </c>
      <c r="D78">
        <v>0.61545300000000003</v>
      </c>
      <c r="E78">
        <v>0.788269</v>
      </c>
      <c r="F78">
        <v>0.788269</v>
      </c>
      <c r="G78">
        <v>0.788269</v>
      </c>
      <c r="H78">
        <v>0.78827000000000003</v>
      </c>
      <c r="I78" s="1">
        <v>4.1037599999999999E-7</v>
      </c>
      <c r="K78" s="10">
        <f t="shared" si="31"/>
        <v>788.26900000000001</v>
      </c>
      <c r="M78">
        <v>2022</v>
      </c>
      <c r="N78">
        <v>0</v>
      </c>
      <c r="O78">
        <v>0.57415300000000002</v>
      </c>
      <c r="P78">
        <v>0.61545300000000003</v>
      </c>
      <c r="Q78">
        <v>0.35578500000000002</v>
      </c>
      <c r="R78">
        <v>0.35578500000000002</v>
      </c>
      <c r="S78">
        <v>0.35578500000000002</v>
      </c>
      <c r="T78">
        <v>0.35578500000000002</v>
      </c>
      <c r="U78" s="1">
        <v>5.8418400000000003E-13</v>
      </c>
      <c r="W78" s="10">
        <f t="shared" si="32"/>
        <v>355.78500000000003</v>
      </c>
      <c r="Y78">
        <v>6</v>
      </c>
      <c r="Z78" t="s">
        <v>109</v>
      </c>
      <c r="AA78">
        <v>2027</v>
      </c>
      <c r="AB78">
        <v>0.83527853299999999</v>
      </c>
      <c r="AC78">
        <v>0.83527853299999999</v>
      </c>
      <c r="AD78">
        <v>0.83527853299999999</v>
      </c>
      <c r="AE78">
        <v>7.3888231500000003</v>
      </c>
      <c r="AF78">
        <v>4.5961799999999997E-2</v>
      </c>
      <c r="AG78">
        <v>23.2674235</v>
      </c>
    </row>
    <row r="79" spans="1:33" ht="15" customHeight="1" x14ac:dyDescent="0.2">
      <c r="A79">
        <v>2023</v>
      </c>
      <c r="B79">
        <v>0</v>
      </c>
      <c r="C79">
        <v>0.57415300000000002</v>
      </c>
      <c r="D79">
        <v>0.61545300000000003</v>
      </c>
      <c r="E79">
        <v>0.76495800000000003</v>
      </c>
      <c r="F79">
        <v>0.764961</v>
      </c>
      <c r="G79">
        <v>0.764961</v>
      </c>
      <c r="H79">
        <v>0.76496500000000001</v>
      </c>
      <c r="I79" s="1">
        <v>2.09605E-6</v>
      </c>
      <c r="K79" s="10">
        <f t="shared" si="31"/>
        <v>764.96100000000001</v>
      </c>
      <c r="M79">
        <v>2023</v>
      </c>
      <c r="N79">
        <v>0</v>
      </c>
      <c r="O79">
        <v>0.57415300000000002</v>
      </c>
      <c r="P79">
        <v>0.61545300000000003</v>
      </c>
      <c r="Q79">
        <v>0.34526499999999999</v>
      </c>
      <c r="R79">
        <v>0.34526499999999999</v>
      </c>
      <c r="S79">
        <v>0.34526499999999999</v>
      </c>
      <c r="T79">
        <v>0.34526499999999999</v>
      </c>
      <c r="U79" s="1">
        <v>2.7811500000000001E-12</v>
      </c>
      <c r="W79" s="10">
        <f t="shared" si="32"/>
        <v>345.26499999999999</v>
      </c>
      <c r="Y79">
        <v>6</v>
      </c>
      <c r="Z79" t="s">
        <v>109</v>
      </c>
      <c r="AA79">
        <v>2028</v>
      </c>
      <c r="AB79">
        <v>0.80649585300000004</v>
      </c>
      <c r="AC79">
        <v>0.80649585300000004</v>
      </c>
      <c r="AD79">
        <v>0.80649585300000004</v>
      </c>
      <c r="AE79">
        <v>7.1854587399999996</v>
      </c>
      <c r="AF79">
        <v>4.5961799999999997E-2</v>
      </c>
      <c r="AG79">
        <v>22.837511800000001</v>
      </c>
    </row>
    <row r="80" spans="1:33" ht="15" customHeight="1" x14ac:dyDescent="0.2">
      <c r="A80">
        <v>2024</v>
      </c>
      <c r="B80">
        <v>0</v>
      </c>
      <c r="C80">
        <v>0.57415300000000002</v>
      </c>
      <c r="D80">
        <v>0.61545300000000003</v>
      </c>
      <c r="E80">
        <v>0.74871699999999997</v>
      </c>
      <c r="F80">
        <v>0.74872700000000003</v>
      </c>
      <c r="G80">
        <v>0.74872799999999995</v>
      </c>
      <c r="H80">
        <v>0.74874399999999997</v>
      </c>
      <c r="I80" s="1">
        <v>8.8744799999999998E-6</v>
      </c>
      <c r="K80" s="10">
        <f t="shared" si="31"/>
        <v>748.72799999999995</v>
      </c>
      <c r="M80">
        <v>2024</v>
      </c>
      <c r="N80">
        <v>0</v>
      </c>
      <c r="O80">
        <v>0.57415300000000002</v>
      </c>
      <c r="P80">
        <v>0.61545300000000003</v>
      </c>
      <c r="Q80">
        <v>0.77922000000000002</v>
      </c>
      <c r="R80">
        <v>0.77923100000000001</v>
      </c>
      <c r="S80">
        <v>0.77923200000000004</v>
      </c>
      <c r="T80">
        <v>0.77924700000000002</v>
      </c>
      <c r="U80" s="1">
        <v>8.9141800000000004E-6</v>
      </c>
      <c r="W80" s="10">
        <f t="shared" si="32"/>
        <v>779.23200000000008</v>
      </c>
      <c r="Y80">
        <v>6</v>
      </c>
      <c r="Z80" t="s">
        <v>109</v>
      </c>
      <c r="AA80">
        <v>2029</v>
      </c>
      <c r="AB80">
        <v>0.78286410699999998</v>
      </c>
      <c r="AC80">
        <v>0.78286410699999998</v>
      </c>
      <c r="AD80">
        <v>0.78286410699999998</v>
      </c>
      <c r="AE80">
        <v>6.9887083299999997</v>
      </c>
      <c r="AF80">
        <v>4.5961799999999997E-2</v>
      </c>
      <c r="AG80">
        <v>22.456991200000001</v>
      </c>
    </row>
    <row r="81" spans="1:33" ht="15" customHeight="1" x14ac:dyDescent="0.2">
      <c r="A81">
        <v>2025</v>
      </c>
      <c r="B81">
        <v>0</v>
      </c>
      <c r="C81">
        <v>0.57415300000000002</v>
      </c>
      <c r="D81">
        <v>0.61545300000000003</v>
      </c>
      <c r="E81">
        <v>0.74071100000000001</v>
      </c>
      <c r="F81">
        <v>0.74075100000000005</v>
      </c>
      <c r="G81">
        <v>0.74075500000000005</v>
      </c>
      <c r="H81">
        <v>0.74081200000000003</v>
      </c>
      <c r="I81" s="1">
        <v>3.2802200000000002E-5</v>
      </c>
      <c r="K81" s="10">
        <f t="shared" si="31"/>
        <v>740.75500000000011</v>
      </c>
      <c r="M81">
        <v>2025</v>
      </c>
      <c r="N81">
        <v>0</v>
      </c>
      <c r="O81">
        <v>0.57415300000000002</v>
      </c>
      <c r="P81">
        <v>0.61545300000000003</v>
      </c>
      <c r="Q81">
        <v>0.76959500000000003</v>
      </c>
      <c r="R81">
        <v>0.76963400000000004</v>
      </c>
      <c r="S81">
        <v>0.76963899999999996</v>
      </c>
      <c r="T81">
        <v>0.76969600000000005</v>
      </c>
      <c r="U81" s="1">
        <v>3.2840499999999998E-5</v>
      </c>
      <c r="W81" s="10">
        <f t="shared" si="32"/>
        <v>769.63900000000001</v>
      </c>
      <c r="Y81">
        <v>6</v>
      </c>
      <c r="Z81" t="s">
        <v>109</v>
      </c>
      <c r="AA81">
        <v>2030</v>
      </c>
      <c r="AB81">
        <v>0.762435698</v>
      </c>
      <c r="AC81">
        <v>0.762435698</v>
      </c>
      <c r="AD81">
        <v>0.762435698</v>
      </c>
      <c r="AE81">
        <v>6.8009717600000004</v>
      </c>
      <c r="AF81">
        <v>4.5961799999999997E-2</v>
      </c>
      <c r="AG81">
        <v>22.121050799999999</v>
      </c>
    </row>
    <row r="82" spans="1:33" ht="15" customHeight="1" x14ac:dyDescent="0.2">
      <c r="A82">
        <v>2026</v>
      </c>
      <c r="B82">
        <v>0</v>
      </c>
      <c r="C82">
        <v>0.57415300000000002</v>
      </c>
      <c r="D82">
        <v>0.61545300000000003</v>
      </c>
      <c r="E82">
        <v>0.74090500000000004</v>
      </c>
      <c r="F82">
        <v>0.741035</v>
      </c>
      <c r="G82">
        <v>0.74104800000000004</v>
      </c>
      <c r="H82">
        <v>0.74123499999999998</v>
      </c>
      <c r="I82" s="1">
        <v>1.05103E-4</v>
      </c>
      <c r="K82" s="10">
        <f t="shared" si="31"/>
        <v>741.048</v>
      </c>
      <c r="M82">
        <v>2026</v>
      </c>
      <c r="N82">
        <v>0</v>
      </c>
      <c r="O82">
        <v>0.57415300000000002</v>
      </c>
      <c r="P82">
        <v>0.61545300000000003</v>
      </c>
      <c r="Q82">
        <v>0.76824300000000001</v>
      </c>
      <c r="R82">
        <v>0.768374</v>
      </c>
      <c r="S82">
        <v>0.76838600000000001</v>
      </c>
      <c r="T82">
        <v>0.76857299999999995</v>
      </c>
      <c r="U82" s="1">
        <v>1.05141E-4</v>
      </c>
      <c r="W82" s="10">
        <f t="shared" si="32"/>
        <v>768.38599999999997</v>
      </c>
      <c r="Y82">
        <v>6</v>
      </c>
      <c r="Z82" t="s">
        <v>109</v>
      </c>
      <c r="AA82">
        <v>2031</v>
      </c>
      <c r="AB82">
        <v>0.74372354399999996</v>
      </c>
      <c r="AC82">
        <v>0.74372354399999996</v>
      </c>
      <c r="AD82">
        <v>0.74372354399999996</v>
      </c>
      <c r="AE82">
        <v>6.6270588100000003</v>
      </c>
      <c r="AF82">
        <v>4.5961799999999997E-2</v>
      </c>
      <c r="AG82">
        <v>21.823978199999999</v>
      </c>
    </row>
    <row r="83" spans="1:33" ht="15" customHeight="1" x14ac:dyDescent="0.2">
      <c r="A83">
        <v>2027</v>
      </c>
      <c r="B83">
        <v>0</v>
      </c>
      <c r="C83">
        <v>0.57415300000000002</v>
      </c>
      <c r="D83">
        <v>0.61545300000000003</v>
      </c>
      <c r="E83">
        <v>0.71942600000000001</v>
      </c>
      <c r="F83">
        <v>0.71978600000000004</v>
      </c>
      <c r="G83">
        <v>0.71981499999999998</v>
      </c>
      <c r="H83">
        <v>0.72029299999999996</v>
      </c>
      <c r="I83">
        <v>2.8310199999999997E-4</v>
      </c>
      <c r="K83" s="10">
        <f t="shared" si="31"/>
        <v>719.81499999999994</v>
      </c>
      <c r="M83">
        <v>2027</v>
      </c>
      <c r="N83">
        <v>0</v>
      </c>
      <c r="O83">
        <v>0.57415300000000002</v>
      </c>
      <c r="P83">
        <v>0.61545300000000003</v>
      </c>
      <c r="Q83">
        <v>0.74519599999999997</v>
      </c>
      <c r="R83">
        <v>0.74555499999999997</v>
      </c>
      <c r="S83">
        <v>0.74558500000000005</v>
      </c>
      <c r="T83">
        <v>0.74606300000000003</v>
      </c>
      <c r="U83">
        <v>2.8314300000000002E-4</v>
      </c>
      <c r="W83" s="10">
        <f t="shared" si="32"/>
        <v>745.58500000000004</v>
      </c>
      <c r="Y83">
        <v>6</v>
      </c>
      <c r="Z83" t="s">
        <v>109</v>
      </c>
      <c r="AA83">
        <v>2032</v>
      </c>
      <c r="AB83">
        <v>0.72796969899999997</v>
      </c>
      <c r="AC83">
        <v>0.72796969899999997</v>
      </c>
      <c r="AD83">
        <v>0.72796969899999997</v>
      </c>
      <c r="AE83">
        <v>6.4622489099999996</v>
      </c>
      <c r="AF83">
        <v>4.5961799999999997E-2</v>
      </c>
      <c r="AG83">
        <v>21.563040600000001</v>
      </c>
    </row>
    <row r="84" spans="1:33" ht="15" customHeight="1" x14ac:dyDescent="0.2">
      <c r="A84">
        <v>2028</v>
      </c>
      <c r="B84">
        <v>0</v>
      </c>
      <c r="C84">
        <v>0.57415300000000002</v>
      </c>
      <c r="D84">
        <v>0.61545300000000003</v>
      </c>
      <c r="E84">
        <v>0.698685</v>
      </c>
      <c r="F84">
        <v>0.699461</v>
      </c>
      <c r="G84">
        <v>0.69953299999999996</v>
      </c>
      <c r="H84">
        <v>0.70059400000000005</v>
      </c>
      <c r="I84">
        <v>6.1478800000000001E-4</v>
      </c>
      <c r="K84" s="10">
        <f t="shared" si="31"/>
        <v>699.53300000000002</v>
      </c>
      <c r="M84">
        <v>2028</v>
      </c>
      <c r="N84">
        <v>0</v>
      </c>
      <c r="O84">
        <v>0.57415300000000002</v>
      </c>
      <c r="P84">
        <v>0.61545300000000003</v>
      </c>
      <c r="Q84">
        <v>0.72295500000000001</v>
      </c>
      <c r="R84">
        <v>0.72372999999999998</v>
      </c>
      <c r="S84">
        <v>0.72380199999999995</v>
      </c>
      <c r="T84">
        <v>0.72486399999999995</v>
      </c>
      <c r="U84">
        <v>6.1483600000000001E-4</v>
      </c>
      <c r="W84" s="10">
        <f t="shared" si="32"/>
        <v>723.80199999999991</v>
      </c>
      <c r="Y84">
        <v>6</v>
      </c>
      <c r="Z84" t="s">
        <v>109</v>
      </c>
      <c r="AA84">
        <v>2033</v>
      </c>
      <c r="AB84">
        <v>0.71493913399999998</v>
      </c>
      <c r="AC84">
        <v>0.71493913399999998</v>
      </c>
      <c r="AD84">
        <v>0.71493913399999998</v>
      </c>
      <c r="AE84">
        <v>6.3169769999999996</v>
      </c>
      <c r="AF84">
        <v>4.5961799999999997E-2</v>
      </c>
      <c r="AG84">
        <v>21.3311277</v>
      </c>
    </row>
    <row r="85" spans="1:33" ht="15" customHeight="1" x14ac:dyDescent="0.2">
      <c r="A85">
        <v>2029</v>
      </c>
      <c r="B85">
        <v>0</v>
      </c>
      <c r="C85">
        <v>0.57415300000000002</v>
      </c>
      <c r="D85">
        <v>0.61545300000000003</v>
      </c>
      <c r="E85">
        <v>0.68172900000000003</v>
      </c>
      <c r="F85">
        <v>0.68302700000000005</v>
      </c>
      <c r="G85">
        <v>0.68315199999999998</v>
      </c>
      <c r="H85">
        <v>0.68490499999999999</v>
      </c>
      <c r="I85">
        <v>1.01709E-3</v>
      </c>
      <c r="K85" s="10">
        <f t="shared" si="31"/>
        <v>683.15199999999993</v>
      </c>
      <c r="M85">
        <v>2029</v>
      </c>
      <c r="N85">
        <v>0</v>
      </c>
      <c r="O85">
        <v>0.57415300000000002</v>
      </c>
      <c r="P85">
        <v>0.61545300000000003</v>
      </c>
      <c r="Q85">
        <v>0.70456700000000005</v>
      </c>
      <c r="R85">
        <v>0.70586499999999996</v>
      </c>
      <c r="S85">
        <v>0.70599000000000001</v>
      </c>
      <c r="T85">
        <v>0.70774300000000001</v>
      </c>
      <c r="U85">
        <v>1.0171399999999999E-3</v>
      </c>
      <c r="W85" s="10">
        <f t="shared" si="32"/>
        <v>705.99</v>
      </c>
      <c r="Y85">
        <v>6</v>
      </c>
      <c r="Z85" t="s">
        <v>109</v>
      </c>
      <c r="AA85">
        <v>2034</v>
      </c>
      <c r="AB85">
        <v>0.70433562999999999</v>
      </c>
      <c r="AC85">
        <v>0.70433562999999999</v>
      </c>
      <c r="AD85">
        <v>0.70433562999999999</v>
      </c>
      <c r="AE85">
        <v>6.19143417</v>
      </c>
      <c r="AF85">
        <v>4.5961799999999997E-2</v>
      </c>
      <c r="AG85">
        <v>21.1257153</v>
      </c>
    </row>
    <row r="86" spans="1:33" ht="15" customHeight="1" x14ac:dyDescent="0.2">
      <c r="A86">
        <v>2030</v>
      </c>
      <c r="B86">
        <v>0</v>
      </c>
      <c r="C86">
        <v>0.57415300000000002</v>
      </c>
      <c r="D86">
        <v>0.61545300000000003</v>
      </c>
      <c r="E86">
        <v>0.667188</v>
      </c>
      <c r="F86">
        <v>0.66897799999999996</v>
      </c>
      <c r="G86">
        <v>0.66909600000000002</v>
      </c>
      <c r="H86">
        <v>0.67135999999999996</v>
      </c>
      <c r="I86">
        <v>1.3560200000000001E-3</v>
      </c>
      <c r="K86" s="10">
        <f t="shared" si="31"/>
        <v>669.096</v>
      </c>
      <c r="M86">
        <v>2030</v>
      </c>
      <c r="N86">
        <v>0</v>
      </c>
      <c r="O86">
        <v>0.57415300000000002</v>
      </c>
      <c r="P86">
        <v>0.61545300000000003</v>
      </c>
      <c r="Q86">
        <v>0.68864700000000001</v>
      </c>
      <c r="R86">
        <v>0.69043699999999997</v>
      </c>
      <c r="S86">
        <v>0.69055500000000003</v>
      </c>
      <c r="T86">
        <v>0.69281899999999996</v>
      </c>
      <c r="U86">
        <v>1.35607E-3</v>
      </c>
      <c r="W86" s="10">
        <f t="shared" si="32"/>
        <v>690.55500000000006</v>
      </c>
      <c r="Y86">
        <v>7</v>
      </c>
      <c r="Z86" t="s">
        <v>109</v>
      </c>
      <c r="AA86">
        <v>2021</v>
      </c>
      <c r="AB86">
        <v>0.95081800000000005</v>
      </c>
      <c r="AC86">
        <v>0.95081800000000005</v>
      </c>
      <c r="AD86">
        <v>0.38461899999999999</v>
      </c>
      <c r="AE86">
        <v>8.6847600000000007</v>
      </c>
      <c r="AF86">
        <v>1.8345799999999999E-2</v>
      </c>
      <c r="AG86">
        <v>26.160599999999999</v>
      </c>
    </row>
    <row r="87" spans="1:33" ht="15" customHeight="1" x14ac:dyDescent="0.2">
      <c r="A87">
        <v>2031</v>
      </c>
      <c r="B87">
        <v>0</v>
      </c>
      <c r="C87">
        <v>0.57415300000000002</v>
      </c>
      <c r="D87">
        <v>0.61545300000000003</v>
      </c>
      <c r="E87">
        <v>0.65381400000000001</v>
      </c>
      <c r="F87">
        <v>0.65598599999999996</v>
      </c>
      <c r="G87">
        <v>0.65615500000000004</v>
      </c>
      <c r="H87">
        <v>0.65896200000000005</v>
      </c>
      <c r="I87">
        <v>1.6212900000000001E-3</v>
      </c>
      <c r="K87" s="10">
        <f t="shared" si="31"/>
        <v>656.15500000000009</v>
      </c>
      <c r="M87">
        <v>2031</v>
      </c>
      <c r="N87">
        <v>0</v>
      </c>
      <c r="O87">
        <v>0.57415300000000002</v>
      </c>
      <c r="P87">
        <v>0.61545300000000003</v>
      </c>
      <c r="Q87">
        <v>0.67394299999999996</v>
      </c>
      <c r="R87">
        <v>0.67611399999999999</v>
      </c>
      <c r="S87">
        <v>0.67628299999999997</v>
      </c>
      <c r="T87">
        <v>0.67908999999999997</v>
      </c>
      <c r="U87">
        <v>1.62133E-3</v>
      </c>
      <c r="W87" s="10">
        <f t="shared" si="32"/>
        <v>676.28300000000002</v>
      </c>
      <c r="Y87">
        <v>7</v>
      </c>
      <c r="Z87" t="s">
        <v>109</v>
      </c>
      <c r="AA87">
        <v>2022</v>
      </c>
      <c r="AB87">
        <v>0.946634478</v>
      </c>
      <c r="AC87">
        <v>0.946634478</v>
      </c>
      <c r="AD87">
        <v>0.788269212</v>
      </c>
      <c r="AE87">
        <v>8.57376</v>
      </c>
      <c r="AF87">
        <v>3.8128099999999998E-2</v>
      </c>
      <c r="AG87">
        <v>26.059927600000002</v>
      </c>
    </row>
    <row r="88" spans="1:33" ht="15" customHeight="1" x14ac:dyDescent="0.2">
      <c r="A88">
        <v>2032</v>
      </c>
      <c r="B88">
        <v>0</v>
      </c>
      <c r="C88">
        <v>0.57415300000000002</v>
      </c>
      <c r="D88">
        <v>0.61545300000000003</v>
      </c>
      <c r="E88">
        <v>0.64266699999999999</v>
      </c>
      <c r="F88">
        <v>0.64527999999999996</v>
      </c>
      <c r="G88">
        <v>0.64539800000000003</v>
      </c>
      <c r="H88">
        <v>0.648706</v>
      </c>
      <c r="I88">
        <v>1.8727500000000001E-3</v>
      </c>
      <c r="K88" s="10">
        <f t="shared" si="31"/>
        <v>645.39800000000002</v>
      </c>
      <c r="M88">
        <v>2032</v>
      </c>
      <c r="N88">
        <v>0</v>
      </c>
      <c r="O88">
        <v>0.57415300000000002</v>
      </c>
      <c r="P88">
        <v>0.61545300000000003</v>
      </c>
      <c r="Q88">
        <v>0.66152200000000005</v>
      </c>
      <c r="R88">
        <v>0.66413500000000003</v>
      </c>
      <c r="S88">
        <v>0.66425400000000001</v>
      </c>
      <c r="T88">
        <v>0.66756199999999999</v>
      </c>
      <c r="U88">
        <v>1.87279E-3</v>
      </c>
      <c r="W88" s="10">
        <f t="shared" si="32"/>
        <v>664.25400000000002</v>
      </c>
      <c r="Y88">
        <v>7</v>
      </c>
      <c r="Z88" t="s">
        <v>109</v>
      </c>
      <c r="AA88">
        <v>2023</v>
      </c>
      <c r="AB88">
        <v>0.91865260900000001</v>
      </c>
      <c r="AC88">
        <v>0.91865260900000001</v>
      </c>
      <c r="AD88">
        <v>0.76496121699999997</v>
      </c>
      <c r="AE88">
        <v>8.3777299999999997</v>
      </c>
      <c r="AF88">
        <v>3.8128099999999998E-2</v>
      </c>
      <c r="AG88">
        <v>25.5645186</v>
      </c>
    </row>
    <row r="89" spans="1:33" ht="15" customHeight="1" x14ac:dyDescent="0.2">
      <c r="A89">
        <v>2033</v>
      </c>
      <c r="B89">
        <v>0</v>
      </c>
      <c r="C89">
        <v>0.57415300000000002</v>
      </c>
      <c r="D89">
        <v>0.61545300000000003</v>
      </c>
      <c r="E89">
        <v>0.63322599999999996</v>
      </c>
      <c r="F89">
        <v>0.636436</v>
      </c>
      <c r="G89">
        <v>0.63666400000000001</v>
      </c>
      <c r="H89">
        <v>0.64079200000000003</v>
      </c>
      <c r="I89">
        <v>2.35403E-3</v>
      </c>
      <c r="K89" s="10">
        <f t="shared" si="31"/>
        <v>636.66399999999999</v>
      </c>
      <c r="M89">
        <v>2033</v>
      </c>
      <c r="N89">
        <v>0</v>
      </c>
      <c r="O89">
        <v>0.57415300000000002</v>
      </c>
      <c r="P89">
        <v>0.61545300000000003</v>
      </c>
      <c r="Q89">
        <v>0.65087300000000003</v>
      </c>
      <c r="R89">
        <v>0.65408200000000005</v>
      </c>
      <c r="S89">
        <v>0.65431099999999998</v>
      </c>
      <c r="T89">
        <v>0.658439</v>
      </c>
      <c r="U89">
        <v>2.3540800000000001E-3</v>
      </c>
      <c r="W89" s="10">
        <f t="shared" si="32"/>
        <v>654.31099999999992</v>
      </c>
      <c r="Y89">
        <v>7</v>
      </c>
      <c r="Z89" t="s">
        <v>109</v>
      </c>
      <c r="AA89">
        <v>2024</v>
      </c>
      <c r="AB89">
        <v>0.89916705600000002</v>
      </c>
      <c r="AC89">
        <v>0.89916705600000002</v>
      </c>
      <c r="AD89">
        <v>0.89916705600000002</v>
      </c>
      <c r="AE89">
        <v>8.1585900000000002</v>
      </c>
      <c r="AF89">
        <v>4.5961799999999997E-2</v>
      </c>
      <c r="AG89">
        <v>25.111422300000001</v>
      </c>
    </row>
    <row r="90" spans="1:33" ht="15" customHeight="1" x14ac:dyDescent="0.2">
      <c r="A90">
        <v>2034</v>
      </c>
      <c r="B90">
        <v>0</v>
      </c>
      <c r="C90">
        <v>0.57415300000000002</v>
      </c>
      <c r="D90">
        <v>0.61545300000000003</v>
      </c>
      <c r="E90">
        <v>0.62418200000000001</v>
      </c>
      <c r="F90">
        <v>0.62932299999999997</v>
      </c>
      <c r="G90">
        <v>0.62973800000000002</v>
      </c>
      <c r="H90">
        <v>0.63680099999999995</v>
      </c>
      <c r="I90">
        <v>4.0682499999999998E-3</v>
      </c>
      <c r="K90" s="10">
        <f t="shared" si="31"/>
        <v>629.73800000000006</v>
      </c>
      <c r="M90">
        <v>2034</v>
      </c>
      <c r="N90">
        <v>0</v>
      </c>
      <c r="O90">
        <v>0.57415300000000002</v>
      </c>
      <c r="P90">
        <v>0.61545300000000003</v>
      </c>
      <c r="Q90">
        <v>0.64068199999999997</v>
      </c>
      <c r="R90">
        <v>0.64582399999999995</v>
      </c>
      <c r="S90">
        <v>0.64623799999999998</v>
      </c>
      <c r="T90">
        <v>0.65330200000000005</v>
      </c>
      <c r="U90">
        <v>4.06837E-3</v>
      </c>
      <c r="W90" s="10">
        <f t="shared" si="32"/>
        <v>646.23799999999994</v>
      </c>
      <c r="Y90">
        <v>7</v>
      </c>
      <c r="Z90" t="s">
        <v>109</v>
      </c>
      <c r="AA90">
        <v>2025</v>
      </c>
      <c r="AB90">
        <v>0.88307476399999996</v>
      </c>
      <c r="AC90">
        <v>0.88307476399999996</v>
      </c>
      <c r="AD90">
        <v>0.88307476399999996</v>
      </c>
      <c r="AE90">
        <v>7.9264799999999997</v>
      </c>
      <c r="AF90">
        <v>4.5961799999999997E-2</v>
      </c>
      <c r="AG90">
        <v>24.544299299999999</v>
      </c>
    </row>
    <row r="91" spans="1:33" ht="15" customHeight="1" x14ac:dyDescent="0.2">
      <c r="Y91">
        <v>7</v>
      </c>
      <c r="Z91" t="s">
        <v>109</v>
      </c>
      <c r="AA91">
        <v>2026</v>
      </c>
      <c r="AB91">
        <v>0.87729341299999997</v>
      </c>
      <c r="AC91" s="28">
        <v>0.87729341299999997</v>
      </c>
      <c r="AD91" s="28">
        <v>0.87729341299999997</v>
      </c>
      <c r="AE91" s="28">
        <v>7.7075683100000001</v>
      </c>
      <c r="AF91" s="28">
        <v>4.5961799999999997E-2</v>
      </c>
      <c r="AG91">
        <v>24.015343099999999</v>
      </c>
    </row>
    <row r="92" spans="1:33" ht="15" customHeight="1" x14ac:dyDescent="0.2">
      <c r="A92" t="s">
        <v>29</v>
      </c>
      <c r="B92" t="s">
        <v>109</v>
      </c>
      <c r="M92" t="s">
        <v>29</v>
      </c>
      <c r="N92" t="s">
        <v>109</v>
      </c>
      <c r="Y92">
        <v>7</v>
      </c>
      <c r="Z92" t="s">
        <v>109</v>
      </c>
      <c r="AA92">
        <v>2027</v>
      </c>
      <c r="AB92">
        <v>0.84610314600000003</v>
      </c>
      <c r="AC92">
        <v>0.84610314600000003</v>
      </c>
      <c r="AD92">
        <v>0.84610314600000003</v>
      </c>
      <c r="AE92">
        <v>7.4934508299999996</v>
      </c>
      <c r="AF92">
        <v>4.5961799999999997E-2</v>
      </c>
      <c r="AG92">
        <v>23.514512100000001</v>
      </c>
    </row>
    <row r="93" spans="1:33" ht="15" customHeight="1" x14ac:dyDescent="0.2">
      <c r="A93" t="s">
        <v>6</v>
      </c>
      <c r="B93" t="s">
        <v>30</v>
      </c>
      <c r="C93" t="s">
        <v>31</v>
      </c>
      <c r="D93" t="s">
        <v>32</v>
      </c>
      <c r="E93" t="s">
        <v>33</v>
      </c>
      <c r="F93" t="s">
        <v>34</v>
      </c>
      <c r="G93" t="s">
        <v>35</v>
      </c>
      <c r="H93" t="s">
        <v>36</v>
      </c>
      <c r="I93" t="s">
        <v>37</v>
      </c>
      <c r="M93" t="s">
        <v>6</v>
      </c>
      <c r="N93" t="s">
        <v>30</v>
      </c>
      <c r="O93" t="s">
        <v>31</v>
      </c>
      <c r="P93" t="s">
        <v>32</v>
      </c>
      <c r="Q93" t="s">
        <v>33</v>
      </c>
      <c r="R93" t="s">
        <v>34</v>
      </c>
      <c r="S93" t="s">
        <v>35</v>
      </c>
      <c r="T93" t="s">
        <v>36</v>
      </c>
      <c r="U93" t="s">
        <v>37</v>
      </c>
      <c r="Y93">
        <v>7</v>
      </c>
      <c r="Z93" t="s">
        <v>109</v>
      </c>
      <c r="AA93">
        <v>2028</v>
      </c>
      <c r="AB93">
        <v>0.81661284300000003</v>
      </c>
      <c r="AC93">
        <v>0.81661284300000003</v>
      </c>
      <c r="AD93">
        <v>0.81661284300000003</v>
      </c>
      <c r="AE93">
        <v>7.2840692799999998</v>
      </c>
      <c r="AF93">
        <v>4.5961799999999997E-2</v>
      </c>
      <c r="AG93">
        <v>23.068015500000001</v>
      </c>
    </row>
    <row r="94" spans="1:33" ht="15" customHeight="1" x14ac:dyDescent="0.2">
      <c r="A94">
        <v>2021</v>
      </c>
      <c r="B94">
        <v>14.776300000000001</v>
      </c>
      <c r="C94">
        <v>5.9105100000000004</v>
      </c>
      <c r="D94">
        <v>5.1717000000000004</v>
      </c>
      <c r="E94">
        <v>8.6847600000000007</v>
      </c>
      <c r="F94">
        <v>8.6847600000000007</v>
      </c>
      <c r="G94">
        <v>8.6847600000000007</v>
      </c>
      <c r="H94">
        <v>8.6847600000000007</v>
      </c>
      <c r="I94" s="1">
        <v>7.4606999999999995E-14</v>
      </c>
      <c r="K94" s="10">
        <f t="shared" ref="K94:K107" si="33">G94*1000</f>
        <v>8684.76</v>
      </c>
      <c r="M94">
        <v>2021</v>
      </c>
      <c r="N94">
        <v>14.776300000000001</v>
      </c>
      <c r="O94">
        <v>5.9105100000000004</v>
      </c>
      <c r="P94">
        <v>5.1717000000000004</v>
      </c>
      <c r="Q94">
        <v>8.6847600000000007</v>
      </c>
      <c r="R94">
        <v>8.6847600000000007</v>
      </c>
      <c r="S94">
        <v>8.6847600000000007</v>
      </c>
      <c r="T94">
        <v>8.6847600000000007</v>
      </c>
      <c r="U94" s="1">
        <v>7.4606999999999995E-14</v>
      </c>
      <c r="W94" s="10">
        <f t="shared" ref="W94:W107" si="34">S94*1000</f>
        <v>8684.76</v>
      </c>
      <c r="Y94">
        <v>7</v>
      </c>
      <c r="Z94" t="s">
        <v>109</v>
      </c>
      <c r="AA94">
        <v>2029</v>
      </c>
      <c r="AB94">
        <v>0.79231222300000004</v>
      </c>
      <c r="AC94">
        <v>0.79231222300000004</v>
      </c>
      <c r="AD94">
        <v>0.79231222300000004</v>
      </c>
      <c r="AE94">
        <v>7.0813809799999996</v>
      </c>
      <c r="AF94">
        <v>4.5961799999999997E-2</v>
      </c>
      <c r="AG94">
        <v>22.671762300000001</v>
      </c>
    </row>
    <row r="95" spans="1:33" ht="15" customHeight="1" x14ac:dyDescent="0.2">
      <c r="A95">
        <v>2022</v>
      </c>
      <c r="B95">
        <v>14.776300000000001</v>
      </c>
      <c r="C95">
        <v>5.9105100000000004</v>
      </c>
      <c r="D95">
        <v>5.1717000000000004</v>
      </c>
      <c r="E95">
        <v>8.57376</v>
      </c>
      <c r="F95">
        <v>8.57376</v>
      </c>
      <c r="G95">
        <v>8.57376</v>
      </c>
      <c r="H95">
        <v>8.57376</v>
      </c>
      <c r="I95" s="1">
        <v>7.1054300000000006E-14</v>
      </c>
      <c r="K95" s="10">
        <f t="shared" si="33"/>
        <v>8573.76</v>
      </c>
      <c r="M95">
        <v>2022</v>
      </c>
      <c r="N95">
        <v>14.776300000000001</v>
      </c>
      <c r="O95">
        <v>5.9105100000000004</v>
      </c>
      <c r="P95">
        <v>5.1717000000000004</v>
      </c>
      <c r="Q95">
        <v>8.6483100000000004</v>
      </c>
      <c r="R95">
        <v>8.6483100000000004</v>
      </c>
      <c r="S95">
        <v>8.6483100000000004</v>
      </c>
      <c r="T95">
        <v>8.6483100000000004</v>
      </c>
      <c r="U95" s="1">
        <v>3.1419200000000003E-8</v>
      </c>
      <c r="W95" s="10">
        <f t="shared" si="34"/>
        <v>8648.31</v>
      </c>
      <c r="Y95">
        <v>7</v>
      </c>
      <c r="Z95" t="s">
        <v>109</v>
      </c>
      <c r="AA95">
        <v>2030</v>
      </c>
      <c r="AB95">
        <v>0.77124563000000002</v>
      </c>
      <c r="AC95">
        <v>0.77124563000000002</v>
      </c>
      <c r="AD95">
        <v>0.77124563000000002</v>
      </c>
      <c r="AE95">
        <v>6.8878498199999996</v>
      </c>
      <c r="AF95">
        <v>4.5961799999999997E-2</v>
      </c>
      <c r="AG95">
        <v>22.320941300000001</v>
      </c>
    </row>
    <row r="96" spans="1:33" ht="15" customHeight="1" x14ac:dyDescent="0.2">
      <c r="A96">
        <v>2023</v>
      </c>
      <c r="B96">
        <v>14.776300000000001</v>
      </c>
      <c r="C96">
        <v>5.9105100000000004</v>
      </c>
      <c r="D96">
        <v>5.1717000000000004</v>
      </c>
      <c r="E96">
        <v>8.3777299999999997</v>
      </c>
      <c r="F96">
        <v>8.3777299999999997</v>
      </c>
      <c r="G96">
        <v>8.3777299999999997</v>
      </c>
      <c r="H96">
        <v>8.3777299999999997</v>
      </c>
      <c r="I96" s="1">
        <v>9.2370599999999995E-14</v>
      </c>
      <c r="K96" s="10">
        <f t="shared" si="33"/>
        <v>8377.73</v>
      </c>
      <c r="M96">
        <v>2023</v>
      </c>
      <c r="N96">
        <v>14.776300000000001</v>
      </c>
      <c r="O96">
        <v>5.9105100000000004</v>
      </c>
      <c r="P96">
        <v>5.1717000000000004</v>
      </c>
      <c r="Q96">
        <v>8.6270299999999995</v>
      </c>
      <c r="R96">
        <v>8.6270299999999995</v>
      </c>
      <c r="S96">
        <v>8.6270299999999995</v>
      </c>
      <c r="T96">
        <v>8.6270299999999995</v>
      </c>
      <c r="U96" s="1">
        <v>2.31823E-7</v>
      </c>
      <c r="W96" s="10">
        <f t="shared" si="34"/>
        <v>8627.0299999999988</v>
      </c>
      <c r="Y96">
        <v>7</v>
      </c>
      <c r="Z96" t="s">
        <v>109</v>
      </c>
      <c r="AA96">
        <v>2031</v>
      </c>
      <c r="AB96">
        <v>0.75192395999999995</v>
      </c>
      <c r="AC96">
        <v>0.75192395999999995</v>
      </c>
      <c r="AD96">
        <v>0.75192395999999995</v>
      </c>
      <c r="AE96">
        <v>6.7083667699999996</v>
      </c>
      <c r="AF96">
        <v>4.5961799999999997E-2</v>
      </c>
      <c r="AG96" s="28">
        <v>22.0098406</v>
      </c>
    </row>
    <row r="97" spans="1:33" ht="15" customHeight="1" x14ac:dyDescent="0.2">
      <c r="A97">
        <v>2024</v>
      </c>
      <c r="B97">
        <v>14.776300000000001</v>
      </c>
      <c r="C97">
        <v>5.9105100000000004</v>
      </c>
      <c r="D97">
        <v>5.1717000000000004</v>
      </c>
      <c r="E97">
        <v>8.1847200000000004</v>
      </c>
      <c r="F97">
        <v>8.1847200000000004</v>
      </c>
      <c r="G97">
        <v>8.1847200000000004</v>
      </c>
      <c r="H97">
        <v>8.1847200000000004</v>
      </c>
      <c r="I97" s="1">
        <v>1.08358E-13</v>
      </c>
      <c r="K97" s="10">
        <f t="shared" si="33"/>
        <v>8184.72</v>
      </c>
      <c r="M97">
        <v>2024</v>
      </c>
      <c r="N97">
        <v>14.776300000000001</v>
      </c>
      <c r="O97">
        <v>5.9105100000000004</v>
      </c>
      <c r="P97">
        <v>5.1717000000000004</v>
      </c>
      <c r="Q97">
        <v>8.5274599999999996</v>
      </c>
      <c r="R97">
        <v>8.5274599999999996</v>
      </c>
      <c r="S97">
        <v>8.5274599999999996</v>
      </c>
      <c r="T97">
        <v>8.5274599999999996</v>
      </c>
      <c r="U97" s="1">
        <v>4.42429E-7</v>
      </c>
      <c r="W97" s="10">
        <f t="shared" si="34"/>
        <v>8527.4599999999991</v>
      </c>
      <c r="Y97">
        <v>7</v>
      </c>
      <c r="Z97" t="s">
        <v>109</v>
      </c>
      <c r="AA97">
        <v>2032</v>
      </c>
      <c r="AB97">
        <v>0.73559259099999996</v>
      </c>
      <c r="AC97">
        <v>0.73559259099999996</v>
      </c>
      <c r="AD97">
        <v>0.73559259099999996</v>
      </c>
      <c r="AE97">
        <v>6.5380771900000001</v>
      </c>
      <c r="AF97">
        <v>4.5961799999999997E-2</v>
      </c>
      <c r="AG97">
        <v>21.735719700000001</v>
      </c>
    </row>
    <row r="98" spans="1:33" ht="15" customHeight="1" x14ac:dyDescent="0.2">
      <c r="A98">
        <v>2025</v>
      </c>
      <c r="B98">
        <v>14.776300000000001</v>
      </c>
      <c r="C98">
        <v>5.9105100000000004</v>
      </c>
      <c r="D98">
        <v>5.1717000000000004</v>
      </c>
      <c r="E98">
        <v>8.0123099999999994</v>
      </c>
      <c r="F98">
        <v>8.0123099999999994</v>
      </c>
      <c r="G98">
        <v>8.0123099999999994</v>
      </c>
      <c r="H98">
        <v>8.0123099999999994</v>
      </c>
      <c r="I98" s="1">
        <v>2.16716E-13</v>
      </c>
      <c r="K98" s="10">
        <f t="shared" si="33"/>
        <v>8012.3099999999995</v>
      </c>
      <c r="M98">
        <v>2025</v>
      </c>
      <c r="N98">
        <v>14.776300000000001</v>
      </c>
      <c r="O98">
        <v>5.9105100000000004</v>
      </c>
      <c r="P98">
        <v>5.1717000000000004</v>
      </c>
      <c r="Q98">
        <v>8.34145</v>
      </c>
      <c r="R98">
        <v>8.34145</v>
      </c>
      <c r="S98">
        <v>8.34145</v>
      </c>
      <c r="T98">
        <v>8.34145</v>
      </c>
      <c r="U98" s="1">
        <v>4.2528200000000001E-7</v>
      </c>
      <c r="W98" s="10">
        <f t="shared" si="34"/>
        <v>8341.4500000000007</v>
      </c>
      <c r="Y98">
        <v>7</v>
      </c>
      <c r="Z98" t="s">
        <v>109</v>
      </c>
      <c r="AA98">
        <v>2033</v>
      </c>
      <c r="AB98">
        <v>0.72201783600000002</v>
      </c>
      <c r="AC98">
        <v>0.72201783600000002</v>
      </c>
      <c r="AD98">
        <v>0.72201783600000002</v>
      </c>
      <c r="AE98">
        <v>6.3875521700000002</v>
      </c>
      <c r="AF98">
        <v>4.5961799999999997E-2</v>
      </c>
      <c r="AG98">
        <v>21.491440399999998</v>
      </c>
    </row>
    <row r="99" spans="1:33" ht="15" customHeight="1" x14ac:dyDescent="0.2">
      <c r="A99">
        <v>2026</v>
      </c>
      <c r="B99">
        <v>14.776300000000001</v>
      </c>
      <c r="C99">
        <v>5.9105100000000004</v>
      </c>
      <c r="D99">
        <v>5.1717000000000004</v>
      </c>
      <c r="E99">
        <v>7.8494099999999998</v>
      </c>
      <c r="F99">
        <v>7.8494799999999998</v>
      </c>
      <c r="G99">
        <v>7.8494900000000003</v>
      </c>
      <c r="H99">
        <v>7.8496100000000002</v>
      </c>
      <c r="I99" s="1">
        <v>6.2985700000000002E-5</v>
      </c>
      <c r="K99" s="10">
        <f t="shared" si="33"/>
        <v>7849.4900000000007</v>
      </c>
      <c r="M99">
        <v>2026</v>
      </c>
      <c r="N99">
        <v>14.776300000000001</v>
      </c>
      <c r="O99">
        <v>5.9105100000000004</v>
      </c>
      <c r="P99">
        <v>5.1717000000000004</v>
      </c>
      <c r="Q99">
        <v>8.1643600000000003</v>
      </c>
      <c r="R99">
        <v>8.1644299999999994</v>
      </c>
      <c r="S99">
        <v>8.1644500000000004</v>
      </c>
      <c r="T99">
        <v>8.1645599999999998</v>
      </c>
      <c r="U99" s="1">
        <v>6.3389699999999994E-5</v>
      </c>
      <c r="W99" s="10">
        <f t="shared" si="34"/>
        <v>8164.4500000000007</v>
      </c>
      <c r="Y99">
        <v>7</v>
      </c>
      <c r="Z99" t="s">
        <v>109</v>
      </c>
      <c r="AA99">
        <v>2034</v>
      </c>
      <c r="AB99">
        <v>0.71090345700000002</v>
      </c>
      <c r="AC99">
        <v>0.71090345700000002</v>
      </c>
      <c r="AD99">
        <v>0.71090345700000002</v>
      </c>
      <c r="AE99">
        <v>6.2570381399999997</v>
      </c>
      <c r="AF99">
        <v>4.5961799999999997E-2</v>
      </c>
      <c r="AG99">
        <v>21.2744423</v>
      </c>
    </row>
    <row r="100" spans="1:33" ht="15" customHeight="1" x14ac:dyDescent="0.2">
      <c r="A100">
        <v>2027</v>
      </c>
      <c r="B100">
        <v>14.776300000000001</v>
      </c>
      <c r="C100">
        <v>5.9105100000000004</v>
      </c>
      <c r="D100">
        <v>5.1717000000000004</v>
      </c>
      <c r="E100">
        <v>7.6877599999999999</v>
      </c>
      <c r="F100">
        <v>7.68797</v>
      </c>
      <c r="G100">
        <v>7.6879900000000001</v>
      </c>
      <c r="H100">
        <v>7.6882799999999998</v>
      </c>
      <c r="I100">
        <v>1.69882E-4</v>
      </c>
      <c r="K100" s="10">
        <f t="shared" si="33"/>
        <v>7687.99</v>
      </c>
      <c r="M100">
        <v>2027</v>
      </c>
      <c r="N100">
        <v>14.776300000000001</v>
      </c>
      <c r="O100">
        <v>5.9105100000000004</v>
      </c>
      <c r="P100">
        <v>5.1717000000000004</v>
      </c>
      <c r="Q100">
        <v>7.9879600000000002</v>
      </c>
      <c r="R100">
        <v>7.9881700000000002</v>
      </c>
      <c r="S100">
        <v>7.9881900000000003</v>
      </c>
      <c r="T100">
        <v>7.98848</v>
      </c>
      <c r="U100">
        <v>1.7026699999999999E-4</v>
      </c>
      <c r="W100" s="10">
        <f t="shared" si="34"/>
        <v>7988.1900000000005</v>
      </c>
    </row>
    <row r="101" spans="1:33" ht="15" customHeight="1" x14ac:dyDescent="0.2">
      <c r="A101">
        <v>2028</v>
      </c>
      <c r="B101">
        <v>14.776300000000001</v>
      </c>
      <c r="C101">
        <v>5.9105100000000004</v>
      </c>
      <c r="D101">
        <v>5.1717000000000004</v>
      </c>
      <c r="E101">
        <v>7.5267400000000002</v>
      </c>
      <c r="F101">
        <v>7.5272500000000004</v>
      </c>
      <c r="G101">
        <v>7.5273000000000003</v>
      </c>
      <c r="H101">
        <v>7.5280100000000001</v>
      </c>
      <c r="I101">
        <v>4.08138E-4</v>
      </c>
      <c r="K101" s="10">
        <f t="shared" si="33"/>
        <v>7527.3</v>
      </c>
      <c r="M101">
        <v>2028</v>
      </c>
      <c r="N101">
        <v>14.776300000000001</v>
      </c>
      <c r="O101">
        <v>5.9105100000000004</v>
      </c>
      <c r="P101">
        <v>5.1717000000000004</v>
      </c>
      <c r="Q101">
        <v>7.8118600000000002</v>
      </c>
      <c r="R101">
        <v>7.8123699999999996</v>
      </c>
      <c r="S101">
        <v>7.8124200000000004</v>
      </c>
      <c r="T101">
        <v>7.8131300000000001</v>
      </c>
      <c r="U101">
        <v>4.0850599999999999E-4</v>
      </c>
      <c r="W101" s="10">
        <f t="shared" si="34"/>
        <v>7812.42</v>
      </c>
    </row>
    <row r="102" spans="1:33" ht="15" customHeight="1" x14ac:dyDescent="0.2">
      <c r="A102">
        <v>2029</v>
      </c>
      <c r="B102">
        <v>14.776300000000001</v>
      </c>
      <c r="C102">
        <v>5.9105100000000004</v>
      </c>
      <c r="D102">
        <v>5.1717000000000004</v>
      </c>
      <c r="E102">
        <v>7.3677999999999999</v>
      </c>
      <c r="F102">
        <v>7.3692299999999999</v>
      </c>
      <c r="G102">
        <v>7.3693499999999998</v>
      </c>
      <c r="H102">
        <v>7.3713199999999999</v>
      </c>
      <c r="I102">
        <v>1.1249299999999999E-3</v>
      </c>
      <c r="K102" s="10">
        <f t="shared" si="33"/>
        <v>7369.3499999999995</v>
      </c>
      <c r="M102">
        <v>2029</v>
      </c>
      <c r="N102">
        <v>14.776300000000001</v>
      </c>
      <c r="O102">
        <v>5.9105100000000004</v>
      </c>
      <c r="P102">
        <v>5.1717000000000004</v>
      </c>
      <c r="Q102">
        <v>7.63781</v>
      </c>
      <c r="R102">
        <v>7.63924</v>
      </c>
      <c r="S102">
        <v>7.6393599999999999</v>
      </c>
      <c r="T102">
        <v>7.64133</v>
      </c>
      <c r="U102">
        <v>1.12531E-3</v>
      </c>
      <c r="W102" s="10">
        <f t="shared" si="34"/>
        <v>7639.36</v>
      </c>
    </row>
    <row r="103" spans="1:33" ht="15" customHeight="1" x14ac:dyDescent="0.2">
      <c r="A103">
        <v>2030</v>
      </c>
      <c r="B103">
        <v>14.776300000000001</v>
      </c>
      <c r="C103">
        <v>5.9105100000000004</v>
      </c>
      <c r="D103">
        <v>5.1717000000000004</v>
      </c>
      <c r="E103">
        <v>7.2126999999999999</v>
      </c>
      <c r="F103">
        <v>7.2163500000000003</v>
      </c>
      <c r="G103">
        <v>7.2166699999999997</v>
      </c>
      <c r="H103">
        <v>7.2217200000000004</v>
      </c>
      <c r="I103">
        <v>2.9025000000000001E-3</v>
      </c>
      <c r="K103" s="10">
        <f t="shared" si="33"/>
        <v>7216.67</v>
      </c>
      <c r="M103">
        <v>2030</v>
      </c>
      <c r="N103">
        <v>14.776300000000001</v>
      </c>
      <c r="O103">
        <v>5.9105100000000004</v>
      </c>
      <c r="P103">
        <v>5.1717000000000004</v>
      </c>
      <c r="Q103">
        <v>7.4677699999999998</v>
      </c>
      <c r="R103">
        <v>7.4714299999999998</v>
      </c>
      <c r="S103">
        <v>7.4717500000000001</v>
      </c>
      <c r="T103">
        <v>7.4767999999999999</v>
      </c>
      <c r="U103">
        <v>2.9029099999999999E-3</v>
      </c>
      <c r="W103" s="10">
        <f t="shared" si="34"/>
        <v>7471.75</v>
      </c>
    </row>
    <row r="104" spans="1:33" ht="15" customHeight="1" x14ac:dyDescent="0.2">
      <c r="A104">
        <v>2031</v>
      </c>
      <c r="B104">
        <v>14.776300000000001</v>
      </c>
      <c r="C104">
        <v>5.9105100000000004</v>
      </c>
      <c r="D104">
        <v>5.1717000000000004</v>
      </c>
      <c r="E104">
        <v>7.0655299999999999</v>
      </c>
      <c r="F104">
        <v>7.0737699999999997</v>
      </c>
      <c r="G104">
        <v>7.0744499999999997</v>
      </c>
      <c r="H104">
        <v>7.0855399999999999</v>
      </c>
      <c r="I104">
        <v>6.3897199999999998E-3</v>
      </c>
      <c r="K104" s="10">
        <f t="shared" si="33"/>
        <v>7074.45</v>
      </c>
      <c r="M104">
        <v>2031</v>
      </c>
      <c r="N104">
        <v>14.776300000000001</v>
      </c>
      <c r="O104">
        <v>5.9105100000000004</v>
      </c>
      <c r="P104">
        <v>5.1717000000000004</v>
      </c>
      <c r="Q104">
        <v>7.3060900000000002</v>
      </c>
      <c r="R104">
        <v>7.31433</v>
      </c>
      <c r="S104">
        <v>7.3150000000000004</v>
      </c>
      <c r="T104">
        <v>7.3260899999999998</v>
      </c>
      <c r="U104">
        <v>6.3902000000000004E-3</v>
      </c>
      <c r="W104" s="10">
        <f t="shared" si="34"/>
        <v>7315</v>
      </c>
    </row>
    <row r="105" spans="1:33" ht="15" customHeight="1" x14ac:dyDescent="0.2">
      <c r="A105">
        <v>2032</v>
      </c>
      <c r="B105">
        <v>14.776300000000001</v>
      </c>
      <c r="C105">
        <v>5.9105100000000004</v>
      </c>
      <c r="D105">
        <v>5.1717000000000004</v>
      </c>
      <c r="E105">
        <v>6.9196</v>
      </c>
      <c r="F105">
        <v>6.9359900000000003</v>
      </c>
      <c r="G105">
        <v>6.9375799999999996</v>
      </c>
      <c r="H105">
        <v>6.9601100000000002</v>
      </c>
      <c r="I105">
        <v>1.2889599999999999E-2</v>
      </c>
      <c r="K105" s="10">
        <f t="shared" si="33"/>
        <v>6937.58</v>
      </c>
      <c r="M105">
        <v>2032</v>
      </c>
      <c r="N105">
        <v>14.776300000000001</v>
      </c>
      <c r="O105">
        <v>5.9105100000000004</v>
      </c>
      <c r="P105">
        <v>5.1717000000000004</v>
      </c>
      <c r="Q105">
        <v>7.14567</v>
      </c>
      <c r="R105">
        <v>7.1620600000000003</v>
      </c>
      <c r="S105">
        <v>7.1636499999999996</v>
      </c>
      <c r="T105">
        <v>7.1861800000000002</v>
      </c>
      <c r="U105">
        <v>1.2890199999999999E-2</v>
      </c>
      <c r="W105" s="10">
        <f t="shared" si="34"/>
        <v>7163.65</v>
      </c>
    </row>
    <row r="106" spans="1:33" ht="15" customHeight="1" x14ac:dyDescent="0.2">
      <c r="A106">
        <v>2033</v>
      </c>
      <c r="B106">
        <v>14.776300000000001</v>
      </c>
      <c r="C106">
        <v>5.9105100000000004</v>
      </c>
      <c r="D106">
        <v>5.1717000000000004</v>
      </c>
      <c r="E106">
        <v>6.7848300000000004</v>
      </c>
      <c r="F106">
        <v>6.8147200000000003</v>
      </c>
      <c r="G106">
        <v>6.8174700000000001</v>
      </c>
      <c r="H106">
        <v>6.8582200000000002</v>
      </c>
      <c r="I106">
        <v>2.3537599999999999E-2</v>
      </c>
      <c r="K106" s="10">
        <f t="shared" si="33"/>
        <v>6817.47</v>
      </c>
      <c r="M106">
        <v>2033</v>
      </c>
      <c r="N106">
        <v>14.776300000000001</v>
      </c>
      <c r="O106">
        <v>5.9105100000000004</v>
      </c>
      <c r="P106">
        <v>5.1717000000000004</v>
      </c>
      <c r="Q106">
        <v>6.9968599999999999</v>
      </c>
      <c r="R106">
        <v>7.0267499999999998</v>
      </c>
      <c r="S106">
        <v>7.0294999999999996</v>
      </c>
      <c r="T106">
        <v>7.0702600000000002</v>
      </c>
      <c r="U106">
        <v>2.35385E-2</v>
      </c>
      <c r="W106" s="10">
        <f t="shared" si="34"/>
        <v>7029.5</v>
      </c>
    </row>
    <row r="107" spans="1:33" ht="15" customHeight="1" x14ac:dyDescent="0.2">
      <c r="A107">
        <v>2034</v>
      </c>
      <c r="B107">
        <v>14.776300000000001</v>
      </c>
      <c r="C107">
        <v>5.9105100000000004</v>
      </c>
      <c r="D107">
        <v>5.1717000000000004</v>
      </c>
      <c r="E107">
        <v>6.6603899999999996</v>
      </c>
      <c r="F107">
        <v>6.7099599999999997</v>
      </c>
      <c r="G107">
        <v>6.7146600000000003</v>
      </c>
      <c r="H107">
        <v>6.7834199999999996</v>
      </c>
      <c r="I107">
        <v>3.9299000000000001E-2</v>
      </c>
      <c r="K107" s="10">
        <f t="shared" si="33"/>
        <v>6714.66</v>
      </c>
      <c r="M107">
        <v>2034</v>
      </c>
      <c r="N107">
        <v>14.776300000000001</v>
      </c>
      <c r="O107">
        <v>5.9105100000000004</v>
      </c>
      <c r="P107">
        <v>5.1717000000000004</v>
      </c>
      <c r="Q107">
        <v>6.8590099999999996</v>
      </c>
      <c r="R107">
        <v>6.9085799999999997</v>
      </c>
      <c r="S107">
        <v>6.9132800000000003</v>
      </c>
      <c r="T107">
        <v>6.9820399999999996</v>
      </c>
      <c r="U107">
        <v>3.93002E-2</v>
      </c>
      <c r="W107" s="10">
        <f t="shared" si="34"/>
        <v>6913.2800000000007</v>
      </c>
    </row>
    <row r="108" spans="1:33" ht="15" customHeight="1" x14ac:dyDescent="0.2"/>
    <row r="109" spans="1:33" ht="15" customHeight="1" x14ac:dyDescent="0.2">
      <c r="A109" t="s">
        <v>107</v>
      </c>
      <c r="M109" t="s">
        <v>107</v>
      </c>
    </row>
    <row r="110" spans="1:33" ht="15" customHeight="1" x14ac:dyDescent="0.2">
      <c r="A110" t="s">
        <v>6</v>
      </c>
      <c r="B110" t="s">
        <v>39</v>
      </c>
      <c r="C110" t="s">
        <v>40</v>
      </c>
      <c r="D110" t="s">
        <v>41</v>
      </c>
      <c r="E110" t="s">
        <v>42</v>
      </c>
      <c r="F110" t="s">
        <v>43</v>
      </c>
      <c r="G110" t="s">
        <v>44</v>
      </c>
      <c r="H110" t="s">
        <v>45</v>
      </c>
      <c r="I110" t="s">
        <v>46</v>
      </c>
      <c r="M110" t="s">
        <v>6</v>
      </c>
      <c r="N110" t="s">
        <v>39</v>
      </c>
      <c r="O110" t="s">
        <v>40</v>
      </c>
      <c r="P110" t="s">
        <v>41</v>
      </c>
      <c r="Q110" t="s">
        <v>42</v>
      </c>
      <c r="R110" t="s">
        <v>43</v>
      </c>
      <c r="S110" t="s">
        <v>44</v>
      </c>
      <c r="T110" t="s">
        <v>45</v>
      </c>
      <c r="U110" t="s">
        <v>46</v>
      </c>
    </row>
    <row r="111" spans="1:33" ht="15" customHeight="1" x14ac:dyDescent="0.2">
      <c r="A111">
        <v>2021</v>
      </c>
      <c r="B111">
        <v>0</v>
      </c>
      <c r="C111">
        <v>3.8128099999999998E-2</v>
      </c>
      <c r="D111">
        <v>4.5961799999999997E-2</v>
      </c>
      <c r="E111">
        <v>1.8345799999999999E-2</v>
      </c>
      <c r="F111">
        <v>1.8345799999999999E-2</v>
      </c>
      <c r="G111">
        <v>1.8345799999999999E-2</v>
      </c>
      <c r="H111">
        <v>1.8345799999999999E-2</v>
      </c>
      <c r="I111" s="1">
        <v>1.3877799999999999E-17</v>
      </c>
      <c r="K111" s="11">
        <f t="shared" ref="K111:K124" si="35">G111</f>
        <v>1.8345799999999999E-2</v>
      </c>
      <c r="M111">
        <v>2021</v>
      </c>
      <c r="N111">
        <v>0</v>
      </c>
      <c r="O111">
        <v>3.8128099999999998E-2</v>
      </c>
      <c r="P111">
        <v>4.5961799999999997E-2</v>
      </c>
      <c r="Q111">
        <v>1.8345799999999999E-2</v>
      </c>
      <c r="R111">
        <v>1.8345799999999999E-2</v>
      </c>
      <c r="S111">
        <v>1.8345799999999999E-2</v>
      </c>
      <c r="T111">
        <v>1.8345799999999999E-2</v>
      </c>
      <c r="U111" s="1">
        <v>1.3877799999999999E-17</v>
      </c>
      <c r="W111" s="11">
        <f t="shared" ref="W111:W124" si="36">S111</f>
        <v>1.8345799999999999E-2</v>
      </c>
    </row>
    <row r="112" spans="1:33" ht="15" customHeight="1" x14ac:dyDescent="0.2">
      <c r="A112">
        <v>2022</v>
      </c>
      <c r="B112">
        <v>0</v>
      </c>
      <c r="C112">
        <v>3.8128099999999998E-2</v>
      </c>
      <c r="D112">
        <v>4.5961799999999997E-2</v>
      </c>
      <c r="E112">
        <v>3.8128099999999998E-2</v>
      </c>
      <c r="F112">
        <v>3.8128099999999998E-2</v>
      </c>
      <c r="G112">
        <v>3.8128099999999998E-2</v>
      </c>
      <c r="H112">
        <v>3.8128099999999998E-2</v>
      </c>
      <c r="I112" s="1">
        <v>6.3143900000000004E-16</v>
      </c>
      <c r="K112" s="11">
        <f t="shared" si="35"/>
        <v>3.8128099999999998E-2</v>
      </c>
      <c r="M112">
        <v>2022</v>
      </c>
      <c r="N112">
        <v>0</v>
      </c>
      <c r="O112">
        <v>3.8128099999999998E-2</v>
      </c>
      <c r="P112">
        <v>4.5961799999999997E-2</v>
      </c>
      <c r="Q112">
        <v>1.7034199999999999E-2</v>
      </c>
      <c r="R112">
        <v>1.7034199999999999E-2</v>
      </c>
      <c r="S112">
        <v>1.7034199999999999E-2</v>
      </c>
      <c r="T112">
        <v>1.7034199999999999E-2</v>
      </c>
      <c r="U112" s="1">
        <v>8.85108E-9</v>
      </c>
      <c r="W112" s="11">
        <f t="shared" si="36"/>
        <v>1.7034199999999999E-2</v>
      </c>
    </row>
    <row r="113" spans="1:23" ht="15" customHeight="1" x14ac:dyDescent="0.2">
      <c r="A113">
        <v>2023</v>
      </c>
      <c r="B113">
        <v>0</v>
      </c>
      <c r="C113">
        <v>3.8128099999999998E-2</v>
      </c>
      <c r="D113">
        <v>4.5961799999999997E-2</v>
      </c>
      <c r="E113">
        <v>3.8128099999999998E-2</v>
      </c>
      <c r="F113">
        <v>3.8128099999999998E-2</v>
      </c>
      <c r="G113">
        <v>3.8128099999999998E-2</v>
      </c>
      <c r="H113">
        <v>3.8128099999999998E-2</v>
      </c>
      <c r="I113" s="1">
        <v>6.3143900000000004E-16</v>
      </c>
      <c r="K113" s="11">
        <f t="shared" si="35"/>
        <v>3.8128099999999998E-2</v>
      </c>
      <c r="M113">
        <v>2023</v>
      </c>
      <c r="N113">
        <v>0</v>
      </c>
      <c r="O113">
        <v>3.8128099999999998E-2</v>
      </c>
      <c r="P113">
        <v>4.5961799999999997E-2</v>
      </c>
      <c r="Q113">
        <v>1.6690799999999999E-2</v>
      </c>
      <c r="R113">
        <v>1.6690900000000002E-2</v>
      </c>
      <c r="S113">
        <v>1.6690900000000002E-2</v>
      </c>
      <c r="T113">
        <v>1.6690900000000002E-2</v>
      </c>
      <c r="U113" s="1">
        <v>4.4859300000000001E-8</v>
      </c>
      <c r="W113" s="11">
        <f t="shared" si="36"/>
        <v>1.6690900000000002E-2</v>
      </c>
    </row>
    <row r="114" spans="1:23" ht="15" customHeight="1" x14ac:dyDescent="0.2">
      <c r="A114">
        <v>2024</v>
      </c>
      <c r="B114">
        <v>0</v>
      </c>
      <c r="C114">
        <v>3.8128099999999998E-2</v>
      </c>
      <c r="D114">
        <v>4.5961799999999997E-2</v>
      </c>
      <c r="E114">
        <v>3.8128099999999998E-2</v>
      </c>
      <c r="F114">
        <v>3.8128099999999998E-2</v>
      </c>
      <c r="G114">
        <v>3.8128099999999998E-2</v>
      </c>
      <c r="H114">
        <v>3.8128099999999998E-2</v>
      </c>
      <c r="I114" s="1">
        <v>6.3143900000000004E-16</v>
      </c>
      <c r="K114" s="11">
        <f t="shared" si="35"/>
        <v>3.8128099999999998E-2</v>
      </c>
      <c r="M114">
        <v>2024</v>
      </c>
      <c r="N114">
        <v>0</v>
      </c>
      <c r="O114">
        <v>3.8128099999999998E-2</v>
      </c>
      <c r="P114">
        <v>4.5961799999999997E-2</v>
      </c>
      <c r="Q114">
        <v>3.8128099999999998E-2</v>
      </c>
      <c r="R114">
        <v>3.8128099999999998E-2</v>
      </c>
      <c r="S114">
        <v>3.8128099999999998E-2</v>
      </c>
      <c r="T114">
        <v>3.8128099999999998E-2</v>
      </c>
      <c r="U114" s="1">
        <v>6.3143900000000004E-16</v>
      </c>
      <c r="W114" s="11">
        <f t="shared" si="36"/>
        <v>3.8128099999999998E-2</v>
      </c>
    </row>
    <row r="115" spans="1:23" ht="15" customHeight="1" x14ac:dyDescent="0.2">
      <c r="A115">
        <v>2025</v>
      </c>
      <c r="B115">
        <v>0</v>
      </c>
      <c r="C115">
        <v>3.8128099999999998E-2</v>
      </c>
      <c r="D115">
        <v>4.5961799999999997E-2</v>
      </c>
      <c r="E115">
        <v>3.8128099999999998E-2</v>
      </c>
      <c r="F115">
        <v>3.8128099999999998E-2</v>
      </c>
      <c r="G115">
        <v>3.8128099999999998E-2</v>
      </c>
      <c r="H115">
        <v>3.8128099999999998E-2</v>
      </c>
      <c r="I115" s="1">
        <v>6.3143900000000004E-16</v>
      </c>
      <c r="K115" s="11">
        <f t="shared" si="35"/>
        <v>3.8128099999999998E-2</v>
      </c>
      <c r="M115">
        <v>2025</v>
      </c>
      <c r="N115">
        <v>0</v>
      </c>
      <c r="O115">
        <v>3.8128099999999998E-2</v>
      </c>
      <c r="P115">
        <v>4.5961799999999997E-2</v>
      </c>
      <c r="Q115">
        <v>3.8128099999999998E-2</v>
      </c>
      <c r="R115">
        <v>3.8128099999999998E-2</v>
      </c>
      <c r="S115">
        <v>3.8128099999999998E-2</v>
      </c>
      <c r="T115">
        <v>3.8128099999999998E-2</v>
      </c>
      <c r="U115" s="1">
        <v>6.3143900000000004E-16</v>
      </c>
      <c r="W115" s="11">
        <f t="shared" si="36"/>
        <v>3.8128099999999998E-2</v>
      </c>
    </row>
    <row r="116" spans="1:23" ht="15" customHeight="1" x14ac:dyDescent="0.2">
      <c r="A116">
        <v>2026</v>
      </c>
      <c r="B116">
        <v>0</v>
      </c>
      <c r="C116">
        <v>3.8128099999999998E-2</v>
      </c>
      <c r="D116">
        <v>4.5961799999999997E-2</v>
      </c>
      <c r="E116">
        <v>3.8128099999999998E-2</v>
      </c>
      <c r="F116">
        <v>3.8128099999999998E-2</v>
      </c>
      <c r="G116">
        <v>3.8128099999999998E-2</v>
      </c>
      <c r="H116">
        <v>3.8128099999999998E-2</v>
      </c>
      <c r="I116" s="1">
        <v>6.3143900000000004E-16</v>
      </c>
      <c r="K116" s="11">
        <f t="shared" si="35"/>
        <v>3.8128099999999998E-2</v>
      </c>
      <c r="M116">
        <v>2026</v>
      </c>
      <c r="N116">
        <v>0</v>
      </c>
      <c r="O116">
        <v>3.8128099999999998E-2</v>
      </c>
      <c r="P116">
        <v>4.5961799999999997E-2</v>
      </c>
      <c r="Q116">
        <v>3.8128099999999998E-2</v>
      </c>
      <c r="R116">
        <v>3.8128099999999998E-2</v>
      </c>
      <c r="S116">
        <v>3.8128099999999998E-2</v>
      </c>
      <c r="T116">
        <v>3.8128099999999998E-2</v>
      </c>
      <c r="U116" s="1">
        <v>6.3143900000000004E-16</v>
      </c>
      <c r="W116" s="11">
        <f t="shared" si="36"/>
        <v>3.8128099999999998E-2</v>
      </c>
    </row>
    <row r="117" spans="1:23" ht="15" customHeight="1" x14ac:dyDescent="0.2">
      <c r="A117">
        <v>2027</v>
      </c>
      <c r="B117">
        <v>0</v>
      </c>
      <c r="C117">
        <v>3.8128099999999998E-2</v>
      </c>
      <c r="D117">
        <v>4.5961799999999997E-2</v>
      </c>
      <c r="E117">
        <v>3.8128099999999998E-2</v>
      </c>
      <c r="F117">
        <v>3.8128099999999998E-2</v>
      </c>
      <c r="G117">
        <v>3.8128099999999998E-2</v>
      </c>
      <c r="H117">
        <v>3.8128099999999998E-2</v>
      </c>
      <c r="I117" s="1">
        <v>6.3143900000000004E-16</v>
      </c>
      <c r="K117" s="11">
        <f t="shared" si="35"/>
        <v>3.8128099999999998E-2</v>
      </c>
      <c r="M117">
        <v>2027</v>
      </c>
      <c r="N117">
        <v>0</v>
      </c>
      <c r="O117">
        <v>3.8128099999999998E-2</v>
      </c>
      <c r="P117">
        <v>4.5961799999999997E-2</v>
      </c>
      <c r="Q117">
        <v>3.8128099999999998E-2</v>
      </c>
      <c r="R117">
        <v>3.8128099999999998E-2</v>
      </c>
      <c r="S117">
        <v>3.8128099999999998E-2</v>
      </c>
      <c r="T117">
        <v>3.8128099999999998E-2</v>
      </c>
      <c r="U117" s="1">
        <v>6.3143900000000004E-16</v>
      </c>
      <c r="W117" s="11">
        <f t="shared" si="36"/>
        <v>3.8128099999999998E-2</v>
      </c>
    </row>
    <row r="118" spans="1:23" ht="15" customHeight="1" x14ac:dyDescent="0.2">
      <c r="A118">
        <v>2028</v>
      </c>
      <c r="B118">
        <v>0</v>
      </c>
      <c r="C118">
        <v>3.8128099999999998E-2</v>
      </c>
      <c r="D118">
        <v>4.5961799999999997E-2</v>
      </c>
      <c r="E118">
        <v>3.8128099999999998E-2</v>
      </c>
      <c r="F118">
        <v>3.8128099999999998E-2</v>
      </c>
      <c r="G118">
        <v>3.8128099999999998E-2</v>
      </c>
      <c r="H118">
        <v>3.8128099999999998E-2</v>
      </c>
      <c r="I118" s="1">
        <v>6.3143900000000004E-16</v>
      </c>
      <c r="K118" s="11">
        <f t="shared" si="35"/>
        <v>3.8128099999999998E-2</v>
      </c>
      <c r="M118">
        <v>2028</v>
      </c>
      <c r="N118">
        <v>0</v>
      </c>
      <c r="O118">
        <v>3.8128099999999998E-2</v>
      </c>
      <c r="P118">
        <v>4.5961799999999997E-2</v>
      </c>
      <c r="Q118">
        <v>3.8128099999999998E-2</v>
      </c>
      <c r="R118">
        <v>3.8128099999999998E-2</v>
      </c>
      <c r="S118">
        <v>3.8128099999999998E-2</v>
      </c>
      <c r="T118">
        <v>3.8128099999999998E-2</v>
      </c>
      <c r="U118" s="1">
        <v>6.3143900000000004E-16</v>
      </c>
      <c r="W118" s="11">
        <f t="shared" si="36"/>
        <v>3.8128099999999998E-2</v>
      </c>
    </row>
    <row r="119" spans="1:23" ht="15" customHeight="1" x14ac:dyDescent="0.2">
      <c r="A119">
        <v>2029</v>
      </c>
      <c r="B119">
        <v>0</v>
      </c>
      <c r="C119">
        <v>3.8128099999999998E-2</v>
      </c>
      <c r="D119">
        <v>4.5961799999999997E-2</v>
      </c>
      <c r="E119">
        <v>3.8128099999999998E-2</v>
      </c>
      <c r="F119">
        <v>3.8128099999999998E-2</v>
      </c>
      <c r="G119">
        <v>3.8128099999999998E-2</v>
      </c>
      <c r="H119">
        <v>3.8128099999999998E-2</v>
      </c>
      <c r="I119" s="1">
        <v>6.3143900000000004E-16</v>
      </c>
      <c r="K119" s="11">
        <f t="shared" si="35"/>
        <v>3.8128099999999998E-2</v>
      </c>
      <c r="M119">
        <v>2029</v>
      </c>
      <c r="N119">
        <v>0</v>
      </c>
      <c r="O119">
        <v>3.8128099999999998E-2</v>
      </c>
      <c r="P119">
        <v>4.5961799999999997E-2</v>
      </c>
      <c r="Q119">
        <v>3.8128099999999998E-2</v>
      </c>
      <c r="R119">
        <v>3.8128099999999998E-2</v>
      </c>
      <c r="S119">
        <v>3.8128099999999998E-2</v>
      </c>
      <c r="T119">
        <v>3.8128099999999998E-2</v>
      </c>
      <c r="U119" s="1">
        <v>6.3143900000000004E-16</v>
      </c>
      <c r="W119" s="11">
        <f t="shared" si="36"/>
        <v>3.8128099999999998E-2</v>
      </c>
    </row>
    <row r="120" spans="1:23" ht="15" customHeight="1" x14ac:dyDescent="0.2">
      <c r="A120">
        <v>2030</v>
      </c>
      <c r="B120">
        <v>0</v>
      </c>
      <c r="C120">
        <v>3.8128099999999998E-2</v>
      </c>
      <c r="D120">
        <v>4.5961799999999997E-2</v>
      </c>
      <c r="E120">
        <v>3.8128099999999998E-2</v>
      </c>
      <c r="F120">
        <v>3.8128099999999998E-2</v>
      </c>
      <c r="G120">
        <v>3.8128099999999998E-2</v>
      </c>
      <c r="H120">
        <v>3.8128099999999998E-2</v>
      </c>
      <c r="I120" s="1">
        <v>6.3143900000000004E-16</v>
      </c>
      <c r="K120" s="11">
        <f t="shared" si="35"/>
        <v>3.8128099999999998E-2</v>
      </c>
      <c r="M120">
        <v>2030</v>
      </c>
      <c r="N120">
        <v>0</v>
      </c>
      <c r="O120">
        <v>3.8128099999999998E-2</v>
      </c>
      <c r="P120">
        <v>4.5961799999999997E-2</v>
      </c>
      <c r="Q120">
        <v>3.8128099999999998E-2</v>
      </c>
      <c r="R120">
        <v>3.8128099999999998E-2</v>
      </c>
      <c r="S120">
        <v>3.8128099999999998E-2</v>
      </c>
      <c r="T120">
        <v>3.8128099999999998E-2</v>
      </c>
      <c r="U120" s="1">
        <v>6.3143900000000004E-16</v>
      </c>
      <c r="W120" s="11">
        <f t="shared" si="36"/>
        <v>3.8128099999999998E-2</v>
      </c>
    </row>
    <row r="121" spans="1:23" ht="15" customHeight="1" x14ac:dyDescent="0.2">
      <c r="A121">
        <v>2031</v>
      </c>
      <c r="B121">
        <v>0</v>
      </c>
      <c r="C121">
        <v>3.8128099999999998E-2</v>
      </c>
      <c r="D121">
        <v>4.5961799999999997E-2</v>
      </c>
      <c r="E121">
        <v>3.8128099999999998E-2</v>
      </c>
      <c r="F121">
        <v>3.8128099999999998E-2</v>
      </c>
      <c r="G121">
        <v>3.8128099999999998E-2</v>
      </c>
      <c r="H121">
        <v>3.8128099999999998E-2</v>
      </c>
      <c r="I121" s="1">
        <v>6.3143900000000004E-16</v>
      </c>
      <c r="K121" s="11">
        <f t="shared" si="35"/>
        <v>3.8128099999999998E-2</v>
      </c>
      <c r="M121">
        <v>2031</v>
      </c>
      <c r="N121">
        <v>0</v>
      </c>
      <c r="O121">
        <v>3.8128099999999998E-2</v>
      </c>
      <c r="P121">
        <v>4.5961799999999997E-2</v>
      </c>
      <c r="Q121">
        <v>3.8128099999999998E-2</v>
      </c>
      <c r="R121">
        <v>3.8128099999999998E-2</v>
      </c>
      <c r="S121">
        <v>3.8128099999999998E-2</v>
      </c>
      <c r="T121">
        <v>3.8128099999999998E-2</v>
      </c>
      <c r="U121" s="1">
        <v>6.3143900000000004E-16</v>
      </c>
      <c r="W121" s="11">
        <f t="shared" si="36"/>
        <v>3.8128099999999998E-2</v>
      </c>
    </row>
    <row r="122" spans="1:23" ht="15" customHeight="1" x14ac:dyDescent="0.2">
      <c r="A122">
        <v>2032</v>
      </c>
      <c r="B122">
        <v>0</v>
      </c>
      <c r="C122">
        <v>3.8128099999999998E-2</v>
      </c>
      <c r="D122">
        <v>4.5961799999999997E-2</v>
      </c>
      <c r="E122">
        <v>3.8128099999999998E-2</v>
      </c>
      <c r="F122">
        <v>3.8128099999999998E-2</v>
      </c>
      <c r="G122">
        <v>3.8128099999999998E-2</v>
      </c>
      <c r="H122">
        <v>3.8128099999999998E-2</v>
      </c>
      <c r="I122" s="1">
        <v>6.3143900000000004E-16</v>
      </c>
      <c r="K122" s="11">
        <f t="shared" si="35"/>
        <v>3.8128099999999998E-2</v>
      </c>
      <c r="M122">
        <v>2032</v>
      </c>
      <c r="N122">
        <v>0</v>
      </c>
      <c r="O122">
        <v>3.8128099999999998E-2</v>
      </c>
      <c r="P122">
        <v>4.5961799999999997E-2</v>
      </c>
      <c r="Q122">
        <v>3.8128099999999998E-2</v>
      </c>
      <c r="R122">
        <v>3.8128099999999998E-2</v>
      </c>
      <c r="S122">
        <v>3.8128099999999998E-2</v>
      </c>
      <c r="T122">
        <v>3.8128099999999998E-2</v>
      </c>
      <c r="U122" s="1">
        <v>6.3143900000000004E-16</v>
      </c>
      <c r="W122" s="11">
        <f t="shared" si="36"/>
        <v>3.8128099999999998E-2</v>
      </c>
    </row>
    <row r="123" spans="1:23" ht="15" customHeight="1" x14ac:dyDescent="0.2">
      <c r="A123">
        <v>2033</v>
      </c>
      <c r="B123">
        <v>0</v>
      </c>
      <c r="C123">
        <v>3.8128099999999998E-2</v>
      </c>
      <c r="D123">
        <v>4.5961799999999997E-2</v>
      </c>
      <c r="E123">
        <v>3.8128099999999998E-2</v>
      </c>
      <c r="F123">
        <v>3.8128099999999998E-2</v>
      </c>
      <c r="G123">
        <v>3.8128099999999998E-2</v>
      </c>
      <c r="H123">
        <v>3.8128099999999998E-2</v>
      </c>
      <c r="I123" s="1">
        <v>6.3143900000000004E-16</v>
      </c>
      <c r="K123" s="11">
        <f t="shared" si="35"/>
        <v>3.8128099999999998E-2</v>
      </c>
      <c r="M123">
        <v>2033</v>
      </c>
      <c r="N123">
        <v>0</v>
      </c>
      <c r="O123">
        <v>3.8128099999999998E-2</v>
      </c>
      <c r="P123">
        <v>4.5961799999999997E-2</v>
      </c>
      <c r="Q123">
        <v>3.8128099999999998E-2</v>
      </c>
      <c r="R123">
        <v>3.8128099999999998E-2</v>
      </c>
      <c r="S123">
        <v>3.8128099999999998E-2</v>
      </c>
      <c r="T123">
        <v>3.8128099999999998E-2</v>
      </c>
      <c r="U123" s="1">
        <v>6.3143900000000004E-16</v>
      </c>
      <c r="W123" s="11">
        <f t="shared" si="36"/>
        <v>3.8128099999999998E-2</v>
      </c>
    </row>
    <row r="124" spans="1:23" ht="15" customHeight="1" x14ac:dyDescent="0.2">
      <c r="A124">
        <v>2034</v>
      </c>
      <c r="B124">
        <v>0</v>
      </c>
      <c r="C124">
        <v>3.8128099999999998E-2</v>
      </c>
      <c r="D124">
        <v>4.5961799999999997E-2</v>
      </c>
      <c r="E124">
        <v>3.8128099999999998E-2</v>
      </c>
      <c r="F124">
        <v>3.8128099999999998E-2</v>
      </c>
      <c r="G124">
        <v>3.8128099999999998E-2</v>
      </c>
      <c r="H124">
        <v>3.8128099999999998E-2</v>
      </c>
      <c r="I124" s="1">
        <v>6.3143900000000004E-16</v>
      </c>
      <c r="K124" s="11">
        <f t="shared" si="35"/>
        <v>3.8128099999999998E-2</v>
      </c>
      <c r="M124">
        <v>2034</v>
      </c>
      <c r="N124">
        <v>0</v>
      </c>
      <c r="O124">
        <v>3.8128099999999998E-2</v>
      </c>
      <c r="P124">
        <v>4.5961799999999997E-2</v>
      </c>
      <c r="Q124">
        <v>3.8128099999999998E-2</v>
      </c>
      <c r="R124">
        <v>3.8128099999999998E-2</v>
      </c>
      <c r="S124">
        <v>3.8128099999999998E-2</v>
      </c>
      <c r="T124">
        <v>3.8128099999999998E-2</v>
      </c>
      <c r="U124" s="1">
        <v>6.3143900000000004E-16</v>
      </c>
      <c r="W124" s="11">
        <f t="shared" si="36"/>
        <v>3.8128099999999998E-2</v>
      </c>
    </row>
    <row r="125" spans="1:23" ht="15" customHeight="1" x14ac:dyDescent="0.2"/>
    <row r="126" spans="1:23" ht="15" customHeight="1" x14ac:dyDescent="0.2">
      <c r="A126" t="s">
        <v>108</v>
      </c>
      <c r="M126" t="s">
        <v>108</v>
      </c>
    </row>
    <row r="127" spans="1:23" ht="15" customHeight="1" x14ac:dyDescent="0.2">
      <c r="A127" t="s">
        <v>6</v>
      </c>
      <c r="B127" t="s">
        <v>47</v>
      </c>
      <c r="C127" t="s">
        <v>48</v>
      </c>
      <c r="D127" t="s">
        <v>49</v>
      </c>
      <c r="E127" t="s">
        <v>50</v>
      </c>
      <c r="F127" t="s">
        <v>51</v>
      </c>
      <c r="G127" t="s">
        <v>52</v>
      </c>
      <c r="H127" t="s">
        <v>53</v>
      </c>
      <c r="I127" t="s">
        <v>54</v>
      </c>
      <c r="M127" t="s">
        <v>6</v>
      </c>
      <c r="N127" t="s">
        <v>47</v>
      </c>
      <c r="O127" t="s">
        <v>48</v>
      </c>
      <c r="P127" t="s">
        <v>49</v>
      </c>
      <c r="Q127" t="s">
        <v>50</v>
      </c>
      <c r="R127" t="s">
        <v>51</v>
      </c>
      <c r="S127" t="s">
        <v>52</v>
      </c>
      <c r="T127" t="s">
        <v>53</v>
      </c>
      <c r="U127" t="s">
        <v>54</v>
      </c>
    </row>
    <row r="128" spans="1:23" ht="15" customHeight="1" x14ac:dyDescent="0.2">
      <c r="A128">
        <v>2021</v>
      </c>
      <c r="B128">
        <v>81.051199999999994</v>
      </c>
      <c r="C128">
        <v>20.766300000000001</v>
      </c>
      <c r="D128">
        <v>19.077300000000001</v>
      </c>
      <c r="E128">
        <v>26.160599999999999</v>
      </c>
      <c r="F128">
        <v>26.160599999999999</v>
      </c>
      <c r="G128">
        <v>26.160599999999999</v>
      </c>
      <c r="H128">
        <v>26.160599999999999</v>
      </c>
      <c r="I128" s="1">
        <v>3.8013999999999998E-13</v>
      </c>
      <c r="K128" s="10">
        <f t="shared" ref="K128:K141" si="37">G128*1000</f>
        <v>26160.6</v>
      </c>
      <c r="M128">
        <v>2021</v>
      </c>
      <c r="N128">
        <v>81.051199999999994</v>
      </c>
      <c r="O128">
        <v>20.766300000000001</v>
      </c>
      <c r="P128">
        <v>19.077300000000001</v>
      </c>
      <c r="Q128">
        <v>26.160599999999999</v>
      </c>
      <c r="R128">
        <v>26.160599999999999</v>
      </c>
      <c r="S128">
        <v>26.160599999999999</v>
      </c>
      <c r="T128">
        <v>26.160599999999999</v>
      </c>
      <c r="U128" s="1">
        <v>3.8013999999999998E-13</v>
      </c>
      <c r="W128" s="10">
        <f t="shared" ref="W128:W141" si="38">S128*1000</f>
        <v>26160.6</v>
      </c>
    </row>
    <row r="129" spans="1:23" ht="15" customHeight="1" x14ac:dyDescent="0.2">
      <c r="A129">
        <v>2022</v>
      </c>
      <c r="B129">
        <v>81.051199999999994</v>
      </c>
      <c r="C129">
        <v>20.766300000000001</v>
      </c>
      <c r="D129">
        <v>19.077300000000001</v>
      </c>
      <c r="E129">
        <v>26.027200000000001</v>
      </c>
      <c r="F129">
        <v>26.055800000000001</v>
      </c>
      <c r="G129">
        <v>26.059899999999999</v>
      </c>
      <c r="H129">
        <v>26.104199999999999</v>
      </c>
      <c r="I129">
        <v>2.5221199999999999E-2</v>
      </c>
      <c r="K129" s="10">
        <f t="shared" si="37"/>
        <v>26059.899999999998</v>
      </c>
      <c r="M129">
        <v>2022</v>
      </c>
      <c r="N129">
        <v>81.051199999999994</v>
      </c>
      <c r="O129">
        <v>20.766300000000001</v>
      </c>
      <c r="P129">
        <v>19.077300000000001</v>
      </c>
      <c r="Q129">
        <v>26.027200000000001</v>
      </c>
      <c r="R129">
        <v>26.055800000000001</v>
      </c>
      <c r="S129">
        <v>26.059899999999999</v>
      </c>
      <c r="T129">
        <v>26.104199999999999</v>
      </c>
      <c r="U129">
        <v>2.5221199999999999E-2</v>
      </c>
      <c r="W129" s="10">
        <f t="shared" si="38"/>
        <v>26059.899999999998</v>
      </c>
    </row>
    <row r="130" spans="1:23" ht="15" customHeight="1" x14ac:dyDescent="0.2">
      <c r="A130">
        <v>2023</v>
      </c>
      <c r="B130">
        <v>81.051199999999994</v>
      </c>
      <c r="C130">
        <v>20.766300000000001</v>
      </c>
      <c r="D130">
        <v>19.077300000000001</v>
      </c>
      <c r="E130">
        <v>25.492000000000001</v>
      </c>
      <c r="F130">
        <v>25.558299999999999</v>
      </c>
      <c r="G130">
        <v>25.564499999999999</v>
      </c>
      <c r="H130">
        <v>25.6572</v>
      </c>
      <c r="I130">
        <v>5.3577100000000002E-2</v>
      </c>
      <c r="K130" s="10">
        <f t="shared" si="37"/>
        <v>25564.5</v>
      </c>
      <c r="M130">
        <v>2023</v>
      </c>
      <c r="N130">
        <v>81.051199999999994</v>
      </c>
      <c r="O130">
        <v>20.766300000000001</v>
      </c>
      <c r="P130">
        <v>19.077300000000001</v>
      </c>
      <c r="Q130">
        <v>25.924199999999999</v>
      </c>
      <c r="R130">
        <v>25.990400000000001</v>
      </c>
      <c r="S130">
        <v>25.996700000000001</v>
      </c>
      <c r="T130">
        <v>26.089400000000001</v>
      </c>
      <c r="U130">
        <v>5.3577600000000003E-2</v>
      </c>
      <c r="W130" s="10">
        <f t="shared" si="38"/>
        <v>25996.7</v>
      </c>
    </row>
    <row r="131" spans="1:23" ht="15" customHeight="1" x14ac:dyDescent="0.2">
      <c r="A131">
        <v>2024</v>
      </c>
      <c r="B131">
        <v>81.051199999999994</v>
      </c>
      <c r="C131">
        <v>20.766300000000001</v>
      </c>
      <c r="D131">
        <v>19.077300000000001</v>
      </c>
      <c r="E131">
        <v>24.985700000000001</v>
      </c>
      <c r="F131">
        <v>25.1004</v>
      </c>
      <c r="G131">
        <v>25.1114</v>
      </c>
      <c r="H131">
        <v>25.2622</v>
      </c>
      <c r="I131">
        <v>9.0523800000000001E-2</v>
      </c>
      <c r="K131" s="10">
        <f t="shared" si="37"/>
        <v>25111.4</v>
      </c>
      <c r="M131">
        <v>2024</v>
      </c>
      <c r="N131">
        <v>81.051199999999994</v>
      </c>
      <c r="O131">
        <v>20.766300000000001</v>
      </c>
      <c r="P131">
        <v>19.077300000000001</v>
      </c>
      <c r="Q131">
        <v>25.828900000000001</v>
      </c>
      <c r="R131">
        <v>25.9436</v>
      </c>
      <c r="S131">
        <v>25.954599999999999</v>
      </c>
      <c r="T131">
        <v>26.105399999999999</v>
      </c>
      <c r="U131">
        <v>9.0526999999999996E-2</v>
      </c>
      <c r="W131" s="10">
        <f t="shared" si="38"/>
        <v>25954.6</v>
      </c>
    </row>
    <row r="132" spans="1:23" ht="15" customHeight="1" x14ac:dyDescent="0.2">
      <c r="A132">
        <v>2025</v>
      </c>
      <c r="B132">
        <v>81.051199999999994</v>
      </c>
      <c r="C132">
        <v>20.766300000000001</v>
      </c>
      <c r="D132">
        <v>19.077300000000001</v>
      </c>
      <c r="E132">
        <v>24.5078</v>
      </c>
      <c r="F132">
        <v>24.680299999999999</v>
      </c>
      <c r="G132">
        <v>24.694600000000001</v>
      </c>
      <c r="H132">
        <v>24.924099999999999</v>
      </c>
      <c r="I132">
        <v>0.135182</v>
      </c>
      <c r="K132" s="10">
        <f t="shared" si="37"/>
        <v>24694.600000000002</v>
      </c>
      <c r="M132">
        <v>2025</v>
      </c>
      <c r="N132">
        <v>81.051199999999994</v>
      </c>
      <c r="O132">
        <v>20.766300000000001</v>
      </c>
      <c r="P132">
        <v>19.077300000000001</v>
      </c>
      <c r="Q132">
        <v>25.303699999999999</v>
      </c>
      <c r="R132">
        <v>25.476199999999999</v>
      </c>
      <c r="S132">
        <v>25.490600000000001</v>
      </c>
      <c r="T132">
        <v>25.720099999999999</v>
      </c>
      <c r="U132">
        <v>0.135186</v>
      </c>
      <c r="W132" s="10">
        <f t="shared" si="38"/>
        <v>25490.600000000002</v>
      </c>
    </row>
    <row r="133" spans="1:23" ht="15" customHeight="1" x14ac:dyDescent="0.2">
      <c r="A133">
        <v>2026</v>
      </c>
      <c r="B133">
        <v>81.051199999999994</v>
      </c>
      <c r="C133">
        <v>20.766300000000001</v>
      </c>
      <c r="D133">
        <v>19.077300000000001</v>
      </c>
      <c r="E133">
        <v>24.043500000000002</v>
      </c>
      <c r="F133">
        <v>24.2895</v>
      </c>
      <c r="G133">
        <v>24.305099999999999</v>
      </c>
      <c r="H133">
        <v>24.62</v>
      </c>
      <c r="I133">
        <v>0.18717300000000001</v>
      </c>
      <c r="K133" s="10">
        <f t="shared" si="37"/>
        <v>24305.1</v>
      </c>
      <c r="M133">
        <v>2026</v>
      </c>
      <c r="N133">
        <v>81.051199999999994</v>
      </c>
      <c r="O133">
        <v>20.766300000000001</v>
      </c>
      <c r="P133">
        <v>19.077300000000001</v>
      </c>
      <c r="Q133">
        <v>24.793800000000001</v>
      </c>
      <c r="R133">
        <v>25.0397</v>
      </c>
      <c r="S133">
        <v>25.055399999999999</v>
      </c>
      <c r="T133">
        <v>25.370200000000001</v>
      </c>
      <c r="U133">
        <v>0.18717700000000001</v>
      </c>
      <c r="W133" s="10">
        <f t="shared" si="38"/>
        <v>25055.399999999998</v>
      </c>
    </row>
    <row r="134" spans="1:23" ht="15" customHeight="1" x14ac:dyDescent="0.2">
      <c r="A134">
        <v>2027</v>
      </c>
      <c r="B134">
        <v>81.051199999999994</v>
      </c>
      <c r="C134">
        <v>20.766300000000001</v>
      </c>
      <c r="D134">
        <v>19.077300000000001</v>
      </c>
      <c r="E134">
        <v>23.583600000000001</v>
      </c>
      <c r="F134">
        <v>23.915600000000001</v>
      </c>
      <c r="G134">
        <v>23.935099999999998</v>
      </c>
      <c r="H134">
        <v>24.351099999999999</v>
      </c>
      <c r="I134">
        <v>0.24396899999999999</v>
      </c>
      <c r="K134" s="10">
        <f t="shared" si="37"/>
        <v>23935.1</v>
      </c>
      <c r="M134">
        <v>2027</v>
      </c>
      <c r="N134">
        <v>81.051199999999994</v>
      </c>
      <c r="O134">
        <v>20.766300000000001</v>
      </c>
      <c r="P134">
        <v>19.077300000000001</v>
      </c>
      <c r="Q134">
        <v>24.2897</v>
      </c>
      <c r="R134">
        <v>24.621700000000001</v>
      </c>
      <c r="S134">
        <v>24.641200000000001</v>
      </c>
      <c r="T134">
        <v>25.057200000000002</v>
      </c>
      <c r="U134">
        <v>0.243974</v>
      </c>
      <c r="W134" s="10">
        <f t="shared" si="38"/>
        <v>24641.200000000001</v>
      </c>
    </row>
    <row r="135" spans="1:23" ht="15" customHeight="1" x14ac:dyDescent="0.2">
      <c r="A135">
        <v>2028</v>
      </c>
      <c r="B135">
        <v>81.051199999999994</v>
      </c>
      <c r="C135">
        <v>20.766300000000001</v>
      </c>
      <c r="D135">
        <v>19.077300000000001</v>
      </c>
      <c r="E135">
        <v>23.176500000000001</v>
      </c>
      <c r="F135">
        <v>23.578099999999999</v>
      </c>
      <c r="G135">
        <v>23.6067</v>
      </c>
      <c r="H135">
        <v>24.126000000000001</v>
      </c>
      <c r="I135">
        <v>0.30539899999999998</v>
      </c>
      <c r="K135" s="10">
        <f t="shared" si="37"/>
        <v>23606.7</v>
      </c>
      <c r="M135">
        <v>2028</v>
      </c>
      <c r="N135">
        <v>81.051199999999994</v>
      </c>
      <c r="O135">
        <v>20.766300000000001</v>
      </c>
      <c r="P135">
        <v>19.077300000000001</v>
      </c>
      <c r="Q135">
        <v>23.840299999999999</v>
      </c>
      <c r="R135">
        <v>24.241900000000001</v>
      </c>
      <c r="S135">
        <v>24.270499999999998</v>
      </c>
      <c r="T135">
        <v>24.7898</v>
      </c>
      <c r="U135">
        <v>0.30540499999999998</v>
      </c>
      <c r="W135" s="10">
        <f t="shared" si="38"/>
        <v>24270.5</v>
      </c>
    </row>
    <row r="136" spans="1:23" ht="15" customHeight="1" x14ac:dyDescent="0.2">
      <c r="A136">
        <v>2029</v>
      </c>
      <c r="B136">
        <v>81.051199999999994</v>
      </c>
      <c r="C136">
        <v>20.766300000000001</v>
      </c>
      <c r="D136">
        <v>19.077300000000001</v>
      </c>
      <c r="E136">
        <v>22.7913</v>
      </c>
      <c r="F136">
        <v>23.282800000000002</v>
      </c>
      <c r="G136">
        <v>23.316700000000001</v>
      </c>
      <c r="H136">
        <v>23.959800000000001</v>
      </c>
      <c r="I136">
        <v>0.36833700000000003</v>
      </c>
      <c r="K136" s="10">
        <f t="shared" si="37"/>
        <v>23316.7</v>
      </c>
      <c r="M136">
        <v>2029</v>
      </c>
      <c r="N136">
        <v>81.051199999999994</v>
      </c>
      <c r="O136">
        <v>20.766300000000001</v>
      </c>
      <c r="P136">
        <v>19.077300000000001</v>
      </c>
      <c r="Q136">
        <v>23.4145</v>
      </c>
      <c r="R136">
        <v>23.906099999999999</v>
      </c>
      <c r="S136">
        <v>23.94</v>
      </c>
      <c r="T136">
        <v>24.582999999999998</v>
      </c>
      <c r="U136">
        <v>0.36834299999999998</v>
      </c>
      <c r="W136" s="10">
        <f t="shared" si="38"/>
        <v>23940</v>
      </c>
    </row>
    <row r="137" spans="1:23" ht="15" customHeight="1" x14ac:dyDescent="0.2">
      <c r="A137">
        <v>2030</v>
      </c>
      <c r="B137">
        <v>81.051199999999994</v>
      </c>
      <c r="C137">
        <v>20.766300000000001</v>
      </c>
      <c r="D137">
        <v>19.077300000000001</v>
      </c>
      <c r="E137">
        <v>22.436199999999999</v>
      </c>
      <c r="F137">
        <v>23.026900000000001</v>
      </c>
      <c r="G137">
        <v>23.061699999999998</v>
      </c>
      <c r="H137">
        <v>23.828299999999999</v>
      </c>
      <c r="I137">
        <v>0.43303399999999997</v>
      </c>
      <c r="K137" s="10">
        <f t="shared" si="37"/>
        <v>23061.699999999997</v>
      </c>
      <c r="M137">
        <v>2030</v>
      </c>
      <c r="N137">
        <v>81.051199999999994</v>
      </c>
      <c r="O137">
        <v>20.766300000000001</v>
      </c>
      <c r="P137">
        <v>19.077300000000001</v>
      </c>
      <c r="Q137">
        <v>23.020800000000001</v>
      </c>
      <c r="R137">
        <v>23.6114</v>
      </c>
      <c r="S137">
        <v>23.6463</v>
      </c>
      <c r="T137">
        <v>24.4129</v>
      </c>
      <c r="U137">
        <v>0.43303999999999998</v>
      </c>
      <c r="W137" s="10">
        <f t="shared" si="38"/>
        <v>23646.3</v>
      </c>
    </row>
    <row r="138" spans="1:23" ht="15" customHeight="1" x14ac:dyDescent="0.2">
      <c r="A138">
        <v>2031</v>
      </c>
      <c r="B138">
        <v>81.051199999999994</v>
      </c>
      <c r="C138">
        <v>20.766300000000001</v>
      </c>
      <c r="D138">
        <v>19.077300000000001</v>
      </c>
      <c r="E138">
        <v>22.116599999999998</v>
      </c>
      <c r="F138">
        <v>22.793800000000001</v>
      </c>
      <c r="G138">
        <v>22.8371</v>
      </c>
      <c r="H138">
        <v>23.719899999999999</v>
      </c>
      <c r="I138">
        <v>0.49807000000000001</v>
      </c>
      <c r="K138" s="10">
        <f t="shared" si="37"/>
        <v>22837.1</v>
      </c>
      <c r="M138">
        <v>2031</v>
      </c>
      <c r="N138">
        <v>81.051199999999994</v>
      </c>
      <c r="O138">
        <v>20.766300000000001</v>
      </c>
      <c r="P138">
        <v>19.077300000000001</v>
      </c>
      <c r="Q138">
        <v>22.664300000000001</v>
      </c>
      <c r="R138">
        <v>23.3416</v>
      </c>
      <c r="S138">
        <v>23.384899999999998</v>
      </c>
      <c r="T138">
        <v>24.267700000000001</v>
      </c>
      <c r="U138">
        <v>0.49807600000000002</v>
      </c>
      <c r="W138" s="10">
        <f t="shared" si="38"/>
        <v>23384.899999999998</v>
      </c>
    </row>
    <row r="139" spans="1:23" ht="15" customHeight="1" x14ac:dyDescent="0.2">
      <c r="A139">
        <v>2032</v>
      </c>
      <c r="B139">
        <v>81.051199999999994</v>
      </c>
      <c r="C139">
        <v>20.766300000000001</v>
      </c>
      <c r="D139">
        <v>19.077300000000001</v>
      </c>
      <c r="E139">
        <v>21.8184</v>
      </c>
      <c r="F139">
        <v>22.594899999999999</v>
      </c>
      <c r="G139">
        <v>22.640899999999998</v>
      </c>
      <c r="H139">
        <v>23.648800000000001</v>
      </c>
      <c r="I139">
        <v>0.56137000000000004</v>
      </c>
      <c r="K139" s="10">
        <f t="shared" si="37"/>
        <v>22640.899999999998</v>
      </c>
      <c r="M139">
        <v>2032</v>
      </c>
      <c r="N139">
        <v>81.051199999999994</v>
      </c>
      <c r="O139">
        <v>20.766300000000001</v>
      </c>
      <c r="P139">
        <v>19.077300000000001</v>
      </c>
      <c r="Q139">
        <v>22.331199999999999</v>
      </c>
      <c r="R139">
        <v>23.107700000000001</v>
      </c>
      <c r="S139">
        <v>23.1538</v>
      </c>
      <c r="T139">
        <v>24.1617</v>
      </c>
      <c r="U139">
        <v>0.56137599999999999</v>
      </c>
      <c r="W139" s="10">
        <f t="shared" si="38"/>
        <v>23153.8</v>
      </c>
    </row>
    <row r="140" spans="1:23" ht="15" customHeight="1" x14ac:dyDescent="0.2">
      <c r="A140">
        <v>2033</v>
      </c>
      <c r="B140">
        <v>81.051199999999994</v>
      </c>
      <c r="C140">
        <v>20.766300000000001</v>
      </c>
      <c r="D140">
        <v>19.077300000000001</v>
      </c>
      <c r="E140">
        <v>21.550799999999999</v>
      </c>
      <c r="F140">
        <v>22.415199999999999</v>
      </c>
      <c r="G140">
        <v>22.466999999999999</v>
      </c>
      <c r="H140">
        <v>23.610299999999999</v>
      </c>
      <c r="I140">
        <v>0.62249699999999997</v>
      </c>
      <c r="K140" s="10">
        <f t="shared" si="37"/>
        <v>22467</v>
      </c>
      <c r="M140">
        <v>2033</v>
      </c>
      <c r="N140">
        <v>81.051199999999994</v>
      </c>
      <c r="O140">
        <v>20.766300000000001</v>
      </c>
      <c r="P140">
        <v>19.077300000000001</v>
      </c>
      <c r="Q140">
        <v>22.0307</v>
      </c>
      <c r="R140">
        <v>22.895</v>
      </c>
      <c r="S140">
        <v>22.9468</v>
      </c>
      <c r="T140">
        <v>24.090299999999999</v>
      </c>
      <c r="U140">
        <v>0.62250300000000003</v>
      </c>
      <c r="W140" s="10">
        <f t="shared" si="38"/>
        <v>22946.799999999999</v>
      </c>
    </row>
    <row r="141" spans="1:23" ht="15" customHeight="1" x14ac:dyDescent="0.2">
      <c r="A141">
        <v>2034</v>
      </c>
      <c r="B141">
        <v>81.051199999999994</v>
      </c>
      <c r="C141">
        <v>20.766300000000001</v>
      </c>
      <c r="D141">
        <v>19.077300000000001</v>
      </c>
      <c r="E141">
        <v>21.297499999999999</v>
      </c>
      <c r="F141">
        <v>22.259899999999998</v>
      </c>
      <c r="G141">
        <v>22.313600000000001</v>
      </c>
      <c r="H141">
        <v>23.565000000000001</v>
      </c>
      <c r="I141">
        <v>0.68156399999999995</v>
      </c>
      <c r="K141" s="10">
        <f t="shared" si="37"/>
        <v>22313.600000000002</v>
      </c>
      <c r="M141">
        <v>2034</v>
      </c>
      <c r="N141">
        <v>81.051199999999994</v>
      </c>
      <c r="O141">
        <v>20.766300000000001</v>
      </c>
      <c r="P141">
        <v>19.077300000000001</v>
      </c>
      <c r="Q141">
        <v>21.746200000000002</v>
      </c>
      <c r="R141">
        <v>22.708600000000001</v>
      </c>
      <c r="S141">
        <v>22.7622</v>
      </c>
      <c r="T141">
        <v>24.0137</v>
      </c>
      <c r="U141">
        <v>0.68157000000000001</v>
      </c>
      <c r="W141" s="10">
        <f t="shared" si="38"/>
        <v>22762.2</v>
      </c>
    </row>
    <row r="142" spans="1:23" ht="15" customHeight="1" x14ac:dyDescent="0.2">
      <c r="A142" t="s">
        <v>16</v>
      </c>
      <c r="B142">
        <v>3</v>
      </c>
      <c r="C142" t="s">
        <v>16</v>
      </c>
      <c r="D142" t="s">
        <v>17</v>
      </c>
      <c r="E142" t="s">
        <v>109</v>
      </c>
      <c r="M142" t="s">
        <v>16</v>
      </c>
      <c r="N142">
        <v>3</v>
      </c>
      <c r="O142" t="s">
        <v>16</v>
      </c>
      <c r="P142" t="s">
        <v>17</v>
      </c>
      <c r="Q142" t="s">
        <v>109</v>
      </c>
    </row>
    <row r="143" spans="1:23" ht="15" customHeight="1" x14ac:dyDescent="0.2">
      <c r="A143" t="s">
        <v>18</v>
      </c>
      <c r="B143" t="s">
        <v>109</v>
      </c>
      <c r="M143" t="s">
        <v>18</v>
      </c>
      <c r="N143" t="s">
        <v>109</v>
      </c>
    </row>
    <row r="144" spans="1:23" ht="15" customHeight="1" x14ac:dyDescent="0.2">
      <c r="A144" t="s">
        <v>6</v>
      </c>
      <c r="B144" t="s">
        <v>19</v>
      </c>
      <c r="C144" t="s">
        <v>20</v>
      </c>
      <c r="D144" t="s">
        <v>21</v>
      </c>
      <c r="E144" t="s">
        <v>22</v>
      </c>
      <c r="F144" t="s">
        <v>23</v>
      </c>
      <c r="G144" t="s">
        <v>24</v>
      </c>
      <c r="H144" t="s">
        <v>25</v>
      </c>
      <c r="I144" t="s">
        <v>26</v>
      </c>
      <c r="M144" t="s">
        <v>6</v>
      </c>
      <c r="N144" t="s">
        <v>19</v>
      </c>
      <c r="O144" t="s">
        <v>20</v>
      </c>
      <c r="P144" t="s">
        <v>21</v>
      </c>
      <c r="Q144" t="s">
        <v>22</v>
      </c>
      <c r="R144" t="s">
        <v>23</v>
      </c>
      <c r="S144" t="s">
        <v>24</v>
      </c>
      <c r="T144" t="s">
        <v>25</v>
      </c>
      <c r="U144" t="s">
        <v>26</v>
      </c>
    </row>
    <row r="145" spans="1:23" ht="15" customHeight="1" x14ac:dyDescent="0.2">
      <c r="A145">
        <v>2021</v>
      </c>
      <c r="B145">
        <v>0</v>
      </c>
      <c r="C145">
        <v>0.57415300000000002</v>
      </c>
      <c r="D145">
        <v>0.61545300000000003</v>
      </c>
      <c r="E145">
        <v>0.38461899999999999</v>
      </c>
      <c r="F145">
        <v>0.38461899999999999</v>
      </c>
      <c r="G145">
        <v>0.38461899999999999</v>
      </c>
      <c r="H145">
        <v>0.38461899999999999</v>
      </c>
      <c r="I145" s="1">
        <v>2.27596E-15</v>
      </c>
      <c r="K145" s="10">
        <f t="shared" ref="K145:K158" si="39">G145*1000</f>
        <v>384.61899999999997</v>
      </c>
      <c r="M145">
        <v>2021</v>
      </c>
      <c r="N145">
        <v>0</v>
      </c>
      <c r="O145">
        <v>0.57415300000000002</v>
      </c>
      <c r="P145">
        <v>0.61545300000000003</v>
      </c>
      <c r="Q145">
        <v>0.38461899999999999</v>
      </c>
      <c r="R145">
        <v>0.38461899999999999</v>
      </c>
      <c r="S145">
        <v>0.38461899999999999</v>
      </c>
      <c r="T145">
        <v>0.38461899999999999</v>
      </c>
      <c r="U145" s="1">
        <v>2.27596E-15</v>
      </c>
      <c r="W145" s="10">
        <f t="shared" ref="W145:W158" si="40">S145*1000</f>
        <v>384.61899999999997</v>
      </c>
    </row>
    <row r="146" spans="1:23" ht="15" customHeight="1" x14ac:dyDescent="0.2">
      <c r="A146">
        <v>2022</v>
      </c>
      <c r="B146">
        <v>0</v>
      </c>
      <c r="C146">
        <v>0.57415300000000002</v>
      </c>
      <c r="D146">
        <v>0.61545300000000003</v>
      </c>
      <c r="E146">
        <v>0.39778999999999998</v>
      </c>
      <c r="F146">
        <v>0.39778999999999998</v>
      </c>
      <c r="G146">
        <v>0.39778999999999998</v>
      </c>
      <c r="H146">
        <v>0.39779100000000001</v>
      </c>
      <c r="I146" s="1">
        <v>2.05189E-7</v>
      </c>
      <c r="K146" s="10">
        <f t="shared" si="39"/>
        <v>397.78999999999996</v>
      </c>
      <c r="M146">
        <v>2022</v>
      </c>
      <c r="N146">
        <v>0</v>
      </c>
      <c r="O146">
        <v>0.57415300000000002</v>
      </c>
      <c r="P146">
        <v>0.61545300000000003</v>
      </c>
      <c r="Q146">
        <v>0.35578500000000002</v>
      </c>
      <c r="R146">
        <v>0.35578500000000002</v>
      </c>
      <c r="S146">
        <v>0.35578500000000002</v>
      </c>
      <c r="T146">
        <v>0.35578500000000002</v>
      </c>
      <c r="U146" s="1">
        <v>5.8418400000000003E-13</v>
      </c>
      <c r="W146" s="10">
        <f t="shared" si="40"/>
        <v>355.78500000000003</v>
      </c>
    </row>
    <row r="147" spans="1:23" ht="15" customHeight="1" x14ac:dyDescent="0.2">
      <c r="A147">
        <v>2023</v>
      </c>
      <c r="B147">
        <v>0</v>
      </c>
      <c r="C147">
        <v>0.57415300000000002</v>
      </c>
      <c r="D147">
        <v>0.61545300000000003</v>
      </c>
      <c r="E147">
        <v>0.39313599999999999</v>
      </c>
      <c r="F147">
        <v>0.39313700000000001</v>
      </c>
      <c r="G147">
        <v>0.39313700000000001</v>
      </c>
      <c r="H147">
        <v>0.39313900000000002</v>
      </c>
      <c r="I147" s="1">
        <v>1.0480500000000001E-6</v>
      </c>
      <c r="K147" s="10">
        <f t="shared" si="39"/>
        <v>393.137</v>
      </c>
      <c r="M147">
        <v>2023</v>
      </c>
      <c r="N147">
        <v>0</v>
      </c>
      <c r="O147">
        <v>0.57415300000000002</v>
      </c>
      <c r="P147">
        <v>0.61545300000000003</v>
      </c>
      <c r="Q147">
        <v>0.34526499999999999</v>
      </c>
      <c r="R147">
        <v>0.34526499999999999</v>
      </c>
      <c r="S147">
        <v>0.34526499999999999</v>
      </c>
      <c r="T147">
        <v>0.34526499999999999</v>
      </c>
      <c r="U147" s="1">
        <v>2.7811500000000001E-12</v>
      </c>
      <c r="W147" s="10">
        <f t="shared" si="40"/>
        <v>345.26499999999999</v>
      </c>
    </row>
    <row r="148" spans="1:23" ht="15" customHeight="1" x14ac:dyDescent="0.2">
      <c r="A148">
        <v>2024</v>
      </c>
      <c r="B148">
        <v>0</v>
      </c>
      <c r="C148">
        <v>0.57415300000000002</v>
      </c>
      <c r="D148">
        <v>0.61545300000000003</v>
      </c>
      <c r="E148">
        <v>0.39158399999999999</v>
      </c>
      <c r="F148">
        <v>0.39158900000000002</v>
      </c>
      <c r="G148">
        <v>0.39158999999999999</v>
      </c>
      <c r="H148">
        <v>0.39159699999999997</v>
      </c>
      <c r="I148" s="1">
        <v>4.4375000000000003E-6</v>
      </c>
      <c r="K148" s="10">
        <f t="shared" si="39"/>
        <v>391.59</v>
      </c>
      <c r="M148">
        <v>2024</v>
      </c>
      <c r="N148">
        <v>0</v>
      </c>
      <c r="O148">
        <v>0.57415300000000002</v>
      </c>
      <c r="P148">
        <v>0.61545300000000003</v>
      </c>
      <c r="Q148">
        <v>0.39320899999999998</v>
      </c>
      <c r="R148">
        <v>0.39321400000000001</v>
      </c>
      <c r="S148">
        <v>0.39321499999999998</v>
      </c>
      <c r="T148">
        <v>0.39322299999999999</v>
      </c>
      <c r="U148" s="1">
        <v>4.4574099999999997E-6</v>
      </c>
      <c r="W148" s="10">
        <f t="shared" si="40"/>
        <v>393.21499999999997</v>
      </c>
    </row>
    <row r="149" spans="1:23" ht="15" customHeight="1" x14ac:dyDescent="0.2">
      <c r="A149">
        <v>2025</v>
      </c>
      <c r="B149">
        <v>0</v>
      </c>
      <c r="C149">
        <v>0.57415300000000002</v>
      </c>
      <c r="D149">
        <v>0.61545300000000003</v>
      </c>
      <c r="E149">
        <v>0.393818</v>
      </c>
      <c r="F149">
        <v>0.39383699999999999</v>
      </c>
      <c r="G149">
        <v>0.39384000000000002</v>
      </c>
      <c r="H149">
        <v>0.393868</v>
      </c>
      <c r="I149" s="1">
        <v>1.64038E-5</v>
      </c>
      <c r="K149" s="10">
        <f t="shared" si="39"/>
        <v>393.84000000000003</v>
      </c>
      <c r="M149">
        <v>2025</v>
      </c>
      <c r="N149">
        <v>0</v>
      </c>
      <c r="O149">
        <v>0.57415300000000002</v>
      </c>
      <c r="P149">
        <v>0.61545300000000003</v>
      </c>
      <c r="Q149">
        <v>0.39538600000000002</v>
      </c>
      <c r="R149">
        <v>0.39540599999999998</v>
      </c>
      <c r="S149">
        <v>0.39540799999999998</v>
      </c>
      <c r="T149">
        <v>0.39543600000000001</v>
      </c>
      <c r="U149" s="1">
        <v>1.6422999999999998E-5</v>
      </c>
      <c r="W149" s="10">
        <f t="shared" si="40"/>
        <v>395.40799999999996</v>
      </c>
    </row>
    <row r="150" spans="1:23" ht="15" customHeight="1" x14ac:dyDescent="0.2">
      <c r="A150">
        <v>2026</v>
      </c>
      <c r="B150">
        <v>0</v>
      </c>
      <c r="C150">
        <v>0.57415300000000002</v>
      </c>
      <c r="D150">
        <v>0.61545300000000003</v>
      </c>
      <c r="E150">
        <v>0.39997199999999999</v>
      </c>
      <c r="F150">
        <v>0.400038</v>
      </c>
      <c r="G150">
        <v>0.40004400000000001</v>
      </c>
      <c r="H150">
        <v>0.40013700000000002</v>
      </c>
      <c r="I150" s="1">
        <v>5.25733E-5</v>
      </c>
      <c r="K150" s="10">
        <f t="shared" si="39"/>
        <v>400.04399999999998</v>
      </c>
      <c r="M150">
        <v>2026</v>
      </c>
      <c r="N150">
        <v>0</v>
      </c>
      <c r="O150">
        <v>0.57415300000000002</v>
      </c>
      <c r="P150">
        <v>0.61545300000000003</v>
      </c>
      <c r="Q150">
        <v>0.40148499999999998</v>
      </c>
      <c r="R150">
        <v>0.40155000000000002</v>
      </c>
      <c r="S150">
        <v>0.401557</v>
      </c>
      <c r="T150">
        <v>0.40165000000000001</v>
      </c>
      <c r="U150" s="1">
        <v>5.25918E-5</v>
      </c>
      <c r="W150" s="10">
        <f t="shared" si="40"/>
        <v>401.55700000000002</v>
      </c>
    </row>
    <row r="151" spans="1:23" ht="15" customHeight="1" x14ac:dyDescent="0.2">
      <c r="A151">
        <v>2027</v>
      </c>
      <c r="B151">
        <v>0</v>
      </c>
      <c r="C151">
        <v>0.57415300000000002</v>
      </c>
      <c r="D151">
        <v>0.61545300000000003</v>
      </c>
      <c r="E151">
        <v>0.39485599999999998</v>
      </c>
      <c r="F151">
        <v>0.395036</v>
      </c>
      <c r="G151">
        <v>0.39505099999999999</v>
      </c>
      <c r="H151">
        <v>0.39528999999999997</v>
      </c>
      <c r="I151" s="1">
        <v>1.4168699999999999E-4</v>
      </c>
      <c r="K151" s="10">
        <f t="shared" si="39"/>
        <v>395.05099999999999</v>
      </c>
      <c r="M151">
        <v>2027</v>
      </c>
      <c r="N151">
        <v>0</v>
      </c>
      <c r="O151">
        <v>0.57415300000000002</v>
      </c>
      <c r="P151">
        <v>0.61545300000000003</v>
      </c>
      <c r="Q151">
        <v>0.39630900000000002</v>
      </c>
      <c r="R151">
        <v>0.39648899999999998</v>
      </c>
      <c r="S151">
        <v>0.39650400000000002</v>
      </c>
      <c r="T151">
        <v>0.39674300000000001</v>
      </c>
      <c r="U151">
        <v>1.41705E-4</v>
      </c>
      <c r="W151" s="10">
        <f t="shared" si="40"/>
        <v>396.50400000000002</v>
      </c>
    </row>
    <row r="152" spans="1:23" ht="15" customHeight="1" x14ac:dyDescent="0.2">
      <c r="A152">
        <v>2028</v>
      </c>
      <c r="B152">
        <v>0</v>
      </c>
      <c r="C152">
        <v>0.57415300000000002</v>
      </c>
      <c r="D152">
        <v>0.61545300000000003</v>
      </c>
      <c r="E152">
        <v>0.389679</v>
      </c>
      <c r="F152">
        <v>0.39006800000000003</v>
      </c>
      <c r="G152">
        <v>0.39010299999999998</v>
      </c>
      <c r="H152">
        <v>0.39063500000000001</v>
      </c>
      <c r="I152">
        <v>3.0798899999999999E-4</v>
      </c>
      <c r="K152" s="10">
        <f t="shared" si="39"/>
        <v>390.10299999999995</v>
      </c>
      <c r="M152">
        <v>2028</v>
      </c>
      <c r="N152">
        <v>0</v>
      </c>
      <c r="O152">
        <v>0.57415300000000002</v>
      </c>
      <c r="P152">
        <v>0.61545300000000003</v>
      </c>
      <c r="Q152">
        <v>0.391073</v>
      </c>
      <c r="R152">
        <v>0.39146199999999998</v>
      </c>
      <c r="S152">
        <v>0.39149800000000001</v>
      </c>
      <c r="T152">
        <v>0.39202900000000002</v>
      </c>
      <c r="U152">
        <v>3.0800700000000001E-4</v>
      </c>
      <c r="W152" s="10">
        <f t="shared" si="40"/>
        <v>391.49799999999999</v>
      </c>
    </row>
    <row r="153" spans="1:23" ht="15" customHeight="1" x14ac:dyDescent="0.2">
      <c r="A153">
        <v>2029</v>
      </c>
      <c r="B153">
        <v>0</v>
      </c>
      <c r="C153">
        <v>0.57415300000000002</v>
      </c>
      <c r="D153">
        <v>0.61545300000000003</v>
      </c>
      <c r="E153">
        <v>0.38601400000000002</v>
      </c>
      <c r="F153">
        <v>0.38666499999999998</v>
      </c>
      <c r="G153">
        <v>0.38672800000000002</v>
      </c>
      <c r="H153">
        <v>0.38760800000000001</v>
      </c>
      <c r="I153">
        <v>5.1017100000000002E-4</v>
      </c>
      <c r="K153" s="10">
        <f t="shared" si="39"/>
        <v>386.72800000000001</v>
      </c>
      <c r="M153">
        <v>2029</v>
      </c>
      <c r="N153">
        <v>0</v>
      </c>
      <c r="O153">
        <v>0.57415300000000002</v>
      </c>
      <c r="P153">
        <v>0.61545300000000003</v>
      </c>
      <c r="Q153">
        <v>0.387351</v>
      </c>
      <c r="R153">
        <v>0.38800200000000001</v>
      </c>
      <c r="S153">
        <v>0.38806499999999999</v>
      </c>
      <c r="T153">
        <v>0.38894499999999999</v>
      </c>
      <c r="U153">
        <v>5.1018700000000005E-4</v>
      </c>
      <c r="W153" s="10">
        <f t="shared" si="40"/>
        <v>388.065</v>
      </c>
    </row>
    <row r="154" spans="1:23" ht="15" customHeight="1" x14ac:dyDescent="0.2">
      <c r="A154">
        <v>2030</v>
      </c>
      <c r="B154">
        <v>0</v>
      </c>
      <c r="C154">
        <v>0.57415300000000002</v>
      </c>
      <c r="D154">
        <v>0.61545300000000003</v>
      </c>
      <c r="E154">
        <v>0.38321100000000002</v>
      </c>
      <c r="F154">
        <v>0.38411000000000001</v>
      </c>
      <c r="G154">
        <v>0.38416800000000001</v>
      </c>
      <c r="H154">
        <v>0.38530500000000001</v>
      </c>
      <c r="I154">
        <v>6.8102400000000002E-4</v>
      </c>
      <c r="K154" s="10">
        <f t="shared" si="39"/>
        <v>384.16800000000001</v>
      </c>
      <c r="M154">
        <v>2030</v>
      </c>
      <c r="N154">
        <v>0</v>
      </c>
      <c r="O154">
        <v>0.57415300000000002</v>
      </c>
      <c r="P154">
        <v>0.61545300000000003</v>
      </c>
      <c r="Q154">
        <v>0.38449100000000003</v>
      </c>
      <c r="R154">
        <v>0.38539000000000001</v>
      </c>
      <c r="S154">
        <v>0.38544800000000001</v>
      </c>
      <c r="T154">
        <v>0.38658500000000001</v>
      </c>
      <c r="U154">
        <v>6.8103800000000002E-4</v>
      </c>
      <c r="W154" s="10">
        <f t="shared" si="40"/>
        <v>385.44800000000004</v>
      </c>
    </row>
    <row r="155" spans="1:23" ht="15" customHeight="1" x14ac:dyDescent="0.2">
      <c r="A155">
        <v>2031</v>
      </c>
      <c r="B155">
        <v>0</v>
      </c>
      <c r="C155">
        <v>0.57415300000000002</v>
      </c>
      <c r="D155">
        <v>0.61545300000000003</v>
      </c>
      <c r="E155">
        <v>0.38065500000000002</v>
      </c>
      <c r="F155">
        <v>0.381747</v>
      </c>
      <c r="G155">
        <v>0.38183299999999998</v>
      </c>
      <c r="H155">
        <v>0.38324000000000003</v>
      </c>
      <c r="I155">
        <v>8.1517000000000004E-4</v>
      </c>
      <c r="K155" s="10">
        <f t="shared" si="39"/>
        <v>381.83299999999997</v>
      </c>
      <c r="M155">
        <v>2031</v>
      </c>
      <c r="N155">
        <v>0</v>
      </c>
      <c r="O155">
        <v>0.57415300000000002</v>
      </c>
      <c r="P155">
        <v>0.61545300000000003</v>
      </c>
      <c r="Q155">
        <v>0.381878</v>
      </c>
      <c r="R155">
        <v>0.38297100000000001</v>
      </c>
      <c r="S155">
        <v>0.38305600000000001</v>
      </c>
      <c r="T155">
        <v>0.38446399999999997</v>
      </c>
      <c r="U155">
        <v>8.1518200000000002E-4</v>
      </c>
      <c r="W155" s="10">
        <f t="shared" si="40"/>
        <v>383.05599999999998</v>
      </c>
    </row>
    <row r="156" spans="1:23" ht="15" customHeight="1" x14ac:dyDescent="0.2">
      <c r="A156">
        <v>2032</v>
      </c>
      <c r="B156">
        <v>0</v>
      </c>
      <c r="C156">
        <v>0.57415300000000002</v>
      </c>
      <c r="D156">
        <v>0.61545300000000003</v>
      </c>
      <c r="E156">
        <v>0.37892199999999998</v>
      </c>
      <c r="F156">
        <v>0.38023400000000002</v>
      </c>
      <c r="G156">
        <v>0.38029299999999999</v>
      </c>
      <c r="H156">
        <v>0.38195400000000002</v>
      </c>
      <c r="I156">
        <v>9.4267899999999998E-4</v>
      </c>
      <c r="K156" s="10">
        <f t="shared" si="39"/>
        <v>380.29300000000001</v>
      </c>
      <c r="M156">
        <v>2032</v>
      </c>
      <c r="N156">
        <v>0</v>
      </c>
      <c r="O156">
        <v>0.57415300000000002</v>
      </c>
      <c r="P156">
        <v>0.61545300000000003</v>
      </c>
      <c r="Q156">
        <v>0.38008999999999998</v>
      </c>
      <c r="R156">
        <v>0.38140200000000002</v>
      </c>
      <c r="S156">
        <v>0.38146200000000002</v>
      </c>
      <c r="T156">
        <v>0.38312200000000002</v>
      </c>
      <c r="U156">
        <v>9.4268900000000003E-4</v>
      </c>
      <c r="W156" s="10">
        <f t="shared" si="40"/>
        <v>381.46200000000005</v>
      </c>
    </row>
    <row r="157" spans="1:23" ht="15" customHeight="1" x14ac:dyDescent="0.2">
      <c r="A157">
        <v>2033</v>
      </c>
      <c r="B157">
        <v>0</v>
      </c>
      <c r="C157">
        <v>0.57415300000000002</v>
      </c>
      <c r="D157">
        <v>0.61545300000000003</v>
      </c>
      <c r="E157">
        <v>0.37777100000000002</v>
      </c>
      <c r="F157">
        <v>0.379386</v>
      </c>
      <c r="G157">
        <v>0.37950099999999998</v>
      </c>
      <c r="H157">
        <v>0.381581</v>
      </c>
      <c r="I157">
        <v>1.1873000000000001E-3</v>
      </c>
      <c r="K157" s="10">
        <f t="shared" si="39"/>
        <v>379.50099999999998</v>
      </c>
      <c r="M157">
        <v>2033</v>
      </c>
      <c r="N157">
        <v>0</v>
      </c>
      <c r="O157">
        <v>0.57415300000000002</v>
      </c>
      <c r="P157">
        <v>0.61545300000000003</v>
      </c>
      <c r="Q157">
        <v>0.37888500000000003</v>
      </c>
      <c r="R157">
        <v>0.3805</v>
      </c>
      <c r="S157">
        <v>0.38061499999999998</v>
      </c>
      <c r="T157">
        <v>0.38269500000000001</v>
      </c>
      <c r="U157">
        <v>1.18731E-3</v>
      </c>
      <c r="W157" s="10">
        <f t="shared" si="40"/>
        <v>380.61500000000001</v>
      </c>
    </row>
    <row r="158" spans="1:23" ht="15" customHeight="1" x14ac:dyDescent="0.2">
      <c r="A158">
        <v>2034</v>
      </c>
      <c r="B158">
        <v>0</v>
      </c>
      <c r="C158">
        <v>0.57415300000000002</v>
      </c>
      <c r="D158">
        <v>0.61545300000000003</v>
      </c>
      <c r="E158">
        <v>0.37655300000000003</v>
      </c>
      <c r="F158">
        <v>0.37915900000000002</v>
      </c>
      <c r="G158">
        <v>0.37937300000000002</v>
      </c>
      <c r="H158">
        <v>0.38295600000000002</v>
      </c>
      <c r="I158">
        <v>2.0619599999999998E-3</v>
      </c>
      <c r="K158" s="10">
        <f t="shared" si="39"/>
        <v>379.37299999999999</v>
      </c>
      <c r="M158">
        <v>2034</v>
      </c>
      <c r="N158">
        <v>0</v>
      </c>
      <c r="O158">
        <v>0.57415300000000002</v>
      </c>
      <c r="P158">
        <v>0.61545300000000003</v>
      </c>
      <c r="Q158">
        <v>0.37761499999999998</v>
      </c>
      <c r="R158">
        <v>0.38022099999999998</v>
      </c>
      <c r="S158">
        <v>0.38043500000000002</v>
      </c>
      <c r="T158">
        <v>0.384017</v>
      </c>
      <c r="U158">
        <v>2.0619700000000002E-3</v>
      </c>
      <c r="W158" s="10">
        <f t="shared" si="40"/>
        <v>380.435</v>
      </c>
    </row>
    <row r="159" spans="1:23" ht="15" customHeight="1" x14ac:dyDescent="0.2"/>
    <row r="160" spans="1:23" ht="15" customHeight="1" x14ac:dyDescent="0.2">
      <c r="A160" t="s">
        <v>29</v>
      </c>
      <c r="B160" t="s">
        <v>109</v>
      </c>
      <c r="M160" t="s">
        <v>29</v>
      </c>
      <c r="N160" t="s">
        <v>109</v>
      </c>
    </row>
    <row r="161" spans="1:23" ht="15" customHeight="1" x14ac:dyDescent="0.2">
      <c r="A161" t="s">
        <v>6</v>
      </c>
      <c r="B161" t="s">
        <v>30</v>
      </c>
      <c r="C161" t="s">
        <v>31</v>
      </c>
      <c r="D161" t="s">
        <v>32</v>
      </c>
      <c r="E161" t="s">
        <v>33</v>
      </c>
      <c r="F161" t="s">
        <v>34</v>
      </c>
      <c r="G161" t="s">
        <v>35</v>
      </c>
      <c r="H161" t="s">
        <v>36</v>
      </c>
      <c r="I161" t="s">
        <v>37</v>
      </c>
      <c r="M161" t="s">
        <v>6</v>
      </c>
      <c r="N161" t="s">
        <v>30</v>
      </c>
      <c r="O161" t="s">
        <v>31</v>
      </c>
      <c r="P161" t="s">
        <v>32</v>
      </c>
      <c r="Q161" t="s">
        <v>33</v>
      </c>
      <c r="R161" t="s">
        <v>34</v>
      </c>
      <c r="S161" t="s">
        <v>35</v>
      </c>
      <c r="T161" t="s">
        <v>36</v>
      </c>
      <c r="U161" t="s">
        <v>37</v>
      </c>
    </row>
    <row r="162" spans="1:23" ht="15" customHeight="1" x14ac:dyDescent="0.2">
      <c r="A162">
        <v>2021</v>
      </c>
      <c r="B162">
        <v>14.776300000000001</v>
      </c>
      <c r="C162">
        <v>5.9105100000000004</v>
      </c>
      <c r="D162">
        <v>5.1717000000000004</v>
      </c>
      <c r="E162">
        <v>8.6847600000000007</v>
      </c>
      <c r="F162">
        <v>8.6847600000000007</v>
      </c>
      <c r="G162">
        <v>8.6847600000000007</v>
      </c>
      <c r="H162">
        <v>8.6847600000000007</v>
      </c>
      <c r="I162" s="1">
        <v>7.4606999999999995E-14</v>
      </c>
      <c r="K162" s="10">
        <f t="shared" ref="K162:K175" si="41">G162*1000</f>
        <v>8684.76</v>
      </c>
      <c r="M162">
        <v>2021</v>
      </c>
      <c r="N162">
        <v>14.776300000000001</v>
      </c>
      <c r="O162">
        <v>5.9105100000000004</v>
      </c>
      <c r="P162">
        <v>5.1717000000000004</v>
      </c>
      <c r="Q162">
        <v>8.6847600000000007</v>
      </c>
      <c r="R162">
        <v>8.6847600000000007</v>
      </c>
      <c r="S162">
        <v>8.6847600000000007</v>
      </c>
      <c r="T162">
        <v>8.6847600000000007</v>
      </c>
      <c r="U162" s="1">
        <v>7.4606999999999995E-14</v>
      </c>
      <c r="W162" s="10">
        <f t="shared" ref="W162:W175" si="42">S162*1000</f>
        <v>8684.76</v>
      </c>
    </row>
    <row r="163" spans="1:23" ht="15" customHeight="1" x14ac:dyDescent="0.2">
      <c r="A163">
        <v>2022</v>
      </c>
      <c r="B163">
        <v>14.776300000000001</v>
      </c>
      <c r="C163">
        <v>5.9105100000000004</v>
      </c>
      <c r="D163">
        <v>5.1717000000000004</v>
      </c>
      <c r="E163">
        <v>8.6410999999999998</v>
      </c>
      <c r="F163">
        <v>8.6410999999999998</v>
      </c>
      <c r="G163">
        <v>8.6410999999999998</v>
      </c>
      <c r="H163">
        <v>8.6410999999999998</v>
      </c>
      <c r="I163" s="1">
        <v>7.1054300000000006E-14</v>
      </c>
      <c r="K163" s="10">
        <f t="shared" si="41"/>
        <v>8641.1</v>
      </c>
      <c r="M163">
        <v>2022</v>
      </c>
      <c r="N163">
        <v>14.776300000000001</v>
      </c>
      <c r="O163">
        <v>5.9105100000000004</v>
      </c>
      <c r="P163">
        <v>5.1717000000000004</v>
      </c>
      <c r="Q163">
        <v>8.6483100000000004</v>
      </c>
      <c r="R163">
        <v>8.6483100000000004</v>
      </c>
      <c r="S163">
        <v>8.6483100000000004</v>
      </c>
      <c r="T163">
        <v>8.6483100000000004</v>
      </c>
      <c r="U163" s="1">
        <v>3.1419200000000003E-8</v>
      </c>
      <c r="W163" s="10">
        <f t="shared" si="42"/>
        <v>8648.31</v>
      </c>
    </row>
    <row r="164" spans="1:23" ht="15" customHeight="1" x14ac:dyDescent="0.2">
      <c r="A164">
        <v>2023</v>
      </c>
      <c r="B164">
        <v>14.776300000000001</v>
      </c>
      <c r="C164">
        <v>5.9105100000000004</v>
      </c>
      <c r="D164">
        <v>5.1717000000000004</v>
      </c>
      <c r="E164">
        <v>8.6016200000000005</v>
      </c>
      <c r="F164">
        <v>8.6016200000000005</v>
      </c>
      <c r="G164">
        <v>8.6016200000000005</v>
      </c>
      <c r="H164">
        <v>8.6016200000000005</v>
      </c>
      <c r="I164" s="1">
        <v>1.08358E-13</v>
      </c>
      <c r="K164" s="10">
        <f t="shared" si="41"/>
        <v>8601.6200000000008</v>
      </c>
      <c r="M164">
        <v>2023</v>
      </c>
      <c r="N164">
        <v>14.776300000000001</v>
      </c>
      <c r="O164">
        <v>5.9105100000000004</v>
      </c>
      <c r="P164">
        <v>5.1717000000000004</v>
      </c>
      <c r="Q164">
        <v>8.6270299999999995</v>
      </c>
      <c r="R164">
        <v>8.6270299999999995</v>
      </c>
      <c r="S164">
        <v>8.6270299999999995</v>
      </c>
      <c r="T164">
        <v>8.6270299999999995</v>
      </c>
      <c r="U164" s="1">
        <v>2.31823E-7</v>
      </c>
      <c r="W164" s="10">
        <f t="shared" si="42"/>
        <v>8627.0299999999988</v>
      </c>
    </row>
    <row r="165" spans="1:23" ht="15" customHeight="1" x14ac:dyDescent="0.2">
      <c r="A165">
        <v>2024</v>
      </c>
      <c r="B165">
        <v>14.776300000000001</v>
      </c>
      <c r="C165">
        <v>5.9105100000000004</v>
      </c>
      <c r="D165">
        <v>5.1717000000000004</v>
      </c>
      <c r="E165">
        <v>8.5576600000000003</v>
      </c>
      <c r="F165">
        <v>8.5576600000000003</v>
      </c>
      <c r="G165">
        <v>8.5576600000000003</v>
      </c>
      <c r="H165">
        <v>8.5576600000000003</v>
      </c>
      <c r="I165" s="1">
        <v>1.06581E-13</v>
      </c>
      <c r="K165" s="10">
        <f t="shared" si="41"/>
        <v>8557.66</v>
      </c>
      <c r="M165">
        <v>2024</v>
      </c>
      <c r="N165">
        <v>14.776300000000001</v>
      </c>
      <c r="O165">
        <v>5.9105100000000004</v>
      </c>
      <c r="P165">
        <v>5.1717000000000004</v>
      </c>
      <c r="Q165">
        <v>8.5941200000000002</v>
      </c>
      <c r="R165">
        <v>8.5941200000000002</v>
      </c>
      <c r="S165">
        <v>8.5941200000000002</v>
      </c>
      <c r="T165">
        <v>8.5941200000000002</v>
      </c>
      <c r="U165" s="1">
        <v>4.4594999999999999E-7</v>
      </c>
      <c r="W165" s="10">
        <f t="shared" si="42"/>
        <v>8594.1200000000008</v>
      </c>
    </row>
    <row r="166" spans="1:23" ht="15" customHeight="1" x14ac:dyDescent="0.2">
      <c r="A166">
        <v>2025</v>
      </c>
      <c r="B166">
        <v>14.776300000000001</v>
      </c>
      <c r="C166">
        <v>5.9105100000000004</v>
      </c>
      <c r="D166">
        <v>5.1717000000000004</v>
      </c>
      <c r="E166">
        <v>8.5276099999999992</v>
      </c>
      <c r="F166">
        <v>8.5276099999999992</v>
      </c>
      <c r="G166">
        <v>8.5276099999999992</v>
      </c>
      <c r="H166">
        <v>8.5276099999999992</v>
      </c>
      <c r="I166" s="1">
        <v>1.1901599999999999E-13</v>
      </c>
      <c r="K166" s="10">
        <f t="shared" si="41"/>
        <v>8527.6099999999988</v>
      </c>
      <c r="M166">
        <v>2025</v>
      </c>
      <c r="N166">
        <v>14.776300000000001</v>
      </c>
      <c r="O166">
        <v>5.9105100000000004</v>
      </c>
      <c r="P166">
        <v>5.1717000000000004</v>
      </c>
      <c r="Q166">
        <v>8.5632900000000003</v>
      </c>
      <c r="R166">
        <v>8.5632900000000003</v>
      </c>
      <c r="S166">
        <v>8.5632900000000003</v>
      </c>
      <c r="T166">
        <v>8.5632900000000003</v>
      </c>
      <c r="U166" s="1">
        <v>4.3688799999999999E-7</v>
      </c>
      <c r="W166" s="10">
        <f t="shared" si="42"/>
        <v>8563.2900000000009</v>
      </c>
    </row>
    <row r="167" spans="1:23" ht="15" customHeight="1" x14ac:dyDescent="0.2">
      <c r="A167">
        <v>2026</v>
      </c>
      <c r="B167">
        <v>14.776300000000001</v>
      </c>
      <c r="C167">
        <v>5.9105100000000004</v>
      </c>
      <c r="D167">
        <v>5.1717000000000004</v>
      </c>
      <c r="E167">
        <v>8.5010399999999997</v>
      </c>
      <c r="F167">
        <v>8.5011100000000006</v>
      </c>
      <c r="G167">
        <v>8.5011299999999999</v>
      </c>
      <c r="H167">
        <v>8.5012399999999992</v>
      </c>
      <c r="I167" s="1">
        <v>6.3011799999999999E-5</v>
      </c>
      <c r="K167" s="10">
        <f t="shared" si="41"/>
        <v>8501.1299999999992</v>
      </c>
      <c r="M167">
        <v>2026</v>
      </c>
      <c r="N167">
        <v>14.776300000000001</v>
      </c>
      <c r="O167">
        <v>5.9105100000000004</v>
      </c>
      <c r="P167">
        <v>5.1717000000000004</v>
      </c>
      <c r="Q167">
        <v>8.5358499999999999</v>
      </c>
      <c r="R167">
        <v>8.5359200000000008</v>
      </c>
      <c r="S167">
        <v>8.5359300000000005</v>
      </c>
      <c r="T167">
        <v>8.5360399999999998</v>
      </c>
      <c r="U167" s="1">
        <v>6.3432699999999993E-5</v>
      </c>
      <c r="W167" s="10">
        <f t="shared" si="42"/>
        <v>8535.93</v>
      </c>
    </row>
    <row r="168" spans="1:23" ht="15" customHeight="1" x14ac:dyDescent="0.2">
      <c r="A168">
        <v>2027</v>
      </c>
      <c r="B168">
        <v>14.776300000000001</v>
      </c>
      <c r="C168">
        <v>5.9105100000000004</v>
      </c>
      <c r="D168">
        <v>5.1717000000000004</v>
      </c>
      <c r="E168">
        <v>8.4696499999999997</v>
      </c>
      <c r="F168">
        <v>8.4698600000000006</v>
      </c>
      <c r="G168">
        <v>8.4698799999999999</v>
      </c>
      <c r="H168">
        <v>8.4701699999999995</v>
      </c>
      <c r="I168">
        <v>1.7003499999999999E-4</v>
      </c>
      <c r="K168" s="10">
        <f t="shared" si="41"/>
        <v>8469.8799999999992</v>
      </c>
      <c r="M168">
        <v>2027</v>
      </c>
      <c r="N168">
        <v>14.776300000000001</v>
      </c>
      <c r="O168">
        <v>5.9105100000000004</v>
      </c>
      <c r="P168">
        <v>5.1717000000000004</v>
      </c>
      <c r="Q168">
        <v>8.5034600000000005</v>
      </c>
      <c r="R168">
        <v>8.5036699999999996</v>
      </c>
      <c r="S168">
        <v>8.5036900000000006</v>
      </c>
      <c r="T168">
        <v>8.5039800000000003</v>
      </c>
      <c r="U168">
        <v>1.7044099999999999E-4</v>
      </c>
      <c r="W168" s="10">
        <f t="shared" si="42"/>
        <v>8503.69</v>
      </c>
    </row>
    <row r="169" spans="1:23" ht="15" customHeight="1" x14ac:dyDescent="0.2">
      <c r="A169">
        <v>2028</v>
      </c>
      <c r="B169">
        <v>14.776300000000001</v>
      </c>
      <c r="C169">
        <v>5.9105100000000004</v>
      </c>
      <c r="D169">
        <v>5.1717000000000004</v>
      </c>
      <c r="E169">
        <v>8.4315800000000003</v>
      </c>
      <c r="F169">
        <v>8.4320900000000005</v>
      </c>
      <c r="G169">
        <v>8.4321400000000004</v>
      </c>
      <c r="H169">
        <v>8.4328500000000002</v>
      </c>
      <c r="I169">
        <v>4.0890300000000001E-4</v>
      </c>
      <c r="K169" s="10">
        <f t="shared" si="41"/>
        <v>8432.1400000000012</v>
      </c>
      <c r="M169">
        <v>2028</v>
      </c>
      <c r="N169">
        <v>14.776300000000001</v>
      </c>
      <c r="O169">
        <v>5.9105100000000004</v>
      </c>
      <c r="P169">
        <v>5.1717000000000004</v>
      </c>
      <c r="Q169">
        <v>8.4642999999999997</v>
      </c>
      <c r="R169">
        <v>8.4648199999999996</v>
      </c>
      <c r="S169">
        <v>8.4648699999999995</v>
      </c>
      <c r="T169">
        <v>8.4655799999999992</v>
      </c>
      <c r="U169">
        <v>4.09291E-4</v>
      </c>
      <c r="W169" s="10">
        <f t="shared" si="42"/>
        <v>8464.869999999999</v>
      </c>
    </row>
    <row r="170" spans="1:23" ht="15" customHeight="1" x14ac:dyDescent="0.2">
      <c r="A170">
        <v>2029</v>
      </c>
      <c r="B170">
        <v>14.776300000000001</v>
      </c>
      <c r="C170">
        <v>5.9105100000000004</v>
      </c>
      <c r="D170">
        <v>5.1717000000000004</v>
      </c>
      <c r="E170">
        <v>8.3880599999999994</v>
      </c>
      <c r="F170">
        <v>8.3894900000000003</v>
      </c>
      <c r="G170">
        <v>8.3896099999999993</v>
      </c>
      <c r="H170">
        <v>8.3915900000000008</v>
      </c>
      <c r="I170">
        <v>1.1288699999999999E-3</v>
      </c>
      <c r="K170" s="10">
        <f t="shared" si="41"/>
        <v>8389.6099999999988</v>
      </c>
      <c r="M170">
        <v>2029</v>
      </c>
      <c r="N170">
        <v>14.776300000000001</v>
      </c>
      <c r="O170">
        <v>5.9105100000000004</v>
      </c>
      <c r="P170">
        <v>5.1717000000000004</v>
      </c>
      <c r="Q170">
        <v>8.4196399999999993</v>
      </c>
      <c r="R170">
        <v>8.4210799999999999</v>
      </c>
      <c r="S170">
        <v>8.4211899999999993</v>
      </c>
      <c r="T170">
        <v>8.4231700000000007</v>
      </c>
      <c r="U170">
        <v>1.12925E-3</v>
      </c>
      <c r="W170" s="10">
        <f t="shared" si="42"/>
        <v>8421.1899999999987</v>
      </c>
    </row>
    <row r="171" spans="1:23" ht="15" customHeight="1" x14ac:dyDescent="0.2">
      <c r="A171">
        <v>2030</v>
      </c>
      <c r="B171">
        <v>14.776300000000001</v>
      </c>
      <c r="C171">
        <v>5.9105100000000004</v>
      </c>
      <c r="D171">
        <v>5.1717000000000004</v>
      </c>
      <c r="E171">
        <v>8.3408200000000008</v>
      </c>
      <c r="F171">
        <v>8.3444900000000004</v>
      </c>
      <c r="G171">
        <v>8.3448100000000007</v>
      </c>
      <c r="H171">
        <v>8.3498900000000003</v>
      </c>
      <c r="I171">
        <v>2.9180399999999998E-3</v>
      </c>
      <c r="K171" s="10">
        <f t="shared" si="41"/>
        <v>8344.8100000000013</v>
      </c>
      <c r="M171">
        <v>2030</v>
      </c>
      <c r="N171">
        <v>14.776300000000001</v>
      </c>
      <c r="O171">
        <v>5.9105100000000004</v>
      </c>
      <c r="P171">
        <v>5.1717000000000004</v>
      </c>
      <c r="Q171">
        <v>8.3712199999999992</v>
      </c>
      <c r="R171">
        <v>8.3748900000000006</v>
      </c>
      <c r="S171">
        <v>8.3752200000000006</v>
      </c>
      <c r="T171">
        <v>8.3803000000000001</v>
      </c>
      <c r="U171">
        <v>2.9184100000000002E-3</v>
      </c>
      <c r="W171" s="10">
        <f t="shared" si="42"/>
        <v>8375.2200000000012</v>
      </c>
    </row>
    <row r="172" spans="1:23" ht="15" customHeight="1" x14ac:dyDescent="0.2">
      <c r="A172">
        <v>2031</v>
      </c>
      <c r="B172">
        <v>14.776300000000001</v>
      </c>
      <c r="C172">
        <v>5.9105100000000004</v>
      </c>
      <c r="D172">
        <v>5.1717000000000004</v>
      </c>
      <c r="E172">
        <v>8.2945499999999992</v>
      </c>
      <c r="F172">
        <v>8.3028399999999998</v>
      </c>
      <c r="G172">
        <v>8.3035200000000007</v>
      </c>
      <c r="H172">
        <v>8.3146900000000006</v>
      </c>
      <c r="I172">
        <v>6.4353600000000002E-3</v>
      </c>
      <c r="K172" s="10">
        <f t="shared" si="41"/>
        <v>8303.52</v>
      </c>
      <c r="M172">
        <v>2031</v>
      </c>
      <c r="N172">
        <v>14.776300000000001</v>
      </c>
      <c r="O172">
        <v>5.9105100000000004</v>
      </c>
      <c r="P172">
        <v>5.1717000000000004</v>
      </c>
      <c r="Q172">
        <v>8.3237699999999997</v>
      </c>
      <c r="R172">
        <v>8.3320600000000002</v>
      </c>
      <c r="S172">
        <v>8.3327500000000008</v>
      </c>
      <c r="T172">
        <v>8.3439099999999993</v>
      </c>
      <c r="U172">
        <v>6.4357299999999997E-3</v>
      </c>
      <c r="W172" s="10">
        <f t="shared" si="42"/>
        <v>8332.75</v>
      </c>
    </row>
    <row r="173" spans="1:23" ht="15" customHeight="1" x14ac:dyDescent="0.2">
      <c r="A173">
        <v>2032</v>
      </c>
      <c r="B173">
        <v>14.776300000000001</v>
      </c>
      <c r="C173">
        <v>5.9105100000000004</v>
      </c>
      <c r="D173">
        <v>5.1717000000000004</v>
      </c>
      <c r="E173">
        <v>8.2410499999999995</v>
      </c>
      <c r="F173">
        <v>8.2576099999999997</v>
      </c>
      <c r="G173">
        <v>8.2591999999999999</v>
      </c>
      <c r="H173">
        <v>8.2819199999999995</v>
      </c>
      <c r="I173">
        <v>1.3004399999999999E-2</v>
      </c>
      <c r="K173" s="10">
        <f t="shared" si="41"/>
        <v>8259.2000000000007</v>
      </c>
      <c r="M173">
        <v>2032</v>
      </c>
      <c r="N173">
        <v>14.776300000000001</v>
      </c>
      <c r="O173">
        <v>5.9105100000000004</v>
      </c>
      <c r="P173">
        <v>5.1717000000000004</v>
      </c>
      <c r="Q173">
        <v>8.2690400000000004</v>
      </c>
      <c r="R173">
        <v>8.2856000000000005</v>
      </c>
      <c r="S173">
        <v>8.2871799999999993</v>
      </c>
      <c r="T173">
        <v>8.3099000000000007</v>
      </c>
      <c r="U173">
        <v>1.30048E-2</v>
      </c>
      <c r="W173" s="10">
        <f t="shared" si="42"/>
        <v>8287.1799999999985</v>
      </c>
    </row>
    <row r="174" spans="1:23" ht="15" customHeight="1" x14ac:dyDescent="0.2">
      <c r="A174">
        <v>2033</v>
      </c>
      <c r="B174">
        <v>14.776300000000001</v>
      </c>
      <c r="C174">
        <v>5.9105100000000004</v>
      </c>
      <c r="D174">
        <v>5.1717000000000004</v>
      </c>
      <c r="E174">
        <v>8.1924899999999994</v>
      </c>
      <c r="F174">
        <v>8.2227399999999999</v>
      </c>
      <c r="G174">
        <v>8.2255199999999995</v>
      </c>
      <c r="H174">
        <v>8.2667000000000002</v>
      </c>
      <c r="I174">
        <v>2.3793000000000002E-2</v>
      </c>
      <c r="K174" s="10">
        <f t="shared" si="41"/>
        <v>8225.5199999999986</v>
      </c>
      <c r="M174">
        <v>2033</v>
      </c>
      <c r="N174">
        <v>14.776300000000001</v>
      </c>
      <c r="O174">
        <v>5.9105100000000004</v>
      </c>
      <c r="P174">
        <v>5.1717000000000004</v>
      </c>
      <c r="Q174">
        <v>8.2192399999999992</v>
      </c>
      <c r="R174">
        <v>8.2494899999999998</v>
      </c>
      <c r="S174">
        <v>8.2522699999999993</v>
      </c>
      <c r="T174">
        <v>8.29345</v>
      </c>
      <c r="U174">
        <v>2.37933E-2</v>
      </c>
      <c r="W174" s="10">
        <f t="shared" si="42"/>
        <v>8252.2699999999986</v>
      </c>
    </row>
    <row r="175" spans="1:23" ht="15" customHeight="1" x14ac:dyDescent="0.2">
      <c r="A175">
        <v>2034</v>
      </c>
      <c r="B175">
        <v>14.776300000000001</v>
      </c>
      <c r="C175">
        <v>5.9105100000000004</v>
      </c>
      <c r="D175">
        <v>5.1717000000000004</v>
      </c>
      <c r="E175">
        <v>8.1486400000000003</v>
      </c>
      <c r="F175">
        <v>8.1988500000000002</v>
      </c>
      <c r="G175">
        <v>8.2036300000000004</v>
      </c>
      <c r="H175">
        <v>8.2732399999999995</v>
      </c>
      <c r="I175">
        <v>3.9847E-2</v>
      </c>
      <c r="K175" s="10">
        <f t="shared" si="41"/>
        <v>8203.630000000001</v>
      </c>
      <c r="M175">
        <v>2034</v>
      </c>
      <c r="N175">
        <v>14.776300000000001</v>
      </c>
      <c r="O175">
        <v>5.9105100000000004</v>
      </c>
      <c r="P175">
        <v>5.1717000000000004</v>
      </c>
      <c r="Q175">
        <v>8.1741700000000002</v>
      </c>
      <c r="R175">
        <v>8.2243899999999996</v>
      </c>
      <c r="S175">
        <v>8.2291600000000003</v>
      </c>
      <c r="T175">
        <v>8.2987800000000007</v>
      </c>
      <c r="U175">
        <v>3.9847399999999998E-2</v>
      </c>
      <c r="W175" s="10">
        <f t="shared" si="42"/>
        <v>8229.16</v>
      </c>
    </row>
    <row r="176" spans="1:23" ht="15" customHeight="1" x14ac:dyDescent="0.2"/>
    <row r="177" spans="1:23" ht="15" customHeight="1" x14ac:dyDescent="0.2">
      <c r="A177" t="s">
        <v>107</v>
      </c>
      <c r="M177" t="s">
        <v>107</v>
      </c>
    </row>
    <row r="178" spans="1:23" ht="15" customHeight="1" x14ac:dyDescent="0.2">
      <c r="A178" t="s">
        <v>6</v>
      </c>
      <c r="B178" t="s">
        <v>39</v>
      </c>
      <c r="C178" t="s">
        <v>40</v>
      </c>
      <c r="D178" t="s">
        <v>41</v>
      </c>
      <c r="E178" t="s">
        <v>42</v>
      </c>
      <c r="F178" t="s">
        <v>43</v>
      </c>
      <c r="G178" t="s">
        <v>44</v>
      </c>
      <c r="H178" t="s">
        <v>45</v>
      </c>
      <c r="I178" t="s">
        <v>46</v>
      </c>
      <c r="M178" t="s">
        <v>6</v>
      </c>
      <c r="N178" t="s">
        <v>39</v>
      </c>
      <c r="O178" t="s">
        <v>40</v>
      </c>
      <c r="P178" t="s">
        <v>41</v>
      </c>
      <c r="Q178" t="s">
        <v>42</v>
      </c>
      <c r="R178" t="s">
        <v>43</v>
      </c>
      <c r="S178" t="s">
        <v>44</v>
      </c>
      <c r="T178" t="s">
        <v>45</v>
      </c>
      <c r="U178" t="s">
        <v>46</v>
      </c>
    </row>
    <row r="179" spans="1:23" ht="15" customHeight="1" x14ac:dyDescent="0.2">
      <c r="A179">
        <v>2021</v>
      </c>
      <c r="B179">
        <v>0</v>
      </c>
      <c r="C179">
        <v>3.8128099999999998E-2</v>
      </c>
      <c r="D179">
        <v>4.5961799999999997E-2</v>
      </c>
      <c r="E179">
        <v>1.8345799999999999E-2</v>
      </c>
      <c r="F179">
        <v>1.8345799999999999E-2</v>
      </c>
      <c r="G179">
        <v>1.8345799999999999E-2</v>
      </c>
      <c r="H179">
        <v>1.8345799999999999E-2</v>
      </c>
      <c r="I179" s="1">
        <v>1.3877799999999999E-17</v>
      </c>
      <c r="K179" s="11">
        <f t="shared" ref="K179:K192" si="43">G179</f>
        <v>1.8345799999999999E-2</v>
      </c>
      <c r="M179">
        <v>2021</v>
      </c>
      <c r="N179">
        <v>0</v>
      </c>
      <c r="O179">
        <v>3.8128099999999998E-2</v>
      </c>
      <c r="P179">
        <v>4.5961799999999997E-2</v>
      </c>
      <c r="Q179">
        <v>1.8345799999999999E-2</v>
      </c>
      <c r="R179">
        <v>1.8345799999999999E-2</v>
      </c>
      <c r="S179">
        <v>1.8345799999999999E-2</v>
      </c>
      <c r="T179">
        <v>1.8345799999999999E-2</v>
      </c>
      <c r="U179" s="1">
        <v>1.3877799999999999E-17</v>
      </c>
      <c r="W179" s="11">
        <f t="shared" ref="W179:W192" si="44">S179</f>
        <v>1.8345799999999999E-2</v>
      </c>
    </row>
    <row r="180" spans="1:23" ht="15" customHeight="1" x14ac:dyDescent="0.2">
      <c r="A180">
        <v>2022</v>
      </c>
      <c r="B180">
        <v>0</v>
      </c>
      <c r="C180">
        <v>3.8128099999999998E-2</v>
      </c>
      <c r="D180">
        <v>4.5961799999999997E-2</v>
      </c>
      <c r="E180">
        <v>1.9064000000000001E-2</v>
      </c>
      <c r="F180">
        <v>1.9064000000000001E-2</v>
      </c>
      <c r="G180">
        <v>1.9064000000000001E-2</v>
      </c>
      <c r="H180">
        <v>1.9064000000000001E-2</v>
      </c>
      <c r="I180" s="1">
        <v>3.1571999999999998E-16</v>
      </c>
      <c r="K180" s="11">
        <f t="shared" si="43"/>
        <v>1.9064000000000001E-2</v>
      </c>
      <c r="M180">
        <v>2022</v>
      </c>
      <c r="N180">
        <v>0</v>
      </c>
      <c r="O180">
        <v>3.8128099999999998E-2</v>
      </c>
      <c r="P180">
        <v>4.5961799999999997E-2</v>
      </c>
      <c r="Q180">
        <v>1.7034199999999999E-2</v>
      </c>
      <c r="R180">
        <v>1.7034199999999999E-2</v>
      </c>
      <c r="S180">
        <v>1.7034199999999999E-2</v>
      </c>
      <c r="T180">
        <v>1.7034199999999999E-2</v>
      </c>
      <c r="U180" s="1">
        <v>8.85108E-9</v>
      </c>
      <c r="W180" s="11">
        <f t="shared" si="44"/>
        <v>1.7034199999999999E-2</v>
      </c>
    </row>
    <row r="181" spans="1:23" ht="15" customHeight="1" x14ac:dyDescent="0.2">
      <c r="A181">
        <v>2023</v>
      </c>
      <c r="B181">
        <v>0</v>
      </c>
      <c r="C181">
        <v>3.8128099999999998E-2</v>
      </c>
      <c r="D181">
        <v>4.5961799999999997E-2</v>
      </c>
      <c r="E181">
        <v>1.9064000000000001E-2</v>
      </c>
      <c r="F181">
        <v>1.9064000000000001E-2</v>
      </c>
      <c r="G181">
        <v>1.9064000000000001E-2</v>
      </c>
      <c r="H181">
        <v>1.9064000000000001E-2</v>
      </c>
      <c r="I181" s="1">
        <v>3.1571999999999998E-16</v>
      </c>
      <c r="K181" s="11">
        <f t="shared" si="43"/>
        <v>1.9064000000000001E-2</v>
      </c>
      <c r="M181">
        <v>2023</v>
      </c>
      <c r="N181">
        <v>0</v>
      </c>
      <c r="O181">
        <v>3.8128099999999998E-2</v>
      </c>
      <c r="P181">
        <v>4.5961799999999997E-2</v>
      </c>
      <c r="Q181">
        <v>1.6690799999999999E-2</v>
      </c>
      <c r="R181">
        <v>1.6690900000000002E-2</v>
      </c>
      <c r="S181">
        <v>1.6690900000000002E-2</v>
      </c>
      <c r="T181">
        <v>1.6690900000000002E-2</v>
      </c>
      <c r="U181" s="1">
        <v>4.4859300000000001E-8</v>
      </c>
      <c r="W181" s="11">
        <f t="shared" si="44"/>
        <v>1.6690900000000002E-2</v>
      </c>
    </row>
    <row r="182" spans="1:23" ht="15" customHeight="1" x14ac:dyDescent="0.2">
      <c r="A182">
        <v>2024</v>
      </c>
      <c r="B182">
        <v>0</v>
      </c>
      <c r="C182">
        <v>3.8128099999999998E-2</v>
      </c>
      <c r="D182">
        <v>4.5961799999999997E-2</v>
      </c>
      <c r="E182">
        <v>1.9064000000000001E-2</v>
      </c>
      <c r="F182">
        <v>1.9064000000000001E-2</v>
      </c>
      <c r="G182">
        <v>1.9064000000000001E-2</v>
      </c>
      <c r="H182">
        <v>1.9064000000000001E-2</v>
      </c>
      <c r="I182" s="1">
        <v>3.1571999999999998E-16</v>
      </c>
      <c r="K182" s="11">
        <f t="shared" si="43"/>
        <v>1.9064000000000001E-2</v>
      </c>
      <c r="M182">
        <v>2024</v>
      </c>
      <c r="N182">
        <v>0</v>
      </c>
      <c r="O182">
        <v>3.8128099999999998E-2</v>
      </c>
      <c r="P182">
        <v>4.5961799999999997E-2</v>
      </c>
      <c r="Q182">
        <v>1.9064000000000001E-2</v>
      </c>
      <c r="R182">
        <v>1.9064000000000001E-2</v>
      </c>
      <c r="S182">
        <v>1.9064000000000001E-2</v>
      </c>
      <c r="T182">
        <v>1.9064000000000001E-2</v>
      </c>
      <c r="U182" s="1">
        <v>3.1571999999999998E-16</v>
      </c>
      <c r="W182" s="11">
        <f t="shared" si="44"/>
        <v>1.9064000000000001E-2</v>
      </c>
    </row>
    <row r="183" spans="1:23" ht="15" customHeight="1" x14ac:dyDescent="0.2">
      <c r="A183">
        <v>2025</v>
      </c>
      <c r="B183">
        <v>0</v>
      </c>
      <c r="C183">
        <v>3.8128099999999998E-2</v>
      </c>
      <c r="D183">
        <v>4.5961799999999997E-2</v>
      </c>
      <c r="E183">
        <v>1.9064000000000001E-2</v>
      </c>
      <c r="F183">
        <v>1.9064000000000001E-2</v>
      </c>
      <c r="G183">
        <v>1.9064000000000001E-2</v>
      </c>
      <c r="H183">
        <v>1.9064000000000001E-2</v>
      </c>
      <c r="I183" s="1">
        <v>3.1571999999999998E-16</v>
      </c>
      <c r="K183" s="11">
        <f t="shared" si="43"/>
        <v>1.9064000000000001E-2</v>
      </c>
      <c r="M183">
        <v>2025</v>
      </c>
      <c r="N183">
        <v>0</v>
      </c>
      <c r="O183">
        <v>3.8128099999999998E-2</v>
      </c>
      <c r="P183">
        <v>4.5961799999999997E-2</v>
      </c>
      <c r="Q183">
        <v>1.9064000000000001E-2</v>
      </c>
      <c r="R183">
        <v>1.9064000000000001E-2</v>
      </c>
      <c r="S183">
        <v>1.9064000000000001E-2</v>
      </c>
      <c r="T183">
        <v>1.9064000000000001E-2</v>
      </c>
      <c r="U183" s="1">
        <v>3.1571999999999998E-16</v>
      </c>
      <c r="W183" s="11">
        <f t="shared" si="44"/>
        <v>1.9064000000000001E-2</v>
      </c>
    </row>
    <row r="184" spans="1:23" ht="15" customHeight="1" x14ac:dyDescent="0.2">
      <c r="A184">
        <v>2026</v>
      </c>
      <c r="B184">
        <v>0</v>
      </c>
      <c r="C184">
        <v>3.8128099999999998E-2</v>
      </c>
      <c r="D184">
        <v>4.5961799999999997E-2</v>
      </c>
      <c r="E184">
        <v>1.9064000000000001E-2</v>
      </c>
      <c r="F184">
        <v>1.9064000000000001E-2</v>
      </c>
      <c r="G184">
        <v>1.9064000000000001E-2</v>
      </c>
      <c r="H184">
        <v>1.9064000000000001E-2</v>
      </c>
      <c r="I184" s="1">
        <v>3.1571999999999998E-16</v>
      </c>
      <c r="K184" s="11">
        <f t="shared" si="43"/>
        <v>1.9064000000000001E-2</v>
      </c>
      <c r="M184">
        <v>2026</v>
      </c>
      <c r="N184">
        <v>0</v>
      </c>
      <c r="O184">
        <v>3.8128099999999998E-2</v>
      </c>
      <c r="P184">
        <v>4.5961799999999997E-2</v>
      </c>
      <c r="Q184">
        <v>1.9064000000000001E-2</v>
      </c>
      <c r="R184">
        <v>1.9064000000000001E-2</v>
      </c>
      <c r="S184">
        <v>1.9064000000000001E-2</v>
      </c>
      <c r="T184">
        <v>1.9064000000000001E-2</v>
      </c>
      <c r="U184" s="1">
        <v>3.1571999999999998E-16</v>
      </c>
      <c r="W184" s="11">
        <f t="shared" si="44"/>
        <v>1.9064000000000001E-2</v>
      </c>
    </row>
    <row r="185" spans="1:23" ht="15" customHeight="1" x14ac:dyDescent="0.2">
      <c r="A185">
        <v>2027</v>
      </c>
      <c r="B185">
        <v>0</v>
      </c>
      <c r="C185">
        <v>3.8128099999999998E-2</v>
      </c>
      <c r="D185">
        <v>4.5961799999999997E-2</v>
      </c>
      <c r="E185">
        <v>1.9064000000000001E-2</v>
      </c>
      <c r="F185">
        <v>1.9064000000000001E-2</v>
      </c>
      <c r="G185">
        <v>1.9064000000000001E-2</v>
      </c>
      <c r="H185">
        <v>1.9064000000000001E-2</v>
      </c>
      <c r="I185" s="1">
        <v>3.1571999999999998E-16</v>
      </c>
      <c r="K185" s="11">
        <f t="shared" si="43"/>
        <v>1.9064000000000001E-2</v>
      </c>
      <c r="M185">
        <v>2027</v>
      </c>
      <c r="N185">
        <v>0</v>
      </c>
      <c r="O185">
        <v>3.8128099999999998E-2</v>
      </c>
      <c r="P185">
        <v>4.5961799999999997E-2</v>
      </c>
      <c r="Q185">
        <v>1.9064000000000001E-2</v>
      </c>
      <c r="R185">
        <v>1.9064000000000001E-2</v>
      </c>
      <c r="S185">
        <v>1.9064000000000001E-2</v>
      </c>
      <c r="T185">
        <v>1.9064000000000001E-2</v>
      </c>
      <c r="U185" s="1">
        <v>3.1571999999999998E-16</v>
      </c>
      <c r="W185" s="11">
        <f t="shared" si="44"/>
        <v>1.9064000000000001E-2</v>
      </c>
    </row>
    <row r="186" spans="1:23" ht="15" customHeight="1" x14ac:dyDescent="0.2">
      <c r="A186">
        <v>2028</v>
      </c>
      <c r="B186">
        <v>0</v>
      </c>
      <c r="C186">
        <v>3.8128099999999998E-2</v>
      </c>
      <c r="D186">
        <v>4.5961799999999997E-2</v>
      </c>
      <c r="E186">
        <v>1.9064000000000001E-2</v>
      </c>
      <c r="F186">
        <v>1.9064000000000001E-2</v>
      </c>
      <c r="G186">
        <v>1.9064000000000001E-2</v>
      </c>
      <c r="H186">
        <v>1.9064000000000001E-2</v>
      </c>
      <c r="I186" s="1">
        <v>3.1571999999999998E-16</v>
      </c>
      <c r="K186" s="11">
        <f t="shared" si="43"/>
        <v>1.9064000000000001E-2</v>
      </c>
      <c r="M186">
        <v>2028</v>
      </c>
      <c r="N186">
        <v>0</v>
      </c>
      <c r="O186">
        <v>3.8128099999999998E-2</v>
      </c>
      <c r="P186">
        <v>4.5961799999999997E-2</v>
      </c>
      <c r="Q186">
        <v>1.9064000000000001E-2</v>
      </c>
      <c r="R186">
        <v>1.9064000000000001E-2</v>
      </c>
      <c r="S186">
        <v>1.9064000000000001E-2</v>
      </c>
      <c r="T186">
        <v>1.9064000000000001E-2</v>
      </c>
      <c r="U186" s="1">
        <v>3.1571999999999998E-16</v>
      </c>
      <c r="W186" s="11">
        <f t="shared" si="44"/>
        <v>1.9064000000000001E-2</v>
      </c>
    </row>
    <row r="187" spans="1:23" ht="15" customHeight="1" x14ac:dyDescent="0.2">
      <c r="A187">
        <v>2029</v>
      </c>
      <c r="B187">
        <v>0</v>
      </c>
      <c r="C187">
        <v>3.8128099999999998E-2</v>
      </c>
      <c r="D187">
        <v>4.5961799999999997E-2</v>
      </c>
      <c r="E187">
        <v>1.9064000000000001E-2</v>
      </c>
      <c r="F187">
        <v>1.9064000000000001E-2</v>
      </c>
      <c r="G187">
        <v>1.9064000000000001E-2</v>
      </c>
      <c r="H187">
        <v>1.9064000000000001E-2</v>
      </c>
      <c r="I187" s="1">
        <v>3.1571999999999998E-16</v>
      </c>
      <c r="K187" s="11">
        <f t="shared" si="43"/>
        <v>1.9064000000000001E-2</v>
      </c>
      <c r="M187">
        <v>2029</v>
      </c>
      <c r="N187">
        <v>0</v>
      </c>
      <c r="O187">
        <v>3.8128099999999998E-2</v>
      </c>
      <c r="P187">
        <v>4.5961799999999997E-2</v>
      </c>
      <c r="Q187">
        <v>1.9064000000000001E-2</v>
      </c>
      <c r="R187">
        <v>1.9064000000000001E-2</v>
      </c>
      <c r="S187">
        <v>1.9064000000000001E-2</v>
      </c>
      <c r="T187">
        <v>1.9064000000000001E-2</v>
      </c>
      <c r="U187" s="1">
        <v>3.1571999999999998E-16</v>
      </c>
      <c r="W187" s="11">
        <f t="shared" si="44"/>
        <v>1.9064000000000001E-2</v>
      </c>
    </row>
    <row r="188" spans="1:23" ht="15" customHeight="1" x14ac:dyDescent="0.2">
      <c r="A188">
        <v>2030</v>
      </c>
      <c r="B188">
        <v>0</v>
      </c>
      <c r="C188">
        <v>3.8128099999999998E-2</v>
      </c>
      <c r="D188">
        <v>4.5961799999999997E-2</v>
      </c>
      <c r="E188">
        <v>1.9064000000000001E-2</v>
      </c>
      <c r="F188">
        <v>1.9064000000000001E-2</v>
      </c>
      <c r="G188">
        <v>1.9064000000000001E-2</v>
      </c>
      <c r="H188">
        <v>1.9064000000000001E-2</v>
      </c>
      <c r="I188" s="1">
        <v>3.1571999999999998E-16</v>
      </c>
      <c r="K188" s="11">
        <f t="shared" si="43"/>
        <v>1.9064000000000001E-2</v>
      </c>
      <c r="M188">
        <v>2030</v>
      </c>
      <c r="N188">
        <v>0</v>
      </c>
      <c r="O188">
        <v>3.8128099999999998E-2</v>
      </c>
      <c r="P188">
        <v>4.5961799999999997E-2</v>
      </c>
      <c r="Q188">
        <v>1.9064000000000001E-2</v>
      </c>
      <c r="R188">
        <v>1.9064000000000001E-2</v>
      </c>
      <c r="S188">
        <v>1.9064000000000001E-2</v>
      </c>
      <c r="T188">
        <v>1.9064000000000001E-2</v>
      </c>
      <c r="U188" s="1">
        <v>3.1571999999999998E-16</v>
      </c>
      <c r="W188" s="11">
        <f t="shared" si="44"/>
        <v>1.9064000000000001E-2</v>
      </c>
    </row>
    <row r="189" spans="1:23" ht="15" customHeight="1" x14ac:dyDescent="0.2">
      <c r="A189">
        <v>2031</v>
      </c>
      <c r="B189">
        <v>0</v>
      </c>
      <c r="C189">
        <v>3.8128099999999998E-2</v>
      </c>
      <c r="D189">
        <v>4.5961799999999997E-2</v>
      </c>
      <c r="E189">
        <v>1.9064000000000001E-2</v>
      </c>
      <c r="F189">
        <v>1.9064000000000001E-2</v>
      </c>
      <c r="G189">
        <v>1.9064000000000001E-2</v>
      </c>
      <c r="H189">
        <v>1.9064000000000001E-2</v>
      </c>
      <c r="I189" s="1">
        <v>3.1571999999999998E-16</v>
      </c>
      <c r="K189" s="11">
        <f t="shared" si="43"/>
        <v>1.9064000000000001E-2</v>
      </c>
      <c r="M189">
        <v>2031</v>
      </c>
      <c r="N189">
        <v>0</v>
      </c>
      <c r="O189">
        <v>3.8128099999999998E-2</v>
      </c>
      <c r="P189">
        <v>4.5961799999999997E-2</v>
      </c>
      <c r="Q189">
        <v>1.9064000000000001E-2</v>
      </c>
      <c r="R189">
        <v>1.9064000000000001E-2</v>
      </c>
      <c r="S189">
        <v>1.9064000000000001E-2</v>
      </c>
      <c r="T189">
        <v>1.9064000000000001E-2</v>
      </c>
      <c r="U189" s="1">
        <v>3.1571999999999998E-16</v>
      </c>
      <c r="W189" s="11">
        <f t="shared" si="44"/>
        <v>1.9064000000000001E-2</v>
      </c>
    </row>
    <row r="190" spans="1:23" ht="15" customHeight="1" x14ac:dyDescent="0.2">
      <c r="A190">
        <v>2032</v>
      </c>
      <c r="B190">
        <v>0</v>
      </c>
      <c r="C190">
        <v>3.8128099999999998E-2</v>
      </c>
      <c r="D190">
        <v>4.5961799999999997E-2</v>
      </c>
      <c r="E190">
        <v>1.9064000000000001E-2</v>
      </c>
      <c r="F190">
        <v>1.9064000000000001E-2</v>
      </c>
      <c r="G190">
        <v>1.9064000000000001E-2</v>
      </c>
      <c r="H190">
        <v>1.9064000000000001E-2</v>
      </c>
      <c r="I190" s="1">
        <v>3.1571999999999998E-16</v>
      </c>
      <c r="K190" s="11">
        <f t="shared" si="43"/>
        <v>1.9064000000000001E-2</v>
      </c>
      <c r="M190">
        <v>2032</v>
      </c>
      <c r="N190">
        <v>0</v>
      </c>
      <c r="O190">
        <v>3.8128099999999998E-2</v>
      </c>
      <c r="P190">
        <v>4.5961799999999997E-2</v>
      </c>
      <c r="Q190">
        <v>1.9064000000000001E-2</v>
      </c>
      <c r="R190">
        <v>1.9064000000000001E-2</v>
      </c>
      <c r="S190">
        <v>1.9064000000000001E-2</v>
      </c>
      <c r="T190">
        <v>1.9064000000000001E-2</v>
      </c>
      <c r="U190" s="1">
        <v>3.1571999999999998E-16</v>
      </c>
      <c r="W190" s="11">
        <f t="shared" si="44"/>
        <v>1.9064000000000001E-2</v>
      </c>
    </row>
    <row r="191" spans="1:23" ht="15" customHeight="1" x14ac:dyDescent="0.2">
      <c r="A191">
        <v>2033</v>
      </c>
      <c r="B191">
        <v>0</v>
      </c>
      <c r="C191">
        <v>3.8128099999999998E-2</v>
      </c>
      <c r="D191">
        <v>4.5961799999999997E-2</v>
      </c>
      <c r="E191">
        <v>1.9064000000000001E-2</v>
      </c>
      <c r="F191">
        <v>1.9064000000000001E-2</v>
      </c>
      <c r="G191">
        <v>1.9064000000000001E-2</v>
      </c>
      <c r="H191">
        <v>1.9064000000000001E-2</v>
      </c>
      <c r="I191" s="1">
        <v>3.1571999999999998E-16</v>
      </c>
      <c r="K191" s="11">
        <f t="shared" si="43"/>
        <v>1.9064000000000001E-2</v>
      </c>
      <c r="M191">
        <v>2033</v>
      </c>
      <c r="N191">
        <v>0</v>
      </c>
      <c r="O191">
        <v>3.8128099999999998E-2</v>
      </c>
      <c r="P191">
        <v>4.5961799999999997E-2</v>
      </c>
      <c r="Q191">
        <v>1.9064000000000001E-2</v>
      </c>
      <c r="R191">
        <v>1.9064000000000001E-2</v>
      </c>
      <c r="S191">
        <v>1.9064000000000001E-2</v>
      </c>
      <c r="T191">
        <v>1.9064000000000001E-2</v>
      </c>
      <c r="U191" s="1">
        <v>3.1571999999999998E-16</v>
      </c>
      <c r="W191" s="11">
        <f t="shared" si="44"/>
        <v>1.9064000000000001E-2</v>
      </c>
    </row>
    <row r="192" spans="1:23" ht="15" customHeight="1" x14ac:dyDescent="0.2">
      <c r="A192">
        <v>2034</v>
      </c>
      <c r="B192">
        <v>0</v>
      </c>
      <c r="C192">
        <v>3.8128099999999998E-2</v>
      </c>
      <c r="D192">
        <v>4.5961799999999997E-2</v>
      </c>
      <c r="E192">
        <v>1.9064000000000001E-2</v>
      </c>
      <c r="F192">
        <v>1.9064000000000001E-2</v>
      </c>
      <c r="G192">
        <v>1.9064000000000001E-2</v>
      </c>
      <c r="H192">
        <v>1.9064000000000001E-2</v>
      </c>
      <c r="I192" s="1">
        <v>3.1571999999999998E-16</v>
      </c>
      <c r="K192" s="11">
        <f t="shared" si="43"/>
        <v>1.9064000000000001E-2</v>
      </c>
      <c r="M192">
        <v>2034</v>
      </c>
      <c r="N192">
        <v>0</v>
      </c>
      <c r="O192">
        <v>3.8128099999999998E-2</v>
      </c>
      <c r="P192">
        <v>4.5961799999999997E-2</v>
      </c>
      <c r="Q192">
        <v>1.9064000000000001E-2</v>
      </c>
      <c r="R192">
        <v>1.9064000000000001E-2</v>
      </c>
      <c r="S192">
        <v>1.9064000000000001E-2</v>
      </c>
      <c r="T192">
        <v>1.9064000000000001E-2</v>
      </c>
      <c r="U192" s="1">
        <v>3.1571999999999998E-16</v>
      </c>
      <c r="W192" s="11">
        <f t="shared" si="44"/>
        <v>1.9064000000000001E-2</v>
      </c>
    </row>
    <row r="193" spans="1:23" ht="15" customHeight="1" x14ac:dyDescent="0.2"/>
    <row r="194" spans="1:23" ht="15" customHeight="1" x14ac:dyDescent="0.2">
      <c r="A194" t="s">
        <v>108</v>
      </c>
      <c r="M194" t="s">
        <v>108</v>
      </c>
    </row>
    <row r="195" spans="1:23" ht="15" customHeight="1" x14ac:dyDescent="0.2">
      <c r="A195" t="s">
        <v>6</v>
      </c>
      <c r="B195" t="s">
        <v>47</v>
      </c>
      <c r="C195" t="s">
        <v>48</v>
      </c>
      <c r="D195" t="s">
        <v>49</v>
      </c>
      <c r="E195" t="s">
        <v>50</v>
      </c>
      <c r="F195" t="s">
        <v>51</v>
      </c>
      <c r="G195" t="s">
        <v>52</v>
      </c>
      <c r="H195" t="s">
        <v>53</v>
      </c>
      <c r="I195" t="s">
        <v>54</v>
      </c>
      <c r="M195" t="s">
        <v>6</v>
      </c>
      <c r="N195" t="s">
        <v>47</v>
      </c>
      <c r="O195" t="s">
        <v>48</v>
      </c>
      <c r="P195" t="s">
        <v>49</v>
      </c>
      <c r="Q195" t="s">
        <v>50</v>
      </c>
      <c r="R195" t="s">
        <v>51</v>
      </c>
      <c r="S195" t="s">
        <v>52</v>
      </c>
      <c r="T195" t="s">
        <v>53</v>
      </c>
      <c r="U195" t="s">
        <v>54</v>
      </c>
    </row>
    <row r="196" spans="1:23" ht="15" customHeight="1" x14ac:dyDescent="0.2">
      <c r="A196">
        <v>2021</v>
      </c>
      <c r="B196">
        <v>81.051199999999994</v>
      </c>
      <c r="C196">
        <v>20.766300000000001</v>
      </c>
      <c r="D196">
        <v>19.077300000000001</v>
      </c>
      <c r="E196">
        <v>26.160599999999999</v>
      </c>
      <c r="F196">
        <v>26.160599999999999</v>
      </c>
      <c r="G196">
        <v>26.160599999999999</v>
      </c>
      <c r="H196">
        <v>26.160599999999999</v>
      </c>
      <c r="I196" s="1">
        <v>3.8013999999999998E-13</v>
      </c>
      <c r="K196" s="10">
        <f t="shared" ref="K196:K209" si="45">G196*1000</f>
        <v>26160.6</v>
      </c>
      <c r="M196">
        <v>2021</v>
      </c>
      <c r="N196">
        <v>81.051199999999994</v>
      </c>
      <c r="O196">
        <v>20.766300000000001</v>
      </c>
      <c r="P196">
        <v>19.077300000000001</v>
      </c>
      <c r="Q196">
        <v>26.160599999999999</v>
      </c>
      <c r="R196">
        <v>26.160599999999999</v>
      </c>
      <c r="S196">
        <v>26.160599999999999</v>
      </c>
      <c r="T196">
        <v>26.160599999999999</v>
      </c>
      <c r="U196" s="1">
        <v>3.8013999999999998E-13</v>
      </c>
      <c r="W196" s="10">
        <f t="shared" ref="W196:W209" si="46">S196*1000</f>
        <v>26160.6</v>
      </c>
    </row>
    <row r="197" spans="1:23" ht="15" customHeight="1" x14ac:dyDescent="0.2">
      <c r="A197">
        <v>2022</v>
      </c>
      <c r="B197">
        <v>81.051199999999994</v>
      </c>
      <c r="C197">
        <v>20.766300000000001</v>
      </c>
      <c r="D197">
        <v>19.077300000000001</v>
      </c>
      <c r="E197">
        <v>26.027200000000001</v>
      </c>
      <c r="F197">
        <v>26.055800000000001</v>
      </c>
      <c r="G197">
        <v>26.059899999999999</v>
      </c>
      <c r="H197">
        <v>26.104199999999999</v>
      </c>
      <c r="I197">
        <v>2.5221199999999999E-2</v>
      </c>
      <c r="K197" s="10">
        <f t="shared" si="45"/>
        <v>26059.899999999998</v>
      </c>
      <c r="M197">
        <v>2022</v>
      </c>
      <c r="N197">
        <v>81.051199999999994</v>
      </c>
      <c r="O197">
        <v>20.766300000000001</v>
      </c>
      <c r="P197">
        <v>19.077300000000001</v>
      </c>
      <c r="Q197">
        <v>26.027200000000001</v>
      </c>
      <c r="R197">
        <v>26.055800000000001</v>
      </c>
      <c r="S197">
        <v>26.059899999999999</v>
      </c>
      <c r="T197">
        <v>26.104199999999999</v>
      </c>
      <c r="U197">
        <v>2.5221199999999999E-2</v>
      </c>
      <c r="W197" s="10">
        <f t="shared" si="46"/>
        <v>26059.899999999998</v>
      </c>
    </row>
    <row r="198" spans="1:23" ht="15" customHeight="1" x14ac:dyDescent="0.2">
      <c r="A198">
        <v>2023</v>
      </c>
      <c r="B198">
        <v>81.051199999999994</v>
      </c>
      <c r="C198">
        <v>20.766300000000001</v>
      </c>
      <c r="D198">
        <v>19.077300000000001</v>
      </c>
      <c r="E198">
        <v>25.882200000000001</v>
      </c>
      <c r="F198">
        <v>25.948499999999999</v>
      </c>
      <c r="G198">
        <v>25.954699999999999</v>
      </c>
      <c r="H198">
        <v>26.0474</v>
      </c>
      <c r="I198">
        <v>5.3577399999999997E-2</v>
      </c>
      <c r="K198" s="10">
        <f t="shared" si="45"/>
        <v>25954.7</v>
      </c>
      <c r="M198">
        <v>2023</v>
      </c>
      <c r="N198">
        <v>81.051199999999994</v>
      </c>
      <c r="O198">
        <v>20.766300000000001</v>
      </c>
      <c r="P198">
        <v>19.077300000000001</v>
      </c>
      <c r="Q198">
        <v>25.924199999999999</v>
      </c>
      <c r="R198">
        <v>25.990400000000001</v>
      </c>
      <c r="S198">
        <v>25.996700000000001</v>
      </c>
      <c r="T198">
        <v>26.089400000000001</v>
      </c>
      <c r="U198">
        <v>5.3577600000000003E-2</v>
      </c>
      <c r="W198" s="10">
        <f t="shared" si="46"/>
        <v>25996.7</v>
      </c>
    </row>
    <row r="199" spans="1:23" ht="15" customHeight="1" x14ac:dyDescent="0.2">
      <c r="A199">
        <v>2024</v>
      </c>
      <c r="B199">
        <v>81.051199999999994</v>
      </c>
      <c r="C199">
        <v>20.766300000000001</v>
      </c>
      <c r="D199">
        <v>19.077300000000001</v>
      </c>
      <c r="E199">
        <v>25.739899999999999</v>
      </c>
      <c r="F199">
        <v>25.854600000000001</v>
      </c>
      <c r="G199">
        <v>25.865600000000001</v>
      </c>
      <c r="H199">
        <v>26.016400000000001</v>
      </c>
      <c r="I199">
        <v>9.0525800000000003E-2</v>
      </c>
      <c r="K199" s="10">
        <f t="shared" si="45"/>
        <v>25865.600000000002</v>
      </c>
      <c r="M199">
        <v>2024</v>
      </c>
      <c r="N199">
        <v>81.051199999999994</v>
      </c>
      <c r="O199">
        <v>20.766300000000001</v>
      </c>
      <c r="P199">
        <v>19.077300000000001</v>
      </c>
      <c r="Q199">
        <v>25.828900000000001</v>
      </c>
      <c r="R199">
        <v>25.9436</v>
      </c>
      <c r="S199">
        <v>25.954599999999999</v>
      </c>
      <c r="T199">
        <v>26.105399999999999</v>
      </c>
      <c r="U199">
        <v>9.0526999999999996E-2</v>
      </c>
      <c r="W199" s="10">
        <f t="shared" si="46"/>
        <v>25954.6</v>
      </c>
    </row>
    <row r="200" spans="1:23" ht="15" customHeight="1" x14ac:dyDescent="0.2">
      <c r="A200">
        <v>2025</v>
      </c>
      <c r="B200">
        <v>81.051199999999994</v>
      </c>
      <c r="C200">
        <v>20.766300000000001</v>
      </c>
      <c r="D200">
        <v>19.077300000000001</v>
      </c>
      <c r="E200">
        <v>25.6038</v>
      </c>
      <c r="F200">
        <v>25.776299999999999</v>
      </c>
      <c r="G200">
        <v>25.790700000000001</v>
      </c>
      <c r="H200">
        <v>26.020199999999999</v>
      </c>
      <c r="I200">
        <v>0.13519100000000001</v>
      </c>
      <c r="K200" s="10">
        <f t="shared" si="45"/>
        <v>25790.7</v>
      </c>
      <c r="M200">
        <v>2025</v>
      </c>
      <c r="N200">
        <v>81.051199999999994</v>
      </c>
      <c r="O200">
        <v>20.766300000000001</v>
      </c>
      <c r="P200">
        <v>19.077300000000001</v>
      </c>
      <c r="Q200">
        <v>25.689399999999999</v>
      </c>
      <c r="R200">
        <v>25.861899999999999</v>
      </c>
      <c r="S200">
        <v>25.876300000000001</v>
      </c>
      <c r="T200">
        <v>26.105799999999999</v>
      </c>
      <c r="U200">
        <v>0.13519200000000001</v>
      </c>
      <c r="W200" s="10">
        <f t="shared" si="46"/>
        <v>25876.3</v>
      </c>
    </row>
    <row r="201" spans="1:23" ht="15" customHeight="1" x14ac:dyDescent="0.2">
      <c r="A201">
        <v>2026</v>
      </c>
      <c r="B201">
        <v>81.051199999999994</v>
      </c>
      <c r="C201">
        <v>20.766300000000001</v>
      </c>
      <c r="D201">
        <v>19.077300000000001</v>
      </c>
      <c r="E201">
        <v>25.463899999999999</v>
      </c>
      <c r="F201">
        <v>25.709900000000001</v>
      </c>
      <c r="G201">
        <v>25.7256</v>
      </c>
      <c r="H201">
        <v>26.040500000000002</v>
      </c>
      <c r="I201">
        <v>0.18720200000000001</v>
      </c>
      <c r="K201" s="10">
        <f t="shared" si="45"/>
        <v>25725.599999999999</v>
      </c>
      <c r="M201">
        <v>2026</v>
      </c>
      <c r="N201">
        <v>81.051199999999994</v>
      </c>
      <c r="O201">
        <v>20.766300000000001</v>
      </c>
      <c r="P201">
        <v>19.077300000000001</v>
      </c>
      <c r="Q201">
        <v>25.546099999999999</v>
      </c>
      <c r="R201">
        <v>25.792100000000001</v>
      </c>
      <c r="S201">
        <v>25.8078</v>
      </c>
      <c r="T201">
        <v>26.122699999999998</v>
      </c>
      <c r="U201">
        <v>0.18720300000000001</v>
      </c>
      <c r="W201" s="10">
        <f t="shared" si="46"/>
        <v>25807.8</v>
      </c>
    </row>
    <row r="202" spans="1:23" ht="15" customHeight="1" x14ac:dyDescent="0.2">
      <c r="A202">
        <v>2027</v>
      </c>
      <c r="B202">
        <v>81.051199999999994</v>
      </c>
      <c r="C202">
        <v>20.766300000000001</v>
      </c>
      <c r="D202">
        <v>19.077300000000001</v>
      </c>
      <c r="E202">
        <v>25.3154</v>
      </c>
      <c r="F202">
        <v>25.647600000000001</v>
      </c>
      <c r="G202">
        <v>25.667000000000002</v>
      </c>
      <c r="H202">
        <v>26.083100000000002</v>
      </c>
      <c r="I202">
        <v>0.244059</v>
      </c>
      <c r="K202" s="10">
        <f t="shared" si="45"/>
        <v>25667</v>
      </c>
      <c r="M202">
        <v>2027</v>
      </c>
      <c r="N202">
        <v>81.051199999999994</v>
      </c>
      <c r="O202">
        <v>20.766300000000001</v>
      </c>
      <c r="P202">
        <v>19.077300000000001</v>
      </c>
      <c r="Q202">
        <v>25.394300000000001</v>
      </c>
      <c r="R202">
        <v>25.726500000000001</v>
      </c>
      <c r="S202">
        <v>25.745899999999999</v>
      </c>
      <c r="T202">
        <v>26.161999999999999</v>
      </c>
      <c r="U202">
        <v>0.244061</v>
      </c>
      <c r="W202" s="10">
        <f t="shared" si="46"/>
        <v>25745.899999999998</v>
      </c>
    </row>
    <row r="203" spans="1:23" ht="15" customHeight="1" x14ac:dyDescent="0.2">
      <c r="A203">
        <v>2028</v>
      </c>
      <c r="B203">
        <v>81.051199999999994</v>
      </c>
      <c r="C203">
        <v>20.766300000000001</v>
      </c>
      <c r="D203">
        <v>19.077300000000001</v>
      </c>
      <c r="E203">
        <v>25.1965</v>
      </c>
      <c r="F203">
        <v>25.598199999999999</v>
      </c>
      <c r="G203">
        <v>25.626899999999999</v>
      </c>
      <c r="H203">
        <v>26.146899999999999</v>
      </c>
      <c r="I203">
        <v>0.30564400000000003</v>
      </c>
      <c r="K203" s="10">
        <f t="shared" si="45"/>
        <v>25626.899999999998</v>
      </c>
      <c r="M203">
        <v>2028</v>
      </c>
      <c r="N203">
        <v>81.051199999999994</v>
      </c>
      <c r="O203">
        <v>20.766300000000001</v>
      </c>
      <c r="P203">
        <v>19.077300000000001</v>
      </c>
      <c r="Q203">
        <v>25.271999999999998</v>
      </c>
      <c r="R203">
        <v>25.6737</v>
      </c>
      <c r="S203">
        <v>25.702400000000001</v>
      </c>
      <c r="T203">
        <v>26.2224</v>
      </c>
      <c r="U203">
        <v>0.305645</v>
      </c>
      <c r="W203" s="10">
        <f t="shared" si="46"/>
        <v>25702.400000000001</v>
      </c>
    </row>
    <row r="204" spans="1:23" ht="15" customHeight="1" x14ac:dyDescent="0.2">
      <c r="A204">
        <v>2029</v>
      </c>
      <c r="B204">
        <v>81.051199999999994</v>
      </c>
      <c r="C204">
        <v>20.766300000000001</v>
      </c>
      <c r="D204">
        <v>19.077300000000001</v>
      </c>
      <c r="E204">
        <v>25.076599999999999</v>
      </c>
      <c r="F204">
        <v>25.5685</v>
      </c>
      <c r="G204">
        <v>25.602499999999999</v>
      </c>
      <c r="H204">
        <v>26.246300000000002</v>
      </c>
      <c r="I204">
        <v>0.36890600000000001</v>
      </c>
      <c r="K204" s="10">
        <f t="shared" si="45"/>
        <v>25602.5</v>
      </c>
      <c r="M204">
        <v>2029</v>
      </c>
      <c r="N204">
        <v>81.051199999999994</v>
      </c>
      <c r="O204">
        <v>20.766300000000001</v>
      </c>
      <c r="P204">
        <v>19.077300000000001</v>
      </c>
      <c r="Q204">
        <v>25.148900000000001</v>
      </c>
      <c r="R204">
        <v>25.640699999999999</v>
      </c>
      <c r="S204">
        <v>25.674700000000001</v>
      </c>
      <c r="T204">
        <v>26.3186</v>
      </c>
      <c r="U204">
        <v>0.36890699999999998</v>
      </c>
      <c r="W204" s="10">
        <f t="shared" si="46"/>
        <v>25674.7</v>
      </c>
    </row>
    <row r="205" spans="1:23" ht="15" customHeight="1" x14ac:dyDescent="0.2">
      <c r="A205">
        <v>2030</v>
      </c>
      <c r="B205">
        <v>81.051199999999994</v>
      </c>
      <c r="C205">
        <v>20.766300000000001</v>
      </c>
      <c r="D205">
        <v>19.077300000000001</v>
      </c>
      <c r="E205">
        <v>24.966000000000001</v>
      </c>
      <c r="F205">
        <v>25.557200000000002</v>
      </c>
      <c r="G205">
        <v>25.5932</v>
      </c>
      <c r="H205">
        <v>26.360299999999999</v>
      </c>
      <c r="I205">
        <v>0.434143</v>
      </c>
      <c r="K205" s="10">
        <f t="shared" si="45"/>
        <v>25593.200000000001</v>
      </c>
      <c r="M205">
        <v>2030</v>
      </c>
      <c r="N205">
        <v>81.051199999999994</v>
      </c>
      <c r="O205">
        <v>20.766300000000001</v>
      </c>
      <c r="P205">
        <v>19.077300000000001</v>
      </c>
      <c r="Q205">
        <v>25.0351</v>
      </c>
      <c r="R205">
        <v>25.626300000000001</v>
      </c>
      <c r="S205">
        <v>25.662199999999999</v>
      </c>
      <c r="T205">
        <v>26.429300000000001</v>
      </c>
      <c r="U205">
        <v>0.43414399999999997</v>
      </c>
      <c r="W205" s="10">
        <f t="shared" si="46"/>
        <v>25662.199999999997</v>
      </c>
    </row>
    <row r="206" spans="1:23" ht="15" customHeight="1" x14ac:dyDescent="0.2">
      <c r="A206">
        <v>2031</v>
      </c>
      <c r="B206">
        <v>81.051199999999994</v>
      </c>
      <c r="C206">
        <v>20.766300000000001</v>
      </c>
      <c r="D206">
        <v>19.077300000000001</v>
      </c>
      <c r="E206">
        <v>24.872499999999999</v>
      </c>
      <c r="F206">
        <v>25.553599999999999</v>
      </c>
      <c r="G206">
        <v>25.5961</v>
      </c>
      <c r="H206">
        <v>26.4819</v>
      </c>
      <c r="I206">
        <v>0.49991400000000003</v>
      </c>
      <c r="K206" s="10">
        <f t="shared" si="45"/>
        <v>25596.1</v>
      </c>
      <c r="M206">
        <v>2031</v>
      </c>
      <c r="N206">
        <v>81.051199999999994</v>
      </c>
      <c r="O206">
        <v>20.766300000000001</v>
      </c>
      <c r="P206">
        <v>19.077300000000001</v>
      </c>
      <c r="Q206">
        <v>24.938400000000001</v>
      </c>
      <c r="R206">
        <v>25.619599999999998</v>
      </c>
      <c r="S206">
        <v>25.662099999999999</v>
      </c>
      <c r="T206">
        <v>26.547899999999998</v>
      </c>
      <c r="U206">
        <v>0.499915</v>
      </c>
      <c r="W206" s="10">
        <f t="shared" si="46"/>
        <v>25662.1</v>
      </c>
    </row>
    <row r="207" spans="1:23" ht="15" customHeight="1" x14ac:dyDescent="0.2">
      <c r="A207">
        <v>2032</v>
      </c>
      <c r="B207">
        <v>81.051199999999994</v>
      </c>
      <c r="C207">
        <v>20.766300000000001</v>
      </c>
      <c r="D207">
        <v>19.077300000000001</v>
      </c>
      <c r="E207">
        <v>24.783799999999999</v>
      </c>
      <c r="F207">
        <v>25.5626</v>
      </c>
      <c r="G207">
        <v>25.610700000000001</v>
      </c>
      <c r="H207">
        <v>26.6235</v>
      </c>
      <c r="I207">
        <v>0.56411</v>
      </c>
      <c r="K207" s="10">
        <f t="shared" si="45"/>
        <v>25610.7</v>
      </c>
      <c r="M207">
        <v>2032</v>
      </c>
      <c r="N207">
        <v>81.051199999999994</v>
      </c>
      <c r="O207">
        <v>20.766300000000001</v>
      </c>
      <c r="P207">
        <v>19.077300000000001</v>
      </c>
      <c r="Q207">
        <v>24.846699999999998</v>
      </c>
      <c r="R207">
        <v>25.625599999999999</v>
      </c>
      <c r="S207">
        <v>25.6737</v>
      </c>
      <c r="T207">
        <v>26.686499999999999</v>
      </c>
      <c r="U207">
        <v>0.56411100000000003</v>
      </c>
      <c r="W207" s="10">
        <f t="shared" si="46"/>
        <v>25673.7</v>
      </c>
    </row>
    <row r="208" spans="1:23" ht="15" customHeight="1" x14ac:dyDescent="0.2">
      <c r="A208">
        <v>2033</v>
      </c>
      <c r="B208">
        <v>81.051199999999994</v>
      </c>
      <c r="C208">
        <v>20.766300000000001</v>
      </c>
      <c r="D208">
        <v>19.077300000000001</v>
      </c>
      <c r="E208">
        <v>24.710699999999999</v>
      </c>
      <c r="F208">
        <v>25.5808</v>
      </c>
      <c r="G208">
        <v>25.632400000000001</v>
      </c>
      <c r="H208">
        <v>26.784500000000001</v>
      </c>
      <c r="I208">
        <v>0.62627500000000003</v>
      </c>
      <c r="K208" s="10">
        <f t="shared" si="45"/>
        <v>25632.400000000001</v>
      </c>
      <c r="M208">
        <v>2033</v>
      </c>
      <c r="N208">
        <v>81.051199999999994</v>
      </c>
      <c r="O208">
        <v>20.766300000000001</v>
      </c>
      <c r="P208">
        <v>19.077300000000001</v>
      </c>
      <c r="Q208">
        <v>24.770700000000001</v>
      </c>
      <c r="R208">
        <v>25.640799999999999</v>
      </c>
      <c r="S208">
        <v>25.692499999999999</v>
      </c>
      <c r="T208">
        <v>26.8445</v>
      </c>
      <c r="U208">
        <v>0.62627600000000005</v>
      </c>
      <c r="W208" s="10">
        <f t="shared" si="46"/>
        <v>25692.5</v>
      </c>
    </row>
    <row r="209" spans="1:23" ht="15" customHeight="1" x14ac:dyDescent="0.2">
      <c r="A209">
        <v>2034</v>
      </c>
      <c r="B209">
        <v>81.051199999999994</v>
      </c>
      <c r="C209">
        <v>20.766300000000001</v>
      </c>
      <c r="D209">
        <v>19.077300000000001</v>
      </c>
      <c r="E209">
        <v>24.637599999999999</v>
      </c>
      <c r="F209">
        <v>25.6051</v>
      </c>
      <c r="G209">
        <v>25.661100000000001</v>
      </c>
      <c r="H209">
        <v>26.927499999999998</v>
      </c>
      <c r="I209">
        <v>0.68659899999999996</v>
      </c>
      <c r="K209" s="10">
        <f t="shared" si="45"/>
        <v>25661.100000000002</v>
      </c>
      <c r="M209">
        <v>2034</v>
      </c>
      <c r="N209">
        <v>81.051199999999994</v>
      </c>
      <c r="O209">
        <v>20.766300000000001</v>
      </c>
      <c r="P209">
        <v>19.077300000000001</v>
      </c>
      <c r="Q209">
        <v>24.694800000000001</v>
      </c>
      <c r="R209">
        <v>25.662400000000002</v>
      </c>
      <c r="S209">
        <v>25.718299999999999</v>
      </c>
      <c r="T209">
        <v>26.9847</v>
      </c>
      <c r="U209">
        <v>0.68659999999999999</v>
      </c>
      <c r="W209" s="10">
        <f t="shared" si="46"/>
        <v>25718.3</v>
      </c>
    </row>
    <row r="210" spans="1:23" ht="15" customHeight="1" x14ac:dyDescent="0.2">
      <c r="A210" t="s">
        <v>16</v>
      </c>
      <c r="B210">
        <v>4</v>
      </c>
      <c r="C210" t="s">
        <v>16</v>
      </c>
      <c r="D210" t="s">
        <v>17</v>
      </c>
      <c r="E210" t="s">
        <v>109</v>
      </c>
      <c r="M210" t="s">
        <v>16</v>
      </c>
      <c r="N210">
        <v>4</v>
      </c>
      <c r="O210" t="s">
        <v>16</v>
      </c>
      <c r="P210" t="s">
        <v>17</v>
      </c>
      <c r="Q210" t="s">
        <v>109</v>
      </c>
    </row>
    <row r="211" spans="1:23" ht="15" customHeight="1" x14ac:dyDescent="0.2">
      <c r="A211" t="s">
        <v>18</v>
      </c>
      <c r="B211" t="s">
        <v>109</v>
      </c>
      <c r="M211" t="s">
        <v>18</v>
      </c>
      <c r="N211" t="s">
        <v>109</v>
      </c>
    </row>
    <row r="212" spans="1:23" ht="15" customHeight="1" x14ac:dyDescent="0.2">
      <c r="A212" t="s">
        <v>6</v>
      </c>
      <c r="B212" t="s">
        <v>19</v>
      </c>
      <c r="C212" t="s">
        <v>20</v>
      </c>
      <c r="D212" t="s">
        <v>21</v>
      </c>
      <c r="E212" t="s">
        <v>22</v>
      </c>
      <c r="F212" t="s">
        <v>23</v>
      </c>
      <c r="G212" t="s">
        <v>24</v>
      </c>
      <c r="H212" t="s">
        <v>25</v>
      </c>
      <c r="I212" t="s">
        <v>26</v>
      </c>
      <c r="M212" t="s">
        <v>6</v>
      </c>
      <c r="N212" t="s">
        <v>19</v>
      </c>
      <c r="O212" t="s">
        <v>20</v>
      </c>
      <c r="P212" t="s">
        <v>21</v>
      </c>
      <c r="Q212" t="s">
        <v>22</v>
      </c>
      <c r="R212" t="s">
        <v>23</v>
      </c>
      <c r="S212" t="s">
        <v>24</v>
      </c>
      <c r="T212" t="s">
        <v>25</v>
      </c>
      <c r="U212" t="s">
        <v>26</v>
      </c>
    </row>
    <row r="213" spans="1:23" ht="15" customHeight="1" x14ac:dyDescent="0.2">
      <c r="A213">
        <v>2021</v>
      </c>
      <c r="B213">
        <v>0</v>
      </c>
      <c r="C213">
        <v>0.57415300000000002</v>
      </c>
      <c r="D213">
        <v>0.61545300000000003</v>
      </c>
      <c r="E213">
        <v>0.38461899999999999</v>
      </c>
      <c r="F213">
        <v>0.38461899999999999</v>
      </c>
      <c r="G213">
        <v>0.38461899999999999</v>
      </c>
      <c r="H213">
        <v>0.38461899999999999</v>
      </c>
      <c r="I213" s="1">
        <v>2.27596E-15</v>
      </c>
      <c r="K213" s="10">
        <f t="shared" ref="K213:K226" si="47">G213*1000</f>
        <v>384.61899999999997</v>
      </c>
      <c r="M213">
        <v>2021</v>
      </c>
      <c r="N213">
        <v>0</v>
      </c>
      <c r="O213">
        <v>0.57415300000000002</v>
      </c>
      <c r="P213">
        <v>0.61545300000000003</v>
      </c>
      <c r="Q213">
        <v>0.38461899999999999</v>
      </c>
      <c r="R213">
        <v>0.38461899999999999</v>
      </c>
      <c r="S213">
        <v>0.38461899999999999</v>
      </c>
      <c r="T213">
        <v>0.38461899999999999</v>
      </c>
      <c r="U213" s="1">
        <v>2.27596E-15</v>
      </c>
      <c r="W213" s="10">
        <f t="shared" ref="W213:W226" si="48">S213*1000</f>
        <v>384.61899999999997</v>
      </c>
    </row>
    <row r="214" spans="1:23" ht="15" customHeight="1" x14ac:dyDescent="0.2">
      <c r="A214">
        <v>2022</v>
      </c>
      <c r="B214">
        <v>0</v>
      </c>
      <c r="C214">
        <v>0.57415300000000002</v>
      </c>
      <c r="D214">
        <v>0.61545300000000003</v>
      </c>
      <c r="E214">
        <v>0.53934700000000002</v>
      </c>
      <c r="F214">
        <v>0.53934700000000002</v>
      </c>
      <c r="G214">
        <v>0.53934800000000005</v>
      </c>
      <c r="H214">
        <v>0.53934800000000005</v>
      </c>
      <c r="I214" s="1">
        <v>2.7913500000000002E-7</v>
      </c>
      <c r="K214" s="10">
        <f t="shared" si="47"/>
        <v>539.34800000000007</v>
      </c>
      <c r="M214">
        <v>2022</v>
      </c>
      <c r="N214">
        <v>0</v>
      </c>
      <c r="O214">
        <v>0.57415300000000002</v>
      </c>
      <c r="P214">
        <v>0.61545300000000003</v>
      </c>
      <c r="Q214">
        <v>0.35578500000000002</v>
      </c>
      <c r="R214">
        <v>0.35578500000000002</v>
      </c>
      <c r="S214">
        <v>0.35578500000000002</v>
      </c>
      <c r="T214">
        <v>0.35578500000000002</v>
      </c>
      <c r="U214" s="1">
        <v>5.8418400000000003E-13</v>
      </c>
      <c r="W214" s="10">
        <f t="shared" si="48"/>
        <v>355.78500000000003</v>
      </c>
    </row>
    <row r="215" spans="1:23" ht="15" customHeight="1" x14ac:dyDescent="0.2">
      <c r="A215">
        <v>2023</v>
      </c>
      <c r="B215">
        <v>0</v>
      </c>
      <c r="C215">
        <v>0.57415300000000002</v>
      </c>
      <c r="D215">
        <v>0.61545300000000003</v>
      </c>
      <c r="E215">
        <v>0.52954199999999996</v>
      </c>
      <c r="F215">
        <v>0.52954299999999999</v>
      </c>
      <c r="G215">
        <v>0.52954299999999999</v>
      </c>
      <c r="H215">
        <v>0.52954599999999996</v>
      </c>
      <c r="I215" s="1">
        <v>1.4257299999999999E-6</v>
      </c>
      <c r="K215" s="10">
        <f t="shared" si="47"/>
        <v>529.54300000000001</v>
      </c>
      <c r="M215">
        <v>2023</v>
      </c>
      <c r="N215">
        <v>0</v>
      </c>
      <c r="O215">
        <v>0.57415300000000002</v>
      </c>
      <c r="P215">
        <v>0.61545300000000003</v>
      </c>
      <c r="Q215">
        <v>0.34526499999999999</v>
      </c>
      <c r="R215">
        <v>0.34526499999999999</v>
      </c>
      <c r="S215">
        <v>0.34526499999999999</v>
      </c>
      <c r="T215">
        <v>0.34526499999999999</v>
      </c>
      <c r="U215" s="1">
        <v>2.7811500000000001E-12</v>
      </c>
      <c r="W215" s="10">
        <f t="shared" si="48"/>
        <v>345.26499999999999</v>
      </c>
    </row>
    <row r="216" spans="1:23" ht="15" customHeight="1" x14ac:dyDescent="0.2">
      <c r="A216">
        <v>2024</v>
      </c>
      <c r="B216">
        <v>0</v>
      </c>
      <c r="C216">
        <v>0.57415300000000002</v>
      </c>
      <c r="D216">
        <v>0.61545300000000003</v>
      </c>
      <c r="E216">
        <v>0.52412999999999998</v>
      </c>
      <c r="F216">
        <v>0.52413699999999996</v>
      </c>
      <c r="G216">
        <v>0.52413799999999999</v>
      </c>
      <c r="H216">
        <v>0.52414899999999998</v>
      </c>
      <c r="I216" s="1">
        <v>6.0365700000000004E-6</v>
      </c>
      <c r="K216" s="10">
        <f t="shared" si="47"/>
        <v>524.13800000000003</v>
      </c>
      <c r="M216">
        <v>2024</v>
      </c>
      <c r="N216">
        <v>0</v>
      </c>
      <c r="O216">
        <v>0.57415300000000002</v>
      </c>
      <c r="P216">
        <v>0.61545300000000003</v>
      </c>
      <c r="Q216">
        <v>0.53314300000000003</v>
      </c>
      <c r="R216">
        <v>0.53315000000000001</v>
      </c>
      <c r="S216">
        <v>0.53315100000000004</v>
      </c>
      <c r="T216">
        <v>0.53316200000000002</v>
      </c>
      <c r="U216" s="1">
        <v>6.0636200000000004E-6</v>
      </c>
      <c r="W216" s="10">
        <f t="shared" si="48"/>
        <v>533.15100000000007</v>
      </c>
    </row>
    <row r="217" spans="1:23" ht="15" customHeight="1" x14ac:dyDescent="0.2">
      <c r="A217">
        <v>2025</v>
      </c>
      <c r="B217">
        <v>0</v>
      </c>
      <c r="C217">
        <v>0.57415300000000002</v>
      </c>
      <c r="D217">
        <v>0.61545300000000003</v>
      </c>
      <c r="E217">
        <v>0.52399899999999999</v>
      </c>
      <c r="F217">
        <v>0.52402599999999999</v>
      </c>
      <c r="G217">
        <v>0.52402899999999997</v>
      </c>
      <c r="H217">
        <v>0.52406699999999995</v>
      </c>
      <c r="I217" s="1">
        <v>2.23141E-5</v>
      </c>
      <c r="K217" s="10">
        <f t="shared" si="47"/>
        <v>524.029</v>
      </c>
      <c r="M217">
        <v>2025</v>
      </c>
      <c r="N217">
        <v>0</v>
      </c>
      <c r="O217">
        <v>0.57415300000000002</v>
      </c>
      <c r="P217">
        <v>0.61545300000000003</v>
      </c>
      <c r="Q217">
        <v>0.53263700000000003</v>
      </c>
      <c r="R217">
        <v>0.532663</v>
      </c>
      <c r="S217">
        <v>0.53266599999999997</v>
      </c>
      <c r="T217">
        <v>0.53270499999999998</v>
      </c>
      <c r="U217" s="1">
        <v>2.23402E-5</v>
      </c>
      <c r="W217" s="10">
        <f t="shared" si="48"/>
        <v>532.66599999999994</v>
      </c>
    </row>
    <row r="218" spans="1:23" ht="15" customHeight="1" x14ac:dyDescent="0.2">
      <c r="A218">
        <v>2026</v>
      </c>
      <c r="B218">
        <v>0</v>
      </c>
      <c r="C218">
        <v>0.57415300000000002</v>
      </c>
      <c r="D218">
        <v>0.61545300000000003</v>
      </c>
      <c r="E218">
        <v>0.52925800000000001</v>
      </c>
      <c r="F218">
        <v>0.52934700000000001</v>
      </c>
      <c r="G218">
        <v>0.52935600000000005</v>
      </c>
      <c r="H218">
        <v>0.52948300000000004</v>
      </c>
      <c r="I218" s="1">
        <v>7.1509100000000003E-5</v>
      </c>
      <c r="K218" s="10">
        <f t="shared" si="47"/>
        <v>529.35599999999999</v>
      </c>
      <c r="M218">
        <v>2026</v>
      </c>
      <c r="N218">
        <v>0</v>
      </c>
      <c r="O218">
        <v>0.57415300000000002</v>
      </c>
      <c r="P218">
        <v>0.61545300000000003</v>
      </c>
      <c r="Q218">
        <v>0.53753300000000004</v>
      </c>
      <c r="R218">
        <v>0.53762100000000002</v>
      </c>
      <c r="S218">
        <v>0.53763000000000005</v>
      </c>
      <c r="T218">
        <v>0.53775700000000004</v>
      </c>
      <c r="U218" s="1">
        <v>7.1534599999999998E-5</v>
      </c>
      <c r="W218" s="10">
        <f t="shared" si="48"/>
        <v>537.63000000000011</v>
      </c>
    </row>
    <row r="219" spans="1:23" ht="15" customHeight="1" x14ac:dyDescent="0.2">
      <c r="A219">
        <v>2027</v>
      </c>
      <c r="B219">
        <v>0</v>
      </c>
      <c r="C219">
        <v>0.57415300000000002</v>
      </c>
      <c r="D219">
        <v>0.61545300000000003</v>
      </c>
      <c r="E219">
        <v>0.51937100000000003</v>
      </c>
      <c r="F219">
        <v>0.51961500000000005</v>
      </c>
      <c r="G219">
        <v>0.51963599999999999</v>
      </c>
      <c r="H219">
        <v>0.51996100000000001</v>
      </c>
      <c r="I219" s="1">
        <v>1.9268200000000001E-4</v>
      </c>
      <c r="K219" s="10">
        <f t="shared" si="47"/>
        <v>519.63599999999997</v>
      </c>
      <c r="M219">
        <v>2027</v>
      </c>
      <c r="N219">
        <v>0</v>
      </c>
      <c r="O219">
        <v>0.57415300000000002</v>
      </c>
      <c r="P219">
        <v>0.61545300000000003</v>
      </c>
      <c r="Q219">
        <v>0.52726499999999998</v>
      </c>
      <c r="R219">
        <v>0.52750900000000001</v>
      </c>
      <c r="S219">
        <v>0.52753000000000005</v>
      </c>
      <c r="T219">
        <v>0.52785499999999996</v>
      </c>
      <c r="U219">
        <v>1.92707E-4</v>
      </c>
      <c r="W219" s="10">
        <f t="shared" si="48"/>
        <v>527.53000000000009</v>
      </c>
    </row>
    <row r="220" spans="1:23" ht="15" customHeight="1" x14ac:dyDescent="0.2">
      <c r="A220">
        <v>2028</v>
      </c>
      <c r="B220">
        <v>0</v>
      </c>
      <c r="C220">
        <v>0.57415300000000002</v>
      </c>
      <c r="D220">
        <v>0.61545300000000003</v>
      </c>
      <c r="E220">
        <v>0.50958800000000004</v>
      </c>
      <c r="F220">
        <v>0.51011700000000004</v>
      </c>
      <c r="G220">
        <v>0.51016600000000001</v>
      </c>
      <c r="H220">
        <v>0.51088800000000001</v>
      </c>
      <c r="I220">
        <v>4.1869100000000001E-4</v>
      </c>
      <c r="K220" s="10">
        <f t="shared" si="47"/>
        <v>510.166</v>
      </c>
      <c r="M220">
        <v>2028</v>
      </c>
      <c r="N220">
        <v>0</v>
      </c>
      <c r="O220">
        <v>0.57415300000000002</v>
      </c>
      <c r="P220">
        <v>0.61545300000000003</v>
      </c>
      <c r="Q220">
        <v>0.51711300000000004</v>
      </c>
      <c r="R220">
        <v>0.51764100000000002</v>
      </c>
      <c r="S220">
        <v>0.51768999999999998</v>
      </c>
      <c r="T220">
        <v>0.51841300000000001</v>
      </c>
      <c r="U220">
        <v>4.18718E-4</v>
      </c>
      <c r="W220" s="10">
        <f t="shared" si="48"/>
        <v>517.68999999999994</v>
      </c>
    </row>
    <row r="221" spans="1:23" ht="15" customHeight="1" x14ac:dyDescent="0.2">
      <c r="A221">
        <v>2029</v>
      </c>
      <c r="B221">
        <v>0</v>
      </c>
      <c r="C221">
        <v>0.57415300000000002</v>
      </c>
      <c r="D221">
        <v>0.61545300000000003</v>
      </c>
      <c r="E221">
        <v>0.50202999999999998</v>
      </c>
      <c r="F221">
        <v>0.502915</v>
      </c>
      <c r="G221">
        <v>0.50300100000000003</v>
      </c>
      <c r="H221">
        <v>0.50419499999999995</v>
      </c>
      <c r="I221">
        <v>6.9322999999999997E-4</v>
      </c>
      <c r="K221" s="10">
        <f t="shared" si="47"/>
        <v>503.00100000000003</v>
      </c>
      <c r="M221">
        <v>2029</v>
      </c>
      <c r="N221">
        <v>0</v>
      </c>
      <c r="O221">
        <v>0.57415300000000002</v>
      </c>
      <c r="P221">
        <v>0.61545300000000003</v>
      </c>
      <c r="Q221">
        <v>0.50919599999999998</v>
      </c>
      <c r="R221">
        <v>0.51008100000000001</v>
      </c>
      <c r="S221">
        <v>0.51016700000000004</v>
      </c>
      <c r="T221">
        <v>0.51136099999999995</v>
      </c>
      <c r="U221">
        <v>6.9325599999999995E-4</v>
      </c>
      <c r="W221" s="10">
        <f t="shared" si="48"/>
        <v>510.16700000000003</v>
      </c>
    </row>
    <row r="222" spans="1:23" ht="15" customHeight="1" x14ac:dyDescent="0.2">
      <c r="A222">
        <v>2030</v>
      </c>
      <c r="B222">
        <v>0</v>
      </c>
      <c r="C222">
        <v>0.57415300000000002</v>
      </c>
      <c r="D222">
        <v>0.61545300000000003</v>
      </c>
      <c r="E222">
        <v>0.49579800000000002</v>
      </c>
      <c r="F222">
        <v>0.49701899999999999</v>
      </c>
      <c r="G222">
        <v>0.49709900000000001</v>
      </c>
      <c r="H222">
        <v>0.49864199999999997</v>
      </c>
      <c r="I222">
        <v>9.2497300000000005E-4</v>
      </c>
      <c r="K222" s="10">
        <f t="shared" si="47"/>
        <v>497.09899999999999</v>
      </c>
      <c r="M222">
        <v>2030</v>
      </c>
      <c r="N222">
        <v>0</v>
      </c>
      <c r="O222">
        <v>0.57415300000000002</v>
      </c>
      <c r="P222">
        <v>0.61545300000000003</v>
      </c>
      <c r="Q222">
        <v>0.50261199999999995</v>
      </c>
      <c r="R222">
        <v>0.503834</v>
      </c>
      <c r="S222">
        <v>0.50391300000000006</v>
      </c>
      <c r="T222">
        <v>0.50545700000000005</v>
      </c>
      <c r="U222">
        <v>9.2499699999999999E-4</v>
      </c>
      <c r="W222" s="10">
        <f t="shared" si="48"/>
        <v>503.91300000000007</v>
      </c>
    </row>
    <row r="223" spans="1:23" ht="15" customHeight="1" x14ac:dyDescent="0.2">
      <c r="A223">
        <v>2031</v>
      </c>
      <c r="B223">
        <v>0</v>
      </c>
      <c r="C223">
        <v>0.57415300000000002</v>
      </c>
      <c r="D223">
        <v>0.61545300000000003</v>
      </c>
      <c r="E223">
        <v>0.49005300000000002</v>
      </c>
      <c r="F223">
        <v>0.491537</v>
      </c>
      <c r="G223">
        <v>0.49165199999999998</v>
      </c>
      <c r="H223">
        <v>0.49356499999999998</v>
      </c>
      <c r="I223">
        <v>1.1067200000000001E-3</v>
      </c>
      <c r="K223" s="10">
        <f t="shared" si="47"/>
        <v>491.65199999999999</v>
      </c>
      <c r="M223">
        <v>2031</v>
      </c>
      <c r="N223">
        <v>0</v>
      </c>
      <c r="O223">
        <v>0.57415300000000002</v>
      </c>
      <c r="P223">
        <v>0.61545300000000003</v>
      </c>
      <c r="Q223">
        <v>0.49652299999999999</v>
      </c>
      <c r="R223">
        <v>0.498006</v>
      </c>
      <c r="S223">
        <v>0.49812099999999998</v>
      </c>
      <c r="T223">
        <v>0.50003399999999998</v>
      </c>
      <c r="U223">
        <v>1.1067399999999999E-3</v>
      </c>
      <c r="W223" s="10">
        <f t="shared" si="48"/>
        <v>498.12099999999998</v>
      </c>
    </row>
    <row r="224" spans="1:23" ht="15" customHeight="1" x14ac:dyDescent="0.2">
      <c r="A224">
        <v>2032</v>
      </c>
      <c r="B224">
        <v>0</v>
      </c>
      <c r="C224">
        <v>0.57415300000000002</v>
      </c>
      <c r="D224">
        <v>0.61545300000000003</v>
      </c>
      <c r="E224">
        <v>0.48556100000000002</v>
      </c>
      <c r="F224">
        <v>0.48734100000000002</v>
      </c>
      <c r="G224">
        <v>0.48742400000000002</v>
      </c>
      <c r="H224">
        <v>0.48967899999999998</v>
      </c>
      <c r="I224">
        <v>1.2793100000000001E-3</v>
      </c>
      <c r="K224" s="10">
        <f t="shared" si="47"/>
        <v>487.42400000000004</v>
      </c>
      <c r="M224">
        <v>2032</v>
      </c>
      <c r="N224">
        <v>0</v>
      </c>
      <c r="O224">
        <v>0.57415300000000002</v>
      </c>
      <c r="P224">
        <v>0.61545300000000003</v>
      </c>
      <c r="Q224">
        <v>0.49169499999999999</v>
      </c>
      <c r="R224">
        <v>0.493475</v>
      </c>
      <c r="S224">
        <v>0.493558</v>
      </c>
      <c r="T224">
        <v>0.49581399999999998</v>
      </c>
      <c r="U224">
        <v>1.27932E-3</v>
      </c>
      <c r="W224" s="10">
        <f t="shared" si="48"/>
        <v>493.55799999999999</v>
      </c>
    </row>
    <row r="225" spans="1:23" ht="15" customHeight="1" x14ac:dyDescent="0.2">
      <c r="A225">
        <v>2033</v>
      </c>
      <c r="B225">
        <v>0</v>
      </c>
      <c r="C225">
        <v>0.57415300000000002</v>
      </c>
      <c r="D225">
        <v>0.61545300000000003</v>
      </c>
      <c r="E225">
        <v>0.481985</v>
      </c>
      <c r="F225">
        <v>0.484178</v>
      </c>
      <c r="G225">
        <v>0.48433300000000001</v>
      </c>
      <c r="H225">
        <v>0.48715199999999997</v>
      </c>
      <c r="I225">
        <v>1.61012E-3</v>
      </c>
      <c r="K225" s="10">
        <f t="shared" si="47"/>
        <v>484.33300000000003</v>
      </c>
      <c r="M225">
        <v>2033</v>
      </c>
      <c r="N225">
        <v>0</v>
      </c>
      <c r="O225">
        <v>0.57415300000000002</v>
      </c>
      <c r="P225">
        <v>0.61545300000000003</v>
      </c>
      <c r="Q225">
        <v>0.48779600000000001</v>
      </c>
      <c r="R225">
        <v>0.48998799999999998</v>
      </c>
      <c r="S225">
        <v>0.490143</v>
      </c>
      <c r="T225">
        <v>0.49296299999999998</v>
      </c>
      <c r="U225">
        <v>1.6101500000000001E-3</v>
      </c>
      <c r="W225" s="10">
        <f t="shared" si="48"/>
        <v>490.14299999999997</v>
      </c>
    </row>
    <row r="226" spans="1:23" ht="15" customHeight="1" x14ac:dyDescent="0.2">
      <c r="A226">
        <v>2034</v>
      </c>
      <c r="B226">
        <v>0</v>
      </c>
      <c r="C226">
        <v>0.57415300000000002</v>
      </c>
      <c r="D226">
        <v>0.61545300000000003</v>
      </c>
      <c r="E226">
        <v>0.47844199999999998</v>
      </c>
      <c r="F226">
        <v>0.48197000000000001</v>
      </c>
      <c r="G226">
        <v>0.48225699999999999</v>
      </c>
      <c r="H226">
        <v>0.48710599999999998</v>
      </c>
      <c r="I226">
        <v>2.7913399999999998E-3</v>
      </c>
      <c r="K226" s="10">
        <f t="shared" si="47"/>
        <v>482.25700000000001</v>
      </c>
      <c r="M226">
        <v>2034</v>
      </c>
      <c r="N226">
        <v>0</v>
      </c>
      <c r="O226">
        <v>0.57415300000000002</v>
      </c>
      <c r="P226">
        <v>0.61545300000000003</v>
      </c>
      <c r="Q226">
        <v>0.48394199999999998</v>
      </c>
      <c r="R226">
        <v>0.48747000000000001</v>
      </c>
      <c r="S226">
        <v>0.487757</v>
      </c>
      <c r="T226">
        <v>0.49260599999999999</v>
      </c>
      <c r="U226">
        <v>2.79138E-3</v>
      </c>
      <c r="W226" s="10">
        <f t="shared" si="48"/>
        <v>487.75700000000001</v>
      </c>
    </row>
    <row r="227" spans="1:23" ht="15" customHeight="1" x14ac:dyDescent="0.2"/>
    <row r="228" spans="1:23" ht="15" customHeight="1" x14ac:dyDescent="0.2">
      <c r="A228" t="s">
        <v>29</v>
      </c>
      <c r="B228" t="s">
        <v>109</v>
      </c>
      <c r="M228" t="s">
        <v>29</v>
      </c>
      <c r="N228" t="s">
        <v>109</v>
      </c>
    </row>
    <row r="229" spans="1:23" ht="15" customHeight="1" x14ac:dyDescent="0.2">
      <c r="A229" t="s">
        <v>6</v>
      </c>
      <c r="B229" t="s">
        <v>30</v>
      </c>
      <c r="C229" t="s">
        <v>31</v>
      </c>
      <c r="D229" t="s">
        <v>32</v>
      </c>
      <c r="E229" t="s">
        <v>33</v>
      </c>
      <c r="F229" t="s">
        <v>34</v>
      </c>
      <c r="G229" t="s">
        <v>35</v>
      </c>
      <c r="H229" t="s">
        <v>36</v>
      </c>
      <c r="I229" t="s">
        <v>37</v>
      </c>
      <c r="M229" t="s">
        <v>6</v>
      </c>
      <c r="N229" t="s">
        <v>30</v>
      </c>
      <c r="O229" t="s">
        <v>31</v>
      </c>
      <c r="P229" t="s">
        <v>32</v>
      </c>
      <c r="Q229" t="s">
        <v>33</v>
      </c>
      <c r="R229" t="s">
        <v>34</v>
      </c>
      <c r="S229" t="s">
        <v>35</v>
      </c>
      <c r="T229" t="s">
        <v>36</v>
      </c>
      <c r="U229" t="s">
        <v>37</v>
      </c>
    </row>
    <row r="230" spans="1:23" ht="15" customHeight="1" x14ac:dyDescent="0.2">
      <c r="A230">
        <v>2021</v>
      </c>
      <c r="B230">
        <v>14.776300000000001</v>
      </c>
      <c r="C230">
        <v>5.9105100000000004</v>
      </c>
      <c r="D230">
        <v>5.1717000000000004</v>
      </c>
      <c r="E230">
        <v>8.6847600000000007</v>
      </c>
      <c r="F230">
        <v>8.6847600000000007</v>
      </c>
      <c r="G230">
        <v>8.6847600000000007</v>
      </c>
      <c r="H230">
        <v>8.6847600000000007</v>
      </c>
      <c r="I230" s="1">
        <v>7.4606999999999995E-14</v>
      </c>
      <c r="K230" s="10">
        <f t="shared" ref="K230:K243" si="49">G230*1000</f>
        <v>8684.76</v>
      </c>
      <c r="M230">
        <v>2021</v>
      </c>
      <c r="N230">
        <v>14.776300000000001</v>
      </c>
      <c r="O230">
        <v>5.9105100000000004</v>
      </c>
      <c r="P230">
        <v>5.1717000000000004</v>
      </c>
      <c r="Q230">
        <v>8.6847600000000007</v>
      </c>
      <c r="R230">
        <v>8.6847600000000007</v>
      </c>
      <c r="S230">
        <v>8.6847600000000007</v>
      </c>
      <c r="T230">
        <v>8.6847600000000007</v>
      </c>
      <c r="U230" s="1">
        <v>7.4606999999999995E-14</v>
      </c>
      <c r="W230" s="10">
        <f t="shared" ref="W230:W243" si="50">S230*1000</f>
        <v>8684.76</v>
      </c>
    </row>
    <row r="231" spans="1:23" ht="15" customHeight="1" x14ac:dyDescent="0.2">
      <c r="A231">
        <v>2022</v>
      </c>
      <c r="B231">
        <v>14.776300000000001</v>
      </c>
      <c r="C231">
        <v>5.9105100000000004</v>
      </c>
      <c r="D231">
        <v>5.1717000000000004</v>
      </c>
      <c r="E231">
        <v>8.6167700000000007</v>
      </c>
      <c r="F231">
        <v>8.6167700000000007</v>
      </c>
      <c r="G231">
        <v>8.6167700000000007</v>
      </c>
      <c r="H231">
        <v>8.6167700000000007</v>
      </c>
      <c r="I231" s="1">
        <v>4.9737999999999998E-14</v>
      </c>
      <c r="K231" s="10">
        <f t="shared" si="49"/>
        <v>8616.77</v>
      </c>
      <c r="M231">
        <v>2022</v>
      </c>
      <c r="N231">
        <v>14.776300000000001</v>
      </c>
      <c r="O231">
        <v>5.9105100000000004</v>
      </c>
      <c r="P231">
        <v>5.1717000000000004</v>
      </c>
      <c r="Q231">
        <v>8.6483100000000004</v>
      </c>
      <c r="R231">
        <v>8.6483100000000004</v>
      </c>
      <c r="S231">
        <v>8.6483100000000004</v>
      </c>
      <c r="T231">
        <v>8.6483100000000004</v>
      </c>
      <c r="U231" s="1">
        <v>3.1419200000000003E-8</v>
      </c>
      <c r="W231" s="10">
        <f t="shared" si="50"/>
        <v>8648.31</v>
      </c>
    </row>
    <row r="232" spans="1:23" ht="15" customHeight="1" x14ac:dyDescent="0.2">
      <c r="A232">
        <v>2023</v>
      </c>
      <c r="B232">
        <v>14.776300000000001</v>
      </c>
      <c r="C232">
        <v>5.9105100000000004</v>
      </c>
      <c r="D232">
        <v>5.1717000000000004</v>
      </c>
      <c r="E232">
        <v>8.5202399999999994</v>
      </c>
      <c r="F232">
        <v>8.5202399999999994</v>
      </c>
      <c r="G232">
        <v>8.5202399999999994</v>
      </c>
      <c r="H232">
        <v>8.5202399999999994</v>
      </c>
      <c r="I232" s="1">
        <v>6.2172500000000006E-14</v>
      </c>
      <c r="K232" s="10">
        <f t="shared" si="49"/>
        <v>8520.24</v>
      </c>
      <c r="M232">
        <v>2023</v>
      </c>
      <c r="N232">
        <v>14.776300000000001</v>
      </c>
      <c r="O232">
        <v>5.9105100000000004</v>
      </c>
      <c r="P232">
        <v>5.1717000000000004</v>
      </c>
      <c r="Q232">
        <v>8.6270299999999995</v>
      </c>
      <c r="R232">
        <v>8.6270299999999995</v>
      </c>
      <c r="S232">
        <v>8.6270299999999995</v>
      </c>
      <c r="T232">
        <v>8.6270299999999995</v>
      </c>
      <c r="U232" s="1">
        <v>2.31823E-7</v>
      </c>
      <c r="W232" s="10">
        <f t="shared" si="50"/>
        <v>8627.0299999999988</v>
      </c>
    </row>
    <row r="233" spans="1:23" ht="15" customHeight="1" x14ac:dyDescent="0.2">
      <c r="A233">
        <v>2024</v>
      </c>
      <c r="B233">
        <v>14.776300000000001</v>
      </c>
      <c r="C233">
        <v>5.9105100000000004</v>
      </c>
      <c r="D233">
        <v>5.1717000000000004</v>
      </c>
      <c r="E233">
        <v>8.4212900000000008</v>
      </c>
      <c r="F233">
        <v>8.4212900000000008</v>
      </c>
      <c r="G233">
        <v>8.4212900000000008</v>
      </c>
      <c r="H233">
        <v>8.4212900000000008</v>
      </c>
      <c r="I233" s="1">
        <v>6.9277899999999996E-14</v>
      </c>
      <c r="K233" s="10">
        <f t="shared" si="49"/>
        <v>8421.2900000000009</v>
      </c>
      <c r="M233">
        <v>2024</v>
      </c>
      <c r="N233">
        <v>14.776300000000001</v>
      </c>
      <c r="O233">
        <v>5.9105100000000004</v>
      </c>
      <c r="P233">
        <v>5.1717000000000004</v>
      </c>
      <c r="Q233">
        <v>8.5700400000000005</v>
      </c>
      <c r="R233">
        <v>8.5700400000000005</v>
      </c>
      <c r="S233">
        <v>8.5700400000000005</v>
      </c>
      <c r="T233">
        <v>8.5700400000000005</v>
      </c>
      <c r="U233" s="1">
        <v>4.4467799999999998E-7</v>
      </c>
      <c r="W233" s="10">
        <f t="shared" si="50"/>
        <v>8570.0400000000009</v>
      </c>
    </row>
    <row r="234" spans="1:23" ht="15" customHeight="1" x14ac:dyDescent="0.2">
      <c r="A234">
        <v>2025</v>
      </c>
      <c r="B234">
        <v>14.776300000000001</v>
      </c>
      <c r="C234">
        <v>5.9105100000000004</v>
      </c>
      <c r="D234">
        <v>5.1717000000000004</v>
      </c>
      <c r="E234">
        <v>8.3380700000000001</v>
      </c>
      <c r="F234">
        <v>8.3380700000000001</v>
      </c>
      <c r="G234">
        <v>8.3380700000000001</v>
      </c>
      <c r="H234">
        <v>8.3380700000000001</v>
      </c>
      <c r="I234" s="1">
        <v>1.35003E-13</v>
      </c>
      <c r="K234" s="10">
        <f t="shared" si="49"/>
        <v>8338.07</v>
      </c>
      <c r="M234">
        <v>2025</v>
      </c>
      <c r="N234">
        <v>14.776300000000001</v>
      </c>
      <c r="O234">
        <v>5.9105100000000004</v>
      </c>
      <c r="P234">
        <v>5.1717000000000004</v>
      </c>
      <c r="Q234">
        <v>8.4826599999999992</v>
      </c>
      <c r="R234">
        <v>8.4826599999999992</v>
      </c>
      <c r="S234">
        <v>8.4826599999999992</v>
      </c>
      <c r="T234">
        <v>8.4826599999999992</v>
      </c>
      <c r="U234" s="1">
        <v>4.3266899999999999E-7</v>
      </c>
      <c r="W234" s="10">
        <f t="shared" si="50"/>
        <v>8482.66</v>
      </c>
    </row>
    <row r="235" spans="1:23" ht="15" customHeight="1" x14ac:dyDescent="0.2">
      <c r="A235">
        <v>2026</v>
      </c>
      <c r="B235">
        <v>14.776300000000001</v>
      </c>
      <c r="C235">
        <v>5.9105100000000004</v>
      </c>
      <c r="D235">
        <v>5.1717000000000004</v>
      </c>
      <c r="E235">
        <v>8.2599800000000005</v>
      </c>
      <c r="F235">
        <v>8.2600499999999997</v>
      </c>
      <c r="G235">
        <v>8.2600599999999993</v>
      </c>
      <c r="H235">
        <v>8.2601700000000005</v>
      </c>
      <c r="I235" s="1">
        <v>6.3002400000000005E-5</v>
      </c>
      <c r="K235" s="10">
        <f t="shared" si="49"/>
        <v>8260.06</v>
      </c>
      <c r="M235">
        <v>2026</v>
      </c>
      <c r="N235">
        <v>14.776300000000001</v>
      </c>
      <c r="O235">
        <v>5.9105100000000004</v>
      </c>
      <c r="P235">
        <v>5.1717000000000004</v>
      </c>
      <c r="Q235">
        <v>8.4000199999999996</v>
      </c>
      <c r="R235">
        <v>8.4000900000000005</v>
      </c>
      <c r="S235">
        <v>8.4001000000000001</v>
      </c>
      <c r="T235">
        <v>8.4002099999999995</v>
      </c>
      <c r="U235" s="1">
        <v>6.34171E-5</v>
      </c>
      <c r="W235" s="10">
        <f t="shared" si="50"/>
        <v>8400.1</v>
      </c>
    </row>
    <row r="236" spans="1:23" ht="15" customHeight="1" x14ac:dyDescent="0.2">
      <c r="A236">
        <v>2027</v>
      </c>
      <c r="B236">
        <v>14.776300000000001</v>
      </c>
      <c r="C236">
        <v>5.9105100000000004</v>
      </c>
      <c r="D236">
        <v>5.1717000000000004</v>
      </c>
      <c r="E236">
        <v>8.1787600000000005</v>
      </c>
      <c r="F236">
        <v>8.1789699999999996</v>
      </c>
      <c r="G236">
        <v>8.1789900000000006</v>
      </c>
      <c r="H236">
        <v>8.1792800000000003</v>
      </c>
      <c r="I236">
        <v>1.6998E-4</v>
      </c>
      <c r="K236" s="10">
        <f t="shared" si="49"/>
        <v>8178.9900000000007</v>
      </c>
      <c r="M236">
        <v>2027</v>
      </c>
      <c r="N236">
        <v>14.776300000000001</v>
      </c>
      <c r="O236">
        <v>5.9105100000000004</v>
      </c>
      <c r="P236">
        <v>5.1717000000000004</v>
      </c>
      <c r="Q236">
        <v>8.3138699999999996</v>
      </c>
      <c r="R236">
        <v>8.3140699999999992</v>
      </c>
      <c r="S236">
        <v>8.3140900000000002</v>
      </c>
      <c r="T236">
        <v>8.3143899999999995</v>
      </c>
      <c r="U236">
        <v>1.70378E-4</v>
      </c>
      <c r="W236" s="10">
        <f t="shared" si="50"/>
        <v>8314.09</v>
      </c>
    </row>
    <row r="237" spans="1:23" ht="15" customHeight="1" x14ac:dyDescent="0.2">
      <c r="A237">
        <v>2028</v>
      </c>
      <c r="B237">
        <v>14.776300000000001</v>
      </c>
      <c r="C237">
        <v>5.9105100000000004</v>
      </c>
      <c r="D237">
        <v>5.1717000000000004</v>
      </c>
      <c r="E237">
        <v>8.0930700000000009</v>
      </c>
      <c r="F237">
        <v>8.0935799999999993</v>
      </c>
      <c r="G237">
        <v>8.0936299999999992</v>
      </c>
      <c r="H237">
        <v>8.0943400000000008</v>
      </c>
      <c r="I237">
        <v>4.08627E-4</v>
      </c>
      <c r="K237" s="10">
        <f t="shared" si="49"/>
        <v>8093.6299999999992</v>
      </c>
      <c r="M237">
        <v>2028</v>
      </c>
      <c r="N237">
        <v>14.776300000000001</v>
      </c>
      <c r="O237">
        <v>5.9105100000000004</v>
      </c>
      <c r="P237">
        <v>5.1717000000000004</v>
      </c>
      <c r="Q237">
        <v>8.2229399999999995</v>
      </c>
      <c r="R237">
        <v>8.2234599999999993</v>
      </c>
      <c r="S237">
        <v>8.2235099999999992</v>
      </c>
      <c r="T237">
        <v>8.2242200000000008</v>
      </c>
      <c r="U237">
        <v>4.0900799999999998E-4</v>
      </c>
      <c r="W237" s="10">
        <f t="shared" si="50"/>
        <v>8223.5099999999984</v>
      </c>
    </row>
    <row r="238" spans="1:23" ht="15" customHeight="1" x14ac:dyDescent="0.2">
      <c r="A238">
        <v>2029</v>
      </c>
      <c r="B238">
        <v>14.776300000000001</v>
      </c>
      <c r="C238">
        <v>5.9105100000000004</v>
      </c>
      <c r="D238">
        <v>5.1717000000000004</v>
      </c>
      <c r="E238">
        <v>8.0042799999999996</v>
      </c>
      <c r="F238">
        <v>8.0057100000000005</v>
      </c>
      <c r="G238">
        <v>8.0058299999999996</v>
      </c>
      <c r="H238">
        <v>8.0077999999999996</v>
      </c>
      <c r="I238">
        <v>1.1274499999999999E-3</v>
      </c>
      <c r="K238" s="10">
        <f t="shared" si="49"/>
        <v>8005.83</v>
      </c>
      <c r="M238">
        <v>2029</v>
      </c>
      <c r="N238">
        <v>14.776300000000001</v>
      </c>
      <c r="O238">
        <v>5.9105100000000004</v>
      </c>
      <c r="P238">
        <v>5.1717000000000004</v>
      </c>
      <c r="Q238">
        <v>8.1287599999999998</v>
      </c>
      <c r="R238">
        <v>8.1302000000000003</v>
      </c>
      <c r="S238">
        <v>8.1303099999999997</v>
      </c>
      <c r="T238">
        <v>8.1322899999999994</v>
      </c>
      <c r="U238">
        <v>1.12783E-3</v>
      </c>
      <c r="W238" s="10">
        <f t="shared" si="50"/>
        <v>8130.3099999999995</v>
      </c>
    </row>
    <row r="239" spans="1:23" ht="15" customHeight="1" x14ac:dyDescent="0.2">
      <c r="A239">
        <v>2030</v>
      </c>
      <c r="B239">
        <v>14.776300000000001</v>
      </c>
      <c r="C239">
        <v>5.9105100000000004</v>
      </c>
      <c r="D239">
        <v>5.1717000000000004</v>
      </c>
      <c r="E239">
        <v>7.9141700000000004</v>
      </c>
      <c r="F239">
        <v>7.91784</v>
      </c>
      <c r="G239">
        <v>7.9181600000000003</v>
      </c>
      <c r="H239">
        <v>7.9232300000000002</v>
      </c>
      <c r="I239">
        <v>2.9124300000000001E-3</v>
      </c>
      <c r="K239" s="10">
        <f t="shared" si="49"/>
        <v>7918.16</v>
      </c>
      <c r="M239">
        <v>2030</v>
      </c>
      <c r="N239">
        <v>14.776300000000001</v>
      </c>
      <c r="O239">
        <v>5.9105100000000004</v>
      </c>
      <c r="P239">
        <v>5.1717000000000004</v>
      </c>
      <c r="Q239">
        <v>8.0332000000000008</v>
      </c>
      <c r="R239">
        <v>8.0368700000000004</v>
      </c>
      <c r="S239">
        <v>8.0371900000000007</v>
      </c>
      <c r="T239">
        <v>8.0422600000000006</v>
      </c>
      <c r="U239">
        <v>2.9128100000000001E-3</v>
      </c>
      <c r="W239" s="10">
        <f t="shared" si="50"/>
        <v>8037.1900000000005</v>
      </c>
    </row>
    <row r="240" spans="1:23" ht="15" customHeight="1" x14ac:dyDescent="0.2">
      <c r="A240">
        <v>2031</v>
      </c>
      <c r="B240">
        <v>14.776300000000001</v>
      </c>
      <c r="C240">
        <v>5.9105100000000004</v>
      </c>
      <c r="D240">
        <v>5.1717000000000004</v>
      </c>
      <c r="E240">
        <v>7.82728</v>
      </c>
      <c r="F240">
        <v>7.8355600000000001</v>
      </c>
      <c r="G240">
        <v>7.8362400000000001</v>
      </c>
      <c r="H240">
        <v>7.8473800000000002</v>
      </c>
      <c r="I240">
        <v>6.4188800000000001E-3</v>
      </c>
      <c r="K240" s="10">
        <f t="shared" si="49"/>
        <v>7836.24</v>
      </c>
      <c r="M240">
        <v>2031</v>
      </c>
      <c r="N240">
        <v>14.776300000000001</v>
      </c>
      <c r="O240">
        <v>5.9105100000000004</v>
      </c>
      <c r="P240">
        <v>5.1717000000000004</v>
      </c>
      <c r="Q240">
        <v>7.9409000000000001</v>
      </c>
      <c r="R240">
        <v>7.9491699999999996</v>
      </c>
      <c r="S240">
        <v>7.9498499999999996</v>
      </c>
      <c r="T240">
        <v>7.9609899999999998</v>
      </c>
      <c r="U240">
        <v>6.4192800000000003E-3</v>
      </c>
      <c r="W240" s="10">
        <f t="shared" si="50"/>
        <v>7949.8499999999995</v>
      </c>
    </row>
    <row r="241" spans="1:23" ht="15" customHeight="1" x14ac:dyDescent="0.2">
      <c r="A241">
        <v>2032</v>
      </c>
      <c r="B241">
        <v>14.776300000000001</v>
      </c>
      <c r="C241">
        <v>5.9105100000000004</v>
      </c>
      <c r="D241">
        <v>5.1717000000000004</v>
      </c>
      <c r="E241">
        <v>7.7360499999999996</v>
      </c>
      <c r="F241">
        <v>7.7525399999999998</v>
      </c>
      <c r="G241">
        <v>7.75413</v>
      </c>
      <c r="H241">
        <v>7.7767799999999996</v>
      </c>
      <c r="I241">
        <v>1.2962899999999999E-2</v>
      </c>
      <c r="K241" s="10">
        <f t="shared" si="49"/>
        <v>7754.13</v>
      </c>
      <c r="M241">
        <v>2032</v>
      </c>
      <c r="N241">
        <v>14.776300000000001</v>
      </c>
      <c r="O241">
        <v>5.9105100000000004</v>
      </c>
      <c r="P241">
        <v>5.1717000000000004</v>
      </c>
      <c r="Q241">
        <v>7.8441200000000002</v>
      </c>
      <c r="R241">
        <v>7.8606100000000003</v>
      </c>
      <c r="S241">
        <v>7.8621999999999996</v>
      </c>
      <c r="T241">
        <v>7.8848500000000001</v>
      </c>
      <c r="U241">
        <v>1.29634E-2</v>
      </c>
      <c r="W241" s="10">
        <f t="shared" si="50"/>
        <v>7862.2</v>
      </c>
    </row>
    <row r="242" spans="1:23" ht="15" customHeight="1" x14ac:dyDescent="0.2">
      <c r="A242">
        <v>2033</v>
      </c>
      <c r="B242">
        <v>14.776300000000001</v>
      </c>
      <c r="C242">
        <v>5.9105100000000004</v>
      </c>
      <c r="D242">
        <v>5.1717000000000004</v>
      </c>
      <c r="E242">
        <v>7.6518199999999998</v>
      </c>
      <c r="F242">
        <v>7.6819499999999996</v>
      </c>
      <c r="G242">
        <v>7.6847099999999999</v>
      </c>
      <c r="H242">
        <v>7.7257300000000004</v>
      </c>
      <c r="I242">
        <v>2.3700599999999999E-2</v>
      </c>
      <c r="K242" s="10">
        <f t="shared" si="49"/>
        <v>7684.71</v>
      </c>
      <c r="M242">
        <v>2033</v>
      </c>
      <c r="N242">
        <v>14.776300000000001</v>
      </c>
      <c r="O242">
        <v>5.9105100000000004</v>
      </c>
      <c r="P242">
        <v>5.1717000000000004</v>
      </c>
      <c r="Q242">
        <v>7.7544000000000004</v>
      </c>
      <c r="R242">
        <v>7.7845300000000002</v>
      </c>
      <c r="S242">
        <v>7.7873000000000001</v>
      </c>
      <c r="T242">
        <v>7.8283199999999997</v>
      </c>
      <c r="U242">
        <v>2.3701199999999999E-2</v>
      </c>
      <c r="W242" s="10">
        <f t="shared" si="50"/>
        <v>7787.3</v>
      </c>
    </row>
    <row r="243" spans="1:23" ht="15" customHeight="1" x14ac:dyDescent="0.2">
      <c r="A243">
        <v>2034</v>
      </c>
      <c r="B243">
        <v>14.776300000000001</v>
      </c>
      <c r="C243">
        <v>5.9105100000000004</v>
      </c>
      <c r="D243">
        <v>5.1717000000000004</v>
      </c>
      <c r="E243">
        <v>7.5742099999999999</v>
      </c>
      <c r="F243">
        <v>7.6241899999999996</v>
      </c>
      <c r="G243">
        <v>7.6289300000000004</v>
      </c>
      <c r="H243">
        <v>7.6982499999999998</v>
      </c>
      <c r="I243">
        <v>3.9648599999999999E-2</v>
      </c>
      <c r="K243" s="10">
        <f t="shared" si="49"/>
        <v>7628.93</v>
      </c>
      <c r="M243">
        <v>2034</v>
      </c>
      <c r="N243">
        <v>14.776300000000001</v>
      </c>
      <c r="O243">
        <v>5.9105100000000004</v>
      </c>
      <c r="P243">
        <v>5.1717000000000004</v>
      </c>
      <c r="Q243">
        <v>7.6714700000000002</v>
      </c>
      <c r="R243">
        <v>7.7214499999999999</v>
      </c>
      <c r="S243">
        <v>7.7262000000000004</v>
      </c>
      <c r="T243">
        <v>7.7955100000000002</v>
      </c>
      <c r="U243">
        <v>3.9649299999999998E-2</v>
      </c>
      <c r="W243" s="10">
        <f t="shared" si="50"/>
        <v>7726.2000000000007</v>
      </c>
    </row>
    <row r="244" spans="1:23" ht="15" customHeight="1" x14ac:dyDescent="0.2"/>
    <row r="245" spans="1:23" ht="15" customHeight="1" x14ac:dyDescent="0.2">
      <c r="A245" t="s">
        <v>107</v>
      </c>
      <c r="M245" t="s">
        <v>107</v>
      </c>
    </row>
    <row r="246" spans="1:23" ht="15" customHeight="1" x14ac:dyDescent="0.2">
      <c r="A246" t="s">
        <v>6</v>
      </c>
      <c r="B246" t="s">
        <v>39</v>
      </c>
      <c r="C246" t="s">
        <v>40</v>
      </c>
      <c r="D246" t="s">
        <v>41</v>
      </c>
      <c r="E246" t="s">
        <v>42</v>
      </c>
      <c r="F246" t="s">
        <v>43</v>
      </c>
      <c r="G246" t="s">
        <v>44</v>
      </c>
      <c r="H246" t="s">
        <v>45</v>
      </c>
      <c r="I246" t="s">
        <v>46</v>
      </c>
      <c r="M246" t="s">
        <v>6</v>
      </c>
      <c r="N246" t="s">
        <v>39</v>
      </c>
      <c r="O246" t="s">
        <v>40</v>
      </c>
      <c r="P246" t="s">
        <v>41</v>
      </c>
      <c r="Q246" t="s">
        <v>42</v>
      </c>
      <c r="R246" t="s">
        <v>43</v>
      </c>
      <c r="S246" t="s">
        <v>44</v>
      </c>
      <c r="T246" t="s">
        <v>45</v>
      </c>
      <c r="U246" t="s">
        <v>46</v>
      </c>
    </row>
    <row r="247" spans="1:23" ht="15" customHeight="1" x14ac:dyDescent="0.2">
      <c r="A247">
        <v>2021</v>
      </c>
      <c r="B247">
        <v>0</v>
      </c>
      <c r="C247">
        <v>3.8128099999999998E-2</v>
      </c>
      <c r="D247">
        <v>4.5961799999999997E-2</v>
      </c>
      <c r="E247">
        <v>1.8345799999999999E-2</v>
      </c>
      <c r="F247">
        <v>1.8345799999999999E-2</v>
      </c>
      <c r="G247">
        <v>1.8345799999999999E-2</v>
      </c>
      <c r="H247">
        <v>1.8345799999999999E-2</v>
      </c>
      <c r="I247" s="1">
        <v>1.3877799999999999E-17</v>
      </c>
      <c r="K247" s="11">
        <f t="shared" ref="K247:K260" si="51">G247</f>
        <v>1.8345799999999999E-2</v>
      </c>
      <c r="M247">
        <v>2021</v>
      </c>
      <c r="N247">
        <v>0</v>
      </c>
      <c r="O247">
        <v>3.8128099999999998E-2</v>
      </c>
      <c r="P247">
        <v>4.5961799999999997E-2</v>
      </c>
      <c r="Q247">
        <v>1.8345799999999999E-2</v>
      </c>
      <c r="R247">
        <v>1.8345799999999999E-2</v>
      </c>
      <c r="S247">
        <v>1.8345799999999999E-2</v>
      </c>
      <c r="T247">
        <v>1.8345799999999999E-2</v>
      </c>
      <c r="U247" s="1">
        <v>1.3877799999999999E-17</v>
      </c>
      <c r="W247" s="11">
        <f t="shared" ref="W247:W260" si="52">S247</f>
        <v>1.8345799999999999E-2</v>
      </c>
    </row>
    <row r="248" spans="1:23" ht="15" customHeight="1" x14ac:dyDescent="0.2">
      <c r="A248">
        <v>2022</v>
      </c>
      <c r="B248">
        <v>0</v>
      </c>
      <c r="C248">
        <v>3.8128099999999998E-2</v>
      </c>
      <c r="D248">
        <v>4.5961799999999997E-2</v>
      </c>
      <c r="E248">
        <v>2.59344E-2</v>
      </c>
      <c r="F248">
        <v>2.59344E-2</v>
      </c>
      <c r="G248">
        <v>2.59344E-2</v>
      </c>
      <c r="H248">
        <v>2.59344E-2</v>
      </c>
      <c r="I248" s="1">
        <v>3.60822E-16</v>
      </c>
      <c r="K248" s="11">
        <f t="shared" si="51"/>
        <v>2.59344E-2</v>
      </c>
      <c r="M248">
        <v>2022</v>
      </c>
      <c r="N248">
        <v>0</v>
      </c>
      <c r="O248">
        <v>3.8128099999999998E-2</v>
      </c>
      <c r="P248">
        <v>4.5961799999999997E-2</v>
      </c>
      <c r="Q248">
        <v>1.7034199999999999E-2</v>
      </c>
      <c r="R248">
        <v>1.7034199999999999E-2</v>
      </c>
      <c r="S248">
        <v>1.7034199999999999E-2</v>
      </c>
      <c r="T248">
        <v>1.7034199999999999E-2</v>
      </c>
      <c r="U248" s="1">
        <v>8.85108E-9</v>
      </c>
      <c r="W248" s="11">
        <f t="shared" si="52"/>
        <v>1.7034199999999999E-2</v>
      </c>
    </row>
    <row r="249" spans="1:23" ht="15" customHeight="1" x14ac:dyDescent="0.2">
      <c r="A249">
        <v>2023</v>
      </c>
      <c r="B249">
        <v>0</v>
      </c>
      <c r="C249">
        <v>3.8128099999999998E-2</v>
      </c>
      <c r="D249">
        <v>4.5961799999999997E-2</v>
      </c>
      <c r="E249">
        <v>2.59344E-2</v>
      </c>
      <c r="F249">
        <v>2.59344E-2</v>
      </c>
      <c r="G249">
        <v>2.59344E-2</v>
      </c>
      <c r="H249">
        <v>2.59344E-2</v>
      </c>
      <c r="I249" s="1">
        <v>3.60822E-16</v>
      </c>
      <c r="K249" s="11">
        <f t="shared" si="51"/>
        <v>2.59344E-2</v>
      </c>
      <c r="M249">
        <v>2023</v>
      </c>
      <c r="N249">
        <v>0</v>
      </c>
      <c r="O249">
        <v>3.8128099999999998E-2</v>
      </c>
      <c r="P249">
        <v>4.5961799999999997E-2</v>
      </c>
      <c r="Q249">
        <v>1.6690799999999999E-2</v>
      </c>
      <c r="R249">
        <v>1.6690900000000002E-2</v>
      </c>
      <c r="S249">
        <v>1.6690900000000002E-2</v>
      </c>
      <c r="T249">
        <v>1.6690900000000002E-2</v>
      </c>
      <c r="U249" s="1">
        <v>4.4859300000000001E-8</v>
      </c>
      <c r="W249" s="11">
        <f t="shared" si="52"/>
        <v>1.6690900000000002E-2</v>
      </c>
    </row>
    <row r="250" spans="1:23" ht="15" customHeight="1" x14ac:dyDescent="0.2">
      <c r="A250">
        <v>2024</v>
      </c>
      <c r="B250">
        <v>0</v>
      </c>
      <c r="C250">
        <v>3.8128099999999998E-2</v>
      </c>
      <c r="D250">
        <v>4.5961799999999997E-2</v>
      </c>
      <c r="E250">
        <v>2.59344E-2</v>
      </c>
      <c r="F250">
        <v>2.59344E-2</v>
      </c>
      <c r="G250">
        <v>2.59344E-2</v>
      </c>
      <c r="H250">
        <v>2.59344E-2</v>
      </c>
      <c r="I250" s="1">
        <v>3.60822E-16</v>
      </c>
      <c r="K250" s="11">
        <f t="shared" si="51"/>
        <v>2.59344E-2</v>
      </c>
      <c r="M250">
        <v>2024</v>
      </c>
      <c r="N250">
        <v>0</v>
      </c>
      <c r="O250">
        <v>3.8128099999999998E-2</v>
      </c>
      <c r="P250">
        <v>4.5961799999999997E-2</v>
      </c>
      <c r="Q250">
        <v>2.59344E-2</v>
      </c>
      <c r="R250">
        <v>2.59344E-2</v>
      </c>
      <c r="S250">
        <v>2.59344E-2</v>
      </c>
      <c r="T250">
        <v>2.59344E-2</v>
      </c>
      <c r="U250" s="1">
        <v>3.60822E-16</v>
      </c>
      <c r="W250" s="11">
        <f t="shared" si="52"/>
        <v>2.59344E-2</v>
      </c>
    </row>
    <row r="251" spans="1:23" ht="15" customHeight="1" x14ac:dyDescent="0.2">
      <c r="A251">
        <v>2025</v>
      </c>
      <c r="B251">
        <v>0</v>
      </c>
      <c r="C251">
        <v>3.8128099999999998E-2</v>
      </c>
      <c r="D251">
        <v>4.5961799999999997E-2</v>
      </c>
      <c r="E251">
        <v>2.59344E-2</v>
      </c>
      <c r="F251">
        <v>2.59344E-2</v>
      </c>
      <c r="G251">
        <v>2.59344E-2</v>
      </c>
      <c r="H251">
        <v>2.59344E-2</v>
      </c>
      <c r="I251" s="1">
        <v>3.60822E-16</v>
      </c>
      <c r="K251" s="11">
        <f t="shared" si="51"/>
        <v>2.59344E-2</v>
      </c>
      <c r="M251">
        <v>2025</v>
      </c>
      <c r="N251">
        <v>0</v>
      </c>
      <c r="O251">
        <v>3.8128099999999998E-2</v>
      </c>
      <c r="P251">
        <v>4.5961799999999997E-2</v>
      </c>
      <c r="Q251">
        <v>2.59344E-2</v>
      </c>
      <c r="R251">
        <v>2.59344E-2</v>
      </c>
      <c r="S251">
        <v>2.59344E-2</v>
      </c>
      <c r="T251">
        <v>2.59344E-2</v>
      </c>
      <c r="U251" s="1">
        <v>3.60822E-16</v>
      </c>
      <c r="W251" s="11">
        <f t="shared" si="52"/>
        <v>2.59344E-2</v>
      </c>
    </row>
    <row r="252" spans="1:23" ht="15" customHeight="1" x14ac:dyDescent="0.2">
      <c r="A252">
        <v>2026</v>
      </c>
      <c r="B252">
        <v>0</v>
      </c>
      <c r="C252">
        <v>3.8128099999999998E-2</v>
      </c>
      <c r="D252">
        <v>4.5961799999999997E-2</v>
      </c>
      <c r="E252">
        <v>2.59344E-2</v>
      </c>
      <c r="F252">
        <v>2.59344E-2</v>
      </c>
      <c r="G252">
        <v>2.59344E-2</v>
      </c>
      <c r="H252">
        <v>2.59344E-2</v>
      </c>
      <c r="I252" s="1">
        <v>3.60822E-16</v>
      </c>
      <c r="K252" s="11">
        <f t="shared" si="51"/>
        <v>2.59344E-2</v>
      </c>
      <c r="M252">
        <v>2026</v>
      </c>
      <c r="N252">
        <v>0</v>
      </c>
      <c r="O252">
        <v>3.8128099999999998E-2</v>
      </c>
      <c r="P252">
        <v>4.5961799999999997E-2</v>
      </c>
      <c r="Q252">
        <v>2.59344E-2</v>
      </c>
      <c r="R252">
        <v>2.59344E-2</v>
      </c>
      <c r="S252">
        <v>2.59344E-2</v>
      </c>
      <c r="T252">
        <v>2.59344E-2</v>
      </c>
      <c r="U252" s="1">
        <v>3.60822E-16</v>
      </c>
      <c r="W252" s="11">
        <f t="shared" si="52"/>
        <v>2.59344E-2</v>
      </c>
    </row>
    <row r="253" spans="1:23" ht="15" customHeight="1" x14ac:dyDescent="0.2">
      <c r="A253">
        <v>2027</v>
      </c>
      <c r="B253">
        <v>0</v>
      </c>
      <c r="C253">
        <v>3.8128099999999998E-2</v>
      </c>
      <c r="D253">
        <v>4.5961799999999997E-2</v>
      </c>
      <c r="E253">
        <v>2.59344E-2</v>
      </c>
      <c r="F253">
        <v>2.59344E-2</v>
      </c>
      <c r="G253">
        <v>2.59344E-2</v>
      </c>
      <c r="H253">
        <v>2.59344E-2</v>
      </c>
      <c r="I253" s="1">
        <v>3.60822E-16</v>
      </c>
      <c r="K253" s="11">
        <f t="shared" si="51"/>
        <v>2.59344E-2</v>
      </c>
      <c r="M253">
        <v>2027</v>
      </c>
      <c r="N253">
        <v>0</v>
      </c>
      <c r="O253">
        <v>3.8128099999999998E-2</v>
      </c>
      <c r="P253">
        <v>4.5961799999999997E-2</v>
      </c>
      <c r="Q253">
        <v>2.59344E-2</v>
      </c>
      <c r="R253">
        <v>2.59344E-2</v>
      </c>
      <c r="S253">
        <v>2.59344E-2</v>
      </c>
      <c r="T253">
        <v>2.59344E-2</v>
      </c>
      <c r="U253" s="1">
        <v>3.60822E-16</v>
      </c>
      <c r="W253" s="11">
        <f t="shared" si="52"/>
        <v>2.59344E-2</v>
      </c>
    </row>
    <row r="254" spans="1:23" ht="15" customHeight="1" x14ac:dyDescent="0.2">
      <c r="A254">
        <v>2028</v>
      </c>
      <c r="B254">
        <v>0</v>
      </c>
      <c r="C254">
        <v>3.8128099999999998E-2</v>
      </c>
      <c r="D254">
        <v>4.5961799999999997E-2</v>
      </c>
      <c r="E254">
        <v>2.59344E-2</v>
      </c>
      <c r="F254">
        <v>2.59344E-2</v>
      </c>
      <c r="G254">
        <v>2.59344E-2</v>
      </c>
      <c r="H254">
        <v>2.59344E-2</v>
      </c>
      <c r="I254" s="1">
        <v>3.60822E-16</v>
      </c>
      <c r="K254" s="11">
        <f t="shared" si="51"/>
        <v>2.59344E-2</v>
      </c>
      <c r="M254">
        <v>2028</v>
      </c>
      <c r="N254">
        <v>0</v>
      </c>
      <c r="O254">
        <v>3.8128099999999998E-2</v>
      </c>
      <c r="P254">
        <v>4.5961799999999997E-2</v>
      </c>
      <c r="Q254">
        <v>2.59344E-2</v>
      </c>
      <c r="R254">
        <v>2.59344E-2</v>
      </c>
      <c r="S254">
        <v>2.59344E-2</v>
      </c>
      <c r="T254">
        <v>2.59344E-2</v>
      </c>
      <c r="U254" s="1">
        <v>3.60822E-16</v>
      </c>
      <c r="W254" s="11">
        <f t="shared" si="52"/>
        <v>2.59344E-2</v>
      </c>
    </row>
    <row r="255" spans="1:23" ht="15" customHeight="1" x14ac:dyDescent="0.2">
      <c r="A255">
        <v>2029</v>
      </c>
      <c r="B255">
        <v>0</v>
      </c>
      <c r="C255">
        <v>3.8128099999999998E-2</v>
      </c>
      <c r="D255">
        <v>4.5961799999999997E-2</v>
      </c>
      <c r="E255">
        <v>2.59344E-2</v>
      </c>
      <c r="F255">
        <v>2.59344E-2</v>
      </c>
      <c r="G255">
        <v>2.59344E-2</v>
      </c>
      <c r="H255">
        <v>2.59344E-2</v>
      </c>
      <c r="I255" s="1">
        <v>3.60822E-16</v>
      </c>
      <c r="K255" s="11">
        <f t="shared" si="51"/>
        <v>2.59344E-2</v>
      </c>
      <c r="M255">
        <v>2029</v>
      </c>
      <c r="N255">
        <v>0</v>
      </c>
      <c r="O255">
        <v>3.8128099999999998E-2</v>
      </c>
      <c r="P255">
        <v>4.5961799999999997E-2</v>
      </c>
      <c r="Q255">
        <v>2.59344E-2</v>
      </c>
      <c r="R255">
        <v>2.59344E-2</v>
      </c>
      <c r="S255">
        <v>2.59344E-2</v>
      </c>
      <c r="T255">
        <v>2.59344E-2</v>
      </c>
      <c r="U255" s="1">
        <v>3.60822E-16</v>
      </c>
      <c r="W255" s="11">
        <f t="shared" si="52"/>
        <v>2.59344E-2</v>
      </c>
    </row>
    <row r="256" spans="1:23" ht="15" customHeight="1" x14ac:dyDescent="0.2">
      <c r="A256">
        <v>2030</v>
      </c>
      <c r="B256">
        <v>0</v>
      </c>
      <c r="C256">
        <v>3.8128099999999998E-2</v>
      </c>
      <c r="D256">
        <v>4.5961799999999997E-2</v>
      </c>
      <c r="E256">
        <v>2.59344E-2</v>
      </c>
      <c r="F256">
        <v>2.59344E-2</v>
      </c>
      <c r="G256">
        <v>2.59344E-2</v>
      </c>
      <c r="H256">
        <v>2.59344E-2</v>
      </c>
      <c r="I256" s="1">
        <v>3.60822E-16</v>
      </c>
      <c r="K256" s="11">
        <f t="shared" si="51"/>
        <v>2.59344E-2</v>
      </c>
      <c r="M256">
        <v>2030</v>
      </c>
      <c r="N256">
        <v>0</v>
      </c>
      <c r="O256">
        <v>3.8128099999999998E-2</v>
      </c>
      <c r="P256">
        <v>4.5961799999999997E-2</v>
      </c>
      <c r="Q256">
        <v>2.59344E-2</v>
      </c>
      <c r="R256">
        <v>2.59344E-2</v>
      </c>
      <c r="S256">
        <v>2.59344E-2</v>
      </c>
      <c r="T256">
        <v>2.59344E-2</v>
      </c>
      <c r="U256" s="1">
        <v>3.60822E-16</v>
      </c>
      <c r="W256" s="11">
        <f t="shared" si="52"/>
        <v>2.59344E-2</v>
      </c>
    </row>
    <row r="257" spans="1:23" ht="15" customHeight="1" x14ac:dyDescent="0.2">
      <c r="A257">
        <v>2031</v>
      </c>
      <c r="B257">
        <v>0</v>
      </c>
      <c r="C257">
        <v>3.8128099999999998E-2</v>
      </c>
      <c r="D257">
        <v>4.5961799999999997E-2</v>
      </c>
      <c r="E257">
        <v>2.59344E-2</v>
      </c>
      <c r="F257">
        <v>2.59344E-2</v>
      </c>
      <c r="G257">
        <v>2.59344E-2</v>
      </c>
      <c r="H257">
        <v>2.59344E-2</v>
      </c>
      <c r="I257" s="1">
        <v>3.60822E-16</v>
      </c>
      <c r="K257" s="11">
        <f t="shared" si="51"/>
        <v>2.59344E-2</v>
      </c>
      <c r="M257">
        <v>2031</v>
      </c>
      <c r="N257">
        <v>0</v>
      </c>
      <c r="O257">
        <v>3.8128099999999998E-2</v>
      </c>
      <c r="P257">
        <v>4.5961799999999997E-2</v>
      </c>
      <c r="Q257">
        <v>2.59344E-2</v>
      </c>
      <c r="R257">
        <v>2.59344E-2</v>
      </c>
      <c r="S257">
        <v>2.59344E-2</v>
      </c>
      <c r="T257">
        <v>2.59344E-2</v>
      </c>
      <c r="U257" s="1">
        <v>3.60822E-16</v>
      </c>
      <c r="W257" s="11">
        <f t="shared" si="52"/>
        <v>2.59344E-2</v>
      </c>
    </row>
    <row r="258" spans="1:23" ht="15" customHeight="1" x14ac:dyDescent="0.2">
      <c r="A258">
        <v>2032</v>
      </c>
      <c r="B258">
        <v>0</v>
      </c>
      <c r="C258">
        <v>3.8128099999999998E-2</v>
      </c>
      <c r="D258">
        <v>4.5961799999999997E-2</v>
      </c>
      <c r="E258">
        <v>2.59344E-2</v>
      </c>
      <c r="F258">
        <v>2.59344E-2</v>
      </c>
      <c r="G258">
        <v>2.59344E-2</v>
      </c>
      <c r="H258">
        <v>2.59344E-2</v>
      </c>
      <c r="I258" s="1">
        <v>3.60822E-16</v>
      </c>
      <c r="K258" s="11">
        <f t="shared" si="51"/>
        <v>2.59344E-2</v>
      </c>
      <c r="M258">
        <v>2032</v>
      </c>
      <c r="N258">
        <v>0</v>
      </c>
      <c r="O258">
        <v>3.8128099999999998E-2</v>
      </c>
      <c r="P258">
        <v>4.5961799999999997E-2</v>
      </c>
      <c r="Q258">
        <v>2.59344E-2</v>
      </c>
      <c r="R258">
        <v>2.59344E-2</v>
      </c>
      <c r="S258">
        <v>2.59344E-2</v>
      </c>
      <c r="T258">
        <v>2.59344E-2</v>
      </c>
      <c r="U258" s="1">
        <v>3.60822E-16</v>
      </c>
      <c r="W258" s="11">
        <f t="shared" si="52"/>
        <v>2.59344E-2</v>
      </c>
    </row>
    <row r="259" spans="1:23" ht="15" customHeight="1" x14ac:dyDescent="0.2">
      <c r="A259">
        <v>2033</v>
      </c>
      <c r="B259">
        <v>0</v>
      </c>
      <c r="C259">
        <v>3.8128099999999998E-2</v>
      </c>
      <c r="D259">
        <v>4.5961799999999997E-2</v>
      </c>
      <c r="E259">
        <v>2.59344E-2</v>
      </c>
      <c r="F259">
        <v>2.59344E-2</v>
      </c>
      <c r="G259">
        <v>2.59344E-2</v>
      </c>
      <c r="H259">
        <v>2.59344E-2</v>
      </c>
      <c r="I259" s="1">
        <v>3.60822E-16</v>
      </c>
      <c r="K259" s="11">
        <f t="shared" si="51"/>
        <v>2.59344E-2</v>
      </c>
      <c r="M259">
        <v>2033</v>
      </c>
      <c r="N259">
        <v>0</v>
      </c>
      <c r="O259">
        <v>3.8128099999999998E-2</v>
      </c>
      <c r="P259">
        <v>4.5961799999999997E-2</v>
      </c>
      <c r="Q259">
        <v>2.59344E-2</v>
      </c>
      <c r="R259">
        <v>2.59344E-2</v>
      </c>
      <c r="S259">
        <v>2.59344E-2</v>
      </c>
      <c r="T259">
        <v>2.59344E-2</v>
      </c>
      <c r="U259" s="1">
        <v>3.60822E-16</v>
      </c>
      <c r="W259" s="11">
        <f t="shared" si="52"/>
        <v>2.59344E-2</v>
      </c>
    </row>
    <row r="260" spans="1:23" ht="15" customHeight="1" x14ac:dyDescent="0.2">
      <c r="A260">
        <v>2034</v>
      </c>
      <c r="B260">
        <v>0</v>
      </c>
      <c r="C260">
        <v>3.8128099999999998E-2</v>
      </c>
      <c r="D260">
        <v>4.5961799999999997E-2</v>
      </c>
      <c r="E260">
        <v>2.59344E-2</v>
      </c>
      <c r="F260">
        <v>2.59344E-2</v>
      </c>
      <c r="G260">
        <v>2.59344E-2</v>
      </c>
      <c r="H260">
        <v>2.59344E-2</v>
      </c>
      <c r="I260" s="1">
        <v>3.60822E-16</v>
      </c>
      <c r="K260" s="11">
        <f t="shared" si="51"/>
        <v>2.59344E-2</v>
      </c>
      <c r="M260">
        <v>2034</v>
      </c>
      <c r="N260">
        <v>0</v>
      </c>
      <c r="O260">
        <v>3.8128099999999998E-2</v>
      </c>
      <c r="P260">
        <v>4.5961799999999997E-2</v>
      </c>
      <c r="Q260">
        <v>2.59344E-2</v>
      </c>
      <c r="R260">
        <v>2.59344E-2</v>
      </c>
      <c r="S260">
        <v>2.59344E-2</v>
      </c>
      <c r="T260">
        <v>2.59344E-2</v>
      </c>
      <c r="U260" s="1">
        <v>3.60822E-16</v>
      </c>
      <c r="W260" s="11">
        <f t="shared" si="52"/>
        <v>2.59344E-2</v>
      </c>
    </row>
    <row r="261" spans="1:23" ht="15" customHeight="1" x14ac:dyDescent="0.2"/>
    <row r="262" spans="1:23" ht="15" customHeight="1" x14ac:dyDescent="0.2">
      <c r="A262" t="s">
        <v>108</v>
      </c>
      <c r="M262" t="s">
        <v>108</v>
      </c>
    </row>
    <row r="263" spans="1:23" ht="15" customHeight="1" x14ac:dyDescent="0.2">
      <c r="A263" t="s">
        <v>6</v>
      </c>
      <c r="B263" t="s">
        <v>47</v>
      </c>
      <c r="C263" t="s">
        <v>48</v>
      </c>
      <c r="D263" t="s">
        <v>49</v>
      </c>
      <c r="E263" t="s">
        <v>50</v>
      </c>
      <c r="F263" t="s">
        <v>51</v>
      </c>
      <c r="G263" t="s">
        <v>52</v>
      </c>
      <c r="H263" t="s">
        <v>53</v>
      </c>
      <c r="I263" t="s">
        <v>54</v>
      </c>
      <c r="M263" t="s">
        <v>6</v>
      </c>
      <c r="N263" t="s">
        <v>47</v>
      </c>
      <c r="O263" t="s">
        <v>48</v>
      </c>
      <c r="P263" t="s">
        <v>49</v>
      </c>
      <c r="Q263" t="s">
        <v>50</v>
      </c>
      <c r="R263" t="s">
        <v>51</v>
      </c>
      <c r="S263" t="s">
        <v>52</v>
      </c>
      <c r="T263" t="s">
        <v>53</v>
      </c>
      <c r="U263" t="s">
        <v>54</v>
      </c>
    </row>
    <row r="264" spans="1:23" ht="15" customHeight="1" x14ac:dyDescent="0.2">
      <c r="A264">
        <v>2021</v>
      </c>
      <c r="B264">
        <v>81.051199999999994</v>
      </c>
      <c r="C264">
        <v>20.766300000000001</v>
      </c>
      <c r="D264">
        <v>19.077300000000001</v>
      </c>
      <c r="E264">
        <v>26.160599999999999</v>
      </c>
      <c r="F264">
        <v>26.160599999999999</v>
      </c>
      <c r="G264">
        <v>26.160599999999999</v>
      </c>
      <c r="H264">
        <v>26.160599999999999</v>
      </c>
      <c r="I264" s="1">
        <v>3.8013999999999998E-13</v>
      </c>
      <c r="K264" s="10">
        <f t="shared" ref="K264:K277" si="53">G264*1000</f>
        <v>26160.6</v>
      </c>
      <c r="M264">
        <v>2021</v>
      </c>
      <c r="N264">
        <v>81.051199999999994</v>
      </c>
      <c r="O264">
        <v>20.766300000000001</v>
      </c>
      <c r="P264">
        <v>19.077300000000001</v>
      </c>
      <c r="Q264">
        <v>26.160599999999999</v>
      </c>
      <c r="R264">
        <v>26.160599999999999</v>
      </c>
      <c r="S264">
        <v>26.160599999999999</v>
      </c>
      <c r="T264">
        <v>26.160599999999999</v>
      </c>
      <c r="U264" s="1">
        <v>3.8013999999999998E-13</v>
      </c>
      <c r="W264" s="10">
        <f t="shared" ref="W264:W277" si="54">S264*1000</f>
        <v>26160.6</v>
      </c>
    </row>
    <row r="265" spans="1:23" ht="15" customHeight="1" x14ac:dyDescent="0.2">
      <c r="A265">
        <v>2022</v>
      </c>
      <c r="B265">
        <v>81.051199999999994</v>
      </c>
      <c r="C265">
        <v>20.766300000000001</v>
      </c>
      <c r="D265">
        <v>19.077300000000001</v>
      </c>
      <c r="E265">
        <v>26.027200000000001</v>
      </c>
      <c r="F265">
        <v>26.055800000000001</v>
      </c>
      <c r="G265">
        <v>26.059899999999999</v>
      </c>
      <c r="H265">
        <v>26.104199999999999</v>
      </c>
      <c r="I265">
        <v>2.5221199999999999E-2</v>
      </c>
      <c r="K265" s="10">
        <f t="shared" si="53"/>
        <v>26059.899999999998</v>
      </c>
      <c r="M265">
        <v>2022</v>
      </c>
      <c r="N265">
        <v>81.051199999999994</v>
      </c>
      <c r="O265">
        <v>20.766300000000001</v>
      </c>
      <c r="P265">
        <v>19.077300000000001</v>
      </c>
      <c r="Q265">
        <v>26.027200000000001</v>
      </c>
      <c r="R265">
        <v>26.055800000000001</v>
      </c>
      <c r="S265">
        <v>26.059899999999999</v>
      </c>
      <c r="T265">
        <v>26.104199999999999</v>
      </c>
      <c r="U265">
        <v>2.5221199999999999E-2</v>
      </c>
      <c r="W265" s="10">
        <f t="shared" si="54"/>
        <v>26059.899999999998</v>
      </c>
    </row>
    <row r="266" spans="1:23" ht="15" customHeight="1" x14ac:dyDescent="0.2">
      <c r="A266">
        <v>2023</v>
      </c>
      <c r="B266">
        <v>81.051199999999994</v>
      </c>
      <c r="C266">
        <v>20.766300000000001</v>
      </c>
      <c r="D266">
        <v>19.077300000000001</v>
      </c>
      <c r="E266">
        <v>25.7407</v>
      </c>
      <c r="F266">
        <v>25.806999999999999</v>
      </c>
      <c r="G266">
        <v>25.813300000000002</v>
      </c>
      <c r="H266">
        <v>25.905899999999999</v>
      </c>
      <c r="I266">
        <v>5.3577300000000001E-2</v>
      </c>
      <c r="K266" s="10">
        <f t="shared" si="53"/>
        <v>25813.300000000003</v>
      </c>
      <c r="M266">
        <v>2023</v>
      </c>
      <c r="N266">
        <v>81.051199999999994</v>
      </c>
      <c r="O266">
        <v>20.766300000000001</v>
      </c>
      <c r="P266">
        <v>19.077300000000001</v>
      </c>
      <c r="Q266">
        <v>25.924199999999999</v>
      </c>
      <c r="R266">
        <v>25.990400000000001</v>
      </c>
      <c r="S266">
        <v>25.996700000000001</v>
      </c>
      <c r="T266">
        <v>26.089400000000001</v>
      </c>
      <c r="U266">
        <v>5.3577600000000003E-2</v>
      </c>
      <c r="W266" s="10">
        <f t="shared" si="54"/>
        <v>25996.7</v>
      </c>
    </row>
    <row r="267" spans="1:23" ht="15" customHeight="1" x14ac:dyDescent="0.2">
      <c r="A267">
        <v>2024</v>
      </c>
      <c r="B267">
        <v>81.051199999999994</v>
      </c>
      <c r="C267">
        <v>20.766300000000001</v>
      </c>
      <c r="D267">
        <v>19.077300000000001</v>
      </c>
      <c r="E267">
        <v>25.4649</v>
      </c>
      <c r="F267">
        <v>25.579599999999999</v>
      </c>
      <c r="G267">
        <v>25.590599999999998</v>
      </c>
      <c r="H267">
        <v>25.741299999999999</v>
      </c>
      <c r="I267">
        <v>9.0525099999999997E-2</v>
      </c>
      <c r="K267" s="10">
        <f t="shared" si="53"/>
        <v>25590.6</v>
      </c>
      <c r="M267">
        <v>2024</v>
      </c>
      <c r="N267">
        <v>81.051199999999994</v>
      </c>
      <c r="O267">
        <v>20.766300000000001</v>
      </c>
      <c r="P267">
        <v>19.077300000000001</v>
      </c>
      <c r="Q267">
        <v>25.828900000000001</v>
      </c>
      <c r="R267">
        <v>25.9436</v>
      </c>
      <c r="S267">
        <v>25.954599999999999</v>
      </c>
      <c r="T267">
        <v>26.105399999999999</v>
      </c>
      <c r="U267">
        <v>9.0526999999999996E-2</v>
      </c>
      <c r="W267" s="10">
        <f t="shared" si="54"/>
        <v>25954.6</v>
      </c>
    </row>
    <row r="268" spans="1:23" ht="15" customHeight="1" x14ac:dyDescent="0.2">
      <c r="A268">
        <v>2025</v>
      </c>
      <c r="B268">
        <v>81.051199999999994</v>
      </c>
      <c r="C268">
        <v>20.766300000000001</v>
      </c>
      <c r="D268">
        <v>19.077300000000001</v>
      </c>
      <c r="E268">
        <v>25.201799999999999</v>
      </c>
      <c r="F268">
        <v>25.374300000000002</v>
      </c>
      <c r="G268">
        <v>25.3887</v>
      </c>
      <c r="H268">
        <v>25.618200000000002</v>
      </c>
      <c r="I268">
        <v>0.135188</v>
      </c>
      <c r="K268" s="10">
        <f t="shared" si="53"/>
        <v>25388.7</v>
      </c>
      <c r="M268">
        <v>2025</v>
      </c>
      <c r="N268">
        <v>81.051199999999994</v>
      </c>
      <c r="O268">
        <v>20.766300000000001</v>
      </c>
      <c r="P268">
        <v>19.077300000000001</v>
      </c>
      <c r="Q268">
        <v>25.549600000000002</v>
      </c>
      <c r="R268">
        <v>25.722100000000001</v>
      </c>
      <c r="S268">
        <v>25.736499999999999</v>
      </c>
      <c r="T268">
        <v>25.965900000000001</v>
      </c>
      <c r="U268">
        <v>0.13519</v>
      </c>
      <c r="W268" s="10">
        <f t="shared" si="54"/>
        <v>25736.5</v>
      </c>
    </row>
    <row r="269" spans="1:23" ht="15" customHeight="1" x14ac:dyDescent="0.2">
      <c r="A269">
        <v>2026</v>
      </c>
      <c r="B269">
        <v>81.051199999999994</v>
      </c>
      <c r="C269">
        <v>20.766300000000001</v>
      </c>
      <c r="D269">
        <v>19.077300000000001</v>
      </c>
      <c r="E269">
        <v>24.940100000000001</v>
      </c>
      <c r="F269">
        <v>25.186</v>
      </c>
      <c r="G269">
        <v>25.201699999999999</v>
      </c>
      <c r="H269">
        <v>25.5166</v>
      </c>
      <c r="I269">
        <v>0.187192</v>
      </c>
      <c r="K269" s="10">
        <f t="shared" si="53"/>
        <v>25201.699999999997</v>
      </c>
      <c r="M269">
        <v>2026</v>
      </c>
      <c r="N269">
        <v>81.051199999999994</v>
      </c>
      <c r="O269">
        <v>20.766300000000001</v>
      </c>
      <c r="P269">
        <v>19.077300000000001</v>
      </c>
      <c r="Q269">
        <v>25.271799999999999</v>
      </c>
      <c r="R269">
        <v>25.517800000000001</v>
      </c>
      <c r="S269">
        <v>25.5334</v>
      </c>
      <c r="T269">
        <v>25.848299999999998</v>
      </c>
      <c r="U269">
        <v>0.187194</v>
      </c>
      <c r="W269" s="10">
        <f t="shared" si="54"/>
        <v>25533.4</v>
      </c>
    </row>
    <row r="270" spans="1:23" ht="15" customHeight="1" x14ac:dyDescent="0.2">
      <c r="A270">
        <v>2027</v>
      </c>
      <c r="B270">
        <v>81.051199999999994</v>
      </c>
      <c r="C270">
        <v>20.766300000000001</v>
      </c>
      <c r="D270">
        <v>19.077300000000001</v>
      </c>
      <c r="E270">
        <v>24.673200000000001</v>
      </c>
      <c r="F270">
        <v>25.005400000000002</v>
      </c>
      <c r="G270">
        <v>25.024799999999999</v>
      </c>
      <c r="H270">
        <v>25.440799999999999</v>
      </c>
      <c r="I270">
        <v>0.24402699999999999</v>
      </c>
      <c r="K270" s="10">
        <f t="shared" si="53"/>
        <v>25024.799999999999</v>
      </c>
      <c r="M270">
        <v>2027</v>
      </c>
      <c r="N270">
        <v>81.051199999999994</v>
      </c>
      <c r="O270">
        <v>20.766300000000001</v>
      </c>
      <c r="P270">
        <v>19.077300000000001</v>
      </c>
      <c r="Q270">
        <v>24.9892</v>
      </c>
      <c r="R270">
        <v>25.321300000000001</v>
      </c>
      <c r="S270">
        <v>25.340800000000002</v>
      </c>
      <c r="T270">
        <v>25.756799999999998</v>
      </c>
      <c r="U270">
        <v>0.24403</v>
      </c>
      <c r="W270" s="10">
        <f t="shared" si="54"/>
        <v>25340.800000000003</v>
      </c>
    </row>
    <row r="271" spans="1:23" ht="15" customHeight="1" x14ac:dyDescent="0.2">
      <c r="A271">
        <v>2028</v>
      </c>
      <c r="B271">
        <v>81.051199999999994</v>
      </c>
      <c r="C271">
        <v>20.766300000000001</v>
      </c>
      <c r="D271">
        <v>19.077300000000001</v>
      </c>
      <c r="E271">
        <v>24.4434</v>
      </c>
      <c r="F271">
        <v>24.844999999999999</v>
      </c>
      <c r="G271">
        <v>24.873699999999999</v>
      </c>
      <c r="H271">
        <v>25.3934</v>
      </c>
      <c r="I271">
        <v>0.30555599999999999</v>
      </c>
      <c r="K271" s="10">
        <f t="shared" si="53"/>
        <v>24873.7</v>
      </c>
      <c r="M271">
        <v>2028</v>
      </c>
      <c r="N271">
        <v>81.051199999999994</v>
      </c>
      <c r="O271">
        <v>20.766300000000001</v>
      </c>
      <c r="P271">
        <v>19.077300000000001</v>
      </c>
      <c r="Q271">
        <v>24.744</v>
      </c>
      <c r="R271">
        <v>25.145600000000002</v>
      </c>
      <c r="S271">
        <v>25.174299999999999</v>
      </c>
      <c r="T271">
        <v>25.694099999999999</v>
      </c>
      <c r="U271">
        <v>0.305558</v>
      </c>
      <c r="W271" s="10">
        <f t="shared" si="54"/>
        <v>25174.3</v>
      </c>
    </row>
    <row r="272" spans="1:23" ht="15" customHeight="1" x14ac:dyDescent="0.2">
      <c r="A272">
        <v>2029</v>
      </c>
      <c r="B272">
        <v>81.051199999999994</v>
      </c>
      <c r="C272">
        <v>20.766300000000001</v>
      </c>
      <c r="D272">
        <v>19.077300000000001</v>
      </c>
      <c r="E272">
        <v>24.22</v>
      </c>
      <c r="F272">
        <v>24.7119</v>
      </c>
      <c r="G272">
        <v>24.745699999999999</v>
      </c>
      <c r="H272">
        <v>25.389199999999999</v>
      </c>
      <c r="I272">
        <v>0.36870000000000003</v>
      </c>
      <c r="K272" s="10">
        <f t="shared" si="53"/>
        <v>24745.7</v>
      </c>
      <c r="M272">
        <v>2029</v>
      </c>
      <c r="N272">
        <v>81.051199999999994</v>
      </c>
      <c r="O272">
        <v>20.766300000000001</v>
      </c>
      <c r="P272">
        <v>19.077300000000001</v>
      </c>
      <c r="Q272">
        <v>24.505700000000001</v>
      </c>
      <c r="R272">
        <v>24.997599999999998</v>
      </c>
      <c r="S272">
        <v>25.031400000000001</v>
      </c>
      <c r="T272">
        <v>25.675000000000001</v>
      </c>
      <c r="U272">
        <v>0.368703</v>
      </c>
      <c r="W272" s="10">
        <f t="shared" si="54"/>
        <v>25031.4</v>
      </c>
    </row>
    <row r="273" spans="1:23" ht="15" customHeight="1" x14ac:dyDescent="0.2">
      <c r="A273">
        <v>2030</v>
      </c>
      <c r="B273">
        <v>81.051199999999994</v>
      </c>
      <c r="C273">
        <v>20.766300000000001</v>
      </c>
      <c r="D273">
        <v>19.077300000000001</v>
      </c>
      <c r="E273">
        <v>24.012699999999999</v>
      </c>
      <c r="F273">
        <v>24.6037</v>
      </c>
      <c r="G273">
        <v>24.639299999999999</v>
      </c>
      <c r="H273">
        <v>25.406199999999998</v>
      </c>
      <c r="I273">
        <v>0.43374299999999999</v>
      </c>
      <c r="K273" s="10">
        <f t="shared" si="53"/>
        <v>24639.3</v>
      </c>
      <c r="M273">
        <v>2030</v>
      </c>
      <c r="N273">
        <v>81.051199999999994</v>
      </c>
      <c r="O273">
        <v>20.766300000000001</v>
      </c>
      <c r="P273">
        <v>19.077300000000001</v>
      </c>
      <c r="Q273">
        <v>24.283899999999999</v>
      </c>
      <c r="R273">
        <v>24.8749</v>
      </c>
      <c r="S273">
        <v>24.910499999999999</v>
      </c>
      <c r="T273">
        <v>25.677399999999999</v>
      </c>
      <c r="U273">
        <v>0.43374499999999999</v>
      </c>
      <c r="W273" s="10">
        <f t="shared" si="54"/>
        <v>24910.5</v>
      </c>
    </row>
    <row r="274" spans="1:23" ht="15" customHeight="1" x14ac:dyDescent="0.2">
      <c r="A274">
        <v>2031</v>
      </c>
      <c r="B274">
        <v>81.051199999999994</v>
      </c>
      <c r="C274">
        <v>20.766300000000001</v>
      </c>
      <c r="D274">
        <v>19.077300000000001</v>
      </c>
      <c r="E274">
        <v>23.828499999999998</v>
      </c>
      <c r="F274">
        <v>24.508600000000001</v>
      </c>
      <c r="G274">
        <v>24.551100000000002</v>
      </c>
      <c r="H274">
        <v>25.435700000000001</v>
      </c>
      <c r="I274">
        <v>0.49924800000000003</v>
      </c>
      <c r="K274" s="10">
        <f t="shared" si="53"/>
        <v>24551.100000000002</v>
      </c>
      <c r="M274">
        <v>2031</v>
      </c>
      <c r="N274">
        <v>81.051199999999994</v>
      </c>
      <c r="O274">
        <v>20.766300000000001</v>
      </c>
      <c r="P274">
        <v>19.077300000000001</v>
      </c>
      <c r="Q274">
        <v>24.085799999999999</v>
      </c>
      <c r="R274">
        <v>24.765899999999998</v>
      </c>
      <c r="S274">
        <v>24.808399999999999</v>
      </c>
      <c r="T274">
        <v>25.693000000000001</v>
      </c>
      <c r="U274">
        <v>0.499251</v>
      </c>
      <c r="W274" s="10">
        <f t="shared" si="54"/>
        <v>24808.399999999998</v>
      </c>
    </row>
    <row r="275" spans="1:23" ht="15" customHeight="1" x14ac:dyDescent="0.2">
      <c r="A275">
        <v>2032</v>
      </c>
      <c r="B275">
        <v>81.051199999999994</v>
      </c>
      <c r="C275">
        <v>20.766300000000001</v>
      </c>
      <c r="D275">
        <v>19.077300000000001</v>
      </c>
      <c r="E275">
        <v>23.654699999999998</v>
      </c>
      <c r="F275">
        <v>24.4328</v>
      </c>
      <c r="G275">
        <v>24.4801</v>
      </c>
      <c r="H275">
        <v>25.491199999999999</v>
      </c>
      <c r="I275">
        <v>0.56311999999999995</v>
      </c>
      <c r="K275" s="10">
        <f t="shared" si="53"/>
        <v>24480.1</v>
      </c>
      <c r="M275">
        <v>2032</v>
      </c>
      <c r="N275">
        <v>81.051199999999994</v>
      </c>
      <c r="O275">
        <v>20.766300000000001</v>
      </c>
      <c r="P275">
        <v>19.077300000000001</v>
      </c>
      <c r="Q275">
        <v>23.898499999999999</v>
      </c>
      <c r="R275">
        <v>24.676600000000001</v>
      </c>
      <c r="S275">
        <v>24.724</v>
      </c>
      <c r="T275">
        <v>25.734999999999999</v>
      </c>
      <c r="U275">
        <v>0.56312300000000004</v>
      </c>
      <c r="W275" s="10">
        <f t="shared" si="54"/>
        <v>24724</v>
      </c>
    </row>
    <row r="276" spans="1:23" ht="15" customHeight="1" x14ac:dyDescent="0.2">
      <c r="A276">
        <v>2033</v>
      </c>
      <c r="B276">
        <v>81.051199999999994</v>
      </c>
      <c r="C276">
        <v>20.766300000000001</v>
      </c>
      <c r="D276">
        <v>19.077300000000001</v>
      </c>
      <c r="E276">
        <v>23.5017</v>
      </c>
      <c r="F276">
        <v>24.369900000000001</v>
      </c>
      <c r="G276">
        <v>24.421399999999998</v>
      </c>
      <c r="H276">
        <v>25.570799999999998</v>
      </c>
      <c r="I276">
        <v>0.62490900000000005</v>
      </c>
      <c r="K276" s="10">
        <f t="shared" si="53"/>
        <v>24421.399999999998</v>
      </c>
      <c r="M276">
        <v>2033</v>
      </c>
      <c r="N276">
        <v>81.051199999999994</v>
      </c>
      <c r="O276">
        <v>20.766300000000001</v>
      </c>
      <c r="P276">
        <v>19.077300000000001</v>
      </c>
      <c r="Q276">
        <v>23.732600000000001</v>
      </c>
      <c r="R276">
        <v>24.6008</v>
      </c>
      <c r="S276">
        <v>24.6523</v>
      </c>
      <c r="T276">
        <v>25.8017</v>
      </c>
      <c r="U276">
        <v>0.62491200000000002</v>
      </c>
      <c r="W276" s="10">
        <f t="shared" si="54"/>
        <v>24652.3</v>
      </c>
    </row>
    <row r="277" spans="1:23" ht="15" customHeight="1" x14ac:dyDescent="0.2">
      <c r="A277">
        <v>2034</v>
      </c>
      <c r="B277">
        <v>81.051199999999994</v>
      </c>
      <c r="C277">
        <v>20.766300000000001</v>
      </c>
      <c r="D277">
        <v>19.077300000000001</v>
      </c>
      <c r="E277">
        <v>23.353400000000001</v>
      </c>
      <c r="F277">
        <v>24.3202</v>
      </c>
      <c r="G277">
        <v>24.374300000000002</v>
      </c>
      <c r="H277">
        <v>25.635300000000001</v>
      </c>
      <c r="I277">
        <v>0.68477699999999997</v>
      </c>
      <c r="K277" s="10">
        <f t="shared" si="53"/>
        <v>24374.300000000003</v>
      </c>
      <c r="M277">
        <v>2034</v>
      </c>
      <c r="N277">
        <v>81.051199999999994</v>
      </c>
      <c r="O277">
        <v>20.766300000000001</v>
      </c>
      <c r="P277">
        <v>19.077300000000001</v>
      </c>
      <c r="Q277">
        <v>23.571999999999999</v>
      </c>
      <c r="R277">
        <v>24.538699999999999</v>
      </c>
      <c r="S277">
        <v>24.5928</v>
      </c>
      <c r="T277">
        <v>25.8538</v>
      </c>
      <c r="U277">
        <v>0.68478000000000006</v>
      </c>
      <c r="W277" s="10">
        <f t="shared" si="54"/>
        <v>24592.799999999999</v>
      </c>
    </row>
    <row r="278" spans="1:23" ht="15" customHeight="1" x14ac:dyDescent="0.2">
      <c r="A278" t="s">
        <v>16</v>
      </c>
      <c r="B278">
        <v>5</v>
      </c>
      <c r="C278" t="s">
        <v>16</v>
      </c>
      <c r="D278" t="s">
        <v>17</v>
      </c>
      <c r="E278" t="s">
        <v>109</v>
      </c>
      <c r="M278" t="s">
        <v>16</v>
      </c>
      <c r="N278">
        <v>5</v>
      </c>
      <c r="O278" t="s">
        <v>16</v>
      </c>
      <c r="P278" t="s">
        <v>17</v>
      </c>
      <c r="Q278" t="s">
        <v>109</v>
      </c>
    </row>
    <row r="279" spans="1:23" ht="15" customHeight="1" x14ac:dyDescent="0.2">
      <c r="A279" t="s">
        <v>18</v>
      </c>
      <c r="B279" t="s">
        <v>109</v>
      </c>
      <c r="M279" t="s">
        <v>18</v>
      </c>
      <c r="N279" t="s">
        <v>109</v>
      </c>
    </row>
    <row r="280" spans="1:23" ht="15" customHeight="1" x14ac:dyDescent="0.2">
      <c r="A280" t="s">
        <v>6</v>
      </c>
      <c r="B280" t="s">
        <v>19</v>
      </c>
      <c r="C280" t="s">
        <v>20</v>
      </c>
      <c r="D280" t="s">
        <v>21</v>
      </c>
      <c r="E280" t="s">
        <v>22</v>
      </c>
      <c r="F280" t="s">
        <v>23</v>
      </c>
      <c r="G280" t="s">
        <v>24</v>
      </c>
      <c r="H280" t="s">
        <v>25</v>
      </c>
      <c r="I280" t="s">
        <v>26</v>
      </c>
      <c r="M280" t="s">
        <v>6</v>
      </c>
      <c r="N280" t="s">
        <v>19</v>
      </c>
      <c r="O280" t="s">
        <v>20</v>
      </c>
      <c r="P280" t="s">
        <v>21</v>
      </c>
      <c r="Q280" t="s">
        <v>22</v>
      </c>
      <c r="R280" t="s">
        <v>23</v>
      </c>
      <c r="S280" t="s">
        <v>24</v>
      </c>
      <c r="T280" t="s">
        <v>25</v>
      </c>
      <c r="U280" t="s">
        <v>26</v>
      </c>
    </row>
    <row r="281" spans="1:23" ht="15" customHeight="1" x14ac:dyDescent="0.2">
      <c r="A281">
        <v>2021</v>
      </c>
      <c r="B281">
        <v>0</v>
      </c>
      <c r="C281">
        <v>0.57415300000000002</v>
      </c>
      <c r="D281">
        <v>0.61545300000000003</v>
      </c>
      <c r="E281">
        <v>0.38461899999999999</v>
      </c>
      <c r="F281">
        <v>0.38461899999999999</v>
      </c>
      <c r="G281">
        <v>0.38461899999999999</v>
      </c>
      <c r="H281">
        <v>0.38461899999999999</v>
      </c>
      <c r="I281" s="1">
        <v>2.27596E-15</v>
      </c>
      <c r="K281" s="10">
        <f t="shared" ref="K281:K294" si="55">G281*1000</f>
        <v>384.61899999999997</v>
      </c>
      <c r="M281">
        <v>2021</v>
      </c>
      <c r="N281">
        <v>0</v>
      </c>
      <c r="O281">
        <v>0.57415300000000002</v>
      </c>
      <c r="P281">
        <v>0.61545300000000003</v>
      </c>
      <c r="Q281">
        <v>0.38461899999999999</v>
      </c>
      <c r="R281">
        <v>0.38461899999999999</v>
      </c>
      <c r="S281">
        <v>0.38461899999999999</v>
      </c>
      <c r="T281">
        <v>0.38461899999999999</v>
      </c>
      <c r="U281" s="1">
        <v>2.27596E-15</v>
      </c>
      <c r="W281" s="10">
        <f t="shared" ref="W281:W294" si="56">S281*1000</f>
        <v>384.61899999999997</v>
      </c>
    </row>
    <row r="282" spans="1:23" ht="15" customHeight="1" x14ac:dyDescent="0.2">
      <c r="A282">
        <v>2022</v>
      </c>
      <c r="B282">
        <v>0</v>
      </c>
      <c r="C282">
        <v>0.57415300000000002</v>
      </c>
      <c r="D282">
        <v>0.61545300000000003</v>
      </c>
      <c r="E282">
        <v>0</v>
      </c>
      <c r="F282">
        <v>0</v>
      </c>
      <c r="G282">
        <v>0</v>
      </c>
      <c r="H282">
        <v>0</v>
      </c>
      <c r="I282" s="1">
        <v>0</v>
      </c>
      <c r="K282" s="10">
        <f t="shared" si="55"/>
        <v>0</v>
      </c>
      <c r="M282">
        <v>2022</v>
      </c>
      <c r="N282">
        <v>0</v>
      </c>
      <c r="O282">
        <v>0.57415300000000002</v>
      </c>
      <c r="P282">
        <v>0.61545300000000003</v>
      </c>
      <c r="Q282">
        <v>0.35578500000000002</v>
      </c>
      <c r="R282">
        <v>0.35578500000000002</v>
      </c>
      <c r="S282">
        <v>0.35578500000000002</v>
      </c>
      <c r="T282">
        <v>0.35578500000000002</v>
      </c>
      <c r="U282" s="1">
        <v>5.8418400000000003E-13</v>
      </c>
      <c r="W282" s="10">
        <f t="shared" si="56"/>
        <v>355.78500000000003</v>
      </c>
    </row>
    <row r="283" spans="1:23" ht="15" customHeight="1" x14ac:dyDescent="0.2">
      <c r="A283">
        <v>2023</v>
      </c>
      <c r="B283">
        <v>0</v>
      </c>
      <c r="C283">
        <v>0.57415300000000002</v>
      </c>
      <c r="D283">
        <v>0.61545300000000003</v>
      </c>
      <c r="E283">
        <v>0</v>
      </c>
      <c r="F283">
        <v>0</v>
      </c>
      <c r="G283">
        <v>0</v>
      </c>
      <c r="H283">
        <v>0</v>
      </c>
      <c r="I283" s="1">
        <v>0</v>
      </c>
      <c r="K283" s="10">
        <f t="shared" si="55"/>
        <v>0</v>
      </c>
      <c r="M283">
        <v>2023</v>
      </c>
      <c r="N283">
        <v>0</v>
      </c>
      <c r="O283">
        <v>0.57415300000000002</v>
      </c>
      <c r="P283">
        <v>0.61545300000000003</v>
      </c>
      <c r="Q283">
        <v>0.34526499999999999</v>
      </c>
      <c r="R283">
        <v>0.34526499999999999</v>
      </c>
      <c r="S283">
        <v>0.34526499999999999</v>
      </c>
      <c r="T283">
        <v>0.34526499999999999</v>
      </c>
      <c r="U283" s="1">
        <v>2.7811500000000001E-12</v>
      </c>
      <c r="W283" s="10">
        <f t="shared" si="56"/>
        <v>345.26499999999999</v>
      </c>
    </row>
    <row r="284" spans="1:23" ht="15" customHeight="1" x14ac:dyDescent="0.2">
      <c r="A284">
        <v>2024</v>
      </c>
      <c r="B284">
        <v>0</v>
      </c>
      <c r="C284">
        <v>0.57415300000000002</v>
      </c>
      <c r="D284">
        <v>0.61545300000000003</v>
      </c>
      <c r="E284">
        <v>0</v>
      </c>
      <c r="F284">
        <v>0</v>
      </c>
      <c r="G284">
        <v>0</v>
      </c>
      <c r="H284">
        <v>0</v>
      </c>
      <c r="I284">
        <v>0</v>
      </c>
      <c r="K284" s="10">
        <f t="shared" si="55"/>
        <v>0</v>
      </c>
      <c r="M284">
        <v>2024</v>
      </c>
      <c r="N284">
        <v>0</v>
      </c>
      <c r="O284">
        <v>0.57415300000000002</v>
      </c>
      <c r="P284">
        <v>0.61545300000000003</v>
      </c>
      <c r="Q284">
        <v>0</v>
      </c>
      <c r="R284">
        <v>0</v>
      </c>
      <c r="S284">
        <v>0</v>
      </c>
      <c r="T284">
        <v>0</v>
      </c>
      <c r="U284" s="1">
        <v>0</v>
      </c>
      <c r="W284" s="10">
        <f t="shared" si="56"/>
        <v>0</v>
      </c>
    </row>
    <row r="285" spans="1:23" ht="15" customHeight="1" x14ac:dyDescent="0.2">
      <c r="A285">
        <v>2025</v>
      </c>
      <c r="B285">
        <v>0</v>
      </c>
      <c r="C285">
        <v>0.57415300000000002</v>
      </c>
      <c r="D285">
        <v>0.61545300000000003</v>
      </c>
      <c r="E285">
        <v>0</v>
      </c>
      <c r="F285">
        <v>0</v>
      </c>
      <c r="G285">
        <v>0</v>
      </c>
      <c r="H285">
        <v>0</v>
      </c>
      <c r="I285">
        <v>0</v>
      </c>
      <c r="K285" s="10">
        <f t="shared" si="55"/>
        <v>0</v>
      </c>
      <c r="M285">
        <v>2025</v>
      </c>
      <c r="N285">
        <v>0</v>
      </c>
      <c r="O285">
        <v>0.57415300000000002</v>
      </c>
      <c r="P285">
        <v>0.61545300000000003</v>
      </c>
      <c r="Q285">
        <v>0</v>
      </c>
      <c r="R285">
        <v>0</v>
      </c>
      <c r="S285">
        <v>0</v>
      </c>
      <c r="T285">
        <v>0</v>
      </c>
      <c r="U285">
        <v>0</v>
      </c>
      <c r="W285" s="10">
        <f t="shared" si="56"/>
        <v>0</v>
      </c>
    </row>
    <row r="286" spans="1:23" ht="15" customHeight="1" x14ac:dyDescent="0.2">
      <c r="A286">
        <v>2026</v>
      </c>
      <c r="B286">
        <v>0</v>
      </c>
      <c r="C286">
        <v>0.57415300000000002</v>
      </c>
      <c r="D286">
        <v>0.61545300000000003</v>
      </c>
      <c r="E286">
        <v>0</v>
      </c>
      <c r="F286">
        <v>0</v>
      </c>
      <c r="G286">
        <v>0</v>
      </c>
      <c r="H286">
        <v>0</v>
      </c>
      <c r="I286">
        <v>0</v>
      </c>
      <c r="K286" s="10">
        <f t="shared" si="55"/>
        <v>0</v>
      </c>
      <c r="M286">
        <v>2026</v>
      </c>
      <c r="N286">
        <v>0</v>
      </c>
      <c r="O286">
        <v>0.57415300000000002</v>
      </c>
      <c r="P286">
        <v>0.61545300000000003</v>
      </c>
      <c r="Q286">
        <v>0</v>
      </c>
      <c r="R286">
        <v>0</v>
      </c>
      <c r="S286">
        <v>0</v>
      </c>
      <c r="T286">
        <v>0</v>
      </c>
      <c r="U286">
        <v>0</v>
      </c>
      <c r="W286" s="10">
        <f t="shared" si="56"/>
        <v>0</v>
      </c>
    </row>
    <row r="287" spans="1:23" ht="15" customHeight="1" x14ac:dyDescent="0.2">
      <c r="A287">
        <v>2027</v>
      </c>
      <c r="B287">
        <v>0</v>
      </c>
      <c r="C287">
        <v>0.57415300000000002</v>
      </c>
      <c r="D287">
        <v>0.61545300000000003</v>
      </c>
      <c r="E287">
        <v>0</v>
      </c>
      <c r="F287">
        <v>0</v>
      </c>
      <c r="G287">
        <v>0</v>
      </c>
      <c r="H287">
        <v>0</v>
      </c>
      <c r="I287">
        <v>0</v>
      </c>
      <c r="K287" s="10">
        <f t="shared" si="55"/>
        <v>0</v>
      </c>
      <c r="M287">
        <v>2027</v>
      </c>
      <c r="N287">
        <v>0</v>
      </c>
      <c r="O287">
        <v>0.57415300000000002</v>
      </c>
      <c r="P287">
        <v>0.61545300000000003</v>
      </c>
      <c r="Q287">
        <v>0</v>
      </c>
      <c r="R287">
        <v>0</v>
      </c>
      <c r="S287">
        <v>0</v>
      </c>
      <c r="T287">
        <v>0</v>
      </c>
      <c r="U287">
        <v>0</v>
      </c>
      <c r="W287" s="10">
        <f t="shared" si="56"/>
        <v>0</v>
      </c>
    </row>
    <row r="288" spans="1:23" ht="15" customHeight="1" x14ac:dyDescent="0.2">
      <c r="A288">
        <v>2028</v>
      </c>
      <c r="B288">
        <v>0</v>
      </c>
      <c r="C288">
        <v>0.57415300000000002</v>
      </c>
      <c r="D288">
        <v>0.61545300000000003</v>
      </c>
      <c r="E288">
        <v>0</v>
      </c>
      <c r="F288">
        <v>0</v>
      </c>
      <c r="G288">
        <v>0</v>
      </c>
      <c r="H288">
        <v>0</v>
      </c>
      <c r="I288">
        <v>0</v>
      </c>
      <c r="K288" s="10">
        <f t="shared" si="55"/>
        <v>0</v>
      </c>
      <c r="M288">
        <v>2028</v>
      </c>
      <c r="N288">
        <v>0</v>
      </c>
      <c r="O288">
        <v>0.57415300000000002</v>
      </c>
      <c r="P288">
        <v>0.61545300000000003</v>
      </c>
      <c r="Q288">
        <v>0</v>
      </c>
      <c r="R288">
        <v>0</v>
      </c>
      <c r="S288">
        <v>0</v>
      </c>
      <c r="T288">
        <v>0</v>
      </c>
      <c r="U288">
        <v>0</v>
      </c>
      <c r="W288" s="10">
        <f t="shared" si="56"/>
        <v>0</v>
      </c>
    </row>
    <row r="289" spans="1:23" ht="15" customHeight="1" x14ac:dyDescent="0.2">
      <c r="A289">
        <v>2029</v>
      </c>
      <c r="B289">
        <v>0</v>
      </c>
      <c r="C289">
        <v>0.57415300000000002</v>
      </c>
      <c r="D289">
        <v>0.61545300000000003</v>
      </c>
      <c r="E289">
        <v>0</v>
      </c>
      <c r="F289">
        <v>0</v>
      </c>
      <c r="G289">
        <v>0</v>
      </c>
      <c r="H289">
        <v>0</v>
      </c>
      <c r="I289">
        <v>0</v>
      </c>
      <c r="K289" s="10">
        <f t="shared" si="55"/>
        <v>0</v>
      </c>
      <c r="M289">
        <v>2029</v>
      </c>
      <c r="N289">
        <v>0</v>
      </c>
      <c r="O289">
        <v>0.57415300000000002</v>
      </c>
      <c r="P289">
        <v>0.61545300000000003</v>
      </c>
      <c r="Q289">
        <v>0</v>
      </c>
      <c r="R289">
        <v>0</v>
      </c>
      <c r="S289">
        <v>0</v>
      </c>
      <c r="T289">
        <v>0</v>
      </c>
      <c r="U289">
        <v>0</v>
      </c>
      <c r="W289" s="10">
        <f t="shared" si="56"/>
        <v>0</v>
      </c>
    </row>
    <row r="290" spans="1:23" ht="15" customHeight="1" x14ac:dyDescent="0.2">
      <c r="A290">
        <v>2030</v>
      </c>
      <c r="B290">
        <v>0</v>
      </c>
      <c r="C290">
        <v>0.57415300000000002</v>
      </c>
      <c r="D290">
        <v>0.61545300000000003</v>
      </c>
      <c r="E290">
        <v>0</v>
      </c>
      <c r="F290">
        <v>0</v>
      </c>
      <c r="G290">
        <v>0</v>
      </c>
      <c r="H290">
        <v>0</v>
      </c>
      <c r="I290">
        <v>0</v>
      </c>
      <c r="K290" s="10">
        <f t="shared" si="55"/>
        <v>0</v>
      </c>
      <c r="M290">
        <v>2030</v>
      </c>
      <c r="N290">
        <v>0</v>
      </c>
      <c r="O290">
        <v>0.57415300000000002</v>
      </c>
      <c r="P290">
        <v>0.61545300000000003</v>
      </c>
      <c r="Q290">
        <v>0</v>
      </c>
      <c r="R290">
        <v>0</v>
      </c>
      <c r="S290">
        <v>0</v>
      </c>
      <c r="T290">
        <v>0</v>
      </c>
      <c r="U290">
        <v>0</v>
      </c>
      <c r="W290" s="10">
        <f t="shared" si="56"/>
        <v>0</v>
      </c>
    </row>
    <row r="291" spans="1:23" ht="15" customHeight="1" x14ac:dyDescent="0.2">
      <c r="A291">
        <v>2031</v>
      </c>
      <c r="B291">
        <v>0</v>
      </c>
      <c r="C291">
        <v>0.57415300000000002</v>
      </c>
      <c r="D291">
        <v>0.61545300000000003</v>
      </c>
      <c r="E291">
        <v>0</v>
      </c>
      <c r="F291">
        <v>0</v>
      </c>
      <c r="G291">
        <v>0</v>
      </c>
      <c r="H291">
        <v>0</v>
      </c>
      <c r="I291">
        <v>0</v>
      </c>
      <c r="K291" s="10">
        <f t="shared" si="55"/>
        <v>0</v>
      </c>
      <c r="M291">
        <v>2031</v>
      </c>
      <c r="N291">
        <v>0</v>
      </c>
      <c r="O291">
        <v>0.57415300000000002</v>
      </c>
      <c r="P291">
        <v>0.61545300000000003</v>
      </c>
      <c r="Q291">
        <v>0</v>
      </c>
      <c r="R291">
        <v>0</v>
      </c>
      <c r="S291">
        <v>0</v>
      </c>
      <c r="T291">
        <v>0</v>
      </c>
      <c r="U291">
        <v>0</v>
      </c>
      <c r="W291" s="10">
        <f t="shared" si="56"/>
        <v>0</v>
      </c>
    </row>
    <row r="292" spans="1:23" ht="15" customHeight="1" x14ac:dyDescent="0.2">
      <c r="A292">
        <v>2032</v>
      </c>
      <c r="B292">
        <v>0</v>
      </c>
      <c r="C292">
        <v>0.57415300000000002</v>
      </c>
      <c r="D292">
        <v>0.61545300000000003</v>
      </c>
      <c r="E292">
        <v>0</v>
      </c>
      <c r="F292">
        <v>0</v>
      </c>
      <c r="G292">
        <v>0</v>
      </c>
      <c r="H292">
        <v>0</v>
      </c>
      <c r="I292">
        <v>0</v>
      </c>
      <c r="K292" s="10">
        <f t="shared" si="55"/>
        <v>0</v>
      </c>
      <c r="M292">
        <v>2032</v>
      </c>
      <c r="N292">
        <v>0</v>
      </c>
      <c r="O292">
        <v>0.57415300000000002</v>
      </c>
      <c r="P292">
        <v>0.61545300000000003</v>
      </c>
      <c r="Q292">
        <v>0</v>
      </c>
      <c r="R292">
        <v>0</v>
      </c>
      <c r="S292">
        <v>0</v>
      </c>
      <c r="T292">
        <v>0</v>
      </c>
      <c r="U292">
        <v>0</v>
      </c>
      <c r="W292" s="10">
        <f t="shared" si="56"/>
        <v>0</v>
      </c>
    </row>
    <row r="293" spans="1:23" ht="15" customHeight="1" x14ac:dyDescent="0.2">
      <c r="A293">
        <v>2033</v>
      </c>
      <c r="B293">
        <v>0</v>
      </c>
      <c r="C293">
        <v>0.57415300000000002</v>
      </c>
      <c r="D293">
        <v>0.61545300000000003</v>
      </c>
      <c r="E293">
        <v>0</v>
      </c>
      <c r="F293">
        <v>0</v>
      </c>
      <c r="G293">
        <v>0</v>
      </c>
      <c r="H293">
        <v>0</v>
      </c>
      <c r="I293">
        <v>0</v>
      </c>
      <c r="K293" s="10">
        <f t="shared" si="55"/>
        <v>0</v>
      </c>
      <c r="M293">
        <v>2033</v>
      </c>
      <c r="N293">
        <v>0</v>
      </c>
      <c r="O293">
        <v>0.57415300000000002</v>
      </c>
      <c r="P293">
        <v>0.61545300000000003</v>
      </c>
      <c r="Q293">
        <v>0</v>
      </c>
      <c r="R293">
        <v>0</v>
      </c>
      <c r="S293">
        <v>0</v>
      </c>
      <c r="T293">
        <v>0</v>
      </c>
      <c r="U293">
        <v>0</v>
      </c>
      <c r="W293" s="10">
        <f t="shared" si="56"/>
        <v>0</v>
      </c>
    </row>
    <row r="294" spans="1:23" ht="15" customHeight="1" x14ac:dyDescent="0.2">
      <c r="A294">
        <v>2034</v>
      </c>
      <c r="B294">
        <v>0</v>
      </c>
      <c r="C294">
        <v>0.57415300000000002</v>
      </c>
      <c r="D294">
        <v>0.61545300000000003</v>
      </c>
      <c r="E294">
        <v>0</v>
      </c>
      <c r="F294">
        <v>0</v>
      </c>
      <c r="G294">
        <v>0</v>
      </c>
      <c r="H294">
        <v>0</v>
      </c>
      <c r="I294">
        <v>0</v>
      </c>
      <c r="K294" s="10">
        <f t="shared" si="55"/>
        <v>0</v>
      </c>
      <c r="M294">
        <v>2034</v>
      </c>
      <c r="N294">
        <v>0</v>
      </c>
      <c r="O294">
        <v>0.57415300000000002</v>
      </c>
      <c r="P294">
        <v>0.61545300000000003</v>
      </c>
      <c r="Q294">
        <v>0</v>
      </c>
      <c r="R294">
        <v>0</v>
      </c>
      <c r="S294">
        <v>0</v>
      </c>
      <c r="T294">
        <v>0</v>
      </c>
      <c r="U294">
        <v>0</v>
      </c>
      <c r="W294" s="10">
        <f t="shared" si="56"/>
        <v>0</v>
      </c>
    </row>
    <row r="295" spans="1:23" ht="15" customHeight="1" x14ac:dyDescent="0.2"/>
    <row r="296" spans="1:23" ht="15" customHeight="1" x14ac:dyDescent="0.2">
      <c r="A296" t="s">
        <v>29</v>
      </c>
      <c r="B296" t="s">
        <v>109</v>
      </c>
      <c r="M296" t="s">
        <v>29</v>
      </c>
      <c r="N296" t="s">
        <v>109</v>
      </c>
    </row>
    <row r="297" spans="1:23" ht="15" customHeight="1" x14ac:dyDescent="0.2">
      <c r="A297" t="s">
        <v>6</v>
      </c>
      <c r="B297" t="s">
        <v>30</v>
      </c>
      <c r="C297" t="s">
        <v>31</v>
      </c>
      <c r="D297" t="s">
        <v>32</v>
      </c>
      <c r="E297" t="s">
        <v>33</v>
      </c>
      <c r="F297" t="s">
        <v>34</v>
      </c>
      <c r="G297" t="s">
        <v>35</v>
      </c>
      <c r="H297" t="s">
        <v>36</v>
      </c>
      <c r="I297" t="s">
        <v>37</v>
      </c>
      <c r="M297" t="s">
        <v>6</v>
      </c>
      <c r="N297" t="s">
        <v>30</v>
      </c>
      <c r="O297" t="s">
        <v>31</v>
      </c>
      <c r="P297" t="s">
        <v>32</v>
      </c>
      <c r="Q297" t="s">
        <v>33</v>
      </c>
      <c r="R297" t="s">
        <v>34</v>
      </c>
      <c r="S297" t="s">
        <v>35</v>
      </c>
      <c r="T297" t="s">
        <v>36</v>
      </c>
      <c r="U297" t="s">
        <v>37</v>
      </c>
    </row>
    <row r="298" spans="1:23" ht="15" customHeight="1" x14ac:dyDescent="0.2">
      <c r="A298">
        <v>2021</v>
      </c>
      <c r="B298">
        <v>14.776300000000001</v>
      </c>
      <c r="C298">
        <v>5.9105100000000004</v>
      </c>
      <c r="D298">
        <v>5.1717000000000004</v>
      </c>
      <c r="E298">
        <v>8.6847600000000007</v>
      </c>
      <c r="F298">
        <v>8.6847600000000007</v>
      </c>
      <c r="G298">
        <v>8.6847600000000007</v>
      </c>
      <c r="H298">
        <v>8.6847600000000007</v>
      </c>
      <c r="I298" s="1">
        <v>7.4606999999999995E-14</v>
      </c>
      <c r="K298" s="10">
        <f t="shared" ref="K298:K311" si="57">G298*1000</f>
        <v>8684.76</v>
      </c>
      <c r="M298">
        <v>2021</v>
      </c>
      <c r="N298">
        <v>14.776300000000001</v>
      </c>
      <c r="O298">
        <v>5.9105100000000004</v>
      </c>
      <c r="P298">
        <v>5.1717000000000004</v>
      </c>
      <c r="Q298">
        <v>8.6847600000000007</v>
      </c>
      <c r="R298">
        <v>8.6847600000000007</v>
      </c>
      <c r="S298">
        <v>8.6847600000000007</v>
      </c>
      <c r="T298">
        <v>8.6847600000000007</v>
      </c>
      <c r="U298" s="1">
        <v>7.4606999999999995E-14</v>
      </c>
      <c r="W298" s="10">
        <f t="shared" ref="W298:W311" si="58">S298*1000</f>
        <v>8684.76</v>
      </c>
    </row>
    <row r="299" spans="1:23" ht="15" customHeight="1" x14ac:dyDescent="0.2">
      <c r="A299">
        <v>2022</v>
      </c>
      <c r="B299">
        <v>14.776300000000001</v>
      </c>
      <c r="C299">
        <v>5.9105100000000004</v>
      </c>
      <c r="D299">
        <v>5.1717000000000004</v>
      </c>
      <c r="E299">
        <v>8.70899</v>
      </c>
      <c r="F299">
        <v>8.70899</v>
      </c>
      <c r="G299">
        <v>8.70899</v>
      </c>
      <c r="H299">
        <v>8.70899</v>
      </c>
      <c r="I299" s="1">
        <v>5.3290699999999996E-15</v>
      </c>
      <c r="K299" s="10">
        <f t="shared" si="57"/>
        <v>8708.99</v>
      </c>
      <c r="M299">
        <v>2022</v>
      </c>
      <c r="N299">
        <v>14.776300000000001</v>
      </c>
      <c r="O299">
        <v>5.9105100000000004</v>
      </c>
      <c r="P299">
        <v>5.1717000000000004</v>
      </c>
      <c r="Q299">
        <v>8.6483100000000004</v>
      </c>
      <c r="R299">
        <v>8.6483100000000004</v>
      </c>
      <c r="S299">
        <v>8.6483100000000004</v>
      </c>
      <c r="T299">
        <v>8.6483100000000004</v>
      </c>
      <c r="U299" s="1">
        <v>3.1419200000000003E-8</v>
      </c>
      <c r="W299" s="10">
        <f t="shared" si="58"/>
        <v>8648.31</v>
      </c>
    </row>
    <row r="300" spans="1:23" ht="15" customHeight="1" x14ac:dyDescent="0.2">
      <c r="A300">
        <v>2023</v>
      </c>
      <c r="B300">
        <v>14.776300000000001</v>
      </c>
      <c r="C300">
        <v>5.9105100000000004</v>
      </c>
      <c r="D300">
        <v>5.1717000000000004</v>
      </c>
      <c r="E300">
        <v>8.8316099999999995</v>
      </c>
      <c r="F300">
        <v>8.8316099999999995</v>
      </c>
      <c r="G300">
        <v>8.8316099999999995</v>
      </c>
      <c r="H300">
        <v>8.8316099999999995</v>
      </c>
      <c r="I300" s="1">
        <v>7.2830599999999997E-14</v>
      </c>
      <c r="K300" s="10">
        <f t="shared" si="57"/>
        <v>8831.6099999999988</v>
      </c>
      <c r="M300">
        <v>2023</v>
      </c>
      <c r="N300">
        <v>14.776300000000001</v>
      </c>
      <c r="O300">
        <v>5.9105100000000004</v>
      </c>
      <c r="P300">
        <v>5.1717000000000004</v>
      </c>
      <c r="Q300">
        <v>8.6270299999999995</v>
      </c>
      <c r="R300">
        <v>8.6270299999999995</v>
      </c>
      <c r="S300">
        <v>8.6270299999999995</v>
      </c>
      <c r="T300">
        <v>8.6270299999999995</v>
      </c>
      <c r="U300" s="1">
        <v>2.31823E-7</v>
      </c>
      <c r="W300" s="10">
        <f t="shared" si="58"/>
        <v>8627.0299999999988</v>
      </c>
    </row>
    <row r="301" spans="1:23" ht="15" customHeight="1" x14ac:dyDescent="0.2">
      <c r="A301">
        <v>2024</v>
      </c>
      <c r="B301">
        <v>14.776300000000001</v>
      </c>
      <c r="C301">
        <v>5.9105100000000004</v>
      </c>
      <c r="D301">
        <v>5.1717000000000004</v>
      </c>
      <c r="E301">
        <v>8.9480500000000003</v>
      </c>
      <c r="F301">
        <v>8.9480500000000003</v>
      </c>
      <c r="G301">
        <v>8.9480500000000003</v>
      </c>
      <c r="H301">
        <v>8.9480500000000003</v>
      </c>
      <c r="I301" s="1">
        <v>1.4210899999999999E-14</v>
      </c>
      <c r="K301" s="10">
        <f t="shared" si="57"/>
        <v>8948.0500000000011</v>
      </c>
      <c r="M301">
        <v>2024</v>
      </c>
      <c r="N301">
        <v>14.776300000000001</v>
      </c>
      <c r="O301">
        <v>5.9105100000000004</v>
      </c>
      <c r="P301">
        <v>5.1717000000000004</v>
      </c>
      <c r="Q301">
        <v>8.6613100000000003</v>
      </c>
      <c r="R301">
        <v>8.6613100000000003</v>
      </c>
      <c r="S301">
        <v>8.6613100000000003</v>
      </c>
      <c r="T301">
        <v>8.6613100000000003</v>
      </c>
      <c r="U301" s="1">
        <v>4.4949799999999999E-7</v>
      </c>
      <c r="W301" s="10">
        <f t="shared" si="58"/>
        <v>8661.31</v>
      </c>
    </row>
    <row r="302" spans="1:23" ht="15" customHeight="1" x14ac:dyDescent="0.2">
      <c r="A302">
        <v>2025</v>
      </c>
      <c r="B302">
        <v>14.776300000000001</v>
      </c>
      <c r="C302">
        <v>5.9105100000000004</v>
      </c>
      <c r="D302">
        <v>5.1717000000000004</v>
      </c>
      <c r="E302">
        <v>9.0771499999999996</v>
      </c>
      <c r="F302">
        <v>9.0771499999999996</v>
      </c>
      <c r="G302">
        <v>9.0771499999999996</v>
      </c>
      <c r="H302">
        <v>9.0771499999999996</v>
      </c>
      <c r="I302" s="1">
        <v>4.9737999999999998E-14</v>
      </c>
      <c r="K302" s="10">
        <f t="shared" si="57"/>
        <v>9077.15</v>
      </c>
      <c r="M302">
        <v>2025</v>
      </c>
      <c r="N302">
        <v>14.776300000000001</v>
      </c>
      <c r="O302">
        <v>5.9105100000000004</v>
      </c>
      <c r="P302">
        <v>5.1717000000000004</v>
      </c>
      <c r="Q302">
        <v>8.7911699999999993</v>
      </c>
      <c r="R302">
        <v>8.7911699999999993</v>
      </c>
      <c r="S302">
        <v>8.7911699999999993</v>
      </c>
      <c r="T302">
        <v>8.7911699999999993</v>
      </c>
      <c r="U302" s="1">
        <v>4.4881099999999998E-7</v>
      </c>
      <c r="W302" s="10">
        <f t="shared" si="58"/>
        <v>8791.17</v>
      </c>
    </row>
    <row r="303" spans="1:23" ht="15" customHeight="1" x14ac:dyDescent="0.2">
      <c r="A303">
        <v>2026</v>
      </c>
      <c r="B303">
        <v>14.776300000000001</v>
      </c>
      <c r="C303">
        <v>5.9105100000000004</v>
      </c>
      <c r="D303">
        <v>5.1717000000000004</v>
      </c>
      <c r="E303">
        <v>9.2088400000000004</v>
      </c>
      <c r="F303">
        <v>9.2089099999999995</v>
      </c>
      <c r="G303">
        <v>9.2089200000000009</v>
      </c>
      <c r="H303">
        <v>9.2090300000000003</v>
      </c>
      <c r="I303" s="1">
        <v>6.3037899999999995E-5</v>
      </c>
      <c r="K303" s="10">
        <f t="shared" si="57"/>
        <v>9208.92</v>
      </c>
      <c r="M303">
        <v>2026</v>
      </c>
      <c r="N303">
        <v>14.776300000000001</v>
      </c>
      <c r="O303">
        <v>5.9105100000000004</v>
      </c>
      <c r="P303">
        <v>5.1717000000000004</v>
      </c>
      <c r="Q303">
        <v>8.9246400000000001</v>
      </c>
      <c r="R303">
        <v>8.9247099999999993</v>
      </c>
      <c r="S303">
        <v>8.9247200000000007</v>
      </c>
      <c r="T303">
        <v>8.92483</v>
      </c>
      <c r="U303" s="1">
        <v>6.3476699999999995E-5</v>
      </c>
      <c r="W303" s="10">
        <f t="shared" si="58"/>
        <v>8924.7200000000012</v>
      </c>
    </row>
    <row r="304" spans="1:23" ht="15" customHeight="1" x14ac:dyDescent="0.2">
      <c r="A304">
        <v>2027</v>
      </c>
      <c r="B304">
        <v>14.776300000000001</v>
      </c>
      <c r="C304">
        <v>5.9105100000000004</v>
      </c>
      <c r="D304">
        <v>5.1717000000000004</v>
      </c>
      <c r="E304">
        <v>9.3344100000000001</v>
      </c>
      <c r="F304">
        <v>9.3346199999999993</v>
      </c>
      <c r="G304">
        <v>9.3346400000000003</v>
      </c>
      <c r="H304">
        <v>9.3349299999999999</v>
      </c>
      <c r="I304">
        <v>1.7018799999999999E-4</v>
      </c>
      <c r="K304" s="10">
        <f t="shared" si="57"/>
        <v>9334.64</v>
      </c>
      <c r="M304">
        <v>2027</v>
      </c>
      <c r="N304">
        <v>14.776300000000001</v>
      </c>
      <c r="O304">
        <v>5.9105100000000004</v>
      </c>
      <c r="P304">
        <v>5.1717000000000004</v>
      </c>
      <c r="Q304">
        <v>9.0530899999999992</v>
      </c>
      <c r="R304">
        <v>9.0533000000000001</v>
      </c>
      <c r="S304">
        <v>9.0533199999999994</v>
      </c>
      <c r="T304">
        <v>9.0536100000000008</v>
      </c>
      <c r="U304">
        <v>1.7061600000000001E-4</v>
      </c>
      <c r="W304" s="10">
        <f t="shared" si="58"/>
        <v>9053.32</v>
      </c>
    </row>
    <row r="305" spans="1:23" ht="15" customHeight="1" x14ac:dyDescent="0.2">
      <c r="A305">
        <v>2028</v>
      </c>
      <c r="B305">
        <v>14.776300000000001</v>
      </c>
      <c r="C305">
        <v>5.9105100000000004</v>
      </c>
      <c r="D305">
        <v>5.1717000000000004</v>
      </c>
      <c r="E305">
        <v>9.4503400000000006</v>
      </c>
      <c r="F305">
        <v>9.4508600000000005</v>
      </c>
      <c r="G305">
        <v>9.4509100000000004</v>
      </c>
      <c r="H305">
        <v>9.4516200000000001</v>
      </c>
      <c r="I305">
        <v>4.0966899999999998E-4</v>
      </c>
      <c r="K305" s="10">
        <f t="shared" si="57"/>
        <v>9450.91</v>
      </c>
      <c r="M305">
        <v>2028</v>
      </c>
      <c r="N305">
        <v>14.776300000000001</v>
      </c>
      <c r="O305">
        <v>5.9105100000000004</v>
      </c>
      <c r="P305">
        <v>5.1717000000000004</v>
      </c>
      <c r="Q305">
        <v>9.1728900000000007</v>
      </c>
      <c r="R305">
        <v>9.1734100000000005</v>
      </c>
      <c r="S305">
        <v>9.1734500000000008</v>
      </c>
      <c r="T305">
        <v>9.1741700000000002</v>
      </c>
      <c r="U305">
        <v>4.1008100000000002E-4</v>
      </c>
      <c r="W305" s="10">
        <f t="shared" si="58"/>
        <v>9173.4500000000007</v>
      </c>
    </row>
    <row r="306" spans="1:23" ht="15" customHeight="1" x14ac:dyDescent="0.2">
      <c r="A306">
        <v>2029</v>
      </c>
      <c r="B306">
        <v>14.776300000000001</v>
      </c>
      <c r="C306">
        <v>5.9105100000000004</v>
      </c>
      <c r="D306">
        <v>5.1717000000000004</v>
      </c>
      <c r="E306">
        <v>9.5572400000000002</v>
      </c>
      <c r="F306">
        <v>9.5586699999999993</v>
      </c>
      <c r="G306">
        <v>9.5587900000000001</v>
      </c>
      <c r="H306">
        <v>9.5607799999999994</v>
      </c>
      <c r="I306">
        <v>1.1328200000000001E-3</v>
      </c>
      <c r="K306" s="10">
        <f t="shared" si="57"/>
        <v>9558.7900000000009</v>
      </c>
      <c r="M306">
        <v>2029</v>
      </c>
      <c r="N306">
        <v>14.776300000000001</v>
      </c>
      <c r="O306">
        <v>5.9105100000000004</v>
      </c>
      <c r="P306">
        <v>5.1717000000000004</v>
      </c>
      <c r="Q306">
        <v>9.2843900000000001</v>
      </c>
      <c r="R306">
        <v>9.2858300000000007</v>
      </c>
      <c r="S306">
        <v>9.2859499999999997</v>
      </c>
      <c r="T306">
        <v>9.2879299999999994</v>
      </c>
      <c r="U306">
        <v>1.1332099999999999E-3</v>
      </c>
      <c r="W306" s="10">
        <f t="shared" si="58"/>
        <v>9285.9499999999989</v>
      </c>
    </row>
    <row r="307" spans="1:23" ht="15" customHeight="1" x14ac:dyDescent="0.2">
      <c r="A307">
        <v>2030</v>
      </c>
      <c r="B307">
        <v>14.776300000000001</v>
      </c>
      <c r="C307">
        <v>5.9105100000000004</v>
      </c>
      <c r="D307">
        <v>5.1717000000000004</v>
      </c>
      <c r="E307">
        <v>9.6563499999999998</v>
      </c>
      <c r="F307">
        <v>9.6600400000000004</v>
      </c>
      <c r="G307">
        <v>9.6603700000000003</v>
      </c>
      <c r="H307">
        <v>9.6654800000000005</v>
      </c>
      <c r="I307">
        <v>2.9336599999999998E-3</v>
      </c>
      <c r="K307" s="10">
        <f t="shared" si="57"/>
        <v>9660.3700000000008</v>
      </c>
      <c r="M307">
        <v>2030</v>
      </c>
      <c r="N307">
        <v>14.776300000000001</v>
      </c>
      <c r="O307">
        <v>5.9105100000000004</v>
      </c>
      <c r="P307">
        <v>5.1717000000000004</v>
      </c>
      <c r="Q307">
        <v>9.3887099999999997</v>
      </c>
      <c r="R307">
        <v>9.3924000000000003</v>
      </c>
      <c r="S307">
        <v>9.3927200000000006</v>
      </c>
      <c r="T307">
        <v>9.3978400000000004</v>
      </c>
      <c r="U307">
        <v>2.934E-3</v>
      </c>
      <c r="W307" s="10">
        <f t="shared" si="58"/>
        <v>9392.7200000000012</v>
      </c>
    </row>
    <row r="308" spans="1:23" ht="15" customHeight="1" x14ac:dyDescent="0.2">
      <c r="A308">
        <v>2031</v>
      </c>
      <c r="B308">
        <v>14.776300000000001</v>
      </c>
      <c r="C308">
        <v>5.9105100000000004</v>
      </c>
      <c r="D308">
        <v>5.1717000000000004</v>
      </c>
      <c r="E308">
        <v>9.7526200000000003</v>
      </c>
      <c r="F308">
        <v>9.7609700000000004</v>
      </c>
      <c r="G308">
        <v>9.7616599999999991</v>
      </c>
      <c r="H308">
        <v>9.7728999999999999</v>
      </c>
      <c r="I308">
        <v>6.4813500000000003E-3</v>
      </c>
      <c r="K308" s="10">
        <f t="shared" si="57"/>
        <v>9761.66</v>
      </c>
      <c r="M308">
        <v>2031</v>
      </c>
      <c r="N308">
        <v>14.776300000000001</v>
      </c>
      <c r="O308">
        <v>5.9105100000000004</v>
      </c>
      <c r="P308">
        <v>5.1717000000000004</v>
      </c>
      <c r="Q308">
        <v>9.4905200000000001</v>
      </c>
      <c r="R308">
        <v>9.4988700000000001</v>
      </c>
      <c r="S308">
        <v>9.4995600000000007</v>
      </c>
      <c r="T308">
        <v>9.5107999999999997</v>
      </c>
      <c r="U308">
        <v>6.4815999999999997E-3</v>
      </c>
      <c r="W308" s="10">
        <f t="shared" si="58"/>
        <v>9499.5600000000013</v>
      </c>
    </row>
    <row r="309" spans="1:23" ht="15" customHeight="1" x14ac:dyDescent="0.2">
      <c r="A309">
        <v>2032</v>
      </c>
      <c r="B309">
        <v>14.776300000000001</v>
      </c>
      <c r="C309">
        <v>5.9105100000000004</v>
      </c>
      <c r="D309">
        <v>5.1717000000000004</v>
      </c>
      <c r="E309">
        <v>9.8355499999999996</v>
      </c>
      <c r="F309">
        <v>9.8522800000000004</v>
      </c>
      <c r="G309">
        <v>9.8538599999999992</v>
      </c>
      <c r="H309">
        <v>9.8767700000000005</v>
      </c>
      <c r="I309">
        <v>1.31203E-2</v>
      </c>
      <c r="K309" s="10">
        <f t="shared" si="57"/>
        <v>9853.8599999999988</v>
      </c>
      <c r="M309">
        <v>2032</v>
      </c>
      <c r="N309">
        <v>14.776300000000001</v>
      </c>
      <c r="O309">
        <v>5.9105100000000004</v>
      </c>
      <c r="P309">
        <v>5.1717000000000004</v>
      </c>
      <c r="Q309">
        <v>9.5797799999999995</v>
      </c>
      <c r="R309">
        <v>9.5965000000000007</v>
      </c>
      <c r="S309">
        <v>9.5980899999999991</v>
      </c>
      <c r="T309">
        <v>9.6210000000000004</v>
      </c>
      <c r="U309">
        <v>1.3120400000000001E-2</v>
      </c>
      <c r="W309" s="10">
        <f t="shared" si="58"/>
        <v>9598.0899999999983</v>
      </c>
    </row>
    <row r="310" spans="1:23" ht="15" customHeight="1" x14ac:dyDescent="0.2">
      <c r="A310">
        <v>2033</v>
      </c>
      <c r="B310">
        <v>14.776300000000001</v>
      </c>
      <c r="C310">
        <v>5.9105100000000004</v>
      </c>
      <c r="D310">
        <v>5.1717000000000004</v>
      </c>
      <c r="E310">
        <v>9.9194499999999994</v>
      </c>
      <c r="F310">
        <v>9.9500600000000006</v>
      </c>
      <c r="G310">
        <v>9.9528800000000004</v>
      </c>
      <c r="H310">
        <v>9.9944900000000008</v>
      </c>
      <c r="I310">
        <v>2.4051199999999998E-2</v>
      </c>
      <c r="K310" s="10">
        <f t="shared" si="57"/>
        <v>9952.880000000001</v>
      </c>
      <c r="M310">
        <v>2033</v>
      </c>
      <c r="N310">
        <v>14.776300000000001</v>
      </c>
      <c r="O310">
        <v>5.9105100000000004</v>
      </c>
      <c r="P310">
        <v>5.1717000000000004</v>
      </c>
      <c r="Q310">
        <v>9.6703499999999991</v>
      </c>
      <c r="R310">
        <v>9.7009600000000002</v>
      </c>
      <c r="S310">
        <v>9.7037700000000005</v>
      </c>
      <c r="T310">
        <v>9.7453900000000004</v>
      </c>
      <c r="U310">
        <v>2.4050999999999999E-2</v>
      </c>
      <c r="W310" s="10">
        <f t="shared" si="58"/>
        <v>9703.77</v>
      </c>
    </row>
    <row r="311" spans="1:23" ht="15" customHeight="1" x14ac:dyDescent="0.2">
      <c r="A311">
        <v>2034</v>
      </c>
      <c r="B311">
        <v>14.776300000000001</v>
      </c>
      <c r="C311">
        <v>5.9105100000000004</v>
      </c>
      <c r="D311">
        <v>5.1717000000000004</v>
      </c>
      <c r="E311">
        <v>10.0044</v>
      </c>
      <c r="F311">
        <v>10.055099999999999</v>
      </c>
      <c r="G311">
        <v>10.0601</v>
      </c>
      <c r="H311">
        <v>10.130599999999999</v>
      </c>
      <c r="I311">
        <v>4.0403099999999997E-2</v>
      </c>
      <c r="K311" s="10">
        <f t="shared" si="57"/>
        <v>10060.1</v>
      </c>
      <c r="M311">
        <v>2034</v>
      </c>
      <c r="N311">
        <v>14.776300000000001</v>
      </c>
      <c r="O311">
        <v>5.9105100000000004</v>
      </c>
      <c r="P311">
        <v>5.1717000000000004</v>
      </c>
      <c r="Q311">
        <v>9.7620699999999996</v>
      </c>
      <c r="R311">
        <v>9.8128200000000003</v>
      </c>
      <c r="S311">
        <v>9.8177900000000005</v>
      </c>
      <c r="T311">
        <v>9.8882600000000007</v>
      </c>
      <c r="U311">
        <v>4.04027E-2</v>
      </c>
      <c r="W311" s="10">
        <f t="shared" si="58"/>
        <v>9817.7900000000009</v>
      </c>
    </row>
    <row r="312" spans="1:23" ht="15" customHeight="1" x14ac:dyDescent="0.2"/>
    <row r="313" spans="1:23" ht="15" customHeight="1" x14ac:dyDescent="0.2">
      <c r="A313" t="s">
        <v>107</v>
      </c>
      <c r="M313" t="s">
        <v>107</v>
      </c>
    </row>
    <row r="314" spans="1:23" ht="15" customHeight="1" x14ac:dyDescent="0.2">
      <c r="A314" t="s">
        <v>6</v>
      </c>
      <c r="B314" t="s">
        <v>39</v>
      </c>
      <c r="C314" t="s">
        <v>40</v>
      </c>
      <c r="D314" t="s">
        <v>41</v>
      </c>
      <c r="E314" t="s">
        <v>42</v>
      </c>
      <c r="F314" t="s">
        <v>43</v>
      </c>
      <c r="G314" t="s">
        <v>44</v>
      </c>
      <c r="H314" t="s">
        <v>45</v>
      </c>
      <c r="I314" t="s">
        <v>46</v>
      </c>
      <c r="M314" t="s">
        <v>6</v>
      </c>
      <c r="N314" t="s">
        <v>39</v>
      </c>
      <c r="O314" t="s">
        <v>40</v>
      </c>
      <c r="P314" t="s">
        <v>41</v>
      </c>
      <c r="Q314" t="s">
        <v>42</v>
      </c>
      <c r="R314" t="s">
        <v>43</v>
      </c>
      <c r="S314" t="s">
        <v>44</v>
      </c>
      <c r="T314" t="s">
        <v>45</v>
      </c>
      <c r="U314" t="s">
        <v>46</v>
      </c>
    </row>
    <row r="315" spans="1:23" ht="15" customHeight="1" x14ac:dyDescent="0.2">
      <c r="A315">
        <v>2021</v>
      </c>
      <c r="B315">
        <v>0</v>
      </c>
      <c r="C315">
        <v>3.8128099999999998E-2</v>
      </c>
      <c r="D315">
        <v>4.5961799999999997E-2</v>
      </c>
      <c r="E315">
        <v>1.8345799999999999E-2</v>
      </c>
      <c r="F315">
        <v>1.8345799999999999E-2</v>
      </c>
      <c r="G315">
        <v>1.8345799999999999E-2</v>
      </c>
      <c r="H315">
        <v>1.8345799999999999E-2</v>
      </c>
      <c r="I315" s="1">
        <v>1.3877799999999999E-17</v>
      </c>
      <c r="K315" s="10"/>
      <c r="M315">
        <v>2021</v>
      </c>
      <c r="N315">
        <v>0</v>
      </c>
      <c r="O315">
        <v>3.8128099999999998E-2</v>
      </c>
      <c r="P315">
        <v>4.5961799999999997E-2</v>
      </c>
      <c r="Q315">
        <v>1.8345799999999999E-2</v>
      </c>
      <c r="R315">
        <v>1.8345799999999999E-2</v>
      </c>
      <c r="S315">
        <v>1.8345799999999999E-2</v>
      </c>
      <c r="T315">
        <v>1.8345799999999999E-2</v>
      </c>
      <c r="U315" s="1">
        <v>1.3877799999999999E-17</v>
      </c>
    </row>
    <row r="316" spans="1:23" ht="15" customHeight="1" x14ac:dyDescent="0.2">
      <c r="A316">
        <v>2022</v>
      </c>
      <c r="B316">
        <v>0</v>
      </c>
      <c r="C316">
        <v>3.8128099999999998E-2</v>
      </c>
      <c r="D316">
        <v>4.5961799999999997E-2</v>
      </c>
      <c r="E316">
        <v>0</v>
      </c>
      <c r="F316">
        <v>0</v>
      </c>
      <c r="G316">
        <v>0</v>
      </c>
      <c r="H316">
        <v>0</v>
      </c>
      <c r="I316" s="1">
        <v>0</v>
      </c>
      <c r="K316" s="10"/>
      <c r="M316">
        <v>2022</v>
      </c>
      <c r="N316">
        <v>0</v>
      </c>
      <c r="O316">
        <v>3.8128099999999998E-2</v>
      </c>
      <c r="P316">
        <v>4.5961799999999997E-2</v>
      </c>
      <c r="Q316">
        <v>1.7034199999999999E-2</v>
      </c>
      <c r="R316">
        <v>1.7034199999999999E-2</v>
      </c>
      <c r="S316">
        <v>1.7034199999999999E-2</v>
      </c>
      <c r="T316">
        <v>1.7034199999999999E-2</v>
      </c>
      <c r="U316" s="1">
        <v>8.85108E-9</v>
      </c>
    </row>
    <row r="317" spans="1:23" ht="15" customHeight="1" x14ac:dyDescent="0.2">
      <c r="A317">
        <v>2023</v>
      </c>
      <c r="B317">
        <v>0</v>
      </c>
      <c r="C317">
        <v>3.8128099999999998E-2</v>
      </c>
      <c r="D317">
        <v>4.5961799999999997E-2</v>
      </c>
      <c r="E317">
        <v>0</v>
      </c>
      <c r="F317">
        <v>0</v>
      </c>
      <c r="G317">
        <v>0</v>
      </c>
      <c r="H317">
        <v>0</v>
      </c>
      <c r="I317" s="1">
        <v>0</v>
      </c>
      <c r="K317" s="10"/>
      <c r="M317">
        <v>2023</v>
      </c>
      <c r="N317">
        <v>0</v>
      </c>
      <c r="O317">
        <v>3.8128099999999998E-2</v>
      </c>
      <c r="P317">
        <v>4.5961799999999997E-2</v>
      </c>
      <c r="Q317">
        <v>1.6690799999999999E-2</v>
      </c>
      <c r="R317">
        <v>1.6690900000000002E-2</v>
      </c>
      <c r="S317">
        <v>1.6690900000000002E-2</v>
      </c>
      <c r="T317">
        <v>1.6690900000000002E-2</v>
      </c>
      <c r="U317" s="1">
        <v>4.4859300000000001E-8</v>
      </c>
    </row>
    <row r="318" spans="1:23" ht="15" customHeight="1" x14ac:dyDescent="0.2">
      <c r="A318">
        <v>2024</v>
      </c>
      <c r="B318">
        <v>0</v>
      </c>
      <c r="C318">
        <v>3.8128099999999998E-2</v>
      </c>
      <c r="D318">
        <v>4.5961799999999997E-2</v>
      </c>
      <c r="E318">
        <v>0</v>
      </c>
      <c r="F318">
        <v>0</v>
      </c>
      <c r="G318">
        <v>0</v>
      </c>
      <c r="H318">
        <v>0</v>
      </c>
      <c r="I318">
        <v>0</v>
      </c>
      <c r="K318" s="10"/>
      <c r="M318">
        <v>2024</v>
      </c>
      <c r="N318">
        <v>0</v>
      </c>
      <c r="O318">
        <v>3.8128099999999998E-2</v>
      </c>
      <c r="P318">
        <v>4.5961799999999997E-2</v>
      </c>
      <c r="Q318">
        <v>0</v>
      </c>
      <c r="R318">
        <v>0</v>
      </c>
      <c r="S318">
        <v>0</v>
      </c>
      <c r="T318">
        <v>0</v>
      </c>
      <c r="U318" s="1">
        <v>0</v>
      </c>
    </row>
    <row r="319" spans="1:23" ht="15" customHeight="1" x14ac:dyDescent="0.2">
      <c r="A319">
        <v>2025</v>
      </c>
      <c r="B319">
        <v>0</v>
      </c>
      <c r="C319">
        <v>3.8128099999999998E-2</v>
      </c>
      <c r="D319">
        <v>4.5961799999999997E-2</v>
      </c>
      <c r="E319">
        <v>0</v>
      </c>
      <c r="F319">
        <v>0</v>
      </c>
      <c r="G319">
        <v>0</v>
      </c>
      <c r="H319">
        <v>0</v>
      </c>
      <c r="I319">
        <v>0</v>
      </c>
      <c r="K319" s="10"/>
      <c r="M319">
        <v>2025</v>
      </c>
      <c r="N319">
        <v>0</v>
      </c>
      <c r="O319">
        <v>3.8128099999999998E-2</v>
      </c>
      <c r="P319">
        <v>4.5961799999999997E-2</v>
      </c>
      <c r="Q319">
        <v>0</v>
      </c>
      <c r="R319">
        <v>0</v>
      </c>
      <c r="S319">
        <v>0</v>
      </c>
      <c r="T319">
        <v>0</v>
      </c>
      <c r="U319">
        <v>0</v>
      </c>
    </row>
    <row r="320" spans="1:23" ht="15" customHeight="1" x14ac:dyDescent="0.2">
      <c r="A320">
        <v>2026</v>
      </c>
      <c r="B320">
        <v>0</v>
      </c>
      <c r="C320">
        <v>3.8128099999999998E-2</v>
      </c>
      <c r="D320">
        <v>4.5961799999999997E-2</v>
      </c>
      <c r="E320">
        <v>0</v>
      </c>
      <c r="F320">
        <v>0</v>
      </c>
      <c r="G320">
        <v>0</v>
      </c>
      <c r="H320">
        <v>0</v>
      </c>
      <c r="I320">
        <v>0</v>
      </c>
      <c r="K320" s="10"/>
      <c r="M320">
        <v>2026</v>
      </c>
      <c r="N320">
        <v>0</v>
      </c>
      <c r="O320">
        <v>3.8128099999999998E-2</v>
      </c>
      <c r="P320">
        <v>4.5961799999999997E-2</v>
      </c>
      <c r="Q320">
        <v>0</v>
      </c>
      <c r="R320">
        <v>0</v>
      </c>
      <c r="S320">
        <v>0</v>
      </c>
      <c r="T320">
        <v>0</v>
      </c>
      <c r="U320">
        <v>0</v>
      </c>
    </row>
    <row r="321" spans="1:23" ht="15" customHeight="1" x14ac:dyDescent="0.2">
      <c r="A321">
        <v>2027</v>
      </c>
      <c r="B321">
        <v>0</v>
      </c>
      <c r="C321">
        <v>3.8128099999999998E-2</v>
      </c>
      <c r="D321">
        <v>4.5961799999999997E-2</v>
      </c>
      <c r="E321">
        <v>0</v>
      </c>
      <c r="F321">
        <v>0</v>
      </c>
      <c r="G321">
        <v>0</v>
      </c>
      <c r="H321">
        <v>0</v>
      </c>
      <c r="I321">
        <v>0</v>
      </c>
      <c r="K321" s="10"/>
      <c r="M321">
        <v>2027</v>
      </c>
      <c r="N321">
        <v>0</v>
      </c>
      <c r="O321">
        <v>3.8128099999999998E-2</v>
      </c>
      <c r="P321">
        <v>4.5961799999999997E-2</v>
      </c>
      <c r="Q321">
        <v>0</v>
      </c>
      <c r="R321">
        <v>0</v>
      </c>
      <c r="S321">
        <v>0</v>
      </c>
      <c r="T321">
        <v>0</v>
      </c>
      <c r="U321">
        <v>0</v>
      </c>
    </row>
    <row r="322" spans="1:23" ht="15" customHeight="1" x14ac:dyDescent="0.2">
      <c r="A322">
        <v>2028</v>
      </c>
      <c r="B322">
        <v>0</v>
      </c>
      <c r="C322">
        <v>3.8128099999999998E-2</v>
      </c>
      <c r="D322">
        <v>4.5961799999999997E-2</v>
      </c>
      <c r="E322">
        <v>0</v>
      </c>
      <c r="F322">
        <v>0</v>
      </c>
      <c r="G322">
        <v>0</v>
      </c>
      <c r="H322">
        <v>0</v>
      </c>
      <c r="I322">
        <v>0</v>
      </c>
      <c r="K322" s="10"/>
      <c r="M322">
        <v>2028</v>
      </c>
      <c r="N322">
        <v>0</v>
      </c>
      <c r="O322">
        <v>3.8128099999999998E-2</v>
      </c>
      <c r="P322">
        <v>4.5961799999999997E-2</v>
      </c>
      <c r="Q322">
        <v>0</v>
      </c>
      <c r="R322">
        <v>0</v>
      </c>
      <c r="S322">
        <v>0</v>
      </c>
      <c r="T322">
        <v>0</v>
      </c>
      <c r="U322">
        <v>0</v>
      </c>
    </row>
    <row r="323" spans="1:23" ht="15" customHeight="1" x14ac:dyDescent="0.2">
      <c r="A323">
        <v>2029</v>
      </c>
      <c r="B323">
        <v>0</v>
      </c>
      <c r="C323">
        <v>3.8128099999999998E-2</v>
      </c>
      <c r="D323">
        <v>4.5961799999999997E-2</v>
      </c>
      <c r="E323">
        <v>0</v>
      </c>
      <c r="F323">
        <v>0</v>
      </c>
      <c r="G323">
        <v>0</v>
      </c>
      <c r="H323">
        <v>0</v>
      </c>
      <c r="I323">
        <v>0</v>
      </c>
      <c r="K323" s="10"/>
      <c r="M323">
        <v>2029</v>
      </c>
      <c r="N323">
        <v>0</v>
      </c>
      <c r="O323">
        <v>3.8128099999999998E-2</v>
      </c>
      <c r="P323">
        <v>4.5961799999999997E-2</v>
      </c>
      <c r="Q323">
        <v>0</v>
      </c>
      <c r="R323">
        <v>0</v>
      </c>
      <c r="S323">
        <v>0</v>
      </c>
      <c r="T323">
        <v>0</v>
      </c>
      <c r="U323">
        <v>0</v>
      </c>
    </row>
    <row r="324" spans="1:23" ht="15" customHeight="1" x14ac:dyDescent="0.2">
      <c r="A324">
        <v>2030</v>
      </c>
      <c r="B324">
        <v>0</v>
      </c>
      <c r="C324">
        <v>3.8128099999999998E-2</v>
      </c>
      <c r="D324">
        <v>4.5961799999999997E-2</v>
      </c>
      <c r="E324">
        <v>0</v>
      </c>
      <c r="F324">
        <v>0</v>
      </c>
      <c r="G324">
        <v>0</v>
      </c>
      <c r="H324">
        <v>0</v>
      </c>
      <c r="I324">
        <v>0</v>
      </c>
      <c r="K324" s="10"/>
      <c r="M324">
        <v>2030</v>
      </c>
      <c r="N324">
        <v>0</v>
      </c>
      <c r="O324">
        <v>3.8128099999999998E-2</v>
      </c>
      <c r="P324">
        <v>4.5961799999999997E-2</v>
      </c>
      <c r="Q324">
        <v>0</v>
      </c>
      <c r="R324">
        <v>0</v>
      </c>
      <c r="S324">
        <v>0</v>
      </c>
      <c r="T324">
        <v>0</v>
      </c>
      <c r="U324">
        <v>0</v>
      </c>
    </row>
    <row r="325" spans="1:23" ht="15" customHeight="1" x14ac:dyDescent="0.2">
      <c r="A325">
        <v>2031</v>
      </c>
      <c r="B325">
        <v>0</v>
      </c>
      <c r="C325">
        <v>3.8128099999999998E-2</v>
      </c>
      <c r="D325">
        <v>4.5961799999999997E-2</v>
      </c>
      <c r="E325">
        <v>0</v>
      </c>
      <c r="F325">
        <v>0</v>
      </c>
      <c r="G325">
        <v>0</v>
      </c>
      <c r="H325">
        <v>0</v>
      </c>
      <c r="I325">
        <v>0</v>
      </c>
      <c r="K325" s="10"/>
      <c r="M325">
        <v>2031</v>
      </c>
      <c r="N325">
        <v>0</v>
      </c>
      <c r="O325">
        <v>3.8128099999999998E-2</v>
      </c>
      <c r="P325">
        <v>4.5961799999999997E-2</v>
      </c>
      <c r="Q325">
        <v>0</v>
      </c>
      <c r="R325">
        <v>0</v>
      </c>
      <c r="S325">
        <v>0</v>
      </c>
      <c r="T325">
        <v>0</v>
      </c>
      <c r="U325">
        <v>0</v>
      </c>
    </row>
    <row r="326" spans="1:23" ht="15" customHeight="1" x14ac:dyDescent="0.2">
      <c r="A326">
        <v>2032</v>
      </c>
      <c r="B326">
        <v>0</v>
      </c>
      <c r="C326">
        <v>3.8128099999999998E-2</v>
      </c>
      <c r="D326">
        <v>4.5961799999999997E-2</v>
      </c>
      <c r="E326">
        <v>0</v>
      </c>
      <c r="F326">
        <v>0</v>
      </c>
      <c r="G326">
        <v>0</v>
      </c>
      <c r="H326">
        <v>0</v>
      </c>
      <c r="I326">
        <v>0</v>
      </c>
      <c r="K326" s="10"/>
      <c r="M326">
        <v>2032</v>
      </c>
      <c r="N326">
        <v>0</v>
      </c>
      <c r="O326">
        <v>3.8128099999999998E-2</v>
      </c>
      <c r="P326">
        <v>4.5961799999999997E-2</v>
      </c>
      <c r="Q326">
        <v>0</v>
      </c>
      <c r="R326">
        <v>0</v>
      </c>
      <c r="S326">
        <v>0</v>
      </c>
      <c r="T326">
        <v>0</v>
      </c>
      <c r="U326">
        <v>0</v>
      </c>
    </row>
    <row r="327" spans="1:23" ht="15" customHeight="1" x14ac:dyDescent="0.2">
      <c r="A327">
        <v>2033</v>
      </c>
      <c r="B327">
        <v>0</v>
      </c>
      <c r="C327">
        <v>3.8128099999999998E-2</v>
      </c>
      <c r="D327">
        <v>4.5961799999999997E-2</v>
      </c>
      <c r="E327">
        <v>0</v>
      </c>
      <c r="F327">
        <v>0</v>
      </c>
      <c r="G327">
        <v>0</v>
      </c>
      <c r="H327">
        <v>0</v>
      </c>
      <c r="I327">
        <v>0</v>
      </c>
      <c r="K327" s="10"/>
      <c r="M327">
        <v>2033</v>
      </c>
      <c r="N327">
        <v>0</v>
      </c>
      <c r="O327">
        <v>3.8128099999999998E-2</v>
      </c>
      <c r="P327">
        <v>4.5961799999999997E-2</v>
      </c>
      <c r="Q327">
        <v>0</v>
      </c>
      <c r="R327">
        <v>0</v>
      </c>
      <c r="S327">
        <v>0</v>
      </c>
      <c r="T327">
        <v>0</v>
      </c>
      <c r="U327">
        <v>0</v>
      </c>
    </row>
    <row r="328" spans="1:23" ht="15" customHeight="1" x14ac:dyDescent="0.2">
      <c r="A328">
        <v>2034</v>
      </c>
      <c r="B328">
        <v>0</v>
      </c>
      <c r="C328">
        <v>3.8128099999999998E-2</v>
      </c>
      <c r="D328">
        <v>4.5961799999999997E-2</v>
      </c>
      <c r="E328">
        <v>0</v>
      </c>
      <c r="F328">
        <v>0</v>
      </c>
      <c r="G328">
        <v>0</v>
      </c>
      <c r="H328">
        <v>0</v>
      </c>
      <c r="I328">
        <v>0</v>
      </c>
      <c r="K328" s="10"/>
      <c r="M328">
        <v>2034</v>
      </c>
      <c r="N328">
        <v>0</v>
      </c>
      <c r="O328">
        <v>3.8128099999999998E-2</v>
      </c>
      <c r="P328">
        <v>4.5961799999999997E-2</v>
      </c>
      <c r="Q328">
        <v>0</v>
      </c>
      <c r="R328">
        <v>0</v>
      </c>
      <c r="S328">
        <v>0</v>
      </c>
      <c r="T328">
        <v>0</v>
      </c>
      <c r="U328">
        <v>0</v>
      </c>
    </row>
    <row r="329" spans="1:23" ht="15" customHeight="1" x14ac:dyDescent="0.2"/>
    <row r="330" spans="1:23" ht="15" customHeight="1" x14ac:dyDescent="0.2">
      <c r="A330" t="s">
        <v>108</v>
      </c>
      <c r="M330" t="s">
        <v>108</v>
      </c>
    </row>
    <row r="331" spans="1:23" ht="15" customHeight="1" x14ac:dyDescent="0.2">
      <c r="A331" t="s">
        <v>6</v>
      </c>
      <c r="B331" t="s">
        <v>47</v>
      </c>
      <c r="C331" t="s">
        <v>48</v>
      </c>
      <c r="D331" t="s">
        <v>49</v>
      </c>
      <c r="E331" t="s">
        <v>50</v>
      </c>
      <c r="F331" t="s">
        <v>51</v>
      </c>
      <c r="G331" t="s">
        <v>52</v>
      </c>
      <c r="H331" t="s">
        <v>53</v>
      </c>
      <c r="I331" t="s">
        <v>54</v>
      </c>
      <c r="M331" t="s">
        <v>6</v>
      </c>
      <c r="N331" t="s">
        <v>47</v>
      </c>
      <c r="O331" t="s">
        <v>48</v>
      </c>
      <c r="P331" t="s">
        <v>49</v>
      </c>
      <c r="Q331" t="s">
        <v>50</v>
      </c>
      <c r="R331" t="s">
        <v>51</v>
      </c>
      <c r="S331" t="s">
        <v>52</v>
      </c>
      <c r="T331" t="s">
        <v>53</v>
      </c>
      <c r="U331" t="s">
        <v>54</v>
      </c>
    </row>
    <row r="332" spans="1:23" ht="15" customHeight="1" x14ac:dyDescent="0.2">
      <c r="A332">
        <v>2021</v>
      </c>
      <c r="B332">
        <v>81.051199999999994</v>
      </c>
      <c r="C332">
        <v>20.766300000000001</v>
      </c>
      <c r="D332">
        <v>19.077300000000001</v>
      </c>
      <c r="E332">
        <v>26.160599999999999</v>
      </c>
      <c r="F332">
        <v>26.160599999999999</v>
      </c>
      <c r="G332">
        <v>26.160599999999999</v>
      </c>
      <c r="H332">
        <v>26.160599999999999</v>
      </c>
      <c r="I332" s="1">
        <v>3.8013999999999998E-13</v>
      </c>
      <c r="M332">
        <v>2021</v>
      </c>
      <c r="N332">
        <v>81.051199999999994</v>
      </c>
      <c r="O332">
        <v>20.766300000000001</v>
      </c>
      <c r="P332">
        <v>19.077300000000001</v>
      </c>
      <c r="Q332">
        <v>26.160599999999999</v>
      </c>
      <c r="R332">
        <v>26.160599999999999</v>
      </c>
      <c r="S332">
        <v>26.160599999999999</v>
      </c>
      <c r="T332">
        <v>26.160599999999999</v>
      </c>
      <c r="U332" s="1">
        <v>3.8013999999999998E-13</v>
      </c>
      <c r="W332" s="10">
        <f t="shared" ref="W332:W345" si="59">S332*1000</f>
        <v>26160.6</v>
      </c>
    </row>
    <row r="333" spans="1:23" ht="15" customHeight="1" x14ac:dyDescent="0.2">
      <c r="A333">
        <v>2022</v>
      </c>
      <c r="B333">
        <v>81.051199999999994</v>
      </c>
      <c r="C333">
        <v>20.766300000000001</v>
      </c>
      <c r="D333">
        <v>19.077300000000001</v>
      </c>
      <c r="E333">
        <v>26.027200000000001</v>
      </c>
      <c r="F333">
        <v>26.055800000000001</v>
      </c>
      <c r="G333">
        <v>26.059899999999999</v>
      </c>
      <c r="H333">
        <v>26.104199999999999</v>
      </c>
      <c r="I333">
        <v>2.5221199999999999E-2</v>
      </c>
      <c r="M333">
        <v>2022</v>
      </c>
      <c r="N333">
        <v>81.051199999999994</v>
      </c>
      <c r="O333">
        <v>20.766300000000001</v>
      </c>
      <c r="P333">
        <v>19.077300000000001</v>
      </c>
      <c r="Q333">
        <v>26.027200000000001</v>
      </c>
      <c r="R333">
        <v>26.055800000000001</v>
      </c>
      <c r="S333">
        <v>26.059899999999999</v>
      </c>
      <c r="T333">
        <v>26.104199999999999</v>
      </c>
      <c r="U333">
        <v>2.5221199999999999E-2</v>
      </c>
      <c r="W333" s="10">
        <f t="shared" si="59"/>
        <v>26059.899999999998</v>
      </c>
    </row>
    <row r="334" spans="1:23" ht="15" customHeight="1" x14ac:dyDescent="0.2">
      <c r="A334">
        <v>2023</v>
      </c>
      <c r="B334">
        <v>81.051199999999994</v>
      </c>
      <c r="C334">
        <v>20.766300000000001</v>
      </c>
      <c r="D334">
        <v>19.077300000000001</v>
      </c>
      <c r="E334">
        <v>26.279699999999998</v>
      </c>
      <c r="F334">
        <v>26.346</v>
      </c>
      <c r="G334">
        <v>26.3522</v>
      </c>
      <c r="H334">
        <v>26.444900000000001</v>
      </c>
      <c r="I334">
        <v>5.3577699999999999E-2</v>
      </c>
      <c r="M334">
        <v>2023</v>
      </c>
      <c r="N334">
        <v>81.051199999999994</v>
      </c>
      <c r="O334">
        <v>20.766300000000001</v>
      </c>
      <c r="P334">
        <v>19.077300000000001</v>
      </c>
      <c r="Q334">
        <v>25.924199999999999</v>
      </c>
      <c r="R334">
        <v>25.990400000000001</v>
      </c>
      <c r="S334">
        <v>25.996700000000001</v>
      </c>
      <c r="T334">
        <v>26.089400000000001</v>
      </c>
      <c r="U334">
        <v>5.3577600000000003E-2</v>
      </c>
      <c r="W334" s="10">
        <f t="shared" si="59"/>
        <v>25996.7</v>
      </c>
    </row>
    <row r="335" spans="1:23" ht="15" customHeight="1" x14ac:dyDescent="0.2">
      <c r="A335">
        <v>2024</v>
      </c>
      <c r="B335">
        <v>81.051199999999994</v>
      </c>
      <c r="C335">
        <v>20.766300000000001</v>
      </c>
      <c r="D335">
        <v>19.077300000000001</v>
      </c>
      <c r="E335">
        <v>26.522500000000001</v>
      </c>
      <c r="F335">
        <v>26.6373</v>
      </c>
      <c r="G335">
        <v>26.648299999999999</v>
      </c>
      <c r="H335">
        <v>26.798999999999999</v>
      </c>
      <c r="I335">
        <v>9.0527800000000005E-2</v>
      </c>
      <c r="M335">
        <v>2024</v>
      </c>
      <c r="N335">
        <v>81.051199999999994</v>
      </c>
      <c r="O335">
        <v>20.766300000000001</v>
      </c>
      <c r="P335">
        <v>19.077300000000001</v>
      </c>
      <c r="Q335">
        <v>25.828900000000001</v>
      </c>
      <c r="R335">
        <v>25.9436</v>
      </c>
      <c r="S335">
        <v>25.954599999999999</v>
      </c>
      <c r="T335">
        <v>26.105399999999999</v>
      </c>
      <c r="U335">
        <v>9.0526999999999996E-2</v>
      </c>
      <c r="W335" s="10">
        <f t="shared" si="59"/>
        <v>25954.6</v>
      </c>
    </row>
    <row r="336" spans="1:23" ht="15" customHeight="1" x14ac:dyDescent="0.2">
      <c r="A336">
        <v>2025</v>
      </c>
      <c r="B336">
        <v>81.051199999999994</v>
      </c>
      <c r="C336">
        <v>20.766300000000001</v>
      </c>
      <c r="D336">
        <v>19.077300000000001</v>
      </c>
      <c r="E336">
        <v>26.762</v>
      </c>
      <c r="F336">
        <v>26.9346</v>
      </c>
      <c r="G336">
        <v>26.948899999999998</v>
      </c>
      <c r="H336">
        <v>27.1784</v>
      </c>
      <c r="I336">
        <v>0.13519900000000001</v>
      </c>
      <c r="M336">
        <v>2025</v>
      </c>
      <c r="N336">
        <v>81.051199999999994</v>
      </c>
      <c r="O336">
        <v>20.766300000000001</v>
      </c>
      <c r="P336">
        <v>19.077300000000001</v>
      </c>
      <c r="Q336">
        <v>26.0823</v>
      </c>
      <c r="R336">
        <v>26.254799999999999</v>
      </c>
      <c r="S336">
        <v>26.269200000000001</v>
      </c>
      <c r="T336">
        <v>26.498699999999999</v>
      </c>
      <c r="U336">
        <v>0.13519700000000001</v>
      </c>
      <c r="W336" s="10">
        <f t="shared" si="59"/>
        <v>26269.200000000001</v>
      </c>
    </row>
    <row r="337" spans="1:23" ht="15" customHeight="1" x14ac:dyDescent="0.2">
      <c r="A337">
        <v>2026</v>
      </c>
      <c r="B337">
        <v>81.051199999999994</v>
      </c>
      <c r="C337">
        <v>20.766300000000001</v>
      </c>
      <c r="D337">
        <v>19.077300000000001</v>
      </c>
      <c r="E337">
        <v>26.991900000000001</v>
      </c>
      <c r="F337">
        <v>27.2378</v>
      </c>
      <c r="G337">
        <v>27.253499999999999</v>
      </c>
      <c r="H337">
        <v>27.5685</v>
      </c>
      <c r="I337">
        <v>0.18723100000000001</v>
      </c>
      <c r="M337">
        <v>2026</v>
      </c>
      <c r="N337">
        <v>81.051199999999994</v>
      </c>
      <c r="O337">
        <v>20.766300000000001</v>
      </c>
      <c r="P337">
        <v>19.077300000000001</v>
      </c>
      <c r="Q337">
        <v>26.326699999999999</v>
      </c>
      <c r="R337">
        <v>26.572700000000001</v>
      </c>
      <c r="S337">
        <v>26.5884</v>
      </c>
      <c r="T337">
        <v>26.903400000000001</v>
      </c>
      <c r="U337">
        <v>0.18722900000000001</v>
      </c>
      <c r="W337" s="10">
        <f t="shared" si="59"/>
        <v>26588.400000000001</v>
      </c>
    </row>
    <row r="338" spans="1:23" ht="15" customHeight="1" x14ac:dyDescent="0.2">
      <c r="A338">
        <v>2027</v>
      </c>
      <c r="B338">
        <v>81.051199999999994</v>
      </c>
      <c r="C338">
        <v>20.766300000000001</v>
      </c>
      <c r="D338">
        <v>19.077300000000001</v>
      </c>
      <c r="E338">
        <v>27.210999999999999</v>
      </c>
      <c r="F338">
        <v>27.543500000000002</v>
      </c>
      <c r="G338">
        <v>27.562799999999999</v>
      </c>
      <c r="H338">
        <v>27.978999999999999</v>
      </c>
      <c r="I338">
        <v>0.24415000000000001</v>
      </c>
      <c r="M338">
        <v>2027</v>
      </c>
      <c r="N338">
        <v>81.051199999999994</v>
      </c>
      <c r="O338">
        <v>20.766300000000001</v>
      </c>
      <c r="P338">
        <v>19.077300000000001</v>
      </c>
      <c r="Q338">
        <v>26.5611</v>
      </c>
      <c r="R338">
        <v>26.8935</v>
      </c>
      <c r="S338">
        <v>26.912800000000001</v>
      </c>
      <c r="T338">
        <v>27.3291</v>
      </c>
      <c r="U338">
        <v>0.244147</v>
      </c>
      <c r="W338" s="10">
        <f t="shared" si="59"/>
        <v>26912.799999999999</v>
      </c>
    </row>
    <row r="339" spans="1:23" ht="15" customHeight="1" x14ac:dyDescent="0.2">
      <c r="A339">
        <v>2028</v>
      </c>
      <c r="B339">
        <v>81.051199999999994</v>
      </c>
      <c r="C339">
        <v>20.766300000000001</v>
      </c>
      <c r="D339">
        <v>19.077300000000001</v>
      </c>
      <c r="E339">
        <v>27.446300000000001</v>
      </c>
      <c r="F339">
        <v>27.848099999999999</v>
      </c>
      <c r="G339">
        <v>27.876899999999999</v>
      </c>
      <c r="H339">
        <v>28.397600000000001</v>
      </c>
      <c r="I339">
        <v>0.30588799999999999</v>
      </c>
      <c r="M339">
        <v>2028</v>
      </c>
      <c r="N339">
        <v>81.051199999999994</v>
      </c>
      <c r="O339">
        <v>20.766300000000001</v>
      </c>
      <c r="P339">
        <v>19.077300000000001</v>
      </c>
      <c r="Q339">
        <v>26.811800000000002</v>
      </c>
      <c r="R339">
        <v>27.213699999999999</v>
      </c>
      <c r="S339">
        <v>27.2424</v>
      </c>
      <c r="T339">
        <v>27.763100000000001</v>
      </c>
      <c r="U339">
        <v>0.30588500000000002</v>
      </c>
      <c r="W339" s="10">
        <f t="shared" si="59"/>
        <v>27242.400000000001</v>
      </c>
    </row>
    <row r="340" spans="1:23" ht="15" customHeight="1" x14ac:dyDescent="0.2">
      <c r="A340">
        <v>2029</v>
      </c>
      <c r="B340">
        <v>81.051199999999994</v>
      </c>
      <c r="C340">
        <v>20.766300000000001</v>
      </c>
      <c r="D340">
        <v>19.077300000000001</v>
      </c>
      <c r="E340">
        <v>27.665900000000001</v>
      </c>
      <c r="F340">
        <v>28.158100000000001</v>
      </c>
      <c r="G340">
        <v>28.192699999999999</v>
      </c>
      <c r="H340">
        <v>28.837299999999999</v>
      </c>
      <c r="I340">
        <v>0.36947600000000003</v>
      </c>
      <c r="M340">
        <v>2029</v>
      </c>
      <c r="N340">
        <v>81.051199999999994</v>
      </c>
      <c r="O340">
        <v>20.766300000000001</v>
      </c>
      <c r="P340">
        <v>19.077300000000001</v>
      </c>
      <c r="Q340">
        <v>27.0473</v>
      </c>
      <c r="R340">
        <v>27.5395</v>
      </c>
      <c r="S340">
        <v>27.574100000000001</v>
      </c>
      <c r="T340">
        <v>28.218699999999998</v>
      </c>
      <c r="U340">
        <v>0.36947200000000002</v>
      </c>
      <c r="W340" s="10">
        <f t="shared" si="59"/>
        <v>27574.100000000002</v>
      </c>
    </row>
    <row r="341" spans="1:23" ht="15" customHeight="1" x14ac:dyDescent="0.2">
      <c r="A341">
        <v>2030</v>
      </c>
      <c r="B341">
        <v>81.051199999999994</v>
      </c>
      <c r="C341">
        <v>20.766300000000001</v>
      </c>
      <c r="D341">
        <v>19.077300000000001</v>
      </c>
      <c r="E341">
        <v>27.882400000000001</v>
      </c>
      <c r="F341">
        <v>28.474599999999999</v>
      </c>
      <c r="G341">
        <v>28.511299999999999</v>
      </c>
      <c r="H341">
        <v>29.2789</v>
      </c>
      <c r="I341">
        <v>0.43525700000000001</v>
      </c>
      <c r="M341">
        <v>2030</v>
      </c>
      <c r="N341">
        <v>81.051199999999994</v>
      </c>
      <c r="O341">
        <v>20.766300000000001</v>
      </c>
      <c r="P341">
        <v>19.077300000000001</v>
      </c>
      <c r="Q341">
        <v>27.279900000000001</v>
      </c>
      <c r="R341">
        <v>27.872</v>
      </c>
      <c r="S341">
        <v>27.9087</v>
      </c>
      <c r="T341">
        <v>28.676300000000001</v>
      </c>
      <c r="U341">
        <v>0.435253</v>
      </c>
      <c r="W341" s="10">
        <f t="shared" si="59"/>
        <v>27908.7</v>
      </c>
    </row>
    <row r="342" spans="1:23" ht="15" customHeight="1" x14ac:dyDescent="0.2">
      <c r="A342">
        <v>2031</v>
      </c>
      <c r="B342">
        <v>81.051199999999994</v>
      </c>
      <c r="C342">
        <v>20.766300000000001</v>
      </c>
      <c r="D342">
        <v>19.077300000000001</v>
      </c>
      <c r="E342">
        <v>28.1038</v>
      </c>
      <c r="F342">
        <v>28.7852</v>
      </c>
      <c r="G342">
        <v>28.8306</v>
      </c>
      <c r="H342">
        <v>29.7194</v>
      </c>
      <c r="I342">
        <v>0.501772</v>
      </c>
      <c r="M342">
        <v>2031</v>
      </c>
      <c r="N342">
        <v>81.051199999999994</v>
      </c>
      <c r="O342">
        <v>20.766300000000001</v>
      </c>
      <c r="P342">
        <v>19.077300000000001</v>
      </c>
      <c r="Q342">
        <v>27.517399999999999</v>
      </c>
      <c r="R342">
        <v>28.198799999999999</v>
      </c>
      <c r="S342">
        <v>28.244199999999999</v>
      </c>
      <c r="T342">
        <v>29.132899999999999</v>
      </c>
      <c r="U342">
        <v>0.50176799999999999</v>
      </c>
      <c r="W342" s="10">
        <f t="shared" si="59"/>
        <v>28244.2</v>
      </c>
    </row>
    <row r="343" spans="1:23" ht="15" customHeight="1" x14ac:dyDescent="0.2">
      <c r="A343">
        <v>2032</v>
      </c>
      <c r="B343">
        <v>81.051199999999994</v>
      </c>
      <c r="C343">
        <v>20.766300000000001</v>
      </c>
      <c r="D343">
        <v>19.077300000000001</v>
      </c>
      <c r="E343">
        <v>28.319900000000001</v>
      </c>
      <c r="F343">
        <v>29.1008</v>
      </c>
      <c r="G343">
        <v>29.150500000000001</v>
      </c>
      <c r="H343">
        <v>30.169599999999999</v>
      </c>
      <c r="I343">
        <v>0.56687399999999999</v>
      </c>
      <c r="M343">
        <v>2032</v>
      </c>
      <c r="N343">
        <v>81.051199999999994</v>
      </c>
      <c r="O343">
        <v>20.766300000000001</v>
      </c>
      <c r="P343">
        <v>19.077300000000001</v>
      </c>
      <c r="Q343">
        <v>27.749600000000001</v>
      </c>
      <c r="R343">
        <v>28.5305</v>
      </c>
      <c r="S343">
        <v>28.580100000000002</v>
      </c>
      <c r="T343">
        <v>29.599299999999999</v>
      </c>
      <c r="U343">
        <v>0.56686999999999999</v>
      </c>
      <c r="W343" s="10">
        <f t="shared" si="59"/>
        <v>28580.100000000002</v>
      </c>
    </row>
    <row r="344" spans="1:23" ht="15" customHeight="1" x14ac:dyDescent="0.2">
      <c r="A344">
        <v>2033</v>
      </c>
      <c r="B344">
        <v>81.051199999999994</v>
      </c>
      <c r="C344">
        <v>20.766300000000001</v>
      </c>
      <c r="D344">
        <v>19.077300000000001</v>
      </c>
      <c r="E344">
        <v>28.5398</v>
      </c>
      <c r="F344">
        <v>29.4162</v>
      </c>
      <c r="G344">
        <v>29.467199999999998</v>
      </c>
      <c r="H344">
        <v>30.6267</v>
      </c>
      <c r="I344">
        <v>0.63009199999999999</v>
      </c>
      <c r="M344">
        <v>2033</v>
      </c>
      <c r="N344">
        <v>81.051199999999994</v>
      </c>
      <c r="O344">
        <v>20.766300000000001</v>
      </c>
      <c r="P344">
        <v>19.077300000000001</v>
      </c>
      <c r="Q344">
        <v>27.985600000000002</v>
      </c>
      <c r="R344">
        <v>28.861899999999999</v>
      </c>
      <c r="S344">
        <v>28.9129</v>
      </c>
      <c r="T344">
        <v>30.072399999999998</v>
      </c>
      <c r="U344">
        <v>0.63008799999999998</v>
      </c>
      <c r="W344" s="10">
        <f t="shared" si="59"/>
        <v>28912.9</v>
      </c>
    </row>
    <row r="345" spans="1:23" ht="15" customHeight="1" x14ac:dyDescent="0.2">
      <c r="A345">
        <v>2034</v>
      </c>
      <c r="B345">
        <v>81.051199999999994</v>
      </c>
      <c r="C345">
        <v>20.766300000000001</v>
      </c>
      <c r="D345">
        <v>19.077300000000001</v>
      </c>
      <c r="E345">
        <v>28.750299999999999</v>
      </c>
      <c r="F345">
        <v>29.7255</v>
      </c>
      <c r="G345">
        <v>29.781400000000001</v>
      </c>
      <c r="H345">
        <v>31.063600000000001</v>
      </c>
      <c r="I345">
        <v>0.69169800000000004</v>
      </c>
      <c r="M345">
        <v>2034</v>
      </c>
      <c r="N345">
        <v>81.051199999999994</v>
      </c>
      <c r="O345">
        <v>20.766300000000001</v>
      </c>
      <c r="P345">
        <v>19.077300000000001</v>
      </c>
      <c r="Q345">
        <v>28.212</v>
      </c>
      <c r="R345">
        <v>29.1873</v>
      </c>
      <c r="S345">
        <v>29.243099999999998</v>
      </c>
      <c r="T345">
        <v>30.525400000000001</v>
      </c>
      <c r="U345">
        <v>0.69169400000000003</v>
      </c>
      <c r="W345" s="10">
        <f t="shared" si="59"/>
        <v>29243.1</v>
      </c>
    </row>
    <row r="346" spans="1:23" ht="15" customHeight="1" x14ac:dyDescent="0.2">
      <c r="A346" t="s">
        <v>16</v>
      </c>
      <c r="B346">
        <v>6</v>
      </c>
      <c r="C346" t="s">
        <v>16</v>
      </c>
      <c r="D346" t="s">
        <v>17</v>
      </c>
      <c r="E346" t="s">
        <v>109</v>
      </c>
      <c r="M346" t="s">
        <v>16</v>
      </c>
      <c r="N346">
        <v>6</v>
      </c>
      <c r="O346" t="s">
        <v>16</v>
      </c>
      <c r="P346" t="s">
        <v>17</v>
      </c>
      <c r="Q346" t="s">
        <v>109</v>
      </c>
    </row>
    <row r="347" spans="1:23" ht="15" customHeight="1" x14ac:dyDescent="0.2">
      <c r="A347" t="s">
        <v>18</v>
      </c>
      <c r="B347" t="s">
        <v>109</v>
      </c>
      <c r="M347" t="s">
        <v>18</v>
      </c>
      <c r="N347" t="s">
        <v>109</v>
      </c>
    </row>
    <row r="348" spans="1:23" ht="15" customHeight="1" x14ac:dyDescent="0.2">
      <c r="A348" t="s">
        <v>6</v>
      </c>
      <c r="B348" t="s">
        <v>19</v>
      </c>
      <c r="C348" t="s">
        <v>20</v>
      </c>
      <c r="D348" t="s">
        <v>21</v>
      </c>
      <c r="E348" t="s">
        <v>22</v>
      </c>
      <c r="F348" t="s">
        <v>23</v>
      </c>
      <c r="G348" t="s">
        <v>24</v>
      </c>
      <c r="H348" t="s">
        <v>25</v>
      </c>
      <c r="I348" t="s">
        <v>26</v>
      </c>
      <c r="M348" t="s">
        <v>6</v>
      </c>
      <c r="N348" t="s">
        <v>19</v>
      </c>
      <c r="O348" t="s">
        <v>20</v>
      </c>
      <c r="P348" t="s">
        <v>21</v>
      </c>
      <c r="Q348" t="s">
        <v>22</v>
      </c>
      <c r="R348" t="s">
        <v>23</v>
      </c>
      <c r="S348" t="s">
        <v>24</v>
      </c>
      <c r="T348" t="s">
        <v>25</v>
      </c>
      <c r="U348" t="s">
        <v>26</v>
      </c>
    </row>
    <row r="349" spans="1:23" ht="15" customHeight="1" x14ac:dyDescent="0.2">
      <c r="A349">
        <v>2021</v>
      </c>
      <c r="B349">
        <v>0</v>
      </c>
      <c r="C349">
        <v>0.57415300000000002</v>
      </c>
      <c r="D349">
        <v>0.61545300000000003</v>
      </c>
      <c r="E349">
        <v>0.38461899999999999</v>
      </c>
      <c r="F349">
        <v>0.38461899999999999</v>
      </c>
      <c r="G349">
        <v>0.38461899999999999</v>
      </c>
      <c r="H349">
        <v>0.38461899999999999</v>
      </c>
      <c r="I349" s="1">
        <v>2.27596E-15</v>
      </c>
      <c r="M349">
        <v>2021</v>
      </c>
      <c r="N349">
        <v>0</v>
      </c>
      <c r="O349">
        <v>0.57415300000000002</v>
      </c>
      <c r="P349">
        <v>0.61545300000000003</v>
      </c>
      <c r="Q349">
        <v>0.38461899999999999</v>
      </c>
      <c r="R349">
        <v>0.38461899999999999</v>
      </c>
      <c r="S349">
        <v>0.38461899999999999</v>
      </c>
      <c r="T349">
        <v>0.38461899999999999</v>
      </c>
      <c r="U349" s="1">
        <v>2.27596E-15</v>
      </c>
      <c r="W349" s="10">
        <f t="shared" ref="W349:W362" si="60">S349*1000</f>
        <v>384.61899999999997</v>
      </c>
    </row>
    <row r="350" spans="1:23" ht="15" customHeight="1" x14ac:dyDescent="0.2">
      <c r="A350">
        <v>2022</v>
      </c>
      <c r="B350">
        <v>0</v>
      </c>
      <c r="C350">
        <v>0.57415300000000002</v>
      </c>
      <c r="D350">
        <v>0.61545300000000003</v>
      </c>
      <c r="E350">
        <v>0.94663399999999998</v>
      </c>
      <c r="F350">
        <v>0.94663399999999998</v>
      </c>
      <c r="G350">
        <v>0.946635</v>
      </c>
      <c r="H350">
        <v>0.946635</v>
      </c>
      <c r="I350" s="1">
        <v>4.9468900000000002E-7</v>
      </c>
      <c r="M350">
        <v>2022</v>
      </c>
      <c r="N350">
        <v>0</v>
      </c>
      <c r="O350">
        <v>0.57415300000000002</v>
      </c>
      <c r="P350">
        <v>0.61545300000000003</v>
      </c>
      <c r="Q350">
        <v>0.94663299999999995</v>
      </c>
      <c r="R350">
        <v>0.94663399999999998</v>
      </c>
      <c r="S350">
        <v>0.94663399999999998</v>
      </c>
      <c r="T350">
        <v>0.946635</v>
      </c>
      <c r="U350" s="1">
        <v>4.9469000000000004E-7</v>
      </c>
      <c r="W350" s="10">
        <f t="shared" si="60"/>
        <v>946.63400000000001</v>
      </c>
    </row>
    <row r="351" spans="1:23" ht="15" customHeight="1" x14ac:dyDescent="0.2">
      <c r="A351">
        <v>2023</v>
      </c>
      <c r="B351">
        <v>0</v>
      </c>
      <c r="C351">
        <v>0.57415300000000002</v>
      </c>
      <c r="D351">
        <v>0.61545300000000003</v>
      </c>
      <c r="E351">
        <v>0.91178300000000001</v>
      </c>
      <c r="F351">
        <v>0.91178599999999999</v>
      </c>
      <c r="G351">
        <v>0.91178599999999999</v>
      </c>
      <c r="H351">
        <v>0.91179100000000002</v>
      </c>
      <c r="I351" s="1">
        <v>2.5266800000000002E-6</v>
      </c>
      <c r="M351">
        <v>2023</v>
      </c>
      <c r="N351">
        <v>0</v>
      </c>
      <c r="O351">
        <v>0.57415300000000002</v>
      </c>
      <c r="P351">
        <v>0.61545300000000003</v>
      </c>
      <c r="Q351">
        <v>0.91178300000000001</v>
      </c>
      <c r="R351">
        <v>0.91178599999999999</v>
      </c>
      <c r="S351">
        <v>0.91178599999999999</v>
      </c>
      <c r="T351">
        <v>0.91178999999999999</v>
      </c>
      <c r="U351" s="1">
        <v>2.52669E-6</v>
      </c>
      <c r="W351" s="10">
        <f t="shared" si="60"/>
        <v>911.78599999999994</v>
      </c>
    </row>
    <row r="352" spans="1:23" ht="15" customHeight="1" x14ac:dyDescent="0.2">
      <c r="A352">
        <v>2024</v>
      </c>
      <c r="B352">
        <v>0</v>
      </c>
      <c r="C352">
        <v>0.57415300000000002</v>
      </c>
      <c r="D352">
        <v>0.61545300000000003</v>
      </c>
      <c r="E352">
        <v>0.88604300000000003</v>
      </c>
      <c r="F352">
        <v>0.88605599999999995</v>
      </c>
      <c r="G352">
        <v>0.88605699999999998</v>
      </c>
      <c r="H352">
        <v>0.88607599999999997</v>
      </c>
      <c r="I352" s="1">
        <v>1.06975E-5</v>
      </c>
      <c r="M352">
        <v>2024</v>
      </c>
      <c r="N352">
        <v>0</v>
      </c>
      <c r="O352">
        <v>0.57415300000000002</v>
      </c>
      <c r="P352">
        <v>0.61545300000000003</v>
      </c>
      <c r="Q352">
        <v>0.88604300000000003</v>
      </c>
      <c r="R352">
        <v>0.88605599999999995</v>
      </c>
      <c r="S352">
        <v>0.88605699999999998</v>
      </c>
      <c r="T352">
        <v>0.88607599999999997</v>
      </c>
      <c r="U352" s="1">
        <v>1.06975E-5</v>
      </c>
      <c r="W352" s="10">
        <f t="shared" si="60"/>
        <v>886.05700000000002</v>
      </c>
    </row>
    <row r="353" spans="1:23" ht="15" customHeight="1" x14ac:dyDescent="0.2">
      <c r="A353">
        <v>2025</v>
      </c>
      <c r="B353">
        <v>0</v>
      </c>
      <c r="C353">
        <v>0.57415300000000002</v>
      </c>
      <c r="D353">
        <v>0.61545300000000003</v>
      </c>
      <c r="E353">
        <v>0.870703</v>
      </c>
      <c r="F353">
        <v>0.87075000000000002</v>
      </c>
      <c r="G353">
        <v>0.87075599999999997</v>
      </c>
      <c r="H353">
        <v>0.87082400000000004</v>
      </c>
      <c r="I353" s="1">
        <v>3.9539000000000002E-5</v>
      </c>
      <c r="M353">
        <v>2025</v>
      </c>
      <c r="N353">
        <v>0</v>
      </c>
      <c r="O353">
        <v>0.57415300000000002</v>
      </c>
      <c r="P353">
        <v>0.61545300000000003</v>
      </c>
      <c r="Q353">
        <v>0.870703</v>
      </c>
      <c r="R353">
        <v>0.87075000000000002</v>
      </c>
      <c r="S353">
        <v>0.87075599999999997</v>
      </c>
      <c r="T353">
        <v>0.87082400000000004</v>
      </c>
      <c r="U353" s="1">
        <v>3.9539000000000002E-5</v>
      </c>
      <c r="W353" s="10">
        <f t="shared" si="60"/>
        <v>870.75599999999997</v>
      </c>
    </row>
    <row r="354" spans="1:23" ht="15" customHeight="1" x14ac:dyDescent="0.2">
      <c r="A354">
        <v>2026</v>
      </c>
      <c r="B354">
        <v>0</v>
      </c>
      <c r="C354">
        <v>0.57415300000000002</v>
      </c>
      <c r="D354">
        <v>0.61545300000000003</v>
      </c>
      <c r="E354">
        <v>0.86554900000000001</v>
      </c>
      <c r="F354">
        <v>0.86570599999999998</v>
      </c>
      <c r="G354">
        <v>0.86572099999999996</v>
      </c>
      <c r="H354">
        <v>0.86594700000000002</v>
      </c>
      <c r="I354" s="1">
        <v>1.26675E-4</v>
      </c>
      <c r="M354">
        <v>2026</v>
      </c>
      <c r="N354">
        <v>0</v>
      </c>
      <c r="O354">
        <v>0.57415300000000002</v>
      </c>
      <c r="P354">
        <v>0.61545300000000003</v>
      </c>
      <c r="Q354">
        <v>0.86554900000000001</v>
      </c>
      <c r="R354">
        <v>0.86570599999999998</v>
      </c>
      <c r="S354">
        <v>0.86572099999999996</v>
      </c>
      <c r="T354">
        <v>0.86594700000000002</v>
      </c>
      <c r="U354">
        <v>1.26675E-4</v>
      </c>
      <c r="W354" s="10">
        <f t="shared" si="60"/>
        <v>865.721</v>
      </c>
    </row>
    <row r="355" spans="1:23" ht="15" customHeight="1" x14ac:dyDescent="0.2">
      <c r="A355">
        <v>2027</v>
      </c>
      <c r="B355">
        <v>0</v>
      </c>
      <c r="C355">
        <v>0.57415300000000002</v>
      </c>
      <c r="D355">
        <v>0.61545300000000003</v>
      </c>
      <c r="E355">
        <v>0.83481000000000005</v>
      </c>
      <c r="F355">
        <v>0.83524299999999996</v>
      </c>
      <c r="G355">
        <v>0.83527799999999996</v>
      </c>
      <c r="H355">
        <v>0.83585399999999999</v>
      </c>
      <c r="I355">
        <v>3.4113200000000001E-4</v>
      </c>
      <c r="M355">
        <v>2027</v>
      </c>
      <c r="N355">
        <v>0</v>
      </c>
      <c r="O355">
        <v>0.57415300000000002</v>
      </c>
      <c r="P355">
        <v>0.61545300000000003</v>
      </c>
      <c r="Q355">
        <v>0.83481000000000005</v>
      </c>
      <c r="R355">
        <v>0.83524299999999996</v>
      </c>
      <c r="S355">
        <v>0.83527899999999999</v>
      </c>
      <c r="T355">
        <v>0.83585399999999999</v>
      </c>
      <c r="U355">
        <v>3.4113200000000001E-4</v>
      </c>
      <c r="W355" s="10">
        <f t="shared" si="60"/>
        <v>835.279</v>
      </c>
    </row>
    <row r="356" spans="1:23" ht="15" customHeight="1" x14ac:dyDescent="0.2">
      <c r="A356">
        <v>2028</v>
      </c>
      <c r="B356">
        <v>0</v>
      </c>
      <c r="C356">
        <v>0.57415300000000002</v>
      </c>
      <c r="D356">
        <v>0.61545300000000003</v>
      </c>
      <c r="E356">
        <v>0.80547500000000005</v>
      </c>
      <c r="F356">
        <v>0.80640900000000004</v>
      </c>
      <c r="G356">
        <v>0.80649599999999999</v>
      </c>
      <c r="H356">
        <v>0.80777399999999999</v>
      </c>
      <c r="I356">
        <v>7.4051200000000003E-4</v>
      </c>
      <c r="M356">
        <v>2028</v>
      </c>
      <c r="N356">
        <v>0</v>
      </c>
      <c r="O356">
        <v>0.57415300000000002</v>
      </c>
      <c r="P356">
        <v>0.61545300000000003</v>
      </c>
      <c r="Q356">
        <v>0.80547500000000005</v>
      </c>
      <c r="R356">
        <v>0.80640900000000004</v>
      </c>
      <c r="S356">
        <v>0.80649599999999999</v>
      </c>
      <c r="T356">
        <v>0.80777399999999999</v>
      </c>
      <c r="U356">
        <v>7.4051200000000003E-4</v>
      </c>
      <c r="W356" s="10">
        <f t="shared" si="60"/>
        <v>806.49599999999998</v>
      </c>
    </row>
    <row r="357" spans="1:23" ht="15" customHeight="1" x14ac:dyDescent="0.2">
      <c r="A357">
        <v>2029</v>
      </c>
      <c r="B357">
        <v>0</v>
      </c>
      <c r="C357">
        <v>0.57415300000000002</v>
      </c>
      <c r="D357">
        <v>0.61545300000000003</v>
      </c>
      <c r="E357">
        <v>0.78115100000000004</v>
      </c>
      <c r="F357">
        <v>0.78271400000000002</v>
      </c>
      <c r="G357">
        <v>0.782864</v>
      </c>
      <c r="H357">
        <v>0.78497399999999995</v>
      </c>
      <c r="I357">
        <v>1.22445E-3</v>
      </c>
      <c r="M357">
        <v>2029</v>
      </c>
      <c r="N357">
        <v>0</v>
      </c>
      <c r="O357">
        <v>0.57415300000000002</v>
      </c>
      <c r="P357">
        <v>0.61545300000000003</v>
      </c>
      <c r="Q357">
        <v>0.78115100000000004</v>
      </c>
      <c r="R357">
        <v>0.78271400000000002</v>
      </c>
      <c r="S357">
        <v>0.782864</v>
      </c>
      <c r="T357">
        <v>0.78497399999999995</v>
      </c>
      <c r="U357">
        <v>1.22445E-3</v>
      </c>
      <c r="W357" s="10">
        <f t="shared" si="60"/>
        <v>782.86400000000003</v>
      </c>
    </row>
    <row r="358" spans="1:23" ht="15" customHeight="1" x14ac:dyDescent="0.2">
      <c r="A358">
        <v>2030</v>
      </c>
      <c r="B358">
        <v>0</v>
      </c>
      <c r="C358">
        <v>0.57415300000000002</v>
      </c>
      <c r="D358">
        <v>0.61545300000000003</v>
      </c>
      <c r="E358">
        <v>0.76013900000000001</v>
      </c>
      <c r="F358">
        <v>0.76229199999999997</v>
      </c>
      <c r="G358">
        <v>0.762436</v>
      </c>
      <c r="H358">
        <v>0.76515999999999995</v>
      </c>
      <c r="I358">
        <v>1.6316499999999999E-3</v>
      </c>
      <c r="M358">
        <v>2030</v>
      </c>
      <c r="N358">
        <v>0</v>
      </c>
      <c r="O358">
        <v>0.57415300000000002</v>
      </c>
      <c r="P358">
        <v>0.61545300000000003</v>
      </c>
      <c r="Q358">
        <v>0.76013900000000001</v>
      </c>
      <c r="R358">
        <v>0.76229199999999997</v>
      </c>
      <c r="S358">
        <v>0.762436</v>
      </c>
      <c r="T358">
        <v>0.76515999999999995</v>
      </c>
      <c r="U358">
        <v>1.6316499999999999E-3</v>
      </c>
      <c r="W358" s="10">
        <f t="shared" si="60"/>
        <v>762.43600000000004</v>
      </c>
    </row>
    <row r="359" spans="1:23" ht="15" customHeight="1" x14ac:dyDescent="0.2">
      <c r="A359">
        <v>2031</v>
      </c>
      <c r="B359">
        <v>0</v>
      </c>
      <c r="C359">
        <v>0.57415300000000002</v>
      </c>
      <c r="D359">
        <v>0.61545300000000003</v>
      </c>
      <c r="E359">
        <v>0.74090900000000004</v>
      </c>
      <c r="F359">
        <v>0.74351900000000004</v>
      </c>
      <c r="G359">
        <v>0.74372400000000005</v>
      </c>
      <c r="H359">
        <v>0.74710299999999996</v>
      </c>
      <c r="I359">
        <v>1.9499299999999999E-3</v>
      </c>
      <c r="M359">
        <v>2031</v>
      </c>
      <c r="N359">
        <v>0</v>
      </c>
      <c r="O359">
        <v>0.57415300000000002</v>
      </c>
      <c r="P359">
        <v>0.61545300000000003</v>
      </c>
      <c r="Q359">
        <v>0.74090900000000004</v>
      </c>
      <c r="R359">
        <v>0.74351900000000004</v>
      </c>
      <c r="S359">
        <v>0.74372400000000005</v>
      </c>
      <c r="T359">
        <v>0.74710299999999996</v>
      </c>
      <c r="U359">
        <v>1.9499299999999999E-3</v>
      </c>
      <c r="W359" s="10">
        <f t="shared" si="60"/>
        <v>743.72400000000005</v>
      </c>
    </row>
    <row r="360" spans="1:23" ht="15" customHeight="1" x14ac:dyDescent="0.2">
      <c r="A360">
        <v>2032</v>
      </c>
      <c r="B360">
        <v>0</v>
      </c>
      <c r="C360">
        <v>0.57415300000000002</v>
      </c>
      <c r="D360">
        <v>0.61545300000000003</v>
      </c>
      <c r="E360">
        <v>0.72468299999999997</v>
      </c>
      <c r="F360">
        <v>0.72782599999999997</v>
      </c>
      <c r="G360">
        <v>0.72797000000000001</v>
      </c>
      <c r="H360">
        <v>0.73194700000000001</v>
      </c>
      <c r="I360">
        <v>2.2513199999999998E-3</v>
      </c>
      <c r="M360">
        <v>2032</v>
      </c>
      <c r="N360">
        <v>0</v>
      </c>
      <c r="O360">
        <v>0.57415300000000002</v>
      </c>
      <c r="P360">
        <v>0.61545300000000003</v>
      </c>
      <c r="Q360">
        <v>0.72468299999999997</v>
      </c>
      <c r="R360">
        <v>0.72782599999999997</v>
      </c>
      <c r="S360">
        <v>0.72797000000000001</v>
      </c>
      <c r="T360">
        <v>0.73194700000000001</v>
      </c>
      <c r="U360">
        <v>2.2513199999999998E-3</v>
      </c>
      <c r="W360" s="10">
        <f t="shared" si="60"/>
        <v>727.97</v>
      </c>
    </row>
    <row r="361" spans="1:23" ht="15" customHeight="1" x14ac:dyDescent="0.2">
      <c r="A361">
        <v>2033</v>
      </c>
      <c r="B361">
        <v>0</v>
      </c>
      <c r="C361">
        <v>0.57415300000000002</v>
      </c>
      <c r="D361">
        <v>0.61545300000000003</v>
      </c>
      <c r="E361">
        <v>0.71081000000000005</v>
      </c>
      <c r="F361">
        <v>0.71466799999999997</v>
      </c>
      <c r="G361">
        <v>0.71493899999999999</v>
      </c>
      <c r="H361">
        <v>0.71990100000000001</v>
      </c>
      <c r="I361">
        <v>2.8275599999999998E-3</v>
      </c>
      <c r="M361">
        <v>2033</v>
      </c>
      <c r="N361">
        <v>0</v>
      </c>
      <c r="O361">
        <v>0.57415300000000002</v>
      </c>
      <c r="P361">
        <v>0.61545300000000003</v>
      </c>
      <c r="Q361">
        <v>0.71081000000000005</v>
      </c>
      <c r="R361">
        <v>0.71466799999999997</v>
      </c>
      <c r="S361">
        <v>0.71493899999999999</v>
      </c>
      <c r="T361">
        <v>0.71990100000000001</v>
      </c>
      <c r="U361">
        <v>2.8275599999999998E-3</v>
      </c>
      <c r="W361" s="10">
        <f t="shared" si="60"/>
        <v>714.93899999999996</v>
      </c>
    </row>
    <row r="362" spans="1:23" ht="15" customHeight="1" x14ac:dyDescent="0.2">
      <c r="A362">
        <v>2034</v>
      </c>
      <c r="B362">
        <v>0</v>
      </c>
      <c r="C362">
        <v>0.57415300000000002</v>
      </c>
      <c r="D362">
        <v>0.61545300000000003</v>
      </c>
      <c r="E362">
        <v>0.69767999999999997</v>
      </c>
      <c r="F362">
        <v>0.70384199999999997</v>
      </c>
      <c r="G362">
        <v>0.70433599999999996</v>
      </c>
      <c r="H362">
        <v>0.71280100000000002</v>
      </c>
      <c r="I362">
        <v>4.8768400000000003E-3</v>
      </c>
      <c r="M362">
        <v>2034</v>
      </c>
      <c r="N362">
        <v>0</v>
      </c>
      <c r="O362">
        <v>0.57415300000000002</v>
      </c>
      <c r="P362">
        <v>0.61545300000000003</v>
      </c>
      <c r="Q362">
        <v>0.69767999999999997</v>
      </c>
      <c r="R362">
        <v>0.70384199999999997</v>
      </c>
      <c r="S362">
        <v>0.70433599999999996</v>
      </c>
      <c r="T362">
        <v>0.71280100000000002</v>
      </c>
      <c r="U362">
        <v>4.8768400000000003E-3</v>
      </c>
      <c r="W362" s="10">
        <f t="shared" si="60"/>
        <v>704.33600000000001</v>
      </c>
    </row>
    <row r="363" spans="1:23" ht="15" customHeight="1" x14ac:dyDescent="0.2"/>
    <row r="364" spans="1:23" ht="15" customHeight="1" x14ac:dyDescent="0.2">
      <c r="A364" t="s">
        <v>29</v>
      </c>
      <c r="B364" t="s">
        <v>109</v>
      </c>
      <c r="M364" t="s">
        <v>29</v>
      </c>
      <c r="N364" t="s">
        <v>109</v>
      </c>
    </row>
    <row r="365" spans="1:23" ht="15" customHeight="1" x14ac:dyDescent="0.2">
      <c r="A365" t="s">
        <v>6</v>
      </c>
      <c r="B365" t="s">
        <v>30</v>
      </c>
      <c r="C365" t="s">
        <v>31</v>
      </c>
      <c r="D365" t="s">
        <v>32</v>
      </c>
      <c r="E365" t="s">
        <v>33</v>
      </c>
      <c r="F365" t="s">
        <v>34</v>
      </c>
      <c r="G365" t="s">
        <v>35</v>
      </c>
      <c r="H365" t="s">
        <v>36</v>
      </c>
      <c r="I365" t="s">
        <v>37</v>
      </c>
      <c r="M365" t="s">
        <v>6</v>
      </c>
      <c r="N365" t="s">
        <v>30</v>
      </c>
      <c r="O365" t="s">
        <v>31</v>
      </c>
      <c r="P365" t="s">
        <v>32</v>
      </c>
      <c r="Q365" t="s">
        <v>33</v>
      </c>
      <c r="R365" t="s">
        <v>34</v>
      </c>
      <c r="S365" t="s">
        <v>35</v>
      </c>
      <c r="T365" t="s">
        <v>36</v>
      </c>
      <c r="U365" t="s">
        <v>37</v>
      </c>
    </row>
    <row r="366" spans="1:23" ht="15" customHeight="1" x14ac:dyDescent="0.2">
      <c r="A366">
        <v>2021</v>
      </c>
      <c r="B366">
        <v>14.776300000000001</v>
      </c>
      <c r="C366">
        <v>5.9105100000000004</v>
      </c>
      <c r="D366">
        <v>5.1717000000000004</v>
      </c>
      <c r="E366">
        <v>8.6847600000000007</v>
      </c>
      <c r="F366">
        <v>8.6847600000000007</v>
      </c>
      <c r="G366">
        <v>8.6847600000000007</v>
      </c>
      <c r="H366">
        <v>8.6847600000000007</v>
      </c>
      <c r="I366" s="1">
        <v>7.4606999999999995E-14</v>
      </c>
      <c r="M366">
        <v>2021</v>
      </c>
      <c r="N366">
        <v>14.776300000000001</v>
      </c>
      <c r="O366">
        <v>5.9105100000000004</v>
      </c>
      <c r="P366">
        <v>5.1717000000000004</v>
      </c>
      <c r="Q366">
        <v>8.6847600000000007</v>
      </c>
      <c r="R366">
        <v>8.6847600000000007</v>
      </c>
      <c r="S366">
        <v>8.6847600000000007</v>
      </c>
      <c r="T366">
        <v>8.6847600000000007</v>
      </c>
      <c r="U366" s="1">
        <v>7.4606999999999995E-14</v>
      </c>
      <c r="W366" s="10">
        <f t="shared" ref="W366:W379" si="61">S366*1000</f>
        <v>8684.76</v>
      </c>
    </row>
    <row r="367" spans="1:23" ht="15" customHeight="1" x14ac:dyDescent="0.2">
      <c r="A367">
        <v>2022</v>
      </c>
      <c r="B367">
        <v>14.776300000000001</v>
      </c>
      <c r="C367">
        <v>5.9105100000000004</v>
      </c>
      <c r="D367">
        <v>5.1717000000000004</v>
      </c>
      <c r="E367">
        <v>8.5462399999999992</v>
      </c>
      <c r="F367">
        <v>8.5462399999999992</v>
      </c>
      <c r="G367">
        <v>8.5462399999999992</v>
      </c>
      <c r="H367">
        <v>8.5462399999999992</v>
      </c>
      <c r="I367" s="1">
        <v>1.08358E-13</v>
      </c>
      <c r="M367">
        <v>2022</v>
      </c>
      <c r="N367">
        <v>14.776300000000001</v>
      </c>
      <c r="O367">
        <v>5.9105100000000004</v>
      </c>
      <c r="P367">
        <v>5.1717000000000004</v>
      </c>
      <c r="Q367">
        <v>8.5462399999999992</v>
      </c>
      <c r="R367">
        <v>8.5462399999999992</v>
      </c>
      <c r="S367">
        <v>8.5462399999999992</v>
      </c>
      <c r="T367">
        <v>8.5462399999999992</v>
      </c>
      <c r="U367" s="1">
        <v>1.4510599999999999E-13</v>
      </c>
      <c r="W367" s="10">
        <f t="shared" si="61"/>
        <v>8546.24</v>
      </c>
    </row>
    <row r="368" spans="1:23" ht="15" customHeight="1" x14ac:dyDescent="0.2">
      <c r="A368">
        <v>2023</v>
      </c>
      <c r="B368">
        <v>14.776300000000001</v>
      </c>
      <c r="C368">
        <v>5.9105100000000004</v>
      </c>
      <c r="D368">
        <v>5.1717000000000004</v>
      </c>
      <c r="E368">
        <v>8.2874599999999994</v>
      </c>
      <c r="F368">
        <v>8.2874599999999994</v>
      </c>
      <c r="G368">
        <v>8.2874599999999994</v>
      </c>
      <c r="H368">
        <v>8.2874599999999994</v>
      </c>
      <c r="I368" s="1">
        <v>8.5265099999999998E-14</v>
      </c>
      <c r="M368">
        <v>2023</v>
      </c>
      <c r="N368">
        <v>14.776300000000001</v>
      </c>
      <c r="O368">
        <v>5.9105100000000004</v>
      </c>
      <c r="P368">
        <v>5.1717000000000004</v>
      </c>
      <c r="Q368">
        <v>8.2874599999999994</v>
      </c>
      <c r="R368">
        <v>8.2874599999999994</v>
      </c>
      <c r="S368">
        <v>8.2874599999999994</v>
      </c>
      <c r="T368">
        <v>8.2874599999999994</v>
      </c>
      <c r="U368" s="1">
        <v>1.02008E-12</v>
      </c>
      <c r="W368" s="10">
        <f t="shared" si="61"/>
        <v>8287.4599999999991</v>
      </c>
    </row>
    <row r="369" spans="1:23" ht="15" customHeight="1" x14ac:dyDescent="0.2">
      <c r="A369">
        <v>2024</v>
      </c>
      <c r="B369">
        <v>14.776300000000001</v>
      </c>
      <c r="C369">
        <v>5.9105100000000004</v>
      </c>
      <c r="D369">
        <v>5.1717000000000004</v>
      </c>
      <c r="E369">
        <v>8.0363399999999992</v>
      </c>
      <c r="F369">
        <v>8.0363399999999992</v>
      </c>
      <c r="G369">
        <v>8.0363399999999992</v>
      </c>
      <c r="H369">
        <v>8.0363399999999992</v>
      </c>
      <c r="I369" s="1">
        <v>1.7230700000000001E-13</v>
      </c>
      <c r="M369">
        <v>2024</v>
      </c>
      <c r="N369">
        <v>14.776300000000001</v>
      </c>
      <c r="O369">
        <v>5.9105100000000004</v>
      </c>
      <c r="P369">
        <v>5.1717000000000004</v>
      </c>
      <c r="Q369">
        <v>8.0363500000000005</v>
      </c>
      <c r="R369">
        <v>8.0363500000000005</v>
      </c>
      <c r="S369">
        <v>8.0363500000000005</v>
      </c>
      <c r="T369">
        <v>8.0363500000000005</v>
      </c>
      <c r="U369" s="1">
        <v>1.9171199999999998E-12</v>
      </c>
      <c r="W369" s="10">
        <f t="shared" si="61"/>
        <v>8036.35</v>
      </c>
    </row>
    <row r="370" spans="1:23" ht="15" customHeight="1" x14ac:dyDescent="0.2">
      <c r="A370">
        <v>2025</v>
      </c>
      <c r="B370">
        <v>14.776300000000001</v>
      </c>
      <c r="C370">
        <v>5.9105100000000004</v>
      </c>
      <c r="D370">
        <v>5.1717000000000004</v>
      </c>
      <c r="E370">
        <v>7.80999</v>
      </c>
      <c r="F370">
        <v>7.80999</v>
      </c>
      <c r="G370">
        <v>7.80999</v>
      </c>
      <c r="H370">
        <v>7.80999</v>
      </c>
      <c r="I370" s="1">
        <v>1.03917E-13</v>
      </c>
      <c r="M370">
        <v>2025</v>
      </c>
      <c r="N370">
        <v>14.776300000000001</v>
      </c>
      <c r="O370">
        <v>5.9105100000000004</v>
      </c>
      <c r="P370">
        <v>5.1717000000000004</v>
      </c>
      <c r="Q370">
        <v>7.80999</v>
      </c>
      <c r="R370">
        <v>7.80999</v>
      </c>
      <c r="S370">
        <v>7.80999</v>
      </c>
      <c r="T370">
        <v>7.80999</v>
      </c>
      <c r="U370" s="1">
        <v>1.82893E-12</v>
      </c>
      <c r="W370" s="10">
        <f t="shared" si="61"/>
        <v>7809.99</v>
      </c>
    </row>
    <row r="371" spans="1:23" ht="15" customHeight="1" x14ac:dyDescent="0.2">
      <c r="A371">
        <v>2026</v>
      </c>
      <c r="B371">
        <v>14.776300000000001</v>
      </c>
      <c r="C371">
        <v>5.9105100000000004</v>
      </c>
      <c r="D371">
        <v>5.1717000000000004</v>
      </c>
      <c r="E371">
        <v>7.59687</v>
      </c>
      <c r="F371">
        <v>7.59694</v>
      </c>
      <c r="G371">
        <v>7.5969499999999996</v>
      </c>
      <c r="H371">
        <v>7.5970599999999999</v>
      </c>
      <c r="I371" s="1">
        <v>6.2974900000000006E-5</v>
      </c>
      <c r="M371">
        <v>2026</v>
      </c>
      <c r="N371">
        <v>14.776300000000001</v>
      </c>
      <c r="O371">
        <v>5.9105100000000004</v>
      </c>
      <c r="P371">
        <v>5.1717000000000004</v>
      </c>
      <c r="Q371">
        <v>7.59687</v>
      </c>
      <c r="R371">
        <v>7.59694</v>
      </c>
      <c r="S371">
        <v>7.5969499999999996</v>
      </c>
      <c r="T371">
        <v>7.5970599999999999</v>
      </c>
      <c r="U371" s="1">
        <v>6.2974900000000006E-5</v>
      </c>
      <c r="W371" s="10">
        <f t="shared" si="61"/>
        <v>7596.95</v>
      </c>
    </row>
    <row r="372" spans="1:23" ht="15" customHeight="1" x14ac:dyDescent="0.2">
      <c r="A372">
        <v>2027</v>
      </c>
      <c r="B372">
        <v>14.776300000000001</v>
      </c>
      <c r="C372">
        <v>5.9105100000000004</v>
      </c>
      <c r="D372">
        <v>5.1717000000000004</v>
      </c>
      <c r="E372">
        <v>7.3885899999999998</v>
      </c>
      <c r="F372">
        <v>7.3887999999999998</v>
      </c>
      <c r="G372">
        <v>7.3888199999999999</v>
      </c>
      <c r="H372">
        <v>7.3891099999999996</v>
      </c>
      <c r="I372">
        <v>1.6981900000000001E-4</v>
      </c>
      <c r="M372">
        <v>2027</v>
      </c>
      <c r="N372">
        <v>14.776300000000001</v>
      </c>
      <c r="O372">
        <v>5.9105100000000004</v>
      </c>
      <c r="P372">
        <v>5.1717000000000004</v>
      </c>
      <c r="Q372">
        <v>7.3886000000000003</v>
      </c>
      <c r="R372">
        <v>7.3887999999999998</v>
      </c>
      <c r="S372">
        <v>7.3888199999999999</v>
      </c>
      <c r="T372">
        <v>7.3891099999999996</v>
      </c>
      <c r="U372">
        <v>1.6981900000000001E-4</v>
      </c>
      <c r="W372" s="10">
        <f t="shared" si="61"/>
        <v>7388.82</v>
      </c>
    </row>
    <row r="373" spans="1:23" ht="15" customHeight="1" x14ac:dyDescent="0.2">
      <c r="A373">
        <v>2028</v>
      </c>
      <c r="B373">
        <v>14.776300000000001</v>
      </c>
      <c r="C373">
        <v>5.9105100000000004</v>
      </c>
      <c r="D373">
        <v>5.1717000000000004</v>
      </c>
      <c r="E373">
        <v>7.1848999999999998</v>
      </c>
      <c r="F373">
        <v>7.1854100000000001</v>
      </c>
      <c r="G373">
        <v>7.18546</v>
      </c>
      <c r="H373">
        <v>7.1861699999999997</v>
      </c>
      <c r="I373">
        <v>4.0782399999999999E-4</v>
      </c>
      <c r="M373">
        <v>2028</v>
      </c>
      <c r="N373">
        <v>14.776300000000001</v>
      </c>
      <c r="O373">
        <v>5.9105100000000004</v>
      </c>
      <c r="P373">
        <v>5.1717000000000004</v>
      </c>
      <c r="Q373">
        <v>7.1848999999999998</v>
      </c>
      <c r="R373">
        <v>7.1854100000000001</v>
      </c>
      <c r="S373">
        <v>7.18546</v>
      </c>
      <c r="T373">
        <v>7.1861699999999997</v>
      </c>
      <c r="U373">
        <v>4.0782399999999999E-4</v>
      </c>
      <c r="W373" s="10">
        <f t="shared" si="61"/>
        <v>7185.46</v>
      </c>
    </row>
    <row r="374" spans="1:23" ht="15" customHeight="1" x14ac:dyDescent="0.2">
      <c r="A374">
        <v>2029</v>
      </c>
      <c r="B374">
        <v>14.776300000000001</v>
      </c>
      <c r="C374">
        <v>5.9105100000000004</v>
      </c>
      <c r="D374">
        <v>5.1717000000000004</v>
      </c>
      <c r="E374">
        <v>6.9871600000000003</v>
      </c>
      <c r="F374">
        <v>6.9885900000000003</v>
      </c>
      <c r="G374">
        <v>6.9887100000000002</v>
      </c>
      <c r="H374">
        <v>6.9906800000000002</v>
      </c>
      <c r="I374">
        <v>1.1233199999999999E-3</v>
      </c>
      <c r="M374">
        <v>2029</v>
      </c>
      <c r="N374">
        <v>14.776300000000001</v>
      </c>
      <c r="O374">
        <v>5.9105100000000004</v>
      </c>
      <c r="P374">
        <v>5.1717000000000004</v>
      </c>
      <c r="Q374">
        <v>6.9871600000000003</v>
      </c>
      <c r="R374">
        <v>6.9885900000000003</v>
      </c>
      <c r="S374">
        <v>6.9887100000000002</v>
      </c>
      <c r="T374">
        <v>6.9906800000000002</v>
      </c>
      <c r="U374">
        <v>1.1233199999999999E-3</v>
      </c>
      <c r="W374" s="10">
        <f t="shared" si="61"/>
        <v>6988.71</v>
      </c>
    </row>
    <row r="375" spans="1:23" ht="15" customHeight="1" x14ac:dyDescent="0.2">
      <c r="A375">
        <v>2030</v>
      </c>
      <c r="B375">
        <v>14.776300000000001</v>
      </c>
      <c r="C375">
        <v>5.9105100000000004</v>
      </c>
      <c r="D375">
        <v>5.1717000000000004</v>
      </c>
      <c r="E375">
        <v>6.7969999999999997</v>
      </c>
      <c r="F375">
        <v>6.8006500000000001</v>
      </c>
      <c r="G375">
        <v>6.8009700000000004</v>
      </c>
      <c r="H375">
        <v>6.8060099999999997</v>
      </c>
      <c r="I375">
        <v>2.8961400000000002E-3</v>
      </c>
      <c r="M375">
        <v>2030</v>
      </c>
      <c r="N375">
        <v>14.776300000000001</v>
      </c>
      <c r="O375">
        <v>5.9105100000000004</v>
      </c>
      <c r="P375">
        <v>5.1717000000000004</v>
      </c>
      <c r="Q375">
        <v>6.7969999999999997</v>
      </c>
      <c r="R375">
        <v>6.8006500000000001</v>
      </c>
      <c r="S375">
        <v>6.8009700000000004</v>
      </c>
      <c r="T375">
        <v>6.8060099999999997</v>
      </c>
      <c r="U375">
        <v>2.8961400000000002E-3</v>
      </c>
      <c r="W375" s="10">
        <f t="shared" si="61"/>
        <v>6800.97</v>
      </c>
    </row>
    <row r="376" spans="1:23" ht="15" customHeight="1" x14ac:dyDescent="0.2">
      <c r="A376">
        <v>2031</v>
      </c>
      <c r="B376">
        <v>14.776300000000001</v>
      </c>
      <c r="C376">
        <v>5.9105100000000004</v>
      </c>
      <c r="D376">
        <v>5.1717000000000004</v>
      </c>
      <c r="E376">
        <v>6.6181700000000001</v>
      </c>
      <c r="F376">
        <v>6.6263899999999998</v>
      </c>
      <c r="G376">
        <v>6.6270600000000002</v>
      </c>
      <c r="H376">
        <v>6.6381199999999998</v>
      </c>
      <c r="I376">
        <v>6.3710599999999996E-3</v>
      </c>
      <c r="M376">
        <v>2031</v>
      </c>
      <c r="N376">
        <v>14.776300000000001</v>
      </c>
      <c r="O376">
        <v>5.9105100000000004</v>
      </c>
      <c r="P376">
        <v>5.1717000000000004</v>
      </c>
      <c r="Q376">
        <v>6.6181700000000001</v>
      </c>
      <c r="R376">
        <v>6.6263899999999998</v>
      </c>
      <c r="S376">
        <v>6.6270600000000002</v>
      </c>
      <c r="T376">
        <v>6.6381199999999998</v>
      </c>
      <c r="U376">
        <v>6.3710599999999996E-3</v>
      </c>
      <c r="W376" s="10">
        <f t="shared" si="61"/>
        <v>6627.06</v>
      </c>
    </row>
    <row r="377" spans="1:23" ht="15" customHeight="1" x14ac:dyDescent="0.2">
      <c r="A377">
        <v>2032</v>
      </c>
      <c r="B377">
        <v>14.776300000000001</v>
      </c>
      <c r="C377">
        <v>5.9105100000000004</v>
      </c>
      <c r="D377">
        <v>5.1717000000000004</v>
      </c>
      <c r="E377">
        <v>6.4443400000000004</v>
      </c>
      <c r="F377">
        <v>6.4606700000000004</v>
      </c>
      <c r="G377">
        <v>6.46225</v>
      </c>
      <c r="H377">
        <v>6.4847000000000001</v>
      </c>
      <c r="I377">
        <v>1.28427E-2</v>
      </c>
      <c r="M377">
        <v>2032</v>
      </c>
      <c r="N377">
        <v>14.776300000000001</v>
      </c>
      <c r="O377">
        <v>5.9105100000000004</v>
      </c>
      <c r="P377">
        <v>5.1717000000000004</v>
      </c>
      <c r="Q377">
        <v>6.4443400000000004</v>
      </c>
      <c r="R377">
        <v>6.4606700000000004</v>
      </c>
      <c r="S377">
        <v>6.46225</v>
      </c>
      <c r="T377">
        <v>6.4847000000000001</v>
      </c>
      <c r="U377">
        <v>1.28427E-2</v>
      </c>
      <c r="W377" s="10">
        <f t="shared" si="61"/>
        <v>6462.25</v>
      </c>
    </row>
    <row r="378" spans="1:23" ht="15" customHeight="1" x14ac:dyDescent="0.2">
      <c r="A378">
        <v>2033</v>
      </c>
      <c r="B378">
        <v>14.776300000000001</v>
      </c>
      <c r="C378">
        <v>5.9105100000000004</v>
      </c>
      <c r="D378">
        <v>5.1717000000000004</v>
      </c>
      <c r="E378">
        <v>6.2844899999999999</v>
      </c>
      <c r="F378">
        <v>6.3142399999999999</v>
      </c>
      <c r="G378">
        <v>6.31698</v>
      </c>
      <c r="H378">
        <v>6.3575499999999998</v>
      </c>
      <c r="I378">
        <v>2.3433499999999999E-2</v>
      </c>
      <c r="M378">
        <v>2033</v>
      </c>
      <c r="N378">
        <v>14.776300000000001</v>
      </c>
      <c r="O378">
        <v>5.9105100000000004</v>
      </c>
      <c r="P378">
        <v>5.1717000000000004</v>
      </c>
      <c r="Q378">
        <v>6.2844899999999999</v>
      </c>
      <c r="R378">
        <v>6.3142399999999999</v>
      </c>
      <c r="S378">
        <v>6.31698</v>
      </c>
      <c r="T378">
        <v>6.3575499999999998</v>
      </c>
      <c r="U378">
        <v>2.3433499999999999E-2</v>
      </c>
      <c r="W378" s="10">
        <f t="shared" si="61"/>
        <v>6316.9800000000005</v>
      </c>
    </row>
    <row r="379" spans="1:23" ht="15" customHeight="1" x14ac:dyDescent="0.2">
      <c r="A379">
        <v>2034</v>
      </c>
      <c r="B379">
        <v>14.776300000000001</v>
      </c>
      <c r="C379">
        <v>5.9105100000000004</v>
      </c>
      <c r="D379">
        <v>5.1717000000000004</v>
      </c>
      <c r="E379">
        <v>6.1374700000000004</v>
      </c>
      <c r="F379">
        <v>6.1867700000000001</v>
      </c>
      <c r="G379">
        <v>6.1914300000000004</v>
      </c>
      <c r="H379">
        <v>6.25983</v>
      </c>
      <c r="I379">
        <v>3.9076100000000002E-2</v>
      </c>
      <c r="M379">
        <v>2034</v>
      </c>
      <c r="N379">
        <v>14.776300000000001</v>
      </c>
      <c r="O379">
        <v>5.9105100000000004</v>
      </c>
      <c r="P379">
        <v>5.1717000000000004</v>
      </c>
      <c r="Q379">
        <v>6.1374700000000004</v>
      </c>
      <c r="R379">
        <v>6.1867700000000001</v>
      </c>
      <c r="S379">
        <v>6.1914300000000004</v>
      </c>
      <c r="T379">
        <v>6.25983</v>
      </c>
      <c r="U379">
        <v>3.9076100000000002E-2</v>
      </c>
      <c r="W379" s="10">
        <f t="shared" si="61"/>
        <v>6191.43</v>
      </c>
    </row>
    <row r="380" spans="1:23" ht="15" customHeight="1" x14ac:dyDescent="0.2"/>
    <row r="381" spans="1:23" ht="15" customHeight="1" x14ac:dyDescent="0.2">
      <c r="A381" t="s">
        <v>107</v>
      </c>
      <c r="M381" t="s">
        <v>107</v>
      </c>
    </row>
    <row r="382" spans="1:23" ht="15" customHeight="1" x14ac:dyDescent="0.2">
      <c r="A382" t="s">
        <v>6</v>
      </c>
      <c r="B382" t="s">
        <v>39</v>
      </c>
      <c r="C382" t="s">
        <v>40</v>
      </c>
      <c r="D382" t="s">
        <v>41</v>
      </c>
      <c r="E382" t="s">
        <v>42</v>
      </c>
      <c r="F382" t="s">
        <v>43</v>
      </c>
      <c r="G382" t="s">
        <v>44</v>
      </c>
      <c r="H382" t="s">
        <v>45</v>
      </c>
      <c r="I382" t="s">
        <v>46</v>
      </c>
      <c r="M382" t="s">
        <v>6</v>
      </c>
      <c r="N382" t="s">
        <v>39</v>
      </c>
      <c r="O382" t="s">
        <v>40</v>
      </c>
      <c r="P382" t="s">
        <v>41</v>
      </c>
      <c r="Q382" t="s">
        <v>42</v>
      </c>
      <c r="R382" t="s">
        <v>43</v>
      </c>
      <c r="S382" t="s">
        <v>44</v>
      </c>
      <c r="T382" t="s">
        <v>45</v>
      </c>
      <c r="U382" t="s">
        <v>46</v>
      </c>
    </row>
    <row r="383" spans="1:23" ht="15" customHeight="1" x14ac:dyDescent="0.2">
      <c r="A383">
        <v>2021</v>
      </c>
      <c r="B383">
        <v>0</v>
      </c>
      <c r="C383">
        <v>3.8128099999999998E-2</v>
      </c>
      <c r="D383">
        <v>4.5961799999999997E-2</v>
      </c>
      <c r="E383">
        <v>1.8345799999999999E-2</v>
      </c>
      <c r="F383">
        <v>1.8345799999999999E-2</v>
      </c>
      <c r="G383">
        <v>1.8345799999999999E-2</v>
      </c>
      <c r="H383">
        <v>1.8345799999999999E-2</v>
      </c>
      <c r="I383" s="1">
        <v>1.3877799999999999E-17</v>
      </c>
      <c r="M383">
        <v>2021</v>
      </c>
      <c r="N383">
        <v>0</v>
      </c>
      <c r="O383">
        <v>3.8128099999999998E-2</v>
      </c>
      <c r="P383">
        <v>4.5961799999999997E-2</v>
      </c>
      <c r="Q383">
        <v>1.8345799999999999E-2</v>
      </c>
      <c r="R383">
        <v>1.8345799999999999E-2</v>
      </c>
      <c r="S383">
        <v>1.8345799999999999E-2</v>
      </c>
      <c r="T383">
        <v>1.8345799999999999E-2</v>
      </c>
      <c r="U383" s="1">
        <v>1.3877799999999999E-17</v>
      </c>
    </row>
    <row r="384" spans="1:23" ht="15" customHeight="1" x14ac:dyDescent="0.2">
      <c r="A384">
        <v>2022</v>
      </c>
      <c r="B384">
        <v>0</v>
      </c>
      <c r="C384">
        <v>3.8128099999999998E-2</v>
      </c>
      <c r="D384">
        <v>4.5961799999999997E-2</v>
      </c>
      <c r="E384">
        <v>4.5961799999999997E-2</v>
      </c>
      <c r="F384">
        <v>4.5961799999999997E-2</v>
      </c>
      <c r="G384">
        <v>4.5961799999999997E-2</v>
      </c>
      <c r="H384">
        <v>4.5961799999999997E-2</v>
      </c>
      <c r="I384" s="1">
        <v>6.1756199999999996E-16</v>
      </c>
      <c r="M384">
        <v>2022</v>
      </c>
      <c r="N384">
        <v>0</v>
      </c>
      <c r="O384">
        <v>3.8128099999999998E-2</v>
      </c>
      <c r="P384">
        <v>4.5961799999999997E-2</v>
      </c>
      <c r="Q384">
        <v>4.5961700000000001E-2</v>
      </c>
      <c r="R384">
        <v>4.5961700000000001E-2</v>
      </c>
      <c r="S384">
        <v>4.5961700000000001E-2</v>
      </c>
      <c r="T384">
        <v>4.5961700000000001E-2</v>
      </c>
      <c r="U384" s="1">
        <v>3.9589100000000003E-14</v>
      </c>
    </row>
    <row r="385" spans="1:23" ht="15" customHeight="1" x14ac:dyDescent="0.2">
      <c r="A385">
        <v>2023</v>
      </c>
      <c r="B385">
        <v>0</v>
      </c>
      <c r="C385">
        <v>3.8128099999999998E-2</v>
      </c>
      <c r="D385">
        <v>4.5961799999999997E-2</v>
      </c>
      <c r="E385">
        <v>4.5961799999999997E-2</v>
      </c>
      <c r="F385">
        <v>4.5961799999999997E-2</v>
      </c>
      <c r="G385">
        <v>4.5961799999999997E-2</v>
      </c>
      <c r="H385">
        <v>4.5961799999999997E-2</v>
      </c>
      <c r="I385" s="1">
        <v>6.1756199999999996E-16</v>
      </c>
      <c r="M385">
        <v>2023</v>
      </c>
      <c r="N385">
        <v>0</v>
      </c>
      <c r="O385">
        <v>3.8128099999999998E-2</v>
      </c>
      <c r="P385">
        <v>4.5961799999999997E-2</v>
      </c>
      <c r="Q385">
        <v>4.5961700000000001E-2</v>
      </c>
      <c r="R385">
        <v>4.5961700000000001E-2</v>
      </c>
      <c r="S385">
        <v>4.5961700000000001E-2</v>
      </c>
      <c r="T385">
        <v>4.5961700000000001E-2</v>
      </c>
      <c r="U385" s="1">
        <v>2.0775E-13</v>
      </c>
    </row>
    <row r="386" spans="1:23" ht="15" customHeight="1" x14ac:dyDescent="0.2">
      <c r="A386">
        <v>2024</v>
      </c>
      <c r="B386">
        <v>0</v>
      </c>
      <c r="C386">
        <v>3.8128099999999998E-2</v>
      </c>
      <c r="D386">
        <v>4.5961799999999997E-2</v>
      </c>
      <c r="E386">
        <v>4.5961799999999997E-2</v>
      </c>
      <c r="F386">
        <v>4.5961799999999997E-2</v>
      </c>
      <c r="G386">
        <v>4.5961799999999997E-2</v>
      </c>
      <c r="H386">
        <v>4.5961799999999997E-2</v>
      </c>
      <c r="I386" s="1">
        <v>6.1756199999999996E-16</v>
      </c>
      <c r="M386">
        <v>2024</v>
      </c>
      <c r="N386">
        <v>0</v>
      </c>
      <c r="O386">
        <v>3.8128099999999998E-2</v>
      </c>
      <c r="P386">
        <v>4.5961799999999997E-2</v>
      </c>
      <c r="Q386">
        <v>4.5961799999999997E-2</v>
      </c>
      <c r="R386">
        <v>4.5961799999999997E-2</v>
      </c>
      <c r="S386">
        <v>4.5961799999999997E-2</v>
      </c>
      <c r="T386">
        <v>4.5961799999999997E-2</v>
      </c>
      <c r="U386" s="1">
        <v>6.1756199999999996E-16</v>
      </c>
    </row>
    <row r="387" spans="1:23" ht="15" customHeight="1" x14ac:dyDescent="0.2">
      <c r="A387">
        <v>2025</v>
      </c>
      <c r="B387">
        <v>0</v>
      </c>
      <c r="C387">
        <v>3.8128099999999998E-2</v>
      </c>
      <c r="D387">
        <v>4.5961799999999997E-2</v>
      </c>
      <c r="E387">
        <v>4.5961799999999997E-2</v>
      </c>
      <c r="F387">
        <v>4.5961799999999997E-2</v>
      </c>
      <c r="G387">
        <v>4.5961799999999997E-2</v>
      </c>
      <c r="H387">
        <v>4.5961799999999997E-2</v>
      </c>
      <c r="I387" s="1">
        <v>6.1756199999999996E-16</v>
      </c>
      <c r="M387">
        <v>2025</v>
      </c>
      <c r="N387">
        <v>0</v>
      </c>
      <c r="O387">
        <v>3.8128099999999998E-2</v>
      </c>
      <c r="P387">
        <v>4.5961799999999997E-2</v>
      </c>
      <c r="Q387">
        <v>4.5961799999999997E-2</v>
      </c>
      <c r="R387">
        <v>4.5961799999999997E-2</v>
      </c>
      <c r="S387">
        <v>4.5961799999999997E-2</v>
      </c>
      <c r="T387">
        <v>4.5961799999999997E-2</v>
      </c>
      <c r="U387" s="1">
        <v>6.1756199999999996E-16</v>
      </c>
    </row>
    <row r="388" spans="1:23" ht="15" customHeight="1" x14ac:dyDescent="0.2">
      <c r="A388">
        <v>2026</v>
      </c>
      <c r="B388">
        <v>0</v>
      </c>
      <c r="C388">
        <v>3.8128099999999998E-2</v>
      </c>
      <c r="D388">
        <v>4.5961799999999997E-2</v>
      </c>
      <c r="E388">
        <v>4.5961799999999997E-2</v>
      </c>
      <c r="F388">
        <v>4.5961799999999997E-2</v>
      </c>
      <c r="G388">
        <v>4.5961799999999997E-2</v>
      </c>
      <c r="H388">
        <v>4.5961799999999997E-2</v>
      </c>
      <c r="I388" s="1">
        <v>6.1756199999999996E-16</v>
      </c>
      <c r="M388">
        <v>2026</v>
      </c>
      <c r="N388">
        <v>0</v>
      </c>
      <c r="O388">
        <v>3.8128099999999998E-2</v>
      </c>
      <c r="P388">
        <v>4.5961799999999997E-2</v>
      </c>
      <c r="Q388">
        <v>4.5961799999999997E-2</v>
      </c>
      <c r="R388">
        <v>4.5961799999999997E-2</v>
      </c>
      <c r="S388">
        <v>4.5961799999999997E-2</v>
      </c>
      <c r="T388">
        <v>4.5961799999999997E-2</v>
      </c>
      <c r="U388" s="1">
        <v>6.1756199999999996E-16</v>
      </c>
    </row>
    <row r="389" spans="1:23" ht="15" customHeight="1" x14ac:dyDescent="0.2">
      <c r="A389">
        <v>2027</v>
      </c>
      <c r="B389">
        <v>0</v>
      </c>
      <c r="C389">
        <v>3.8128099999999998E-2</v>
      </c>
      <c r="D389">
        <v>4.5961799999999997E-2</v>
      </c>
      <c r="E389">
        <v>4.5961799999999997E-2</v>
      </c>
      <c r="F389">
        <v>4.5961799999999997E-2</v>
      </c>
      <c r="G389">
        <v>4.5961799999999997E-2</v>
      </c>
      <c r="H389">
        <v>4.5961799999999997E-2</v>
      </c>
      <c r="I389" s="1">
        <v>6.1756199999999996E-16</v>
      </c>
      <c r="M389">
        <v>2027</v>
      </c>
      <c r="N389">
        <v>0</v>
      </c>
      <c r="O389">
        <v>3.8128099999999998E-2</v>
      </c>
      <c r="P389">
        <v>4.5961799999999997E-2</v>
      </c>
      <c r="Q389">
        <v>4.5961799999999997E-2</v>
      </c>
      <c r="R389">
        <v>4.5961799999999997E-2</v>
      </c>
      <c r="S389">
        <v>4.5961799999999997E-2</v>
      </c>
      <c r="T389">
        <v>4.5961799999999997E-2</v>
      </c>
      <c r="U389" s="1">
        <v>6.1756199999999996E-16</v>
      </c>
    </row>
    <row r="390" spans="1:23" ht="15" customHeight="1" x14ac:dyDescent="0.2">
      <c r="A390">
        <v>2028</v>
      </c>
      <c r="B390">
        <v>0</v>
      </c>
      <c r="C390">
        <v>3.8128099999999998E-2</v>
      </c>
      <c r="D390">
        <v>4.5961799999999997E-2</v>
      </c>
      <c r="E390">
        <v>4.5961799999999997E-2</v>
      </c>
      <c r="F390">
        <v>4.5961799999999997E-2</v>
      </c>
      <c r="G390">
        <v>4.5961799999999997E-2</v>
      </c>
      <c r="H390">
        <v>4.5961799999999997E-2</v>
      </c>
      <c r="I390" s="1">
        <v>6.1756199999999996E-16</v>
      </c>
      <c r="M390">
        <v>2028</v>
      </c>
      <c r="N390">
        <v>0</v>
      </c>
      <c r="O390">
        <v>3.8128099999999998E-2</v>
      </c>
      <c r="P390">
        <v>4.5961799999999997E-2</v>
      </c>
      <c r="Q390">
        <v>4.5961799999999997E-2</v>
      </c>
      <c r="R390">
        <v>4.5961799999999997E-2</v>
      </c>
      <c r="S390">
        <v>4.5961799999999997E-2</v>
      </c>
      <c r="T390">
        <v>4.5961799999999997E-2</v>
      </c>
      <c r="U390" s="1">
        <v>6.1756199999999996E-16</v>
      </c>
    </row>
    <row r="391" spans="1:23" ht="15" customHeight="1" x14ac:dyDescent="0.2">
      <c r="A391">
        <v>2029</v>
      </c>
      <c r="B391">
        <v>0</v>
      </c>
      <c r="C391">
        <v>3.8128099999999998E-2</v>
      </c>
      <c r="D391">
        <v>4.5961799999999997E-2</v>
      </c>
      <c r="E391">
        <v>4.5961799999999997E-2</v>
      </c>
      <c r="F391">
        <v>4.5961799999999997E-2</v>
      </c>
      <c r="G391">
        <v>4.5961799999999997E-2</v>
      </c>
      <c r="H391">
        <v>4.5961799999999997E-2</v>
      </c>
      <c r="I391" s="1">
        <v>6.1756199999999996E-16</v>
      </c>
      <c r="M391">
        <v>2029</v>
      </c>
      <c r="N391">
        <v>0</v>
      </c>
      <c r="O391">
        <v>3.8128099999999998E-2</v>
      </c>
      <c r="P391">
        <v>4.5961799999999997E-2</v>
      </c>
      <c r="Q391">
        <v>4.5961799999999997E-2</v>
      </c>
      <c r="R391">
        <v>4.5961799999999997E-2</v>
      </c>
      <c r="S391">
        <v>4.5961799999999997E-2</v>
      </c>
      <c r="T391">
        <v>4.5961799999999997E-2</v>
      </c>
      <c r="U391" s="1">
        <v>6.1756199999999996E-16</v>
      </c>
    </row>
    <row r="392" spans="1:23" ht="15" customHeight="1" x14ac:dyDescent="0.2">
      <c r="A392">
        <v>2030</v>
      </c>
      <c r="B392">
        <v>0</v>
      </c>
      <c r="C392">
        <v>3.8128099999999998E-2</v>
      </c>
      <c r="D392">
        <v>4.5961799999999997E-2</v>
      </c>
      <c r="E392">
        <v>4.5961799999999997E-2</v>
      </c>
      <c r="F392">
        <v>4.5961799999999997E-2</v>
      </c>
      <c r="G392">
        <v>4.5961799999999997E-2</v>
      </c>
      <c r="H392">
        <v>4.5961799999999997E-2</v>
      </c>
      <c r="I392" s="1">
        <v>6.1756199999999996E-16</v>
      </c>
      <c r="M392">
        <v>2030</v>
      </c>
      <c r="N392">
        <v>0</v>
      </c>
      <c r="O392">
        <v>3.8128099999999998E-2</v>
      </c>
      <c r="P392">
        <v>4.5961799999999997E-2</v>
      </c>
      <c r="Q392">
        <v>4.5961799999999997E-2</v>
      </c>
      <c r="R392">
        <v>4.5961799999999997E-2</v>
      </c>
      <c r="S392">
        <v>4.5961799999999997E-2</v>
      </c>
      <c r="T392">
        <v>4.5961799999999997E-2</v>
      </c>
      <c r="U392" s="1">
        <v>6.1756199999999996E-16</v>
      </c>
    </row>
    <row r="393" spans="1:23" ht="15" customHeight="1" x14ac:dyDescent="0.2">
      <c r="A393">
        <v>2031</v>
      </c>
      <c r="B393">
        <v>0</v>
      </c>
      <c r="C393">
        <v>3.8128099999999998E-2</v>
      </c>
      <c r="D393">
        <v>4.5961799999999997E-2</v>
      </c>
      <c r="E393">
        <v>4.5961799999999997E-2</v>
      </c>
      <c r="F393">
        <v>4.5961799999999997E-2</v>
      </c>
      <c r="G393">
        <v>4.5961799999999997E-2</v>
      </c>
      <c r="H393">
        <v>4.5961799999999997E-2</v>
      </c>
      <c r="I393" s="1">
        <v>6.1756199999999996E-16</v>
      </c>
      <c r="M393">
        <v>2031</v>
      </c>
      <c r="N393">
        <v>0</v>
      </c>
      <c r="O393">
        <v>3.8128099999999998E-2</v>
      </c>
      <c r="P393">
        <v>4.5961799999999997E-2</v>
      </c>
      <c r="Q393">
        <v>4.5961799999999997E-2</v>
      </c>
      <c r="R393">
        <v>4.5961799999999997E-2</v>
      </c>
      <c r="S393">
        <v>4.5961799999999997E-2</v>
      </c>
      <c r="T393">
        <v>4.5961799999999997E-2</v>
      </c>
      <c r="U393" s="1">
        <v>6.1756199999999996E-16</v>
      </c>
    </row>
    <row r="394" spans="1:23" ht="15" customHeight="1" x14ac:dyDescent="0.2">
      <c r="A394">
        <v>2032</v>
      </c>
      <c r="B394">
        <v>0</v>
      </c>
      <c r="C394">
        <v>3.8128099999999998E-2</v>
      </c>
      <c r="D394">
        <v>4.5961799999999997E-2</v>
      </c>
      <c r="E394">
        <v>4.5961799999999997E-2</v>
      </c>
      <c r="F394">
        <v>4.5961799999999997E-2</v>
      </c>
      <c r="G394">
        <v>4.5961799999999997E-2</v>
      </c>
      <c r="H394">
        <v>4.5961799999999997E-2</v>
      </c>
      <c r="I394" s="1">
        <v>6.1756199999999996E-16</v>
      </c>
      <c r="M394">
        <v>2032</v>
      </c>
      <c r="N394">
        <v>0</v>
      </c>
      <c r="O394">
        <v>3.8128099999999998E-2</v>
      </c>
      <c r="P394">
        <v>4.5961799999999997E-2</v>
      </c>
      <c r="Q394">
        <v>4.5961799999999997E-2</v>
      </c>
      <c r="R394">
        <v>4.5961799999999997E-2</v>
      </c>
      <c r="S394">
        <v>4.5961799999999997E-2</v>
      </c>
      <c r="T394">
        <v>4.5961799999999997E-2</v>
      </c>
      <c r="U394" s="1">
        <v>6.1756199999999996E-16</v>
      </c>
    </row>
    <row r="395" spans="1:23" ht="15" customHeight="1" x14ac:dyDescent="0.2">
      <c r="A395">
        <v>2033</v>
      </c>
      <c r="B395">
        <v>0</v>
      </c>
      <c r="C395">
        <v>3.8128099999999998E-2</v>
      </c>
      <c r="D395">
        <v>4.5961799999999997E-2</v>
      </c>
      <c r="E395">
        <v>4.5961799999999997E-2</v>
      </c>
      <c r="F395">
        <v>4.5961799999999997E-2</v>
      </c>
      <c r="G395">
        <v>4.5961799999999997E-2</v>
      </c>
      <c r="H395">
        <v>4.5961799999999997E-2</v>
      </c>
      <c r="I395" s="1">
        <v>6.1756199999999996E-16</v>
      </c>
      <c r="M395">
        <v>2033</v>
      </c>
      <c r="N395">
        <v>0</v>
      </c>
      <c r="O395">
        <v>3.8128099999999998E-2</v>
      </c>
      <c r="P395">
        <v>4.5961799999999997E-2</v>
      </c>
      <c r="Q395">
        <v>4.5961799999999997E-2</v>
      </c>
      <c r="R395">
        <v>4.5961799999999997E-2</v>
      </c>
      <c r="S395">
        <v>4.5961799999999997E-2</v>
      </c>
      <c r="T395">
        <v>4.5961799999999997E-2</v>
      </c>
      <c r="U395" s="1">
        <v>6.1756199999999996E-16</v>
      </c>
    </row>
    <row r="396" spans="1:23" ht="15" customHeight="1" x14ac:dyDescent="0.2">
      <c r="A396">
        <v>2034</v>
      </c>
      <c r="B396">
        <v>0</v>
      </c>
      <c r="C396">
        <v>3.8128099999999998E-2</v>
      </c>
      <c r="D396">
        <v>4.5961799999999997E-2</v>
      </c>
      <c r="E396">
        <v>4.5961799999999997E-2</v>
      </c>
      <c r="F396">
        <v>4.5961799999999997E-2</v>
      </c>
      <c r="G396">
        <v>4.5961799999999997E-2</v>
      </c>
      <c r="H396">
        <v>4.5961799999999997E-2</v>
      </c>
      <c r="I396" s="1">
        <v>6.1756199999999996E-16</v>
      </c>
      <c r="M396">
        <v>2034</v>
      </c>
      <c r="N396">
        <v>0</v>
      </c>
      <c r="O396">
        <v>3.8128099999999998E-2</v>
      </c>
      <c r="P396">
        <v>4.5961799999999997E-2</v>
      </c>
      <c r="Q396">
        <v>4.5961799999999997E-2</v>
      </c>
      <c r="R396">
        <v>4.5961799999999997E-2</v>
      </c>
      <c r="S396">
        <v>4.5961799999999997E-2</v>
      </c>
      <c r="T396">
        <v>4.5961799999999997E-2</v>
      </c>
      <c r="U396" s="1">
        <v>6.1756199999999996E-16</v>
      </c>
    </row>
    <row r="397" spans="1:23" ht="15" customHeight="1" x14ac:dyDescent="0.2"/>
    <row r="398" spans="1:23" ht="15" customHeight="1" x14ac:dyDescent="0.2">
      <c r="A398" t="s">
        <v>108</v>
      </c>
      <c r="M398" t="s">
        <v>108</v>
      </c>
    </row>
    <row r="399" spans="1:23" ht="15" customHeight="1" x14ac:dyDescent="0.2">
      <c r="A399" t="s">
        <v>6</v>
      </c>
      <c r="B399" t="s">
        <v>47</v>
      </c>
      <c r="C399" t="s">
        <v>48</v>
      </c>
      <c r="D399" t="s">
        <v>49</v>
      </c>
      <c r="E399" t="s">
        <v>50</v>
      </c>
      <c r="F399" t="s">
        <v>51</v>
      </c>
      <c r="G399" t="s">
        <v>52</v>
      </c>
      <c r="H399" t="s">
        <v>53</v>
      </c>
      <c r="I399" t="s">
        <v>54</v>
      </c>
      <c r="M399" t="s">
        <v>6</v>
      </c>
      <c r="N399" t="s">
        <v>47</v>
      </c>
      <c r="O399" t="s">
        <v>48</v>
      </c>
      <c r="P399" t="s">
        <v>49</v>
      </c>
      <c r="Q399" t="s">
        <v>50</v>
      </c>
      <c r="R399" t="s">
        <v>51</v>
      </c>
      <c r="S399" t="s">
        <v>52</v>
      </c>
      <c r="T399" t="s">
        <v>53</v>
      </c>
      <c r="U399" t="s">
        <v>54</v>
      </c>
    </row>
    <row r="400" spans="1:23" ht="15" customHeight="1" x14ac:dyDescent="0.2">
      <c r="A400">
        <v>2021</v>
      </c>
      <c r="B400">
        <v>81.051199999999994</v>
      </c>
      <c r="C400">
        <v>20.766300000000001</v>
      </c>
      <c r="D400">
        <v>19.077300000000001</v>
      </c>
      <c r="E400">
        <v>26.160599999999999</v>
      </c>
      <c r="F400">
        <v>26.160599999999999</v>
      </c>
      <c r="G400">
        <v>26.160599999999999</v>
      </c>
      <c r="H400">
        <v>26.160599999999999</v>
      </c>
      <c r="I400" s="1">
        <v>3.8013999999999998E-13</v>
      </c>
      <c r="K400" s="10">
        <f t="shared" ref="K400:K413" si="62">G400*1000</f>
        <v>26160.6</v>
      </c>
      <c r="M400">
        <v>2021</v>
      </c>
      <c r="N400">
        <v>81.051199999999994</v>
      </c>
      <c r="O400">
        <v>20.766300000000001</v>
      </c>
      <c r="P400">
        <v>19.077300000000001</v>
      </c>
      <c r="Q400">
        <v>26.160599999999999</v>
      </c>
      <c r="R400">
        <v>26.160599999999999</v>
      </c>
      <c r="S400">
        <v>26.160599999999999</v>
      </c>
      <c r="T400">
        <v>26.160599999999999</v>
      </c>
      <c r="U400" s="1">
        <v>3.8013999999999998E-13</v>
      </c>
      <c r="W400" s="10">
        <f t="shared" ref="W400:W413" si="63">S400*1000</f>
        <v>26160.6</v>
      </c>
    </row>
    <row r="401" spans="1:23" ht="15" customHeight="1" x14ac:dyDescent="0.2">
      <c r="A401">
        <v>2022</v>
      </c>
      <c r="B401">
        <v>81.051199999999994</v>
      </c>
      <c r="C401">
        <v>20.766300000000001</v>
      </c>
      <c r="D401">
        <v>19.077300000000001</v>
      </c>
      <c r="E401">
        <v>26.027200000000001</v>
      </c>
      <c r="F401">
        <v>26.055800000000001</v>
      </c>
      <c r="G401">
        <v>26.059899999999999</v>
      </c>
      <c r="H401">
        <v>26.104199999999999</v>
      </c>
      <c r="I401">
        <v>2.5221199999999999E-2</v>
      </c>
      <c r="K401" s="10">
        <f t="shared" si="62"/>
        <v>26059.899999999998</v>
      </c>
      <c r="M401">
        <v>2022</v>
      </c>
      <c r="N401">
        <v>81.051199999999994</v>
      </c>
      <c r="O401">
        <v>20.766300000000001</v>
      </c>
      <c r="P401">
        <v>19.077300000000001</v>
      </c>
      <c r="Q401">
        <v>26.027200000000001</v>
      </c>
      <c r="R401">
        <v>26.055800000000001</v>
      </c>
      <c r="S401">
        <v>26.059899999999999</v>
      </c>
      <c r="T401">
        <v>26.104199999999999</v>
      </c>
      <c r="U401">
        <v>2.5221199999999999E-2</v>
      </c>
      <c r="W401" s="10">
        <f t="shared" si="63"/>
        <v>26059.899999999998</v>
      </c>
    </row>
    <row r="402" spans="1:23" ht="15" customHeight="1" x14ac:dyDescent="0.2">
      <c r="A402">
        <v>2023</v>
      </c>
      <c r="B402">
        <v>81.051199999999994</v>
      </c>
      <c r="C402">
        <v>20.766300000000001</v>
      </c>
      <c r="D402">
        <v>19.077300000000001</v>
      </c>
      <c r="E402">
        <v>25.3338</v>
      </c>
      <c r="F402">
        <v>25.4</v>
      </c>
      <c r="G402">
        <v>25.406300000000002</v>
      </c>
      <c r="H402">
        <v>25.498999999999999</v>
      </c>
      <c r="I402">
        <v>5.3576899999999997E-2</v>
      </c>
      <c r="K402" s="10">
        <f t="shared" si="62"/>
        <v>25406.300000000003</v>
      </c>
      <c r="M402">
        <v>2023</v>
      </c>
      <c r="N402">
        <v>81.051199999999994</v>
      </c>
      <c r="O402">
        <v>20.766300000000001</v>
      </c>
      <c r="P402">
        <v>19.077300000000001</v>
      </c>
      <c r="Q402">
        <v>25.3338</v>
      </c>
      <c r="R402">
        <v>25.4</v>
      </c>
      <c r="S402">
        <v>25.406300000000002</v>
      </c>
      <c r="T402">
        <v>25.498999999999999</v>
      </c>
      <c r="U402">
        <v>5.3576899999999997E-2</v>
      </c>
      <c r="W402" s="10">
        <f t="shared" si="63"/>
        <v>25406.300000000003</v>
      </c>
    </row>
    <row r="403" spans="1:23" ht="15" customHeight="1" x14ac:dyDescent="0.2">
      <c r="A403">
        <v>2024</v>
      </c>
      <c r="B403">
        <v>81.051199999999994</v>
      </c>
      <c r="C403">
        <v>20.766300000000001</v>
      </c>
      <c r="D403">
        <v>19.077300000000001</v>
      </c>
      <c r="E403">
        <v>24.683800000000002</v>
      </c>
      <c r="F403">
        <v>24.798500000000001</v>
      </c>
      <c r="G403">
        <v>24.8095</v>
      </c>
      <c r="H403">
        <v>24.9602</v>
      </c>
      <c r="I403">
        <v>9.0523000000000006E-2</v>
      </c>
      <c r="K403" s="10">
        <f t="shared" si="62"/>
        <v>24809.5</v>
      </c>
      <c r="M403">
        <v>2024</v>
      </c>
      <c r="N403">
        <v>81.051199999999994</v>
      </c>
      <c r="O403">
        <v>20.766300000000001</v>
      </c>
      <c r="P403">
        <v>19.077300000000001</v>
      </c>
      <c r="Q403">
        <v>24.683800000000002</v>
      </c>
      <c r="R403">
        <v>24.798500000000001</v>
      </c>
      <c r="S403">
        <v>24.8095</v>
      </c>
      <c r="T403">
        <v>24.9602</v>
      </c>
      <c r="U403">
        <v>9.0523000000000006E-2</v>
      </c>
      <c r="W403" s="10">
        <f t="shared" si="63"/>
        <v>24809.5</v>
      </c>
    </row>
    <row r="404" spans="1:23" ht="15" customHeight="1" x14ac:dyDescent="0.2">
      <c r="A404">
        <v>2025</v>
      </c>
      <c r="B404">
        <v>81.051199999999994</v>
      </c>
      <c r="C404">
        <v>20.766300000000001</v>
      </c>
      <c r="D404">
        <v>19.077300000000001</v>
      </c>
      <c r="E404">
        <v>24.0746</v>
      </c>
      <c r="F404">
        <v>24.2471</v>
      </c>
      <c r="G404">
        <v>24.261500000000002</v>
      </c>
      <c r="H404">
        <v>24.491</v>
      </c>
      <c r="I404">
        <v>0.13517899999999999</v>
      </c>
      <c r="K404" s="10">
        <f t="shared" si="62"/>
        <v>24261.5</v>
      </c>
      <c r="M404">
        <v>2025</v>
      </c>
      <c r="N404">
        <v>81.051199999999994</v>
      </c>
      <c r="O404">
        <v>20.766300000000001</v>
      </c>
      <c r="P404">
        <v>19.077300000000001</v>
      </c>
      <c r="Q404">
        <v>24.0746</v>
      </c>
      <c r="R404">
        <v>24.2471</v>
      </c>
      <c r="S404">
        <v>24.261500000000002</v>
      </c>
      <c r="T404">
        <v>24.491</v>
      </c>
      <c r="U404">
        <v>0.13517899999999999</v>
      </c>
      <c r="W404" s="10">
        <f t="shared" si="63"/>
        <v>24261.5</v>
      </c>
    </row>
    <row r="405" spans="1:23" ht="15" customHeight="1" x14ac:dyDescent="0.2">
      <c r="A405">
        <v>2026</v>
      </c>
      <c r="B405">
        <v>81.051199999999994</v>
      </c>
      <c r="C405">
        <v>20.766300000000001</v>
      </c>
      <c r="D405">
        <v>19.077300000000001</v>
      </c>
      <c r="E405">
        <v>23.4892</v>
      </c>
      <c r="F405">
        <v>23.735199999999999</v>
      </c>
      <c r="G405">
        <v>23.750800000000002</v>
      </c>
      <c r="H405">
        <v>24.0656</v>
      </c>
      <c r="I405">
        <v>0.18716099999999999</v>
      </c>
      <c r="K405" s="10">
        <f t="shared" si="62"/>
        <v>23750.800000000003</v>
      </c>
      <c r="M405">
        <v>2026</v>
      </c>
      <c r="N405">
        <v>81.051199999999994</v>
      </c>
      <c r="O405">
        <v>20.766300000000001</v>
      </c>
      <c r="P405">
        <v>19.077300000000001</v>
      </c>
      <c r="Q405">
        <v>23.4892</v>
      </c>
      <c r="R405">
        <v>23.735199999999999</v>
      </c>
      <c r="S405">
        <v>23.750800000000002</v>
      </c>
      <c r="T405">
        <v>24.0656</v>
      </c>
      <c r="U405">
        <v>0.18716099999999999</v>
      </c>
      <c r="W405" s="10">
        <f t="shared" si="63"/>
        <v>23750.800000000003</v>
      </c>
    </row>
    <row r="406" spans="1:23" ht="15" customHeight="1" x14ac:dyDescent="0.2">
      <c r="A406">
        <v>2027</v>
      </c>
      <c r="B406">
        <v>81.051199999999994</v>
      </c>
      <c r="C406">
        <v>20.766300000000001</v>
      </c>
      <c r="D406">
        <v>19.077300000000001</v>
      </c>
      <c r="E406">
        <v>22.916</v>
      </c>
      <c r="F406">
        <v>23.247900000000001</v>
      </c>
      <c r="G406">
        <v>23.267399999999999</v>
      </c>
      <c r="H406">
        <v>23.683399999999999</v>
      </c>
      <c r="I406">
        <v>0.24393200000000001</v>
      </c>
      <c r="K406" s="10">
        <f t="shared" si="62"/>
        <v>23267.399999999998</v>
      </c>
      <c r="M406">
        <v>2027</v>
      </c>
      <c r="N406">
        <v>81.051199999999994</v>
      </c>
      <c r="O406">
        <v>20.766300000000001</v>
      </c>
      <c r="P406">
        <v>19.077300000000001</v>
      </c>
      <c r="Q406">
        <v>22.916</v>
      </c>
      <c r="R406">
        <v>23.247900000000001</v>
      </c>
      <c r="S406">
        <v>23.267399999999999</v>
      </c>
      <c r="T406">
        <v>23.683399999999999</v>
      </c>
      <c r="U406">
        <v>0.24393200000000001</v>
      </c>
      <c r="W406" s="10">
        <f t="shared" si="63"/>
        <v>23267.399999999998</v>
      </c>
    </row>
    <row r="407" spans="1:23" ht="15" customHeight="1" x14ac:dyDescent="0.2">
      <c r="A407">
        <v>2028</v>
      </c>
      <c r="B407">
        <v>81.051199999999994</v>
      </c>
      <c r="C407">
        <v>20.766300000000001</v>
      </c>
      <c r="D407">
        <v>19.077300000000001</v>
      </c>
      <c r="E407">
        <v>22.407399999999999</v>
      </c>
      <c r="F407">
        <v>22.808900000000001</v>
      </c>
      <c r="G407">
        <v>22.837499999999999</v>
      </c>
      <c r="H407">
        <v>23.3565</v>
      </c>
      <c r="I407">
        <v>0.30529899999999999</v>
      </c>
      <c r="K407" s="10">
        <f t="shared" si="62"/>
        <v>22837.5</v>
      </c>
      <c r="M407">
        <v>2028</v>
      </c>
      <c r="N407">
        <v>81.051199999999994</v>
      </c>
      <c r="O407">
        <v>20.766300000000001</v>
      </c>
      <c r="P407">
        <v>19.077300000000001</v>
      </c>
      <c r="Q407">
        <v>22.407399999999999</v>
      </c>
      <c r="R407">
        <v>22.808900000000001</v>
      </c>
      <c r="S407">
        <v>22.837499999999999</v>
      </c>
      <c r="T407">
        <v>23.3565</v>
      </c>
      <c r="U407">
        <v>0.30529899999999999</v>
      </c>
      <c r="W407" s="10">
        <f t="shared" si="63"/>
        <v>22837.5</v>
      </c>
    </row>
    <row r="408" spans="1:23" ht="15" customHeight="1" x14ac:dyDescent="0.2">
      <c r="A408">
        <v>2029</v>
      </c>
      <c r="B408">
        <v>81.051199999999994</v>
      </c>
      <c r="C408">
        <v>20.766300000000001</v>
      </c>
      <c r="D408">
        <v>19.077300000000001</v>
      </c>
      <c r="E408">
        <v>21.931699999999999</v>
      </c>
      <c r="F408">
        <v>22.422899999999998</v>
      </c>
      <c r="G408">
        <v>22.457000000000001</v>
      </c>
      <c r="H408">
        <v>23.099799999999998</v>
      </c>
      <c r="I408">
        <v>0.36810399999999999</v>
      </c>
      <c r="K408" s="10">
        <f t="shared" si="62"/>
        <v>22457</v>
      </c>
      <c r="M408">
        <v>2029</v>
      </c>
      <c r="N408">
        <v>81.051199999999994</v>
      </c>
      <c r="O408">
        <v>20.766300000000001</v>
      </c>
      <c r="P408">
        <v>19.077300000000001</v>
      </c>
      <c r="Q408">
        <v>21.931699999999999</v>
      </c>
      <c r="R408">
        <v>22.422899999999998</v>
      </c>
      <c r="S408">
        <v>22.457000000000001</v>
      </c>
      <c r="T408">
        <v>23.099799999999998</v>
      </c>
      <c r="U408">
        <v>0.36810399999999999</v>
      </c>
      <c r="W408" s="10">
        <f t="shared" si="63"/>
        <v>22457</v>
      </c>
    </row>
    <row r="409" spans="1:23" ht="15" customHeight="1" x14ac:dyDescent="0.2">
      <c r="A409">
        <v>2030</v>
      </c>
      <c r="B409">
        <v>81.051199999999994</v>
      </c>
      <c r="C409">
        <v>20.766300000000001</v>
      </c>
      <c r="D409">
        <v>19.077300000000001</v>
      </c>
      <c r="E409">
        <v>21.496200000000002</v>
      </c>
      <c r="F409">
        <v>22.086300000000001</v>
      </c>
      <c r="G409">
        <v>22.121099999999998</v>
      </c>
      <c r="H409">
        <v>22.886500000000002</v>
      </c>
      <c r="I409">
        <v>0.43258000000000002</v>
      </c>
      <c r="K409" s="10">
        <f t="shared" si="62"/>
        <v>22121.1</v>
      </c>
      <c r="M409">
        <v>2030</v>
      </c>
      <c r="N409">
        <v>81.051199999999994</v>
      </c>
      <c r="O409">
        <v>20.766300000000001</v>
      </c>
      <c r="P409">
        <v>19.077300000000001</v>
      </c>
      <c r="Q409">
        <v>21.496200000000002</v>
      </c>
      <c r="R409">
        <v>22.086300000000001</v>
      </c>
      <c r="S409">
        <v>22.121099999999998</v>
      </c>
      <c r="T409">
        <v>22.886500000000002</v>
      </c>
      <c r="U409">
        <v>0.43258000000000002</v>
      </c>
      <c r="W409" s="10">
        <f t="shared" si="63"/>
        <v>22121.1</v>
      </c>
    </row>
    <row r="410" spans="1:23" ht="15" customHeight="1" x14ac:dyDescent="0.2">
      <c r="A410">
        <v>2031</v>
      </c>
      <c r="B410">
        <v>81.051199999999994</v>
      </c>
      <c r="C410">
        <v>20.766300000000001</v>
      </c>
      <c r="D410">
        <v>19.077300000000001</v>
      </c>
      <c r="E410">
        <v>21.104700000000001</v>
      </c>
      <c r="F410">
        <v>21.781099999999999</v>
      </c>
      <c r="G410">
        <v>21.824000000000002</v>
      </c>
      <c r="H410">
        <v>22.705500000000001</v>
      </c>
      <c r="I410">
        <v>0.49731500000000001</v>
      </c>
      <c r="K410" s="10">
        <f t="shared" si="62"/>
        <v>21824</v>
      </c>
      <c r="M410">
        <v>2031</v>
      </c>
      <c r="N410">
        <v>81.051199999999994</v>
      </c>
      <c r="O410">
        <v>20.766300000000001</v>
      </c>
      <c r="P410">
        <v>19.077300000000001</v>
      </c>
      <c r="Q410">
        <v>21.104700000000001</v>
      </c>
      <c r="R410">
        <v>21.781099999999999</v>
      </c>
      <c r="S410">
        <v>21.824000000000002</v>
      </c>
      <c r="T410">
        <v>22.705500000000001</v>
      </c>
      <c r="U410">
        <v>0.49731500000000001</v>
      </c>
      <c r="W410" s="10">
        <f t="shared" si="63"/>
        <v>21824</v>
      </c>
    </row>
    <row r="411" spans="1:23" ht="15" customHeight="1" x14ac:dyDescent="0.2">
      <c r="A411">
        <v>2032</v>
      </c>
      <c r="B411">
        <v>81.051199999999994</v>
      </c>
      <c r="C411">
        <v>20.766300000000001</v>
      </c>
      <c r="D411">
        <v>19.077300000000001</v>
      </c>
      <c r="E411">
        <v>20.7423</v>
      </c>
      <c r="F411">
        <v>21.517700000000001</v>
      </c>
      <c r="G411">
        <v>21.562999999999999</v>
      </c>
      <c r="H411">
        <v>22.568899999999999</v>
      </c>
      <c r="I411">
        <v>0.56025100000000005</v>
      </c>
      <c r="K411" s="10">
        <f t="shared" si="62"/>
        <v>21563</v>
      </c>
      <c r="M411">
        <v>2032</v>
      </c>
      <c r="N411">
        <v>81.051199999999994</v>
      </c>
      <c r="O411">
        <v>20.766300000000001</v>
      </c>
      <c r="P411">
        <v>19.077300000000001</v>
      </c>
      <c r="Q411">
        <v>20.7423</v>
      </c>
      <c r="R411">
        <v>21.517700000000001</v>
      </c>
      <c r="S411">
        <v>21.562999999999999</v>
      </c>
      <c r="T411">
        <v>22.568899999999999</v>
      </c>
      <c r="U411">
        <v>0.56025100000000005</v>
      </c>
      <c r="W411" s="10">
        <f t="shared" si="63"/>
        <v>21563</v>
      </c>
    </row>
    <row r="412" spans="1:23" ht="15" customHeight="1" x14ac:dyDescent="0.2">
      <c r="A412">
        <v>2033</v>
      </c>
      <c r="B412">
        <v>81.051199999999994</v>
      </c>
      <c r="C412">
        <v>20.766300000000001</v>
      </c>
      <c r="D412">
        <v>19.077300000000001</v>
      </c>
      <c r="E412">
        <v>20.417200000000001</v>
      </c>
      <c r="F412">
        <v>21.279800000000002</v>
      </c>
      <c r="G412">
        <v>21.331099999999999</v>
      </c>
      <c r="H412">
        <v>22.4697</v>
      </c>
      <c r="I412">
        <v>0.62095599999999995</v>
      </c>
      <c r="K412" s="10">
        <f t="shared" si="62"/>
        <v>21331.1</v>
      </c>
      <c r="M412">
        <v>2033</v>
      </c>
      <c r="N412">
        <v>81.051199999999994</v>
      </c>
      <c r="O412">
        <v>20.766300000000001</v>
      </c>
      <c r="P412">
        <v>19.077300000000001</v>
      </c>
      <c r="Q412">
        <v>20.417200000000001</v>
      </c>
      <c r="R412">
        <v>21.279800000000002</v>
      </c>
      <c r="S412">
        <v>21.331099999999999</v>
      </c>
      <c r="T412">
        <v>22.4697</v>
      </c>
      <c r="U412">
        <v>0.62095599999999995</v>
      </c>
      <c r="W412" s="10">
        <f t="shared" si="63"/>
        <v>21331.1</v>
      </c>
    </row>
    <row r="413" spans="1:23" ht="15" customHeight="1" x14ac:dyDescent="0.2">
      <c r="A413">
        <v>2034</v>
      </c>
      <c r="B413">
        <v>81.051199999999994</v>
      </c>
      <c r="C413">
        <v>20.766300000000001</v>
      </c>
      <c r="D413">
        <v>19.077300000000001</v>
      </c>
      <c r="E413">
        <v>20.1127</v>
      </c>
      <c r="F413">
        <v>21.071000000000002</v>
      </c>
      <c r="G413">
        <v>21.125699999999998</v>
      </c>
      <c r="H413">
        <v>22.371500000000001</v>
      </c>
      <c r="I413">
        <v>0.67951300000000003</v>
      </c>
      <c r="K413" s="10">
        <f t="shared" si="62"/>
        <v>21125.699999999997</v>
      </c>
      <c r="M413">
        <v>2034</v>
      </c>
      <c r="N413">
        <v>81.051199999999994</v>
      </c>
      <c r="O413">
        <v>20.766300000000001</v>
      </c>
      <c r="P413">
        <v>19.077300000000001</v>
      </c>
      <c r="Q413">
        <v>20.1127</v>
      </c>
      <c r="R413">
        <v>21.071000000000002</v>
      </c>
      <c r="S413">
        <v>21.125699999999998</v>
      </c>
      <c r="T413">
        <v>22.371500000000001</v>
      </c>
      <c r="U413">
        <v>0.67951300000000003</v>
      </c>
      <c r="W413" s="10">
        <f t="shared" si="63"/>
        <v>21125.699999999997</v>
      </c>
    </row>
    <row r="414" spans="1:23" ht="15" customHeight="1" x14ac:dyDescent="0.2">
      <c r="A414" t="s">
        <v>16</v>
      </c>
      <c r="B414">
        <v>7</v>
      </c>
      <c r="C414" t="s">
        <v>16</v>
      </c>
      <c r="D414" t="s">
        <v>17</v>
      </c>
      <c r="E414" t="s">
        <v>109</v>
      </c>
      <c r="M414" t="s">
        <v>16</v>
      </c>
      <c r="N414">
        <v>7</v>
      </c>
      <c r="O414" t="s">
        <v>16</v>
      </c>
      <c r="P414" t="s">
        <v>17</v>
      </c>
      <c r="Q414" t="s">
        <v>109</v>
      </c>
    </row>
    <row r="415" spans="1:23" ht="15" customHeight="1" x14ac:dyDescent="0.2">
      <c r="A415" t="s">
        <v>18</v>
      </c>
      <c r="B415" t="s">
        <v>109</v>
      </c>
      <c r="M415" t="s">
        <v>18</v>
      </c>
      <c r="N415" t="s">
        <v>109</v>
      </c>
    </row>
    <row r="416" spans="1:23" ht="15" customHeight="1" x14ac:dyDescent="0.2">
      <c r="A416" t="s">
        <v>6</v>
      </c>
      <c r="B416" t="s">
        <v>19</v>
      </c>
      <c r="C416" t="s">
        <v>20</v>
      </c>
      <c r="D416" t="s">
        <v>21</v>
      </c>
      <c r="E416" t="s">
        <v>22</v>
      </c>
      <c r="F416" t="s">
        <v>23</v>
      </c>
      <c r="G416" t="s">
        <v>24</v>
      </c>
      <c r="H416" t="s">
        <v>25</v>
      </c>
      <c r="I416" t="s">
        <v>26</v>
      </c>
      <c r="M416" t="s">
        <v>6</v>
      </c>
      <c r="N416" t="s">
        <v>19</v>
      </c>
      <c r="O416" t="s">
        <v>20</v>
      </c>
      <c r="P416" t="s">
        <v>21</v>
      </c>
      <c r="Q416" t="s">
        <v>22</v>
      </c>
      <c r="R416" t="s">
        <v>23</v>
      </c>
      <c r="S416" t="s">
        <v>24</v>
      </c>
      <c r="T416" t="s">
        <v>25</v>
      </c>
      <c r="U416" t="s">
        <v>26</v>
      </c>
    </row>
    <row r="417" spans="1:23" ht="15" customHeight="1" x14ac:dyDescent="0.2">
      <c r="A417">
        <v>2021</v>
      </c>
      <c r="B417">
        <v>0</v>
      </c>
      <c r="C417">
        <v>0.57415300000000002</v>
      </c>
      <c r="D417">
        <v>0.61545300000000003</v>
      </c>
      <c r="E417">
        <v>0.38461899999999999</v>
      </c>
      <c r="F417">
        <v>0.38461899999999999</v>
      </c>
      <c r="G417">
        <v>0.38461899999999999</v>
      </c>
      <c r="H417">
        <v>0.38461899999999999</v>
      </c>
      <c r="I417" s="1">
        <v>2.27596E-15</v>
      </c>
      <c r="K417" s="10">
        <f t="shared" ref="K417:K430" si="64">G417*1000</f>
        <v>384.61899999999997</v>
      </c>
      <c r="M417">
        <v>2021</v>
      </c>
      <c r="N417">
        <v>0</v>
      </c>
      <c r="O417">
        <v>0.57415300000000002</v>
      </c>
      <c r="P417">
        <v>0.61545300000000003</v>
      </c>
      <c r="Q417">
        <v>0.38461899999999999</v>
      </c>
      <c r="R417">
        <v>0.38461899999999999</v>
      </c>
      <c r="S417">
        <v>0.38461899999999999</v>
      </c>
      <c r="T417">
        <v>0.38461899999999999</v>
      </c>
      <c r="U417" s="1">
        <v>2.27596E-15</v>
      </c>
      <c r="W417" s="10">
        <f t="shared" ref="W417:W430" si="65">S417*1000</f>
        <v>384.61899999999997</v>
      </c>
    </row>
    <row r="418" spans="1:23" ht="15" customHeight="1" x14ac:dyDescent="0.2">
      <c r="A418">
        <v>2022</v>
      </c>
      <c r="B418">
        <v>0</v>
      </c>
      <c r="C418">
        <v>0.57415300000000002</v>
      </c>
      <c r="D418">
        <v>0.61545300000000003</v>
      </c>
      <c r="E418">
        <v>0.788269</v>
      </c>
      <c r="F418">
        <v>0.788269</v>
      </c>
      <c r="G418">
        <v>0.788269</v>
      </c>
      <c r="H418">
        <v>0.78827000000000003</v>
      </c>
      <c r="I418" s="1">
        <v>4.1037599999999999E-7</v>
      </c>
      <c r="K418" s="10">
        <f t="shared" si="64"/>
        <v>788.26900000000001</v>
      </c>
      <c r="M418">
        <v>2022</v>
      </c>
      <c r="N418">
        <v>0</v>
      </c>
      <c r="O418">
        <v>0.57415300000000002</v>
      </c>
      <c r="P418">
        <v>0.61545300000000003</v>
      </c>
      <c r="Q418">
        <v>0.78826799999999997</v>
      </c>
      <c r="R418">
        <v>0.788269</v>
      </c>
      <c r="S418">
        <v>0.788269</v>
      </c>
      <c r="T418">
        <v>0.78827000000000003</v>
      </c>
      <c r="U418" s="1">
        <v>4.1037599999999999E-7</v>
      </c>
      <c r="W418" s="10">
        <f t="shared" si="65"/>
        <v>788.26900000000001</v>
      </c>
    </row>
    <row r="419" spans="1:23" ht="15" customHeight="1" x14ac:dyDescent="0.2">
      <c r="A419">
        <v>2023</v>
      </c>
      <c r="B419">
        <v>0</v>
      </c>
      <c r="C419">
        <v>0.57415300000000002</v>
      </c>
      <c r="D419">
        <v>0.61545300000000003</v>
      </c>
      <c r="E419">
        <v>0.76495800000000003</v>
      </c>
      <c r="F419">
        <v>0.764961</v>
      </c>
      <c r="G419">
        <v>0.764961</v>
      </c>
      <c r="H419">
        <v>0.76496500000000001</v>
      </c>
      <c r="I419" s="1">
        <v>2.09605E-6</v>
      </c>
      <c r="K419" s="10">
        <f t="shared" si="64"/>
        <v>764.96100000000001</v>
      </c>
      <c r="M419">
        <v>2023</v>
      </c>
      <c r="N419">
        <v>0</v>
      </c>
      <c r="O419">
        <v>0.57415300000000002</v>
      </c>
      <c r="P419">
        <v>0.61545300000000003</v>
      </c>
      <c r="Q419">
        <v>0.76495800000000003</v>
      </c>
      <c r="R419">
        <v>0.764961</v>
      </c>
      <c r="S419">
        <v>0.764961</v>
      </c>
      <c r="T419">
        <v>0.76496500000000001</v>
      </c>
      <c r="U419" s="1">
        <v>2.0960599999999999E-6</v>
      </c>
      <c r="W419" s="10">
        <f t="shared" si="65"/>
        <v>764.96100000000001</v>
      </c>
    </row>
    <row r="420" spans="1:23" ht="15" customHeight="1" x14ac:dyDescent="0.2">
      <c r="A420">
        <v>2024</v>
      </c>
      <c r="B420">
        <v>0</v>
      </c>
      <c r="C420">
        <v>0.57415300000000002</v>
      </c>
      <c r="D420">
        <v>0.61545300000000003</v>
      </c>
      <c r="E420">
        <v>0.89915299999999998</v>
      </c>
      <c r="F420">
        <v>0.89916600000000002</v>
      </c>
      <c r="G420">
        <v>0.89916700000000005</v>
      </c>
      <c r="H420">
        <v>0.89918500000000001</v>
      </c>
      <c r="I420" s="1">
        <v>1.0697699999999999E-5</v>
      </c>
      <c r="K420" s="10">
        <f t="shared" si="64"/>
        <v>899.16700000000003</v>
      </c>
      <c r="M420">
        <v>2024</v>
      </c>
      <c r="N420">
        <v>0</v>
      </c>
      <c r="O420">
        <v>0.57415300000000002</v>
      </c>
      <c r="P420">
        <v>0.61545300000000003</v>
      </c>
      <c r="Q420">
        <v>0.89915299999999998</v>
      </c>
      <c r="R420">
        <v>0.89916600000000002</v>
      </c>
      <c r="S420">
        <v>0.89916700000000005</v>
      </c>
      <c r="T420">
        <v>0.89918500000000001</v>
      </c>
      <c r="U420" s="1">
        <v>1.0697699999999999E-5</v>
      </c>
      <c r="W420" s="10">
        <f t="shared" si="65"/>
        <v>899.16700000000003</v>
      </c>
    </row>
    <row r="421" spans="1:23" ht="15" customHeight="1" x14ac:dyDescent="0.2">
      <c r="A421">
        <v>2025</v>
      </c>
      <c r="B421">
        <v>0</v>
      </c>
      <c r="C421">
        <v>0.57415300000000002</v>
      </c>
      <c r="D421">
        <v>0.61545300000000003</v>
      </c>
      <c r="E421">
        <v>0.88302199999999997</v>
      </c>
      <c r="F421">
        <v>0.88306899999999999</v>
      </c>
      <c r="G421">
        <v>0.88307500000000005</v>
      </c>
      <c r="H421">
        <v>0.88314300000000001</v>
      </c>
      <c r="I421" s="1">
        <v>3.9539500000000003E-5</v>
      </c>
      <c r="K421" s="10">
        <f t="shared" si="64"/>
        <v>883.07500000000005</v>
      </c>
      <c r="M421">
        <v>2025</v>
      </c>
      <c r="N421">
        <v>0</v>
      </c>
      <c r="O421">
        <v>0.57415300000000002</v>
      </c>
      <c r="P421">
        <v>0.61545300000000003</v>
      </c>
      <c r="Q421">
        <v>0.88302199999999997</v>
      </c>
      <c r="R421">
        <v>0.88306899999999999</v>
      </c>
      <c r="S421">
        <v>0.88307500000000005</v>
      </c>
      <c r="T421">
        <v>0.88314300000000001</v>
      </c>
      <c r="U421" s="1">
        <v>3.9539500000000003E-5</v>
      </c>
      <c r="W421" s="10">
        <f t="shared" si="65"/>
        <v>883.07500000000005</v>
      </c>
    </row>
    <row r="422" spans="1:23" ht="15" customHeight="1" x14ac:dyDescent="0.2">
      <c r="A422">
        <v>2026</v>
      </c>
      <c r="B422">
        <v>0</v>
      </c>
      <c r="C422">
        <v>0.57415300000000002</v>
      </c>
      <c r="D422">
        <v>0.61545300000000003</v>
      </c>
      <c r="E422">
        <v>0.87712100000000004</v>
      </c>
      <c r="F422">
        <v>0.877278</v>
      </c>
      <c r="G422">
        <v>0.87729299999999999</v>
      </c>
      <c r="H422">
        <v>0.87751900000000005</v>
      </c>
      <c r="I422" s="1">
        <v>1.2667700000000001E-4</v>
      </c>
      <c r="K422" s="10">
        <f t="shared" si="64"/>
        <v>877.29300000000001</v>
      </c>
      <c r="M422">
        <v>2026</v>
      </c>
      <c r="N422">
        <v>0</v>
      </c>
      <c r="O422">
        <v>0.57415300000000002</v>
      </c>
      <c r="P422">
        <v>0.61545300000000003</v>
      </c>
      <c r="Q422">
        <v>0.87712100000000004</v>
      </c>
      <c r="R422">
        <v>0.877278</v>
      </c>
      <c r="S422">
        <v>0.87729299999999999</v>
      </c>
      <c r="T422">
        <v>0.87751900000000005</v>
      </c>
      <c r="U422">
        <v>1.2667700000000001E-4</v>
      </c>
      <c r="W422" s="10">
        <f t="shared" si="65"/>
        <v>877.29300000000001</v>
      </c>
    </row>
    <row r="423" spans="1:23" ht="15" customHeight="1" x14ac:dyDescent="0.2">
      <c r="A423">
        <v>2027</v>
      </c>
      <c r="B423">
        <v>0</v>
      </c>
      <c r="C423">
        <v>0.57415300000000002</v>
      </c>
      <c r="D423">
        <v>0.61545300000000003</v>
      </c>
      <c r="E423">
        <v>0.84563500000000003</v>
      </c>
      <c r="F423">
        <v>0.84606700000000001</v>
      </c>
      <c r="G423">
        <v>0.84610300000000005</v>
      </c>
      <c r="H423">
        <v>0.84667899999999996</v>
      </c>
      <c r="I423">
        <v>3.4113600000000002E-4</v>
      </c>
      <c r="K423" s="10">
        <f t="shared" si="64"/>
        <v>846.10300000000007</v>
      </c>
      <c r="M423">
        <v>2027</v>
      </c>
      <c r="N423">
        <v>0</v>
      </c>
      <c r="O423">
        <v>0.57415300000000002</v>
      </c>
      <c r="P423">
        <v>0.61545300000000003</v>
      </c>
      <c r="Q423">
        <v>0.84563500000000003</v>
      </c>
      <c r="R423">
        <v>0.84606700000000001</v>
      </c>
      <c r="S423">
        <v>0.84610300000000005</v>
      </c>
      <c r="T423">
        <v>0.84667899999999996</v>
      </c>
      <c r="U423">
        <v>3.4113600000000002E-4</v>
      </c>
      <c r="W423" s="10">
        <f t="shared" si="65"/>
        <v>846.10300000000007</v>
      </c>
    </row>
    <row r="424" spans="1:23" ht="15" customHeight="1" x14ac:dyDescent="0.2">
      <c r="A424">
        <v>2028</v>
      </c>
      <c r="B424">
        <v>0</v>
      </c>
      <c r="C424">
        <v>0.57415300000000002</v>
      </c>
      <c r="D424">
        <v>0.61545300000000003</v>
      </c>
      <c r="E424">
        <v>0.81559199999999998</v>
      </c>
      <c r="F424">
        <v>0.81652599999999997</v>
      </c>
      <c r="G424">
        <v>0.81661300000000003</v>
      </c>
      <c r="H424">
        <v>0.81789100000000003</v>
      </c>
      <c r="I424">
        <v>7.4052000000000005E-4</v>
      </c>
      <c r="K424" s="10">
        <f t="shared" si="64"/>
        <v>816.61300000000006</v>
      </c>
      <c r="M424">
        <v>2028</v>
      </c>
      <c r="N424">
        <v>0</v>
      </c>
      <c r="O424">
        <v>0.57415300000000002</v>
      </c>
      <c r="P424">
        <v>0.61545300000000003</v>
      </c>
      <c r="Q424">
        <v>0.81559199999999998</v>
      </c>
      <c r="R424">
        <v>0.81652599999999997</v>
      </c>
      <c r="S424">
        <v>0.81661300000000003</v>
      </c>
      <c r="T424">
        <v>0.81789100000000003</v>
      </c>
      <c r="U424">
        <v>7.4052000000000005E-4</v>
      </c>
      <c r="W424" s="10">
        <f t="shared" si="65"/>
        <v>816.61300000000006</v>
      </c>
    </row>
    <row r="425" spans="1:23" ht="15" customHeight="1" x14ac:dyDescent="0.2">
      <c r="A425">
        <v>2029</v>
      </c>
      <c r="B425">
        <v>0</v>
      </c>
      <c r="C425">
        <v>0.57415300000000002</v>
      </c>
      <c r="D425">
        <v>0.61545300000000003</v>
      </c>
      <c r="E425">
        <v>0.79059900000000005</v>
      </c>
      <c r="F425">
        <v>0.79216200000000003</v>
      </c>
      <c r="G425">
        <v>0.79231200000000002</v>
      </c>
      <c r="H425">
        <v>0.79442199999999996</v>
      </c>
      <c r="I425">
        <v>1.2244599999999999E-3</v>
      </c>
      <c r="K425" s="10">
        <f t="shared" si="64"/>
        <v>792.31200000000001</v>
      </c>
      <c r="M425">
        <v>2029</v>
      </c>
      <c r="N425">
        <v>0</v>
      </c>
      <c r="O425">
        <v>0.57415300000000002</v>
      </c>
      <c r="P425">
        <v>0.61545300000000003</v>
      </c>
      <c r="Q425">
        <v>0.79059900000000005</v>
      </c>
      <c r="R425">
        <v>0.79216200000000003</v>
      </c>
      <c r="S425">
        <v>0.79231200000000002</v>
      </c>
      <c r="T425">
        <v>0.79442199999999996</v>
      </c>
      <c r="U425">
        <v>1.2244599999999999E-3</v>
      </c>
      <c r="W425" s="10">
        <f t="shared" si="65"/>
        <v>792.31200000000001</v>
      </c>
    </row>
    <row r="426" spans="1:23" ht="15" customHeight="1" x14ac:dyDescent="0.2">
      <c r="A426">
        <v>2030</v>
      </c>
      <c r="B426">
        <v>0</v>
      </c>
      <c r="C426">
        <v>0.57415300000000002</v>
      </c>
      <c r="D426">
        <v>0.61545300000000003</v>
      </c>
      <c r="E426">
        <v>0.76894799999999996</v>
      </c>
      <c r="F426">
        <v>0.77110199999999995</v>
      </c>
      <c r="G426">
        <v>0.77124599999999999</v>
      </c>
      <c r="H426">
        <v>0.77397000000000005</v>
      </c>
      <c r="I426">
        <v>1.6316600000000001E-3</v>
      </c>
      <c r="K426" s="10">
        <f t="shared" si="64"/>
        <v>771.24599999999998</v>
      </c>
      <c r="M426">
        <v>2030</v>
      </c>
      <c r="N426">
        <v>0</v>
      </c>
      <c r="O426">
        <v>0.57415300000000002</v>
      </c>
      <c r="P426">
        <v>0.61545300000000003</v>
      </c>
      <c r="Q426">
        <v>0.76894899999999999</v>
      </c>
      <c r="R426">
        <v>0.77110199999999995</v>
      </c>
      <c r="S426">
        <v>0.77124599999999999</v>
      </c>
      <c r="T426">
        <v>0.77397000000000005</v>
      </c>
      <c r="U426">
        <v>1.6316600000000001E-3</v>
      </c>
      <c r="W426" s="10">
        <f t="shared" si="65"/>
        <v>771.24599999999998</v>
      </c>
    </row>
    <row r="427" spans="1:23" ht="15" customHeight="1" x14ac:dyDescent="0.2">
      <c r="A427">
        <v>2031</v>
      </c>
      <c r="B427">
        <v>0</v>
      </c>
      <c r="C427">
        <v>0.57415300000000002</v>
      </c>
      <c r="D427">
        <v>0.61545300000000003</v>
      </c>
      <c r="E427">
        <v>0.74911000000000005</v>
      </c>
      <c r="F427">
        <v>0.75171900000000003</v>
      </c>
      <c r="G427">
        <v>0.75192400000000004</v>
      </c>
      <c r="H427">
        <v>0.75530299999999995</v>
      </c>
      <c r="I427">
        <v>1.94994E-3</v>
      </c>
      <c r="K427" s="10">
        <f t="shared" si="64"/>
        <v>751.92400000000009</v>
      </c>
      <c r="M427">
        <v>2031</v>
      </c>
      <c r="N427">
        <v>0</v>
      </c>
      <c r="O427">
        <v>0.57415300000000002</v>
      </c>
      <c r="P427">
        <v>0.61545300000000003</v>
      </c>
      <c r="Q427">
        <v>0.74911000000000005</v>
      </c>
      <c r="R427">
        <v>0.75171900000000003</v>
      </c>
      <c r="S427">
        <v>0.75192400000000004</v>
      </c>
      <c r="T427">
        <v>0.75530299999999995</v>
      </c>
      <c r="U427">
        <v>1.94994E-3</v>
      </c>
      <c r="W427" s="10">
        <f t="shared" si="65"/>
        <v>751.92400000000009</v>
      </c>
    </row>
    <row r="428" spans="1:23" ht="15" customHeight="1" x14ac:dyDescent="0.2">
      <c r="A428">
        <v>2032</v>
      </c>
      <c r="B428">
        <v>0</v>
      </c>
      <c r="C428">
        <v>0.57415300000000002</v>
      </c>
      <c r="D428">
        <v>0.61545300000000003</v>
      </c>
      <c r="E428">
        <v>0.73230600000000001</v>
      </c>
      <c r="F428">
        <v>0.73544900000000002</v>
      </c>
      <c r="G428">
        <v>0.73559300000000005</v>
      </c>
      <c r="H428">
        <v>0.73956999999999995</v>
      </c>
      <c r="I428">
        <v>2.2513300000000002E-3</v>
      </c>
      <c r="K428" s="10">
        <f t="shared" si="64"/>
        <v>735.59300000000007</v>
      </c>
      <c r="M428">
        <v>2032</v>
      </c>
      <c r="N428">
        <v>0</v>
      </c>
      <c r="O428">
        <v>0.57415300000000002</v>
      </c>
      <c r="P428">
        <v>0.61545300000000003</v>
      </c>
      <c r="Q428">
        <v>0.73230600000000001</v>
      </c>
      <c r="R428">
        <v>0.73544900000000002</v>
      </c>
      <c r="S428">
        <v>0.73559300000000005</v>
      </c>
      <c r="T428">
        <v>0.73956999999999995</v>
      </c>
      <c r="U428">
        <v>2.2513300000000002E-3</v>
      </c>
      <c r="W428" s="10">
        <f t="shared" si="65"/>
        <v>735.59300000000007</v>
      </c>
    </row>
    <row r="429" spans="1:23" ht="15" customHeight="1" x14ac:dyDescent="0.2">
      <c r="A429">
        <v>2033</v>
      </c>
      <c r="B429">
        <v>0</v>
      </c>
      <c r="C429">
        <v>0.57415300000000002</v>
      </c>
      <c r="D429">
        <v>0.61545300000000003</v>
      </c>
      <c r="E429">
        <v>0.717889</v>
      </c>
      <c r="F429">
        <v>0.72174700000000003</v>
      </c>
      <c r="G429">
        <v>0.72201800000000005</v>
      </c>
      <c r="H429">
        <v>0.72697999999999996</v>
      </c>
      <c r="I429">
        <v>2.8275800000000001E-3</v>
      </c>
      <c r="K429" s="10">
        <f t="shared" si="64"/>
        <v>722.01800000000003</v>
      </c>
      <c r="M429">
        <v>2033</v>
      </c>
      <c r="N429">
        <v>0</v>
      </c>
      <c r="O429">
        <v>0.57415300000000002</v>
      </c>
      <c r="P429">
        <v>0.61545300000000003</v>
      </c>
      <c r="Q429">
        <v>0.717889</v>
      </c>
      <c r="R429">
        <v>0.72174700000000003</v>
      </c>
      <c r="S429">
        <v>0.72201800000000005</v>
      </c>
      <c r="T429">
        <v>0.72697999999999996</v>
      </c>
      <c r="U429">
        <v>2.8275800000000001E-3</v>
      </c>
      <c r="W429" s="10">
        <f t="shared" si="65"/>
        <v>722.01800000000003</v>
      </c>
    </row>
    <row r="430" spans="1:23" ht="15" customHeight="1" x14ac:dyDescent="0.2">
      <c r="A430">
        <v>2034</v>
      </c>
      <c r="B430">
        <v>0</v>
      </c>
      <c r="C430">
        <v>0.57415300000000002</v>
      </c>
      <c r="D430">
        <v>0.61545300000000003</v>
      </c>
      <c r="E430">
        <v>0.70424799999999999</v>
      </c>
      <c r="F430">
        <v>0.71040999999999999</v>
      </c>
      <c r="G430">
        <v>0.71090299999999995</v>
      </c>
      <c r="H430">
        <v>0.71936900000000004</v>
      </c>
      <c r="I430">
        <v>4.8768800000000001E-3</v>
      </c>
      <c r="K430" s="10">
        <f t="shared" si="64"/>
        <v>710.90299999999991</v>
      </c>
      <c r="M430">
        <v>2034</v>
      </c>
      <c r="N430">
        <v>0</v>
      </c>
      <c r="O430">
        <v>0.57415300000000002</v>
      </c>
      <c r="P430">
        <v>0.61545300000000003</v>
      </c>
      <c r="Q430">
        <v>0.70424799999999999</v>
      </c>
      <c r="R430">
        <v>0.71040999999999999</v>
      </c>
      <c r="S430">
        <v>0.71090299999999995</v>
      </c>
      <c r="T430">
        <v>0.71936900000000004</v>
      </c>
      <c r="U430">
        <v>4.8768800000000001E-3</v>
      </c>
      <c r="W430" s="10">
        <f t="shared" si="65"/>
        <v>710.90299999999991</v>
      </c>
    </row>
    <row r="431" spans="1:23" ht="15" customHeight="1" x14ac:dyDescent="0.2"/>
    <row r="432" spans="1:23" ht="15" customHeight="1" x14ac:dyDescent="0.2">
      <c r="A432" t="s">
        <v>29</v>
      </c>
      <c r="B432" t="s">
        <v>109</v>
      </c>
      <c r="M432" t="s">
        <v>29</v>
      </c>
      <c r="N432" t="s">
        <v>109</v>
      </c>
    </row>
    <row r="433" spans="1:21" ht="15" customHeight="1" x14ac:dyDescent="0.2">
      <c r="A433" t="s">
        <v>6</v>
      </c>
      <c r="B433" t="s">
        <v>30</v>
      </c>
      <c r="C433" t="s">
        <v>31</v>
      </c>
      <c r="D433" t="s">
        <v>32</v>
      </c>
      <c r="E433" t="s">
        <v>33</v>
      </c>
      <c r="F433" t="s">
        <v>34</v>
      </c>
      <c r="G433" t="s">
        <v>35</v>
      </c>
      <c r="H433" t="s">
        <v>36</v>
      </c>
      <c r="I433" t="s">
        <v>37</v>
      </c>
      <c r="M433" t="s">
        <v>6</v>
      </c>
      <c r="N433" t="s">
        <v>30</v>
      </c>
      <c r="O433" t="s">
        <v>31</v>
      </c>
      <c r="P433" t="s">
        <v>32</v>
      </c>
      <c r="Q433" t="s">
        <v>33</v>
      </c>
      <c r="R433" t="s">
        <v>34</v>
      </c>
      <c r="S433" t="s">
        <v>35</v>
      </c>
      <c r="T433" t="s">
        <v>36</v>
      </c>
      <c r="U433" t="s">
        <v>37</v>
      </c>
    </row>
    <row r="434" spans="1:21" ht="15" customHeight="1" x14ac:dyDescent="0.2">
      <c r="A434">
        <v>2021</v>
      </c>
      <c r="B434">
        <v>14.776300000000001</v>
      </c>
      <c r="C434">
        <v>5.9105100000000004</v>
      </c>
      <c r="D434">
        <v>5.1717000000000004</v>
      </c>
      <c r="E434">
        <v>8.6847600000000007</v>
      </c>
      <c r="F434">
        <v>8.6847600000000007</v>
      </c>
      <c r="G434">
        <v>8.6847600000000007</v>
      </c>
      <c r="H434">
        <v>8.6847600000000007</v>
      </c>
      <c r="I434" s="1">
        <v>7.4606999999999995E-14</v>
      </c>
      <c r="M434">
        <v>2021</v>
      </c>
      <c r="N434">
        <v>14.776300000000001</v>
      </c>
      <c r="O434">
        <v>5.9105100000000004</v>
      </c>
      <c r="P434">
        <v>5.1717000000000004</v>
      </c>
      <c r="Q434">
        <v>8.6847600000000007</v>
      </c>
      <c r="R434">
        <v>8.6847600000000007</v>
      </c>
      <c r="S434">
        <v>8.6847600000000007</v>
      </c>
      <c r="T434">
        <v>8.6847600000000007</v>
      </c>
      <c r="U434" s="1">
        <v>7.4606999999999995E-14</v>
      </c>
    </row>
    <row r="435" spans="1:21" ht="15" customHeight="1" x14ac:dyDescent="0.2">
      <c r="A435">
        <v>2022</v>
      </c>
      <c r="B435">
        <v>14.776300000000001</v>
      </c>
      <c r="C435">
        <v>5.9105100000000004</v>
      </c>
      <c r="D435">
        <v>5.1717000000000004</v>
      </c>
      <c r="E435">
        <v>8.57376</v>
      </c>
      <c r="F435">
        <v>8.57376</v>
      </c>
      <c r="G435">
        <v>8.57376</v>
      </c>
      <c r="H435">
        <v>8.57376</v>
      </c>
      <c r="I435" s="1">
        <v>7.1054300000000006E-14</v>
      </c>
      <c r="M435">
        <v>2022</v>
      </c>
      <c r="N435">
        <v>14.776300000000001</v>
      </c>
      <c r="O435">
        <v>5.9105100000000004</v>
      </c>
      <c r="P435">
        <v>5.1717000000000004</v>
      </c>
      <c r="Q435">
        <v>8.57376</v>
      </c>
      <c r="R435">
        <v>8.57376</v>
      </c>
      <c r="S435">
        <v>8.57376</v>
      </c>
      <c r="T435">
        <v>8.57376</v>
      </c>
      <c r="U435" s="1">
        <v>6.0154200000000002E-14</v>
      </c>
    </row>
    <row r="436" spans="1:21" ht="15" customHeight="1" x14ac:dyDescent="0.2">
      <c r="A436">
        <v>2023</v>
      </c>
      <c r="B436">
        <v>14.776300000000001</v>
      </c>
      <c r="C436">
        <v>5.9105100000000004</v>
      </c>
      <c r="D436">
        <v>5.1717000000000004</v>
      </c>
      <c r="E436">
        <v>8.3777299999999997</v>
      </c>
      <c r="F436">
        <v>8.3777299999999997</v>
      </c>
      <c r="G436">
        <v>8.3777299999999997</v>
      </c>
      <c r="H436">
        <v>8.3777299999999997</v>
      </c>
      <c r="I436" s="1">
        <v>9.2370599999999995E-14</v>
      </c>
      <c r="M436">
        <v>2023</v>
      </c>
      <c r="N436">
        <v>14.776300000000001</v>
      </c>
      <c r="O436">
        <v>5.9105100000000004</v>
      </c>
      <c r="P436">
        <v>5.1717000000000004</v>
      </c>
      <c r="Q436">
        <v>8.3777299999999997</v>
      </c>
      <c r="R436">
        <v>8.3777299999999997</v>
      </c>
      <c r="S436">
        <v>8.3777299999999997</v>
      </c>
      <c r="T436">
        <v>8.3777299999999997</v>
      </c>
      <c r="U436" s="1">
        <v>4.5077399999999999E-13</v>
      </c>
    </row>
    <row r="437" spans="1:21" ht="15" customHeight="1" x14ac:dyDescent="0.2">
      <c r="A437">
        <v>2024</v>
      </c>
      <c r="B437">
        <v>14.776300000000001</v>
      </c>
      <c r="C437">
        <v>5.9105100000000004</v>
      </c>
      <c r="D437">
        <v>5.1717000000000004</v>
      </c>
      <c r="E437">
        <v>8.1585900000000002</v>
      </c>
      <c r="F437">
        <v>8.1585900000000002</v>
      </c>
      <c r="G437">
        <v>8.1585900000000002</v>
      </c>
      <c r="H437">
        <v>8.1585900000000002</v>
      </c>
      <c r="I437" s="1">
        <v>1.20792E-13</v>
      </c>
      <c r="M437">
        <v>2024</v>
      </c>
      <c r="N437">
        <v>14.776300000000001</v>
      </c>
      <c r="O437">
        <v>5.9105100000000004</v>
      </c>
      <c r="P437">
        <v>5.1717000000000004</v>
      </c>
      <c r="Q437">
        <v>8.1585900000000002</v>
      </c>
      <c r="R437">
        <v>8.1585900000000002</v>
      </c>
      <c r="S437">
        <v>8.1585900000000002</v>
      </c>
      <c r="T437">
        <v>8.1585900000000002</v>
      </c>
      <c r="U437" s="1">
        <v>8.2498399999999997E-13</v>
      </c>
    </row>
    <row r="438" spans="1:21" ht="15" customHeight="1" x14ac:dyDescent="0.2">
      <c r="A438">
        <v>2025</v>
      </c>
      <c r="B438">
        <v>14.776300000000001</v>
      </c>
      <c r="C438">
        <v>5.9105100000000004</v>
      </c>
      <c r="D438">
        <v>5.1717000000000004</v>
      </c>
      <c r="E438">
        <v>7.9264799999999997</v>
      </c>
      <c r="F438">
        <v>7.9264799999999997</v>
      </c>
      <c r="G438">
        <v>7.9264799999999997</v>
      </c>
      <c r="H438">
        <v>7.9264799999999997</v>
      </c>
      <c r="I438" s="1">
        <v>8.7041499999999996E-14</v>
      </c>
      <c r="M438">
        <v>2025</v>
      </c>
      <c r="N438">
        <v>14.776300000000001</v>
      </c>
      <c r="O438">
        <v>5.9105100000000004</v>
      </c>
      <c r="P438">
        <v>5.1717000000000004</v>
      </c>
      <c r="Q438">
        <v>7.9264799999999997</v>
      </c>
      <c r="R438">
        <v>7.9264799999999997</v>
      </c>
      <c r="S438">
        <v>7.9264799999999997</v>
      </c>
      <c r="T438">
        <v>7.9264799999999997</v>
      </c>
      <c r="U438" s="1">
        <v>7.8663800000000003E-13</v>
      </c>
    </row>
    <row r="439" spans="1:21" ht="15" customHeight="1" x14ac:dyDescent="0.2">
      <c r="A439">
        <v>2026</v>
      </c>
      <c r="B439">
        <v>14.776300000000001</v>
      </c>
      <c r="C439">
        <v>5.9105100000000004</v>
      </c>
      <c r="D439">
        <v>5.1717000000000004</v>
      </c>
      <c r="E439">
        <v>7.70749</v>
      </c>
      <c r="F439">
        <v>7.70756</v>
      </c>
      <c r="G439">
        <v>7.7075699999999996</v>
      </c>
      <c r="H439">
        <v>7.7076799999999999</v>
      </c>
      <c r="I439" s="1">
        <v>6.2975699999999994E-5</v>
      </c>
      <c r="M439">
        <v>2026</v>
      </c>
      <c r="N439">
        <v>14.776300000000001</v>
      </c>
      <c r="O439">
        <v>5.9105100000000004</v>
      </c>
      <c r="P439">
        <v>5.1717000000000004</v>
      </c>
      <c r="Q439">
        <v>7.70749</v>
      </c>
      <c r="R439">
        <v>7.70756</v>
      </c>
      <c r="S439">
        <v>7.7075699999999996</v>
      </c>
      <c r="T439">
        <v>7.7076799999999999</v>
      </c>
      <c r="U439" s="1">
        <v>6.2975699999999994E-5</v>
      </c>
    </row>
    <row r="440" spans="1:21" ht="15" customHeight="1" x14ac:dyDescent="0.2">
      <c r="A440">
        <v>2027</v>
      </c>
      <c r="B440">
        <v>14.776300000000001</v>
      </c>
      <c r="C440">
        <v>5.9105100000000004</v>
      </c>
      <c r="D440">
        <v>5.1717000000000004</v>
      </c>
      <c r="E440">
        <v>7.49322</v>
      </c>
      <c r="F440">
        <v>7.49343</v>
      </c>
      <c r="G440">
        <v>7.4934500000000002</v>
      </c>
      <c r="H440">
        <v>7.4937399999999998</v>
      </c>
      <c r="I440">
        <v>1.6982100000000001E-4</v>
      </c>
      <c r="M440">
        <v>2027</v>
      </c>
      <c r="N440">
        <v>14.776300000000001</v>
      </c>
      <c r="O440">
        <v>5.9105100000000004</v>
      </c>
      <c r="P440">
        <v>5.1717000000000004</v>
      </c>
      <c r="Q440">
        <v>7.49322</v>
      </c>
      <c r="R440">
        <v>7.49343</v>
      </c>
      <c r="S440">
        <v>7.4934500000000002</v>
      </c>
      <c r="T440">
        <v>7.4937399999999998</v>
      </c>
      <c r="U440">
        <v>1.6982100000000001E-4</v>
      </c>
    </row>
    <row r="441" spans="1:21" ht="15" customHeight="1" x14ac:dyDescent="0.2">
      <c r="A441">
        <v>2028</v>
      </c>
      <c r="B441">
        <v>14.776300000000001</v>
      </c>
      <c r="C441">
        <v>5.9105100000000004</v>
      </c>
      <c r="D441">
        <v>5.1717000000000004</v>
      </c>
      <c r="E441">
        <v>7.2835099999999997</v>
      </c>
      <c r="F441">
        <v>7.2840199999999999</v>
      </c>
      <c r="G441">
        <v>7.2840699999999998</v>
      </c>
      <c r="H441">
        <v>7.2847799999999996</v>
      </c>
      <c r="I441">
        <v>4.07828E-4</v>
      </c>
      <c r="M441">
        <v>2028</v>
      </c>
      <c r="N441">
        <v>14.776300000000001</v>
      </c>
      <c r="O441">
        <v>5.9105100000000004</v>
      </c>
      <c r="P441">
        <v>5.1717000000000004</v>
      </c>
      <c r="Q441">
        <v>7.2835099999999997</v>
      </c>
      <c r="R441">
        <v>7.2840199999999999</v>
      </c>
      <c r="S441">
        <v>7.2840699999999998</v>
      </c>
      <c r="T441">
        <v>7.2847799999999996</v>
      </c>
      <c r="U441">
        <v>4.07828E-4</v>
      </c>
    </row>
    <row r="442" spans="1:21" ht="15" customHeight="1" x14ac:dyDescent="0.2">
      <c r="A442">
        <v>2029</v>
      </c>
      <c r="B442">
        <v>14.776300000000001</v>
      </c>
      <c r="C442">
        <v>5.9105100000000004</v>
      </c>
      <c r="D442">
        <v>5.1717000000000004</v>
      </c>
      <c r="E442">
        <v>7.0798399999999999</v>
      </c>
      <c r="F442">
        <v>7.0812600000000003</v>
      </c>
      <c r="G442">
        <v>7.0813800000000002</v>
      </c>
      <c r="H442">
        <v>7.0833500000000003</v>
      </c>
      <c r="I442">
        <v>1.1233300000000001E-3</v>
      </c>
      <c r="M442">
        <v>2029</v>
      </c>
      <c r="N442">
        <v>14.776300000000001</v>
      </c>
      <c r="O442">
        <v>5.9105100000000004</v>
      </c>
      <c r="P442">
        <v>5.1717000000000004</v>
      </c>
      <c r="Q442">
        <v>7.0798399999999999</v>
      </c>
      <c r="R442">
        <v>7.0812600000000003</v>
      </c>
      <c r="S442">
        <v>7.0813800000000002</v>
      </c>
      <c r="T442">
        <v>7.0833500000000003</v>
      </c>
      <c r="U442">
        <v>1.1233300000000001E-3</v>
      </c>
    </row>
    <row r="443" spans="1:21" ht="15" customHeight="1" x14ac:dyDescent="0.2">
      <c r="A443">
        <v>2030</v>
      </c>
      <c r="B443">
        <v>14.776300000000001</v>
      </c>
      <c r="C443">
        <v>5.9105100000000004</v>
      </c>
      <c r="D443">
        <v>5.1717000000000004</v>
      </c>
      <c r="E443">
        <v>6.8838800000000004</v>
      </c>
      <c r="F443">
        <v>6.8875299999999999</v>
      </c>
      <c r="G443">
        <v>6.8878500000000003</v>
      </c>
      <c r="H443">
        <v>6.8928900000000004</v>
      </c>
      <c r="I443">
        <v>2.89617E-3</v>
      </c>
      <c r="M443">
        <v>2030</v>
      </c>
      <c r="N443">
        <v>14.776300000000001</v>
      </c>
      <c r="O443">
        <v>5.9105100000000004</v>
      </c>
      <c r="P443">
        <v>5.1717000000000004</v>
      </c>
      <c r="Q443">
        <v>6.8838800000000004</v>
      </c>
      <c r="R443">
        <v>6.8875299999999999</v>
      </c>
      <c r="S443">
        <v>6.8878500000000003</v>
      </c>
      <c r="T443">
        <v>6.8928900000000004</v>
      </c>
      <c r="U443">
        <v>2.89617E-3</v>
      </c>
    </row>
    <row r="444" spans="1:21" ht="15" customHeight="1" x14ac:dyDescent="0.2">
      <c r="A444">
        <v>2031</v>
      </c>
      <c r="B444">
        <v>14.776300000000001</v>
      </c>
      <c r="C444">
        <v>5.9105100000000004</v>
      </c>
      <c r="D444">
        <v>5.1717000000000004</v>
      </c>
      <c r="E444">
        <v>6.6994800000000003</v>
      </c>
      <c r="F444">
        <v>6.7077</v>
      </c>
      <c r="G444">
        <v>6.7083700000000004</v>
      </c>
      <c r="H444">
        <v>6.71943</v>
      </c>
      <c r="I444">
        <v>6.37113E-3</v>
      </c>
      <c r="M444">
        <v>2031</v>
      </c>
      <c r="N444">
        <v>14.776300000000001</v>
      </c>
      <c r="O444">
        <v>5.9105100000000004</v>
      </c>
      <c r="P444">
        <v>5.1717000000000004</v>
      </c>
      <c r="Q444">
        <v>6.6994800000000003</v>
      </c>
      <c r="R444">
        <v>6.7077</v>
      </c>
      <c r="S444">
        <v>6.7083700000000004</v>
      </c>
      <c r="T444">
        <v>6.71943</v>
      </c>
      <c r="U444">
        <v>6.37113E-3</v>
      </c>
    </row>
    <row r="445" spans="1:21" ht="15" customHeight="1" x14ac:dyDescent="0.2">
      <c r="A445">
        <v>2032</v>
      </c>
      <c r="B445">
        <v>14.776300000000001</v>
      </c>
      <c r="C445">
        <v>5.9105100000000004</v>
      </c>
      <c r="D445">
        <v>5.1717000000000004</v>
      </c>
      <c r="E445">
        <v>6.5201700000000002</v>
      </c>
      <c r="F445">
        <v>6.5364899999999997</v>
      </c>
      <c r="G445">
        <v>6.5380799999999999</v>
      </c>
      <c r="H445">
        <v>6.56053</v>
      </c>
      <c r="I445">
        <v>1.2842900000000001E-2</v>
      </c>
      <c r="M445">
        <v>2032</v>
      </c>
      <c r="N445">
        <v>14.776300000000001</v>
      </c>
      <c r="O445">
        <v>5.9105100000000004</v>
      </c>
      <c r="P445">
        <v>5.1717000000000004</v>
      </c>
      <c r="Q445">
        <v>6.5201700000000002</v>
      </c>
      <c r="R445">
        <v>6.5364899999999997</v>
      </c>
      <c r="S445">
        <v>6.5380799999999999</v>
      </c>
      <c r="T445">
        <v>6.56053</v>
      </c>
      <c r="U445">
        <v>1.2842900000000001E-2</v>
      </c>
    </row>
    <row r="446" spans="1:21" ht="15" customHeight="1" x14ac:dyDescent="0.2">
      <c r="A446">
        <v>2033</v>
      </c>
      <c r="B446">
        <v>14.776300000000001</v>
      </c>
      <c r="C446">
        <v>5.9105100000000004</v>
      </c>
      <c r="D446">
        <v>5.1717000000000004</v>
      </c>
      <c r="E446">
        <v>6.3550700000000004</v>
      </c>
      <c r="F446">
        <v>6.3848200000000004</v>
      </c>
      <c r="G446">
        <v>6.3875500000000001</v>
      </c>
      <c r="H446">
        <v>6.4281300000000003</v>
      </c>
      <c r="I446">
        <v>2.3433800000000001E-2</v>
      </c>
      <c r="M446">
        <v>2033</v>
      </c>
      <c r="N446">
        <v>14.776300000000001</v>
      </c>
      <c r="O446">
        <v>5.9105100000000004</v>
      </c>
      <c r="P446">
        <v>5.1717000000000004</v>
      </c>
      <c r="Q446">
        <v>6.3550700000000004</v>
      </c>
      <c r="R446">
        <v>6.3848200000000004</v>
      </c>
      <c r="S446">
        <v>6.3875500000000001</v>
      </c>
      <c r="T446">
        <v>6.4281300000000003</v>
      </c>
      <c r="U446">
        <v>2.3433800000000001E-2</v>
      </c>
    </row>
    <row r="447" spans="1:21" ht="15" customHeight="1" x14ac:dyDescent="0.2">
      <c r="A447">
        <v>2034</v>
      </c>
      <c r="B447">
        <v>14.776300000000001</v>
      </c>
      <c r="C447">
        <v>5.9105100000000004</v>
      </c>
      <c r="D447">
        <v>5.1717000000000004</v>
      </c>
      <c r="E447">
        <v>6.2030700000000003</v>
      </c>
      <c r="F447">
        <v>6.25237</v>
      </c>
      <c r="G447">
        <v>6.2570399999999999</v>
      </c>
      <c r="H447">
        <v>6.3254400000000004</v>
      </c>
      <c r="I447">
        <v>3.9076399999999997E-2</v>
      </c>
      <c r="M447">
        <v>2034</v>
      </c>
      <c r="N447">
        <v>14.776300000000001</v>
      </c>
      <c r="O447">
        <v>5.9105100000000004</v>
      </c>
      <c r="P447">
        <v>5.1717000000000004</v>
      </c>
      <c r="Q447">
        <v>6.2030700000000003</v>
      </c>
      <c r="R447">
        <v>6.25237</v>
      </c>
      <c r="S447">
        <v>6.2570399999999999</v>
      </c>
      <c r="T447">
        <v>6.3254400000000004</v>
      </c>
      <c r="U447">
        <v>3.9076399999999997E-2</v>
      </c>
    </row>
    <row r="448" spans="1:21" ht="15" customHeight="1" x14ac:dyDescent="0.2"/>
    <row r="449" spans="1:21" ht="15" customHeight="1" x14ac:dyDescent="0.2">
      <c r="A449" t="s">
        <v>107</v>
      </c>
      <c r="M449" t="s">
        <v>107</v>
      </c>
    </row>
    <row r="450" spans="1:21" ht="15" customHeight="1" x14ac:dyDescent="0.2">
      <c r="A450" t="s">
        <v>6</v>
      </c>
      <c r="B450" t="s">
        <v>39</v>
      </c>
      <c r="C450" t="s">
        <v>40</v>
      </c>
      <c r="D450" t="s">
        <v>41</v>
      </c>
      <c r="E450" t="s">
        <v>42</v>
      </c>
      <c r="F450" t="s">
        <v>43</v>
      </c>
      <c r="G450" t="s">
        <v>44</v>
      </c>
      <c r="H450" t="s">
        <v>45</v>
      </c>
      <c r="I450" t="s">
        <v>46</v>
      </c>
      <c r="M450" t="s">
        <v>6</v>
      </c>
      <c r="N450" t="s">
        <v>39</v>
      </c>
      <c r="O450" t="s">
        <v>40</v>
      </c>
      <c r="P450" t="s">
        <v>41</v>
      </c>
      <c r="Q450" t="s">
        <v>42</v>
      </c>
      <c r="R450" t="s">
        <v>43</v>
      </c>
      <c r="S450" t="s">
        <v>44</v>
      </c>
      <c r="T450" t="s">
        <v>45</v>
      </c>
      <c r="U450" t="s">
        <v>46</v>
      </c>
    </row>
    <row r="451" spans="1:21" ht="15" customHeight="1" x14ac:dyDescent="0.2">
      <c r="A451">
        <v>2021</v>
      </c>
      <c r="B451">
        <v>0</v>
      </c>
      <c r="C451">
        <v>3.8128099999999998E-2</v>
      </c>
      <c r="D451">
        <v>4.5961799999999997E-2</v>
      </c>
      <c r="E451">
        <v>1.8345799999999999E-2</v>
      </c>
      <c r="F451">
        <v>1.8345799999999999E-2</v>
      </c>
      <c r="G451">
        <v>1.8345799999999999E-2</v>
      </c>
      <c r="H451">
        <v>1.8345799999999999E-2</v>
      </c>
      <c r="I451" s="1">
        <v>1.3877799999999999E-17</v>
      </c>
      <c r="M451">
        <v>2021</v>
      </c>
      <c r="N451">
        <v>0</v>
      </c>
      <c r="O451">
        <v>3.8128099999999998E-2</v>
      </c>
      <c r="P451">
        <v>4.5961799999999997E-2</v>
      </c>
      <c r="Q451">
        <v>1.8345799999999999E-2</v>
      </c>
      <c r="R451">
        <v>1.8345799999999999E-2</v>
      </c>
      <c r="S451">
        <v>1.8345799999999999E-2</v>
      </c>
      <c r="T451">
        <v>1.8345799999999999E-2</v>
      </c>
      <c r="U451" s="1">
        <v>1.3877799999999999E-17</v>
      </c>
    </row>
    <row r="452" spans="1:21" ht="15" customHeight="1" x14ac:dyDescent="0.2">
      <c r="A452">
        <v>2022</v>
      </c>
      <c r="B452">
        <v>0</v>
      </c>
      <c r="C452">
        <v>3.8128099999999998E-2</v>
      </c>
      <c r="D452">
        <v>4.5961799999999997E-2</v>
      </c>
      <c r="E452">
        <v>3.8128099999999998E-2</v>
      </c>
      <c r="F452">
        <v>3.8128099999999998E-2</v>
      </c>
      <c r="G452">
        <v>3.8128099999999998E-2</v>
      </c>
      <c r="H452">
        <v>3.8128099999999998E-2</v>
      </c>
      <c r="I452" s="1">
        <v>6.3143900000000004E-16</v>
      </c>
      <c r="M452">
        <v>2022</v>
      </c>
      <c r="N452">
        <v>0</v>
      </c>
      <c r="O452">
        <v>3.8128099999999998E-2</v>
      </c>
      <c r="P452">
        <v>4.5961799999999997E-2</v>
      </c>
      <c r="Q452">
        <v>3.8128099999999998E-2</v>
      </c>
      <c r="R452">
        <v>3.8128099999999998E-2</v>
      </c>
      <c r="S452">
        <v>3.8128099999999998E-2</v>
      </c>
      <c r="T452">
        <v>3.8128099999999998E-2</v>
      </c>
      <c r="U452" s="1">
        <v>1.6852399999999999E-14</v>
      </c>
    </row>
    <row r="453" spans="1:21" ht="15" customHeight="1" x14ac:dyDescent="0.2">
      <c r="A453">
        <v>2023</v>
      </c>
      <c r="B453">
        <v>0</v>
      </c>
      <c r="C453">
        <v>3.8128099999999998E-2</v>
      </c>
      <c r="D453">
        <v>4.5961799999999997E-2</v>
      </c>
      <c r="E453">
        <v>3.8128099999999998E-2</v>
      </c>
      <c r="F453">
        <v>3.8128099999999998E-2</v>
      </c>
      <c r="G453">
        <v>3.8128099999999998E-2</v>
      </c>
      <c r="H453">
        <v>3.8128099999999998E-2</v>
      </c>
      <c r="I453" s="1">
        <v>6.3143900000000004E-16</v>
      </c>
      <c r="M453">
        <v>2023</v>
      </c>
      <c r="N453">
        <v>0</v>
      </c>
      <c r="O453">
        <v>3.8128099999999998E-2</v>
      </c>
      <c r="P453">
        <v>4.5961799999999997E-2</v>
      </c>
      <c r="Q453">
        <v>3.8128099999999998E-2</v>
      </c>
      <c r="R453">
        <v>3.8128099999999998E-2</v>
      </c>
      <c r="S453">
        <v>3.8128099999999998E-2</v>
      </c>
      <c r="T453">
        <v>3.8128099999999998E-2</v>
      </c>
      <c r="U453" s="1">
        <v>8.7864000000000003E-14</v>
      </c>
    </row>
    <row r="454" spans="1:21" ht="15" customHeight="1" x14ac:dyDescent="0.2">
      <c r="A454">
        <v>2024</v>
      </c>
      <c r="B454">
        <v>0</v>
      </c>
      <c r="C454">
        <v>3.8128099999999998E-2</v>
      </c>
      <c r="D454">
        <v>4.5961799999999997E-2</v>
      </c>
      <c r="E454">
        <v>4.5961799999999997E-2</v>
      </c>
      <c r="F454">
        <v>4.5961799999999997E-2</v>
      </c>
      <c r="G454">
        <v>4.5961799999999997E-2</v>
      </c>
      <c r="H454">
        <v>4.5961799999999997E-2</v>
      </c>
      <c r="I454" s="1">
        <v>6.1756199999999996E-16</v>
      </c>
      <c r="M454">
        <v>2024</v>
      </c>
      <c r="N454">
        <v>0</v>
      </c>
      <c r="O454">
        <v>3.8128099999999998E-2</v>
      </c>
      <c r="P454">
        <v>4.5961799999999997E-2</v>
      </c>
      <c r="Q454">
        <v>4.5961799999999997E-2</v>
      </c>
      <c r="R454">
        <v>4.5961799999999997E-2</v>
      </c>
      <c r="S454">
        <v>4.5961799999999997E-2</v>
      </c>
      <c r="T454">
        <v>4.5961799999999997E-2</v>
      </c>
      <c r="U454" s="1">
        <v>6.1756199999999996E-16</v>
      </c>
    </row>
    <row r="455" spans="1:21" ht="15" customHeight="1" x14ac:dyDescent="0.2">
      <c r="A455">
        <v>2025</v>
      </c>
      <c r="B455">
        <v>0</v>
      </c>
      <c r="C455">
        <v>3.8128099999999998E-2</v>
      </c>
      <c r="D455">
        <v>4.5961799999999997E-2</v>
      </c>
      <c r="E455">
        <v>4.5961799999999997E-2</v>
      </c>
      <c r="F455">
        <v>4.5961799999999997E-2</v>
      </c>
      <c r="G455">
        <v>4.5961799999999997E-2</v>
      </c>
      <c r="H455">
        <v>4.5961799999999997E-2</v>
      </c>
      <c r="I455" s="1">
        <v>6.1756199999999996E-16</v>
      </c>
      <c r="M455">
        <v>2025</v>
      </c>
      <c r="N455">
        <v>0</v>
      </c>
      <c r="O455">
        <v>3.8128099999999998E-2</v>
      </c>
      <c r="P455">
        <v>4.5961799999999997E-2</v>
      </c>
      <c r="Q455">
        <v>4.5961799999999997E-2</v>
      </c>
      <c r="R455">
        <v>4.5961799999999997E-2</v>
      </c>
      <c r="S455">
        <v>4.5961799999999997E-2</v>
      </c>
      <c r="T455">
        <v>4.5961799999999997E-2</v>
      </c>
      <c r="U455" s="1">
        <v>6.1756199999999996E-16</v>
      </c>
    </row>
    <row r="456" spans="1:21" ht="15" customHeight="1" x14ac:dyDescent="0.2">
      <c r="A456">
        <v>2026</v>
      </c>
      <c r="B456">
        <v>0</v>
      </c>
      <c r="C456">
        <v>3.8128099999999998E-2</v>
      </c>
      <c r="D456">
        <v>4.5961799999999997E-2</v>
      </c>
      <c r="E456">
        <v>4.5961799999999997E-2</v>
      </c>
      <c r="F456">
        <v>4.5961799999999997E-2</v>
      </c>
      <c r="G456">
        <v>4.5961799999999997E-2</v>
      </c>
      <c r="H456">
        <v>4.5961799999999997E-2</v>
      </c>
      <c r="I456" s="1">
        <v>6.1756199999999996E-16</v>
      </c>
      <c r="M456">
        <v>2026</v>
      </c>
      <c r="N456">
        <v>0</v>
      </c>
      <c r="O456">
        <v>3.8128099999999998E-2</v>
      </c>
      <c r="P456">
        <v>4.5961799999999997E-2</v>
      </c>
      <c r="Q456">
        <v>4.5961799999999997E-2</v>
      </c>
      <c r="R456">
        <v>4.5961799999999997E-2</v>
      </c>
      <c r="S456">
        <v>4.5961799999999997E-2</v>
      </c>
      <c r="T456">
        <v>4.5961799999999997E-2</v>
      </c>
      <c r="U456" s="1">
        <v>6.1756199999999996E-16</v>
      </c>
    </row>
    <row r="457" spans="1:21" ht="15" customHeight="1" x14ac:dyDescent="0.2">
      <c r="A457">
        <v>2027</v>
      </c>
      <c r="B457">
        <v>0</v>
      </c>
      <c r="C457">
        <v>3.8128099999999998E-2</v>
      </c>
      <c r="D457">
        <v>4.5961799999999997E-2</v>
      </c>
      <c r="E457">
        <v>4.5961799999999997E-2</v>
      </c>
      <c r="F457">
        <v>4.5961799999999997E-2</v>
      </c>
      <c r="G457">
        <v>4.5961799999999997E-2</v>
      </c>
      <c r="H457">
        <v>4.5961799999999997E-2</v>
      </c>
      <c r="I457" s="1">
        <v>6.1756199999999996E-16</v>
      </c>
      <c r="M457">
        <v>2027</v>
      </c>
      <c r="N457">
        <v>0</v>
      </c>
      <c r="O457">
        <v>3.8128099999999998E-2</v>
      </c>
      <c r="P457">
        <v>4.5961799999999997E-2</v>
      </c>
      <c r="Q457">
        <v>4.5961799999999997E-2</v>
      </c>
      <c r="R457">
        <v>4.5961799999999997E-2</v>
      </c>
      <c r="S457">
        <v>4.5961799999999997E-2</v>
      </c>
      <c r="T457">
        <v>4.5961799999999997E-2</v>
      </c>
      <c r="U457" s="1">
        <v>6.1756199999999996E-16</v>
      </c>
    </row>
    <row r="458" spans="1:21" ht="15" customHeight="1" x14ac:dyDescent="0.2">
      <c r="A458">
        <v>2028</v>
      </c>
      <c r="B458">
        <v>0</v>
      </c>
      <c r="C458">
        <v>3.8128099999999998E-2</v>
      </c>
      <c r="D458">
        <v>4.5961799999999997E-2</v>
      </c>
      <c r="E458">
        <v>4.5961799999999997E-2</v>
      </c>
      <c r="F458">
        <v>4.5961799999999997E-2</v>
      </c>
      <c r="G458">
        <v>4.5961799999999997E-2</v>
      </c>
      <c r="H458">
        <v>4.5961799999999997E-2</v>
      </c>
      <c r="I458" s="1">
        <v>6.1756199999999996E-16</v>
      </c>
      <c r="M458">
        <v>2028</v>
      </c>
      <c r="N458">
        <v>0</v>
      </c>
      <c r="O458">
        <v>3.8128099999999998E-2</v>
      </c>
      <c r="P458">
        <v>4.5961799999999997E-2</v>
      </c>
      <c r="Q458">
        <v>4.5961799999999997E-2</v>
      </c>
      <c r="R458">
        <v>4.5961799999999997E-2</v>
      </c>
      <c r="S458">
        <v>4.5961799999999997E-2</v>
      </c>
      <c r="T458">
        <v>4.5961799999999997E-2</v>
      </c>
      <c r="U458" s="1">
        <v>6.1756199999999996E-16</v>
      </c>
    </row>
    <row r="459" spans="1:21" ht="15" customHeight="1" x14ac:dyDescent="0.2">
      <c r="A459">
        <v>2029</v>
      </c>
      <c r="B459">
        <v>0</v>
      </c>
      <c r="C459">
        <v>3.8128099999999998E-2</v>
      </c>
      <c r="D459">
        <v>4.5961799999999997E-2</v>
      </c>
      <c r="E459">
        <v>4.5961799999999997E-2</v>
      </c>
      <c r="F459">
        <v>4.5961799999999997E-2</v>
      </c>
      <c r="G459">
        <v>4.5961799999999997E-2</v>
      </c>
      <c r="H459">
        <v>4.5961799999999997E-2</v>
      </c>
      <c r="I459" s="1">
        <v>6.1756199999999996E-16</v>
      </c>
      <c r="M459">
        <v>2029</v>
      </c>
      <c r="N459">
        <v>0</v>
      </c>
      <c r="O459">
        <v>3.8128099999999998E-2</v>
      </c>
      <c r="P459">
        <v>4.5961799999999997E-2</v>
      </c>
      <c r="Q459">
        <v>4.5961799999999997E-2</v>
      </c>
      <c r="R459">
        <v>4.5961799999999997E-2</v>
      </c>
      <c r="S459">
        <v>4.5961799999999997E-2</v>
      </c>
      <c r="T459">
        <v>4.5961799999999997E-2</v>
      </c>
      <c r="U459" s="1">
        <v>6.1756199999999996E-16</v>
      </c>
    </row>
    <row r="460" spans="1:21" ht="15" customHeight="1" x14ac:dyDescent="0.2">
      <c r="A460">
        <v>2030</v>
      </c>
      <c r="B460">
        <v>0</v>
      </c>
      <c r="C460">
        <v>3.8128099999999998E-2</v>
      </c>
      <c r="D460">
        <v>4.5961799999999997E-2</v>
      </c>
      <c r="E460">
        <v>4.5961799999999997E-2</v>
      </c>
      <c r="F460">
        <v>4.5961799999999997E-2</v>
      </c>
      <c r="G460">
        <v>4.5961799999999997E-2</v>
      </c>
      <c r="H460">
        <v>4.5961799999999997E-2</v>
      </c>
      <c r="I460" s="1">
        <v>6.1756199999999996E-16</v>
      </c>
      <c r="M460">
        <v>2030</v>
      </c>
      <c r="N460">
        <v>0</v>
      </c>
      <c r="O460">
        <v>3.8128099999999998E-2</v>
      </c>
      <c r="P460">
        <v>4.5961799999999997E-2</v>
      </c>
      <c r="Q460">
        <v>4.5961799999999997E-2</v>
      </c>
      <c r="R460">
        <v>4.5961799999999997E-2</v>
      </c>
      <c r="S460">
        <v>4.5961799999999997E-2</v>
      </c>
      <c r="T460">
        <v>4.5961799999999997E-2</v>
      </c>
      <c r="U460" s="1">
        <v>6.1756199999999996E-16</v>
      </c>
    </row>
    <row r="461" spans="1:21" ht="15" customHeight="1" x14ac:dyDescent="0.2">
      <c r="A461">
        <v>2031</v>
      </c>
      <c r="B461">
        <v>0</v>
      </c>
      <c r="C461">
        <v>3.8128099999999998E-2</v>
      </c>
      <c r="D461">
        <v>4.5961799999999997E-2</v>
      </c>
      <c r="E461">
        <v>4.5961799999999997E-2</v>
      </c>
      <c r="F461">
        <v>4.5961799999999997E-2</v>
      </c>
      <c r="G461">
        <v>4.5961799999999997E-2</v>
      </c>
      <c r="H461">
        <v>4.5961799999999997E-2</v>
      </c>
      <c r="I461" s="1">
        <v>6.1756199999999996E-16</v>
      </c>
      <c r="M461">
        <v>2031</v>
      </c>
      <c r="N461">
        <v>0</v>
      </c>
      <c r="O461">
        <v>3.8128099999999998E-2</v>
      </c>
      <c r="P461">
        <v>4.5961799999999997E-2</v>
      </c>
      <c r="Q461">
        <v>4.5961799999999997E-2</v>
      </c>
      <c r="R461">
        <v>4.5961799999999997E-2</v>
      </c>
      <c r="S461">
        <v>4.5961799999999997E-2</v>
      </c>
      <c r="T461">
        <v>4.5961799999999997E-2</v>
      </c>
      <c r="U461" s="1">
        <v>6.1756199999999996E-16</v>
      </c>
    </row>
    <row r="462" spans="1:21" ht="15" customHeight="1" x14ac:dyDescent="0.2">
      <c r="A462">
        <v>2032</v>
      </c>
      <c r="B462">
        <v>0</v>
      </c>
      <c r="C462">
        <v>3.8128099999999998E-2</v>
      </c>
      <c r="D462">
        <v>4.5961799999999997E-2</v>
      </c>
      <c r="E462">
        <v>4.5961799999999997E-2</v>
      </c>
      <c r="F462">
        <v>4.5961799999999997E-2</v>
      </c>
      <c r="G462">
        <v>4.5961799999999997E-2</v>
      </c>
      <c r="H462">
        <v>4.5961799999999997E-2</v>
      </c>
      <c r="I462" s="1">
        <v>6.1756199999999996E-16</v>
      </c>
      <c r="M462">
        <v>2032</v>
      </c>
      <c r="N462">
        <v>0</v>
      </c>
      <c r="O462">
        <v>3.8128099999999998E-2</v>
      </c>
      <c r="P462">
        <v>4.5961799999999997E-2</v>
      </c>
      <c r="Q462">
        <v>4.5961799999999997E-2</v>
      </c>
      <c r="R462">
        <v>4.5961799999999997E-2</v>
      </c>
      <c r="S462">
        <v>4.5961799999999997E-2</v>
      </c>
      <c r="T462">
        <v>4.5961799999999997E-2</v>
      </c>
      <c r="U462" s="1">
        <v>6.1756199999999996E-16</v>
      </c>
    </row>
    <row r="463" spans="1:21" ht="15" customHeight="1" x14ac:dyDescent="0.2">
      <c r="A463">
        <v>2033</v>
      </c>
      <c r="B463">
        <v>0</v>
      </c>
      <c r="C463">
        <v>3.8128099999999998E-2</v>
      </c>
      <c r="D463">
        <v>4.5961799999999997E-2</v>
      </c>
      <c r="E463">
        <v>4.5961799999999997E-2</v>
      </c>
      <c r="F463">
        <v>4.5961799999999997E-2</v>
      </c>
      <c r="G463">
        <v>4.5961799999999997E-2</v>
      </c>
      <c r="H463">
        <v>4.5961799999999997E-2</v>
      </c>
      <c r="I463" s="1">
        <v>6.1756199999999996E-16</v>
      </c>
      <c r="M463">
        <v>2033</v>
      </c>
      <c r="N463">
        <v>0</v>
      </c>
      <c r="O463">
        <v>3.8128099999999998E-2</v>
      </c>
      <c r="P463">
        <v>4.5961799999999997E-2</v>
      </c>
      <c r="Q463">
        <v>4.5961799999999997E-2</v>
      </c>
      <c r="R463">
        <v>4.5961799999999997E-2</v>
      </c>
      <c r="S463">
        <v>4.5961799999999997E-2</v>
      </c>
      <c r="T463">
        <v>4.5961799999999997E-2</v>
      </c>
      <c r="U463" s="1">
        <v>6.1756199999999996E-16</v>
      </c>
    </row>
    <row r="464" spans="1:21" ht="15" customHeight="1" x14ac:dyDescent="0.2">
      <c r="A464">
        <v>2034</v>
      </c>
      <c r="B464">
        <v>0</v>
      </c>
      <c r="C464">
        <v>3.8128099999999998E-2</v>
      </c>
      <c r="D464">
        <v>4.5961799999999997E-2</v>
      </c>
      <c r="E464">
        <v>4.5961799999999997E-2</v>
      </c>
      <c r="F464">
        <v>4.5961799999999997E-2</v>
      </c>
      <c r="G464">
        <v>4.5961799999999997E-2</v>
      </c>
      <c r="H464">
        <v>4.5961799999999997E-2</v>
      </c>
      <c r="I464" s="1">
        <v>6.1756199999999996E-16</v>
      </c>
      <c r="M464">
        <v>2034</v>
      </c>
      <c r="N464">
        <v>0</v>
      </c>
      <c r="O464">
        <v>3.8128099999999998E-2</v>
      </c>
      <c r="P464">
        <v>4.5961799999999997E-2</v>
      </c>
      <c r="Q464">
        <v>4.5961799999999997E-2</v>
      </c>
      <c r="R464">
        <v>4.5961799999999997E-2</v>
      </c>
      <c r="S464">
        <v>4.5961799999999997E-2</v>
      </c>
      <c r="T464">
        <v>4.5961799999999997E-2</v>
      </c>
      <c r="U464" s="1">
        <v>6.1756199999999996E-16</v>
      </c>
    </row>
    <row r="465" spans="1:21" ht="15" customHeight="1" x14ac:dyDescent="0.2"/>
    <row r="466" spans="1:21" ht="15" customHeight="1" x14ac:dyDescent="0.2">
      <c r="A466" t="s">
        <v>108</v>
      </c>
      <c r="M466" t="s">
        <v>108</v>
      </c>
    </row>
    <row r="467" spans="1:21" ht="15" customHeight="1" x14ac:dyDescent="0.2">
      <c r="A467" t="s">
        <v>6</v>
      </c>
      <c r="B467" t="s">
        <v>47</v>
      </c>
      <c r="C467" t="s">
        <v>48</v>
      </c>
      <c r="D467" t="s">
        <v>49</v>
      </c>
      <c r="E467" t="s">
        <v>50</v>
      </c>
      <c r="F467" t="s">
        <v>51</v>
      </c>
      <c r="G467" t="s">
        <v>52</v>
      </c>
      <c r="H467" t="s">
        <v>53</v>
      </c>
      <c r="I467" t="s">
        <v>54</v>
      </c>
      <c r="M467" t="s">
        <v>6</v>
      </c>
      <c r="N467" t="s">
        <v>47</v>
      </c>
      <c r="O467" t="s">
        <v>48</v>
      </c>
      <c r="P467" t="s">
        <v>49</v>
      </c>
      <c r="Q467" t="s">
        <v>50</v>
      </c>
      <c r="R467" t="s">
        <v>51</v>
      </c>
      <c r="S467" t="s">
        <v>52</v>
      </c>
      <c r="T467" t="s">
        <v>53</v>
      </c>
      <c r="U467" t="s">
        <v>54</v>
      </c>
    </row>
    <row r="468" spans="1:21" ht="15" customHeight="1" x14ac:dyDescent="0.2">
      <c r="A468">
        <v>2021</v>
      </c>
      <c r="B468">
        <v>81.051199999999994</v>
      </c>
      <c r="C468">
        <v>20.766300000000001</v>
      </c>
      <c r="D468">
        <v>19.077300000000001</v>
      </c>
      <c r="E468">
        <v>26.160599999999999</v>
      </c>
      <c r="F468">
        <v>26.160599999999999</v>
      </c>
      <c r="G468">
        <v>26.160599999999999</v>
      </c>
      <c r="H468">
        <v>26.160599999999999</v>
      </c>
      <c r="I468" s="1">
        <v>3.8013999999999998E-13</v>
      </c>
      <c r="M468">
        <v>2021</v>
      </c>
      <c r="N468">
        <v>81.051199999999994</v>
      </c>
      <c r="O468">
        <v>20.766300000000001</v>
      </c>
      <c r="P468">
        <v>19.077300000000001</v>
      </c>
      <c r="Q468">
        <v>26.160599999999999</v>
      </c>
      <c r="R468">
        <v>26.160599999999999</v>
      </c>
      <c r="S468">
        <v>26.160599999999999</v>
      </c>
      <c r="T468">
        <v>26.160599999999999</v>
      </c>
      <c r="U468" s="1">
        <v>3.8013999999999998E-13</v>
      </c>
    </row>
    <row r="469" spans="1:21" ht="15" customHeight="1" x14ac:dyDescent="0.2">
      <c r="A469">
        <v>2022</v>
      </c>
      <c r="B469">
        <v>81.051199999999994</v>
      </c>
      <c r="C469">
        <v>20.766300000000001</v>
      </c>
      <c r="D469">
        <v>19.077300000000001</v>
      </c>
      <c r="E469">
        <v>26.027200000000001</v>
      </c>
      <c r="F469">
        <v>26.055800000000001</v>
      </c>
      <c r="G469">
        <v>26.059899999999999</v>
      </c>
      <c r="H469">
        <v>26.104199999999999</v>
      </c>
      <c r="I469">
        <v>2.5221199999999999E-2</v>
      </c>
      <c r="M469">
        <v>2022</v>
      </c>
      <c r="N469">
        <v>81.051199999999994</v>
      </c>
      <c r="O469">
        <v>20.766300000000001</v>
      </c>
      <c r="P469">
        <v>19.077300000000001</v>
      </c>
      <c r="Q469">
        <v>26.027200000000001</v>
      </c>
      <c r="R469">
        <v>26.055800000000001</v>
      </c>
      <c r="S469">
        <v>26.059899999999999</v>
      </c>
      <c r="T469">
        <v>26.104199999999999</v>
      </c>
      <c r="U469">
        <v>2.5221199999999999E-2</v>
      </c>
    </row>
    <row r="470" spans="1:21" ht="15" customHeight="1" x14ac:dyDescent="0.2">
      <c r="A470">
        <v>2023</v>
      </c>
      <c r="B470">
        <v>81.051199999999994</v>
      </c>
      <c r="C470">
        <v>20.766300000000001</v>
      </c>
      <c r="D470">
        <v>19.077300000000001</v>
      </c>
      <c r="E470">
        <v>25.492000000000001</v>
      </c>
      <c r="F470">
        <v>25.558299999999999</v>
      </c>
      <c r="G470">
        <v>25.564499999999999</v>
      </c>
      <c r="H470">
        <v>25.6572</v>
      </c>
      <c r="I470">
        <v>5.3577100000000002E-2</v>
      </c>
      <c r="M470">
        <v>2023</v>
      </c>
      <c r="N470">
        <v>81.051199999999994</v>
      </c>
      <c r="O470">
        <v>20.766300000000001</v>
      </c>
      <c r="P470">
        <v>19.077300000000001</v>
      </c>
      <c r="Q470">
        <v>25.492000000000001</v>
      </c>
      <c r="R470">
        <v>25.558299999999999</v>
      </c>
      <c r="S470">
        <v>25.564499999999999</v>
      </c>
      <c r="T470">
        <v>25.6572</v>
      </c>
      <c r="U470">
        <v>5.3577100000000002E-2</v>
      </c>
    </row>
    <row r="471" spans="1:21" ht="15" customHeight="1" x14ac:dyDescent="0.2">
      <c r="A471">
        <v>2024</v>
      </c>
      <c r="B471">
        <v>81.051199999999994</v>
      </c>
      <c r="C471">
        <v>20.766300000000001</v>
      </c>
      <c r="D471">
        <v>19.077300000000001</v>
      </c>
      <c r="E471">
        <v>24.985700000000001</v>
      </c>
      <c r="F471">
        <v>25.1004</v>
      </c>
      <c r="G471">
        <v>25.1114</v>
      </c>
      <c r="H471">
        <v>25.2622</v>
      </c>
      <c r="I471">
        <v>9.0523800000000001E-2</v>
      </c>
      <c r="M471">
        <v>2024</v>
      </c>
      <c r="N471">
        <v>81.051199999999994</v>
      </c>
      <c r="O471">
        <v>20.766300000000001</v>
      </c>
      <c r="P471">
        <v>19.077300000000001</v>
      </c>
      <c r="Q471">
        <v>24.985700000000001</v>
      </c>
      <c r="R471">
        <v>25.1004</v>
      </c>
      <c r="S471">
        <v>25.1114</v>
      </c>
      <c r="T471">
        <v>25.2622</v>
      </c>
      <c r="U471">
        <v>9.0523800000000001E-2</v>
      </c>
    </row>
    <row r="472" spans="1:21" ht="15" customHeight="1" x14ac:dyDescent="0.2">
      <c r="A472">
        <v>2025</v>
      </c>
      <c r="B472">
        <v>81.051199999999994</v>
      </c>
      <c r="C472">
        <v>20.766300000000001</v>
      </c>
      <c r="D472">
        <v>19.077300000000001</v>
      </c>
      <c r="E472">
        <v>24.357500000000002</v>
      </c>
      <c r="F472">
        <v>24.53</v>
      </c>
      <c r="G472">
        <v>24.5443</v>
      </c>
      <c r="H472">
        <v>24.773800000000001</v>
      </c>
      <c r="I472">
        <v>0.13517999999999999</v>
      </c>
      <c r="M472">
        <v>2025</v>
      </c>
      <c r="N472">
        <v>81.051199999999994</v>
      </c>
      <c r="O472">
        <v>20.766300000000001</v>
      </c>
      <c r="P472">
        <v>19.077300000000001</v>
      </c>
      <c r="Q472">
        <v>24.357500000000002</v>
      </c>
      <c r="R472">
        <v>24.53</v>
      </c>
      <c r="S472">
        <v>24.5443</v>
      </c>
      <c r="T472">
        <v>24.773800000000001</v>
      </c>
      <c r="U472">
        <v>0.13517999999999999</v>
      </c>
    </row>
    <row r="473" spans="1:21" ht="15" customHeight="1" x14ac:dyDescent="0.2">
      <c r="A473">
        <v>2026</v>
      </c>
      <c r="B473">
        <v>81.051199999999994</v>
      </c>
      <c r="C473">
        <v>20.766300000000001</v>
      </c>
      <c r="D473">
        <v>19.077300000000001</v>
      </c>
      <c r="E473">
        <v>23.753799999999998</v>
      </c>
      <c r="F473">
        <v>23.999700000000001</v>
      </c>
      <c r="G473">
        <v>24.0153</v>
      </c>
      <c r="H473">
        <v>24.330200000000001</v>
      </c>
      <c r="I473">
        <v>0.187162</v>
      </c>
      <c r="M473">
        <v>2026</v>
      </c>
      <c r="N473">
        <v>81.051199999999994</v>
      </c>
      <c r="O473">
        <v>20.766300000000001</v>
      </c>
      <c r="P473">
        <v>19.077300000000001</v>
      </c>
      <c r="Q473">
        <v>23.753799999999998</v>
      </c>
      <c r="R473">
        <v>23.999700000000001</v>
      </c>
      <c r="S473">
        <v>24.0153</v>
      </c>
      <c r="T473">
        <v>24.330200000000001</v>
      </c>
      <c r="U473">
        <v>0.187162</v>
      </c>
    </row>
    <row r="474" spans="1:21" ht="15" customHeight="1" x14ac:dyDescent="0.2">
      <c r="A474">
        <v>2027</v>
      </c>
      <c r="B474">
        <v>81.051199999999994</v>
      </c>
      <c r="C474">
        <v>20.766300000000001</v>
      </c>
      <c r="D474">
        <v>19.077300000000001</v>
      </c>
      <c r="E474">
        <v>23.1631</v>
      </c>
      <c r="F474">
        <v>23.495000000000001</v>
      </c>
      <c r="G474">
        <v>23.514500000000002</v>
      </c>
      <c r="H474">
        <v>23.930399999999999</v>
      </c>
      <c r="I474">
        <v>0.24393400000000001</v>
      </c>
      <c r="M474">
        <v>2027</v>
      </c>
      <c r="N474">
        <v>81.051199999999994</v>
      </c>
      <c r="O474">
        <v>20.766300000000001</v>
      </c>
      <c r="P474">
        <v>19.077300000000001</v>
      </c>
      <c r="Q474">
        <v>23.1631</v>
      </c>
      <c r="R474">
        <v>23.495000000000001</v>
      </c>
      <c r="S474">
        <v>23.514500000000002</v>
      </c>
      <c r="T474">
        <v>23.930399999999999</v>
      </c>
      <c r="U474">
        <v>0.24393400000000001</v>
      </c>
    </row>
    <row r="475" spans="1:21" ht="15" customHeight="1" x14ac:dyDescent="0.2">
      <c r="A475">
        <v>2028</v>
      </c>
      <c r="B475">
        <v>81.051199999999994</v>
      </c>
      <c r="C475">
        <v>20.766300000000001</v>
      </c>
      <c r="D475">
        <v>19.077300000000001</v>
      </c>
      <c r="E475">
        <v>22.637899999999998</v>
      </c>
      <c r="F475">
        <v>23.039400000000001</v>
      </c>
      <c r="G475">
        <v>23.068000000000001</v>
      </c>
      <c r="H475">
        <v>23.587</v>
      </c>
      <c r="I475">
        <v>0.30530099999999999</v>
      </c>
      <c r="M475">
        <v>2028</v>
      </c>
      <c r="N475">
        <v>81.051199999999994</v>
      </c>
      <c r="O475">
        <v>20.766300000000001</v>
      </c>
      <c r="P475">
        <v>19.077300000000001</v>
      </c>
      <c r="Q475">
        <v>22.637899999999998</v>
      </c>
      <c r="R475">
        <v>23.039400000000001</v>
      </c>
      <c r="S475">
        <v>23.068000000000001</v>
      </c>
      <c r="T475">
        <v>23.587</v>
      </c>
      <c r="U475">
        <v>0.30530099999999999</v>
      </c>
    </row>
    <row r="476" spans="1:21" ht="15" customHeight="1" x14ac:dyDescent="0.2">
      <c r="A476">
        <v>2029</v>
      </c>
      <c r="B476">
        <v>81.051199999999994</v>
      </c>
      <c r="C476">
        <v>20.766300000000001</v>
      </c>
      <c r="D476">
        <v>19.077300000000001</v>
      </c>
      <c r="E476">
        <v>22.1464</v>
      </c>
      <c r="F476">
        <v>22.637699999999999</v>
      </c>
      <c r="G476">
        <v>22.671800000000001</v>
      </c>
      <c r="H476">
        <v>23.314499999999999</v>
      </c>
      <c r="I476">
        <v>0.36810599999999999</v>
      </c>
      <c r="M476">
        <v>2029</v>
      </c>
      <c r="N476">
        <v>81.051199999999994</v>
      </c>
      <c r="O476">
        <v>20.766300000000001</v>
      </c>
      <c r="P476">
        <v>19.077300000000001</v>
      </c>
      <c r="Q476">
        <v>22.1464</v>
      </c>
      <c r="R476">
        <v>22.637699999999999</v>
      </c>
      <c r="S476">
        <v>22.671800000000001</v>
      </c>
      <c r="T476">
        <v>23.314499999999999</v>
      </c>
      <c r="U476">
        <v>0.36810599999999999</v>
      </c>
    </row>
    <row r="477" spans="1:21" ht="15" customHeight="1" x14ac:dyDescent="0.2">
      <c r="A477">
        <v>2030</v>
      </c>
      <c r="B477">
        <v>81.051199999999994</v>
      </c>
      <c r="C477">
        <v>20.766300000000001</v>
      </c>
      <c r="D477">
        <v>19.077300000000001</v>
      </c>
      <c r="E477">
        <v>21.696100000000001</v>
      </c>
      <c r="F477">
        <v>22.286200000000001</v>
      </c>
      <c r="G477">
        <v>22.320900000000002</v>
      </c>
      <c r="H477">
        <v>23.086400000000001</v>
      </c>
      <c r="I477">
        <v>0.43258200000000002</v>
      </c>
      <c r="M477">
        <v>2030</v>
      </c>
      <c r="N477">
        <v>81.051199999999994</v>
      </c>
      <c r="O477">
        <v>20.766300000000001</v>
      </c>
      <c r="P477">
        <v>19.077300000000001</v>
      </c>
      <c r="Q477">
        <v>21.696100000000001</v>
      </c>
      <c r="R477">
        <v>22.286200000000001</v>
      </c>
      <c r="S477">
        <v>22.320900000000002</v>
      </c>
      <c r="T477">
        <v>23.086400000000001</v>
      </c>
      <c r="U477">
        <v>0.43258200000000002</v>
      </c>
    </row>
    <row r="478" spans="1:21" ht="15" customHeight="1" x14ac:dyDescent="0.2">
      <c r="A478">
        <v>2031</v>
      </c>
      <c r="B478">
        <v>81.051199999999994</v>
      </c>
      <c r="C478">
        <v>20.766300000000001</v>
      </c>
      <c r="D478">
        <v>19.077300000000001</v>
      </c>
      <c r="E478">
        <v>21.290600000000001</v>
      </c>
      <c r="F478">
        <v>21.966999999999999</v>
      </c>
      <c r="G478">
        <v>22.009799999999998</v>
      </c>
      <c r="H478">
        <v>22.891400000000001</v>
      </c>
      <c r="I478">
        <v>0.49731700000000001</v>
      </c>
      <c r="M478">
        <v>2031</v>
      </c>
      <c r="N478">
        <v>81.051199999999994</v>
      </c>
      <c r="O478">
        <v>20.766300000000001</v>
      </c>
      <c r="P478">
        <v>19.077300000000001</v>
      </c>
      <c r="Q478">
        <v>21.290600000000001</v>
      </c>
      <c r="R478">
        <v>21.966999999999999</v>
      </c>
      <c r="S478">
        <v>22.009799999999998</v>
      </c>
      <c r="T478">
        <v>22.891400000000001</v>
      </c>
      <c r="U478">
        <v>0.49731700000000001</v>
      </c>
    </row>
    <row r="479" spans="1:21" ht="15" customHeight="1" x14ac:dyDescent="0.2">
      <c r="A479">
        <v>2032</v>
      </c>
      <c r="B479">
        <v>81.051199999999994</v>
      </c>
      <c r="C479">
        <v>20.766300000000001</v>
      </c>
      <c r="D479">
        <v>19.077300000000001</v>
      </c>
      <c r="E479">
        <v>20.914999999999999</v>
      </c>
      <c r="F479">
        <v>21.6904</v>
      </c>
      <c r="G479">
        <v>21.735700000000001</v>
      </c>
      <c r="H479">
        <v>22.741599999999998</v>
      </c>
      <c r="I479">
        <v>0.560253</v>
      </c>
      <c r="M479">
        <v>2032</v>
      </c>
      <c r="N479">
        <v>81.051199999999994</v>
      </c>
      <c r="O479">
        <v>20.766300000000001</v>
      </c>
      <c r="P479">
        <v>19.077300000000001</v>
      </c>
      <c r="Q479">
        <v>20.914999999999999</v>
      </c>
      <c r="R479">
        <v>21.6904</v>
      </c>
      <c r="S479">
        <v>21.735700000000001</v>
      </c>
      <c r="T479">
        <v>22.741599999999998</v>
      </c>
      <c r="U479">
        <v>0.560253</v>
      </c>
    </row>
    <row r="480" spans="1:21" ht="15" customHeight="1" x14ac:dyDescent="0.2">
      <c r="A480">
        <v>2033</v>
      </c>
      <c r="B480">
        <v>81.051199999999994</v>
      </c>
      <c r="C480">
        <v>20.766300000000001</v>
      </c>
      <c r="D480">
        <v>19.077300000000001</v>
      </c>
      <c r="E480">
        <v>20.5776</v>
      </c>
      <c r="F480">
        <v>21.440100000000001</v>
      </c>
      <c r="G480">
        <v>21.491399999999999</v>
      </c>
      <c r="H480">
        <v>22.630099999999999</v>
      </c>
      <c r="I480">
        <v>0.62095800000000001</v>
      </c>
      <c r="M480">
        <v>2033</v>
      </c>
      <c r="N480">
        <v>81.051199999999994</v>
      </c>
      <c r="O480">
        <v>20.766300000000001</v>
      </c>
      <c r="P480">
        <v>19.077300000000001</v>
      </c>
      <c r="Q480">
        <v>20.5776</v>
      </c>
      <c r="R480">
        <v>21.440100000000001</v>
      </c>
      <c r="S480">
        <v>21.491399999999999</v>
      </c>
      <c r="T480">
        <v>22.630099999999999</v>
      </c>
      <c r="U480">
        <v>0.62095800000000001</v>
      </c>
    </row>
    <row r="481" spans="1:21" ht="15" customHeight="1" x14ac:dyDescent="0.2">
      <c r="A481">
        <v>2034</v>
      </c>
      <c r="B481">
        <v>81.051199999999994</v>
      </c>
      <c r="C481">
        <v>20.766300000000001</v>
      </c>
      <c r="D481">
        <v>19.077300000000001</v>
      </c>
      <c r="E481">
        <v>20.261399999999998</v>
      </c>
      <c r="F481">
        <v>21.219799999999999</v>
      </c>
      <c r="G481">
        <v>21.2744</v>
      </c>
      <c r="H481">
        <v>22.520299999999999</v>
      </c>
      <c r="I481">
        <v>0.67951499999999998</v>
      </c>
      <c r="M481">
        <v>2034</v>
      </c>
      <c r="N481">
        <v>81.051199999999994</v>
      </c>
      <c r="O481">
        <v>20.766300000000001</v>
      </c>
      <c r="P481">
        <v>19.077300000000001</v>
      </c>
      <c r="Q481">
        <v>20.261399999999998</v>
      </c>
      <c r="R481">
        <v>21.219799999999999</v>
      </c>
      <c r="S481">
        <v>21.2744</v>
      </c>
      <c r="T481">
        <v>22.520299999999999</v>
      </c>
      <c r="U481">
        <v>0.67951499999999998</v>
      </c>
    </row>
    <row r="482" spans="1:21" ht="15" customHeight="1" x14ac:dyDescent="0.2"/>
    <row r="483" spans="1:21" ht="15" customHeight="1" x14ac:dyDescent="0.2"/>
    <row r="484" spans="1:21" ht="15" customHeight="1" x14ac:dyDescent="0.2"/>
    <row r="485" spans="1:21" ht="15" customHeight="1" x14ac:dyDescent="0.2"/>
    <row r="486" spans="1:21" ht="15" customHeight="1" x14ac:dyDescent="0.2"/>
    <row r="487" spans="1:21" ht="15" customHeight="1" x14ac:dyDescent="0.2"/>
    <row r="488" spans="1:21" ht="15" customHeight="1" x14ac:dyDescent="0.2"/>
    <row r="489" spans="1:21" ht="15" customHeight="1" x14ac:dyDescent="0.2"/>
    <row r="490" spans="1:21" ht="15" customHeight="1" x14ac:dyDescent="0.2"/>
    <row r="491" spans="1:21" ht="15" customHeight="1" x14ac:dyDescent="0.2"/>
    <row r="492" spans="1:21" ht="15" customHeight="1" x14ac:dyDescent="0.2"/>
    <row r="493" spans="1:21" ht="15" customHeight="1" x14ac:dyDescent="0.2"/>
    <row r="494" spans="1:21" ht="15" customHeight="1" x14ac:dyDescent="0.2"/>
    <row r="495" spans="1:21" ht="15" customHeight="1" x14ac:dyDescent="0.2"/>
    <row r="496" spans="1:21"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sheetData>
  <sortState ref="Y2:AG99">
    <sortCondition ref="Y2:Y99"/>
    <sortCondition ref="AA2:AA99"/>
  </sortState>
  <mergeCells count="10">
    <mergeCell ref="AQ19:AX19"/>
    <mergeCell ref="AL20:AM20"/>
    <mergeCell ref="AN20:AO20"/>
    <mergeCell ref="AQ34:AX34"/>
    <mergeCell ref="AK3:AK4"/>
    <mergeCell ref="AL3:AM3"/>
    <mergeCell ref="AN3:AO3"/>
    <mergeCell ref="AL4:AM4"/>
    <mergeCell ref="AN4:AO4"/>
    <mergeCell ref="AQ4:AX4"/>
  </mergeCell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36</vt:i4>
      </vt:variant>
    </vt:vector>
  </HeadingPairs>
  <TitlesOfParts>
    <vt:vector size="40" baseType="lpstr">
      <vt:lpstr>POP</vt:lpstr>
      <vt:lpstr>NR</vt:lpstr>
      <vt:lpstr>DR</vt:lpstr>
      <vt:lpstr>REBS</vt:lpstr>
      <vt:lpstr>DR!ABC</vt:lpstr>
      <vt:lpstr>NR!ABC</vt:lpstr>
      <vt:lpstr>POP!ABC</vt:lpstr>
      <vt:lpstr>REBS!ABC</vt:lpstr>
      <vt:lpstr>DR!ABC_proj2</vt:lpstr>
      <vt:lpstr>NR!ABC_proj2</vt:lpstr>
      <vt:lpstr>POP!ABC_proj2</vt:lpstr>
      <vt:lpstr>REBS!ABC_proj2</vt:lpstr>
      <vt:lpstr>DR!Last_year</vt:lpstr>
      <vt:lpstr>NR!Last_year</vt:lpstr>
      <vt:lpstr>POP!Last_year</vt:lpstr>
      <vt:lpstr>REBS!Last_year</vt:lpstr>
      <vt:lpstr>DR!OFL</vt:lpstr>
      <vt:lpstr>NR!OFL</vt:lpstr>
      <vt:lpstr>POP!OFL</vt:lpstr>
      <vt:lpstr>REBS!OFL</vt:lpstr>
      <vt:lpstr>DR!OFL_proj2</vt:lpstr>
      <vt:lpstr>NR!OFL_proj2</vt:lpstr>
      <vt:lpstr>POP!OFL_proj2</vt:lpstr>
      <vt:lpstr>REBS!OFL_proj2</vt:lpstr>
      <vt:lpstr>DR!SpBiom_proj</vt:lpstr>
      <vt:lpstr>NR!SpBiom_proj</vt:lpstr>
      <vt:lpstr>POP!SpBiom_proj</vt:lpstr>
      <vt:lpstr>REBS!SpBiom_proj</vt:lpstr>
      <vt:lpstr>DR!SpBiom_proj2</vt:lpstr>
      <vt:lpstr>NR!SpBiom_proj2</vt:lpstr>
      <vt:lpstr>POP!SpBiom_proj2</vt:lpstr>
      <vt:lpstr>REBS!SpBiom_proj2</vt:lpstr>
      <vt:lpstr>DR!TotBiom_proj</vt:lpstr>
      <vt:lpstr>NR!TotBiom_proj</vt:lpstr>
      <vt:lpstr>POP!TotBiom_proj</vt:lpstr>
      <vt:lpstr>REBS!TotBiom_proj</vt:lpstr>
      <vt:lpstr>DR!TotBiom_proj2</vt:lpstr>
      <vt:lpstr>NR!TotBiom_proj2</vt:lpstr>
      <vt:lpstr>POP!TotBiom_proj2</vt:lpstr>
      <vt:lpstr>REBS!TotBiom_proj2</vt:lpstr>
    </vt:vector>
  </TitlesOfParts>
  <Company>Auke Bay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Hanselman</dc:creator>
  <cp:lastModifiedBy>Pete.Hulson</cp:lastModifiedBy>
  <dcterms:created xsi:type="dcterms:W3CDTF">2007-10-16T01:10:10Z</dcterms:created>
  <dcterms:modified xsi:type="dcterms:W3CDTF">2023-09-23T00:09:50Z</dcterms:modified>
</cp:coreProperties>
</file>