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example" sheetId="2" r:id="rId5"/>
    <sheet state="visible" name="description" sheetId="3" r:id="rId6"/>
  </sheets>
  <definedNames/>
  <calcPr/>
</workbook>
</file>

<file path=xl/sharedStrings.xml><?xml version="1.0" encoding="utf-8"?>
<sst xmlns="http://schemas.openxmlformats.org/spreadsheetml/2006/main" count="198" uniqueCount="60">
  <si>
    <t>date_time_nst</t>
  </si>
  <si>
    <t>trial</t>
  </si>
  <si>
    <t>trawl</t>
  </si>
  <si>
    <t>bridles</t>
  </si>
  <si>
    <t>footrope</t>
  </si>
  <si>
    <t>bcs_unit</t>
  </si>
  <si>
    <t>catch</t>
  </si>
  <si>
    <t>pulling_point_elevation_mm</t>
  </si>
  <si>
    <t>backstrap_length_m</t>
  </si>
  <si>
    <t>bridle_u_length_m</t>
  </si>
  <si>
    <t>bridle_l_length_m</t>
  </si>
  <si>
    <t>sweep_length_m</t>
  </si>
  <si>
    <t>u_bridle_extension_m</t>
  </si>
  <si>
    <t>towing_speed_kn</t>
  </si>
  <si>
    <t>door_m</t>
  </si>
  <si>
    <t>spread_u_wing_m</t>
  </si>
  <si>
    <t>spread_l_wing_m</t>
  </si>
  <si>
    <t>spread_mean_we_m</t>
  </si>
  <si>
    <t>opening_wing_m</t>
  </si>
  <si>
    <t>opening_headline_m</t>
  </si>
  <si>
    <t>height_headline_m</t>
  </si>
  <si>
    <t>bridle_tension_port_t</t>
  </si>
  <si>
    <t>bridle_tension_stbd_t</t>
  </si>
  <si>
    <t>bridle_tension_total_t</t>
  </si>
  <si>
    <t>mouth_area_m2</t>
  </si>
  <si>
    <t>mouth_drag_kgf_m2</t>
  </si>
  <si>
    <t>bridle_angle_deg</t>
  </si>
  <si>
    <t>83-112</t>
  </si>
  <si>
    <t>standard</t>
  </si>
  <si>
    <t>empty</t>
  </si>
  <si>
    <t>pulling_point_elevation_m</t>
  </si>
  <si>
    <t>spread_door_m</t>
  </si>
  <si>
    <t>test</t>
  </si>
  <si>
    <t>Field</t>
  </si>
  <si>
    <t>Description</t>
  </si>
  <si>
    <t>Date and time in Newfoundland Standard Time (UTC-3.5)</t>
  </si>
  <si>
    <t>Trial number</t>
  </si>
  <si>
    <t>Trawl model (83-112, PNE, RACE)</t>
  </si>
  <si>
    <t>Bridles used (standard, bridle 1, or bridle 2)</t>
  </si>
  <si>
    <t>Footrope used on the trawl (EBS or GOA)</t>
  </si>
  <si>
    <t>Elevantion of the pulling point on the trawl mast</t>
  </si>
  <si>
    <t>Backstrap length in meters</t>
  </si>
  <si>
    <t>Upper bridle length in meters</t>
  </si>
  <si>
    <t>Lower bridle lenght in meters</t>
  </si>
  <si>
    <t>Sweep length in meters</t>
  </si>
  <si>
    <t>Upper bridle extension length in meters</t>
  </si>
  <si>
    <t>Towing speed in knots</t>
  </si>
  <si>
    <t>Door spread in meters</t>
  </si>
  <si>
    <t>Upper wing spread in meters</t>
  </si>
  <si>
    <t>Lower wing spread in meters</t>
  </si>
  <si>
    <t>Mean wing spread in meters</t>
  </si>
  <si>
    <t>Wing opening height in meters</t>
  </si>
  <si>
    <t>Headline opening height in meters</t>
  </si>
  <si>
    <t>Headline opening height rom bottom in meters</t>
  </si>
  <si>
    <t>Port bridle tension in metric tons</t>
  </si>
  <si>
    <t>Starboard bridle tension in metric tons</t>
  </si>
  <si>
    <t>Total bridle tension in metric tons</t>
  </si>
  <si>
    <t>Mouth opening area in square meters</t>
  </si>
  <si>
    <t>Mouth drag in kilogram-force per square meter</t>
  </si>
  <si>
    <t>Bridle angle of attack in degrees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</si>
</sst>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>
      <c r="A2" s="2">
        <v>45670.375</v>
      </c>
      <c r="B2" s="1">
        <v>1.0</v>
      </c>
      <c r="C2" s="1" t="s">
        <v>27</v>
      </c>
      <c r="D2" s="1" t="s">
        <v>28</v>
      </c>
      <c r="E2" s="1" t="s">
        <v>27</v>
      </c>
      <c r="F2" s="1">
        <v>644.0</v>
      </c>
      <c r="G2" s="1" t="s">
        <v>29</v>
      </c>
      <c r="H2" s="1">
        <v>200.0</v>
      </c>
      <c r="N2" s="1">
        <v>2.0</v>
      </c>
      <c r="P2" s="1">
        <v>17.84</v>
      </c>
      <c r="Q2" s="3">
        <f>2.52*8</f>
        <v>20.16</v>
      </c>
      <c r="R2" s="3">
        <f>2.37*8</f>
        <v>18.96</v>
      </c>
      <c r="T2" s="3">
        <f>0.34*8</f>
        <v>2.72</v>
      </c>
    </row>
    <row r="3">
      <c r="A3" s="2">
        <v>45670.395833333336</v>
      </c>
      <c r="B3" s="1">
        <v>2.0</v>
      </c>
      <c r="C3" s="1" t="s">
        <v>27</v>
      </c>
      <c r="D3" s="1" t="s">
        <v>28</v>
      </c>
      <c r="E3" s="1" t="s">
        <v>27</v>
      </c>
      <c r="F3" s="1">
        <v>644.0</v>
      </c>
      <c r="G3" s="1" t="s">
        <v>29</v>
      </c>
      <c r="H3" s="1">
        <v>200.0</v>
      </c>
      <c r="N3" s="1">
        <v>2.5</v>
      </c>
      <c r="P3" s="3">
        <f>2.19*8</f>
        <v>17.52</v>
      </c>
      <c r="Q3" s="3">
        <f>2.59*8</f>
        <v>20.72</v>
      </c>
      <c r="R3" s="3">
        <f>2.39*8</f>
        <v>19.12</v>
      </c>
      <c r="T3" s="1">
        <f>0.29*8</f>
        <v>2.32</v>
      </c>
    </row>
    <row r="4">
      <c r="A4" s="2">
        <v>45670.40277777778</v>
      </c>
      <c r="B4" s="1">
        <v>3.0</v>
      </c>
      <c r="C4" s="1" t="s">
        <v>27</v>
      </c>
      <c r="D4" s="1" t="s">
        <v>28</v>
      </c>
      <c r="E4" s="1" t="s">
        <v>27</v>
      </c>
      <c r="F4" s="1">
        <v>644.0</v>
      </c>
      <c r="G4" s="1" t="s">
        <v>29</v>
      </c>
      <c r="H4" s="1">
        <v>200.0</v>
      </c>
      <c r="N4" s="1">
        <v>3.0</v>
      </c>
      <c r="P4" s="3">
        <f>2.18*8</f>
        <v>17.44</v>
      </c>
      <c r="Q4" s="3">
        <f>2.48*8</f>
        <v>19.84</v>
      </c>
      <c r="R4" s="3">
        <f>2.33*8</f>
        <v>18.64</v>
      </c>
      <c r="T4" s="3">
        <f>0.25*8</f>
        <v>2</v>
      </c>
    </row>
    <row r="5">
      <c r="A5" s="2">
        <v>45670.41388888889</v>
      </c>
      <c r="B5" s="1">
        <v>4.0</v>
      </c>
      <c r="C5" s="1" t="s">
        <v>27</v>
      </c>
      <c r="D5" s="1" t="s">
        <v>28</v>
      </c>
      <c r="E5" s="1" t="s">
        <v>27</v>
      </c>
      <c r="F5" s="1">
        <v>644.0</v>
      </c>
      <c r="G5" s="1" t="s">
        <v>29</v>
      </c>
      <c r="H5" s="1">
        <v>200.0</v>
      </c>
      <c r="N5" s="1">
        <v>3.5</v>
      </c>
      <c r="P5" s="3">
        <f t="shared" ref="P5:P6" si="1">2.19*8</f>
        <v>17.52</v>
      </c>
      <c r="Q5" s="3">
        <f>2.52*8</f>
        <v>20.16</v>
      </c>
      <c r="R5" s="3">
        <f t="shared" ref="R5:R6" si="2">2.35*8</f>
        <v>18.8</v>
      </c>
      <c r="T5" s="3">
        <f>0.21*8</f>
        <v>1.68</v>
      </c>
    </row>
    <row r="6">
      <c r="A6" s="2">
        <v>45670.41805555556</v>
      </c>
      <c r="B6" s="1">
        <v>5.0</v>
      </c>
      <c r="C6" s="1" t="s">
        <v>27</v>
      </c>
      <c r="D6" s="1" t="s">
        <v>28</v>
      </c>
      <c r="E6" s="1" t="s">
        <v>27</v>
      </c>
      <c r="F6" s="1">
        <v>644.0</v>
      </c>
      <c r="G6" s="1" t="s">
        <v>29</v>
      </c>
      <c r="H6" s="1">
        <v>200.0</v>
      </c>
      <c r="N6" s="1">
        <v>4.0</v>
      </c>
      <c r="P6" s="3">
        <f t="shared" si="1"/>
        <v>17.52</v>
      </c>
      <c r="Q6" s="3">
        <f>2.8*8</f>
        <v>22.4</v>
      </c>
      <c r="R6" s="3">
        <f t="shared" si="2"/>
        <v>18.8</v>
      </c>
      <c r="T6" s="3">
        <f>0.19*8</f>
        <v>1.52</v>
      </c>
    </row>
    <row r="7">
      <c r="A7" s="2">
        <v>45670.42361111111</v>
      </c>
      <c r="B7" s="1">
        <v>6.0</v>
      </c>
      <c r="C7" s="1" t="s">
        <v>27</v>
      </c>
      <c r="D7" s="1" t="s">
        <v>28</v>
      </c>
      <c r="E7" s="1" t="s">
        <v>27</v>
      </c>
      <c r="F7" s="1">
        <v>644.0</v>
      </c>
      <c r="G7" s="1" t="s">
        <v>29</v>
      </c>
      <c r="H7" s="1">
        <v>300.0</v>
      </c>
      <c r="N7" s="1">
        <v>3.0</v>
      </c>
      <c r="P7" s="3">
        <f>2.18*8</f>
        <v>17.44</v>
      </c>
      <c r="Q7" s="3">
        <f>2.48*8</f>
        <v>19.84</v>
      </c>
      <c r="R7" s="3">
        <f>2.33*8</f>
        <v>18.64</v>
      </c>
      <c r="T7" s="3">
        <f>0.27*8</f>
        <v>2.16</v>
      </c>
    </row>
    <row r="8">
      <c r="A8" s="2">
        <v>45670.430555555555</v>
      </c>
      <c r="B8" s="1">
        <v>8.0</v>
      </c>
      <c r="C8" s="1" t="s">
        <v>27</v>
      </c>
      <c r="D8" s="1" t="s">
        <v>28</v>
      </c>
      <c r="E8" s="1" t="s">
        <v>27</v>
      </c>
      <c r="F8" s="1">
        <v>644.0</v>
      </c>
      <c r="G8" s="1" t="s">
        <v>29</v>
      </c>
      <c r="H8" s="1">
        <v>200.0</v>
      </c>
      <c r="N8" s="1">
        <v>3.0</v>
      </c>
      <c r="P8" s="3">
        <f>1.56*8</f>
        <v>12.48</v>
      </c>
      <c r="Q8" s="3">
        <f>1.61*8</f>
        <v>12.88</v>
      </c>
      <c r="R8" s="3">
        <f t="shared" ref="R8:R9" si="3">1.58*8</f>
        <v>12.64</v>
      </c>
      <c r="T8" s="3">
        <f t="shared" ref="T8:T9" si="4">0.38*8</f>
        <v>3.04</v>
      </c>
    </row>
    <row r="9">
      <c r="A9" s="2">
        <v>45670.438888888886</v>
      </c>
      <c r="B9" s="1">
        <v>9.0</v>
      </c>
      <c r="C9" s="1" t="s">
        <v>27</v>
      </c>
      <c r="D9" s="1" t="s">
        <v>28</v>
      </c>
      <c r="E9" s="1" t="s">
        <v>27</v>
      </c>
      <c r="F9" s="1">
        <v>644.0</v>
      </c>
      <c r="G9" s="1" t="s">
        <v>29</v>
      </c>
      <c r="H9" s="1">
        <v>200.0</v>
      </c>
      <c r="N9" s="1">
        <v>3.5</v>
      </c>
      <c r="P9" s="3">
        <f>1.57*8</f>
        <v>12.56</v>
      </c>
      <c r="Q9" s="3">
        <f>1.6*8</f>
        <v>12.8</v>
      </c>
      <c r="R9" s="3">
        <f t="shared" si="3"/>
        <v>12.64</v>
      </c>
      <c r="T9" s="3">
        <f t="shared" si="4"/>
        <v>3.04</v>
      </c>
    </row>
    <row r="10">
      <c r="A10" s="2"/>
      <c r="B10" s="1">
        <v>10.0</v>
      </c>
      <c r="C10" s="1" t="s">
        <v>27</v>
      </c>
      <c r="D10" s="1" t="s">
        <v>28</v>
      </c>
      <c r="E10" s="1" t="s">
        <v>27</v>
      </c>
      <c r="F10" s="1">
        <v>644.0</v>
      </c>
      <c r="G10" s="1" t="s">
        <v>29</v>
      </c>
      <c r="H10" s="1">
        <v>200.0</v>
      </c>
      <c r="N10" s="1">
        <v>2.5</v>
      </c>
      <c r="P10" s="3">
        <f>1.56*8</f>
        <v>12.48</v>
      </c>
      <c r="Q10" s="3">
        <f>1.63*8</f>
        <v>13.04</v>
      </c>
      <c r="R10" s="3">
        <f>1.6*8</f>
        <v>12.8</v>
      </c>
      <c r="T10" s="3">
        <f>0.45*8</f>
        <v>3.6</v>
      </c>
    </row>
    <row r="11">
      <c r="B11" s="1">
        <v>11.0</v>
      </c>
      <c r="C11" s="1" t="s">
        <v>27</v>
      </c>
      <c r="D11" s="1" t="s">
        <v>28</v>
      </c>
      <c r="E11" s="1" t="s">
        <v>27</v>
      </c>
      <c r="G11" s="1">
        <v>1.0</v>
      </c>
      <c r="H11" s="1">
        <v>200.0</v>
      </c>
      <c r="N11" s="1">
        <v>3.0</v>
      </c>
      <c r="P11" s="3">
        <f>2.14*8</f>
        <v>17.12</v>
      </c>
      <c r="T11" s="1">
        <v>2.0</v>
      </c>
    </row>
    <row r="12">
      <c r="B12" s="1">
        <v>12.0</v>
      </c>
      <c r="C12" s="1" t="s">
        <v>27</v>
      </c>
      <c r="D12" s="1" t="s">
        <v>28</v>
      </c>
      <c r="E12" s="1" t="s">
        <v>27</v>
      </c>
      <c r="G12" s="1">
        <v>2.0</v>
      </c>
      <c r="H12" s="1">
        <v>200.0</v>
      </c>
      <c r="N12" s="1">
        <v>3.0</v>
      </c>
      <c r="P12" s="3">
        <f t="shared" ref="P12:P13" si="5">2.17*8</f>
        <v>17.36</v>
      </c>
      <c r="Q12" s="3">
        <f t="shared" ref="Q12:Q13" si="6">2.47*8</f>
        <v>19.76</v>
      </c>
      <c r="R12" s="3">
        <f t="shared" ref="R12:R13" si="7">2.32*8</f>
        <v>18.56</v>
      </c>
      <c r="T12" s="1">
        <v>2.0</v>
      </c>
    </row>
    <row r="13">
      <c r="B13" s="1">
        <v>13.0</v>
      </c>
      <c r="C13" s="1" t="s">
        <v>27</v>
      </c>
      <c r="D13" s="1" t="s">
        <v>28</v>
      </c>
      <c r="E13" s="1" t="s">
        <v>27</v>
      </c>
      <c r="G13" s="1">
        <v>3.0</v>
      </c>
      <c r="H13" s="1">
        <v>200.0</v>
      </c>
      <c r="N13" s="1">
        <v>3.0</v>
      </c>
      <c r="P13" s="3">
        <f t="shared" si="5"/>
        <v>17.36</v>
      </c>
      <c r="Q13" s="3">
        <f t="shared" si="6"/>
        <v>19.76</v>
      </c>
      <c r="R13" s="3">
        <f t="shared" si="7"/>
        <v>18.56</v>
      </c>
      <c r="T13" s="3">
        <f>0.24*8</f>
        <v>1.92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31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</row>
    <row r="2">
      <c r="A2" s="4">
        <v>45658.0</v>
      </c>
      <c r="B2" s="1">
        <v>1.0</v>
      </c>
      <c r="C2" s="1" t="s">
        <v>32</v>
      </c>
      <c r="D2" s="1" t="s">
        <v>32</v>
      </c>
      <c r="E2" s="1" t="s">
        <v>32</v>
      </c>
      <c r="F2" s="1"/>
      <c r="G2" s="1">
        <v>0.0</v>
      </c>
      <c r="H2" s="1">
        <v>2.5</v>
      </c>
      <c r="I2" s="1">
        <v>10.0</v>
      </c>
      <c r="J2" s="1">
        <v>10.0</v>
      </c>
      <c r="K2" s="1">
        <v>146.4</v>
      </c>
      <c r="L2" s="1">
        <v>0.46</v>
      </c>
      <c r="M2" s="1">
        <v>2.5</v>
      </c>
      <c r="N2" s="1">
        <v>117.1</v>
      </c>
      <c r="O2" s="1">
        <v>18.4</v>
      </c>
      <c r="P2" s="1">
        <v>19.8</v>
      </c>
      <c r="Q2" s="1">
        <v>19.1</v>
      </c>
      <c r="R2" s="1">
        <v>1.8</v>
      </c>
      <c r="S2" s="1">
        <v>3.5</v>
      </c>
      <c r="T2" s="1">
        <v>3.5</v>
      </c>
      <c r="U2" s="1">
        <v>2.09</v>
      </c>
      <c r="V2" s="1">
        <v>1.98</v>
      </c>
      <c r="W2" s="1">
        <v>4.07</v>
      </c>
      <c r="X2" s="1">
        <v>67.3</v>
      </c>
      <c r="Y2" s="1">
        <v>60.5</v>
      </c>
      <c r="Z2" s="1">
        <v>18.0</v>
      </c>
    </row>
    <row r="3">
      <c r="A3" s="4">
        <v>45658.0</v>
      </c>
      <c r="B3" s="1">
        <v>1.0</v>
      </c>
      <c r="C3" s="1" t="s">
        <v>32</v>
      </c>
      <c r="D3" s="1" t="s">
        <v>32</v>
      </c>
      <c r="E3" s="1" t="s">
        <v>32</v>
      </c>
      <c r="F3" s="1"/>
      <c r="G3" s="1">
        <v>0.0</v>
      </c>
      <c r="H3" s="1">
        <v>2.5</v>
      </c>
      <c r="I3" s="1">
        <v>10.0</v>
      </c>
      <c r="J3" s="1">
        <v>10.0</v>
      </c>
      <c r="K3" s="1">
        <v>146.4</v>
      </c>
      <c r="L3" s="1">
        <v>0.46</v>
      </c>
      <c r="M3" s="1">
        <v>3.0</v>
      </c>
      <c r="N3" s="1">
        <v>117.3</v>
      </c>
      <c r="O3" s="1">
        <v>18.4</v>
      </c>
      <c r="P3" s="1">
        <v>19.7</v>
      </c>
      <c r="Q3" s="1">
        <v>19.0</v>
      </c>
      <c r="R3" s="1">
        <v>1.7</v>
      </c>
      <c r="S3" s="1">
        <v>3.0</v>
      </c>
      <c r="T3" s="1">
        <v>3.0</v>
      </c>
      <c r="U3" s="1">
        <v>2.69</v>
      </c>
      <c r="V3" s="1">
        <v>2.56</v>
      </c>
      <c r="W3" s="1">
        <v>5.25</v>
      </c>
      <c r="X3" s="1">
        <v>57.6</v>
      </c>
      <c r="Y3" s="1">
        <v>91.2</v>
      </c>
      <c r="Z3" s="1">
        <v>18.0</v>
      </c>
    </row>
    <row r="4">
      <c r="A4" s="4">
        <v>45658.0</v>
      </c>
      <c r="B4" s="1">
        <v>1.0</v>
      </c>
      <c r="C4" s="1" t="s">
        <v>32</v>
      </c>
      <c r="D4" s="1" t="s">
        <v>32</v>
      </c>
      <c r="E4" s="1" t="s">
        <v>32</v>
      </c>
      <c r="F4" s="1"/>
      <c r="G4" s="1">
        <v>0.0</v>
      </c>
      <c r="H4" s="1">
        <v>2.5</v>
      </c>
      <c r="I4" s="1">
        <v>10.0</v>
      </c>
      <c r="J4" s="1">
        <v>10.0</v>
      </c>
      <c r="K4" s="1">
        <v>146.4</v>
      </c>
      <c r="L4" s="1">
        <v>0.46</v>
      </c>
      <c r="M4" s="1">
        <v>3.5</v>
      </c>
      <c r="N4" s="1">
        <v>117.6</v>
      </c>
      <c r="O4" s="1">
        <v>18.3</v>
      </c>
      <c r="P4" s="1">
        <v>19.6</v>
      </c>
      <c r="Q4" s="1">
        <v>19.0</v>
      </c>
      <c r="R4" s="1">
        <v>1.5</v>
      </c>
      <c r="S4" s="1">
        <v>2.6</v>
      </c>
      <c r="T4" s="1">
        <v>2.6</v>
      </c>
      <c r="U4" s="1">
        <v>3.23</v>
      </c>
      <c r="V4" s="1">
        <v>3.1</v>
      </c>
      <c r="W4" s="1">
        <v>6.33</v>
      </c>
      <c r="X4" s="1">
        <v>48.8</v>
      </c>
      <c r="Y4" s="1">
        <v>129.6</v>
      </c>
      <c r="Z4" s="1">
        <v>18.1</v>
      </c>
    </row>
    <row r="5">
      <c r="A5" s="4">
        <v>45658.0</v>
      </c>
      <c r="B5" s="1">
        <v>1.0</v>
      </c>
      <c r="C5" s="1" t="s">
        <v>32</v>
      </c>
      <c r="D5" s="1" t="s">
        <v>32</v>
      </c>
      <c r="E5" s="1" t="s">
        <v>32</v>
      </c>
      <c r="F5" s="1"/>
      <c r="G5" s="1">
        <v>0.0</v>
      </c>
      <c r="H5" s="1">
        <v>2.5</v>
      </c>
      <c r="I5" s="1">
        <v>10.0</v>
      </c>
      <c r="J5" s="1">
        <v>10.0</v>
      </c>
      <c r="K5" s="1">
        <v>146.4</v>
      </c>
      <c r="L5" s="1">
        <v>0.46</v>
      </c>
      <c r="M5" s="1">
        <v>4.0</v>
      </c>
      <c r="N5" s="1">
        <v>117.8</v>
      </c>
      <c r="O5" s="1">
        <v>18.2</v>
      </c>
      <c r="P5" s="1">
        <v>19.5</v>
      </c>
      <c r="Q5" s="1">
        <v>18.9</v>
      </c>
      <c r="R5" s="1">
        <v>1.3</v>
      </c>
      <c r="S5" s="1">
        <v>2.4</v>
      </c>
      <c r="T5" s="1">
        <v>2.4</v>
      </c>
      <c r="U5" s="1">
        <v>3.88</v>
      </c>
      <c r="V5" s="1">
        <v>3.83</v>
      </c>
      <c r="W5" s="1">
        <v>7.7</v>
      </c>
      <c r="X5" s="1">
        <v>44.4</v>
      </c>
      <c r="Y5" s="1">
        <v>173.4</v>
      </c>
      <c r="Z5" s="1">
        <v>18.1</v>
      </c>
    </row>
    <row r="6">
      <c r="A6" s="4">
        <v>45658.0</v>
      </c>
      <c r="B6" s="1">
        <v>2.0</v>
      </c>
      <c r="C6" s="1" t="s">
        <v>32</v>
      </c>
      <c r="D6" s="1" t="s">
        <v>32</v>
      </c>
      <c r="E6" s="1" t="s">
        <v>32</v>
      </c>
      <c r="F6" s="1"/>
      <c r="G6" s="1">
        <v>0.0</v>
      </c>
      <c r="H6" s="1">
        <v>2.5</v>
      </c>
      <c r="I6" s="1">
        <v>10.0</v>
      </c>
      <c r="J6" s="1">
        <v>10.0</v>
      </c>
      <c r="K6" s="1">
        <v>146.4</v>
      </c>
      <c r="L6" s="1">
        <v>0.46</v>
      </c>
      <c r="M6" s="1">
        <v>2.5</v>
      </c>
      <c r="N6" s="1">
        <v>105.9</v>
      </c>
      <c r="O6" s="1">
        <v>17.5</v>
      </c>
      <c r="P6" s="1">
        <v>18.6</v>
      </c>
      <c r="Q6" s="1">
        <v>18.1</v>
      </c>
      <c r="R6" s="1">
        <v>1.8</v>
      </c>
      <c r="S6" s="1">
        <v>3.6</v>
      </c>
      <c r="T6" s="1">
        <v>3.6</v>
      </c>
      <c r="U6" s="1">
        <v>2.01</v>
      </c>
      <c r="V6" s="1">
        <v>1.9</v>
      </c>
      <c r="W6" s="1">
        <v>3.91</v>
      </c>
      <c r="X6" s="1">
        <v>65.7</v>
      </c>
      <c r="Y6" s="1">
        <v>59.5</v>
      </c>
      <c r="Z6" s="1">
        <v>16.0</v>
      </c>
    </row>
    <row r="7">
      <c r="A7" s="4">
        <v>45658.0</v>
      </c>
      <c r="B7" s="1">
        <v>2.0</v>
      </c>
      <c r="C7" s="1" t="s">
        <v>32</v>
      </c>
      <c r="D7" s="1" t="s">
        <v>32</v>
      </c>
      <c r="E7" s="1" t="s">
        <v>32</v>
      </c>
      <c r="F7" s="1"/>
      <c r="G7" s="1">
        <v>0.0</v>
      </c>
      <c r="H7" s="1">
        <v>2.5</v>
      </c>
      <c r="I7" s="1">
        <v>10.0</v>
      </c>
      <c r="J7" s="1">
        <v>10.0</v>
      </c>
      <c r="K7" s="1">
        <v>146.4</v>
      </c>
      <c r="L7" s="1">
        <v>0.46</v>
      </c>
      <c r="M7" s="1">
        <v>3.0</v>
      </c>
      <c r="N7" s="1">
        <v>105.9</v>
      </c>
      <c r="O7" s="1">
        <v>17.5</v>
      </c>
      <c r="P7" s="1">
        <v>18.6</v>
      </c>
      <c r="Q7" s="1">
        <v>18.1</v>
      </c>
      <c r="R7" s="1">
        <v>1.6</v>
      </c>
      <c r="S7" s="1">
        <v>3.2</v>
      </c>
      <c r="T7" s="1">
        <v>3.2</v>
      </c>
      <c r="U7" s="1">
        <v>2.62</v>
      </c>
      <c r="V7" s="1">
        <v>2.46</v>
      </c>
      <c r="W7" s="1">
        <v>5.08</v>
      </c>
      <c r="X7" s="1">
        <v>58.7</v>
      </c>
      <c r="Y7" s="1">
        <v>86.6</v>
      </c>
      <c r="Z7" s="1">
        <v>16.0</v>
      </c>
    </row>
    <row r="8">
      <c r="A8" s="4">
        <v>45658.0</v>
      </c>
      <c r="B8" s="1">
        <v>2.0</v>
      </c>
      <c r="C8" s="1" t="s">
        <v>32</v>
      </c>
      <c r="D8" s="1" t="s">
        <v>32</v>
      </c>
      <c r="E8" s="1" t="s">
        <v>32</v>
      </c>
      <c r="F8" s="1"/>
      <c r="G8" s="1">
        <v>0.0</v>
      </c>
      <c r="H8" s="1">
        <v>2.5</v>
      </c>
      <c r="I8" s="1">
        <v>10.0</v>
      </c>
      <c r="J8" s="1">
        <v>10.0</v>
      </c>
      <c r="K8" s="1">
        <v>146.4</v>
      </c>
      <c r="L8" s="1">
        <v>0.46</v>
      </c>
      <c r="M8" s="1">
        <v>3.5</v>
      </c>
      <c r="N8" s="1">
        <v>106.2</v>
      </c>
      <c r="O8" s="1">
        <v>17.5</v>
      </c>
      <c r="P8" s="1">
        <v>18.5</v>
      </c>
      <c r="Q8" s="1">
        <v>18.0</v>
      </c>
      <c r="R8" s="1">
        <v>1.5</v>
      </c>
      <c r="S8" s="1">
        <v>2.7</v>
      </c>
      <c r="T8" s="1">
        <v>2.7</v>
      </c>
      <c r="U8" s="1">
        <v>3.18</v>
      </c>
      <c r="V8" s="1">
        <v>3.05</v>
      </c>
      <c r="W8" s="1">
        <v>6.23</v>
      </c>
      <c r="X8" s="1">
        <v>48.3</v>
      </c>
      <c r="Y8" s="1">
        <v>129.0</v>
      </c>
      <c r="Z8" s="1">
        <v>16.1</v>
      </c>
    </row>
    <row r="9">
      <c r="A9" s="4">
        <v>45658.0</v>
      </c>
      <c r="B9" s="1">
        <v>2.0</v>
      </c>
      <c r="C9" s="1" t="s">
        <v>32</v>
      </c>
      <c r="D9" s="1" t="s">
        <v>32</v>
      </c>
      <c r="E9" s="1" t="s">
        <v>32</v>
      </c>
      <c r="F9" s="1"/>
      <c r="G9" s="1">
        <v>0.0</v>
      </c>
      <c r="H9" s="1">
        <v>2.5</v>
      </c>
      <c r="I9" s="1">
        <v>10.0</v>
      </c>
      <c r="J9" s="1">
        <v>10.0</v>
      </c>
      <c r="K9" s="1">
        <v>146.4</v>
      </c>
      <c r="L9" s="1">
        <v>0.46</v>
      </c>
      <c r="M9" s="1">
        <v>4.0</v>
      </c>
      <c r="N9" s="1">
        <v>106.4</v>
      </c>
      <c r="O9" s="1">
        <v>17.4</v>
      </c>
      <c r="P9" s="1">
        <v>18.4</v>
      </c>
      <c r="Q9" s="1">
        <v>17.9</v>
      </c>
      <c r="R9" s="1">
        <v>1.4</v>
      </c>
      <c r="S9" s="1">
        <v>2.5</v>
      </c>
      <c r="T9" s="1">
        <v>2.5</v>
      </c>
      <c r="U9" s="1">
        <v>3.81</v>
      </c>
      <c r="V9" s="1">
        <v>3.72</v>
      </c>
      <c r="W9" s="1">
        <v>7.52</v>
      </c>
      <c r="X9" s="1">
        <v>44.1</v>
      </c>
      <c r="Y9" s="1">
        <v>170.5</v>
      </c>
      <c r="Z9" s="1">
        <v>16.2</v>
      </c>
    </row>
    <row r="10">
      <c r="A10" s="4">
        <v>45658.0</v>
      </c>
      <c r="B10" s="1">
        <v>3.0</v>
      </c>
      <c r="C10" s="1" t="s">
        <v>32</v>
      </c>
      <c r="D10" s="1" t="s">
        <v>32</v>
      </c>
      <c r="E10" s="1" t="s">
        <v>32</v>
      </c>
      <c r="F10" s="1"/>
      <c r="G10" s="1">
        <v>0.0</v>
      </c>
      <c r="H10" s="1">
        <v>2.5</v>
      </c>
      <c r="I10" s="1">
        <v>10.0</v>
      </c>
      <c r="J10" s="1">
        <v>10.0</v>
      </c>
      <c r="K10" s="1">
        <v>146.4</v>
      </c>
      <c r="L10" s="1">
        <v>0.46</v>
      </c>
      <c r="M10" s="1">
        <v>2.5</v>
      </c>
      <c r="N10" s="1">
        <v>94.8</v>
      </c>
      <c r="O10" s="1">
        <v>16.5</v>
      </c>
      <c r="P10" s="1">
        <v>17.4</v>
      </c>
      <c r="Q10" s="1">
        <v>17.0</v>
      </c>
      <c r="R10" s="1">
        <v>1.8</v>
      </c>
      <c r="S10" s="1">
        <v>3.9</v>
      </c>
      <c r="T10" s="1">
        <v>3.9</v>
      </c>
      <c r="U10" s="1">
        <v>2.05</v>
      </c>
      <c r="V10" s="1">
        <v>1.88</v>
      </c>
      <c r="W10" s="1">
        <v>3.93</v>
      </c>
      <c r="X10" s="1">
        <v>65.6</v>
      </c>
      <c r="Y10" s="1">
        <v>59.8</v>
      </c>
      <c r="Z10" s="1">
        <v>14.2</v>
      </c>
    </row>
    <row r="11">
      <c r="A11" s="4">
        <v>45658.0</v>
      </c>
      <c r="B11" s="1">
        <v>3.0</v>
      </c>
      <c r="C11" s="1" t="s">
        <v>32</v>
      </c>
      <c r="D11" s="1" t="s">
        <v>32</v>
      </c>
      <c r="E11" s="1" t="s">
        <v>32</v>
      </c>
      <c r="F11" s="1"/>
      <c r="G11" s="1">
        <v>0.0</v>
      </c>
      <c r="H11" s="1">
        <v>2.5</v>
      </c>
      <c r="I11" s="1">
        <v>10.0</v>
      </c>
      <c r="J11" s="1">
        <v>10.0</v>
      </c>
      <c r="K11" s="1">
        <v>146.4</v>
      </c>
      <c r="L11" s="1">
        <v>0.46</v>
      </c>
      <c r="M11" s="1">
        <v>3.0</v>
      </c>
      <c r="N11" s="1">
        <v>95.1</v>
      </c>
      <c r="O11" s="1">
        <v>16.5</v>
      </c>
      <c r="P11" s="1">
        <v>17.3</v>
      </c>
      <c r="Q11" s="1">
        <v>16.9</v>
      </c>
      <c r="R11" s="1">
        <v>1.6</v>
      </c>
      <c r="S11" s="1">
        <v>3.4</v>
      </c>
      <c r="T11" s="1">
        <v>3.4</v>
      </c>
      <c r="U11" s="1">
        <v>2.59</v>
      </c>
      <c r="V11" s="1">
        <v>2.42</v>
      </c>
      <c r="W11" s="1">
        <v>5.01</v>
      </c>
      <c r="X11" s="1">
        <v>57.7</v>
      </c>
      <c r="Y11" s="1">
        <v>86.8</v>
      </c>
      <c r="Z11" s="1">
        <v>14.2</v>
      </c>
    </row>
    <row r="12">
      <c r="A12" s="4">
        <v>45658.0</v>
      </c>
      <c r="B12" s="1">
        <v>3.0</v>
      </c>
      <c r="C12" s="1" t="s">
        <v>32</v>
      </c>
      <c r="D12" s="1" t="s">
        <v>32</v>
      </c>
      <c r="E12" s="1" t="s">
        <v>32</v>
      </c>
      <c r="F12" s="1"/>
      <c r="G12" s="1">
        <v>0.0</v>
      </c>
      <c r="H12" s="1">
        <v>2.5</v>
      </c>
      <c r="I12" s="1">
        <v>10.0</v>
      </c>
      <c r="J12" s="1">
        <v>10.0</v>
      </c>
      <c r="K12" s="1">
        <v>146.4</v>
      </c>
      <c r="L12" s="1">
        <v>0.46</v>
      </c>
      <c r="M12" s="1">
        <v>3.5</v>
      </c>
      <c r="N12" s="1">
        <v>95.0</v>
      </c>
      <c r="O12" s="1">
        <v>16.6</v>
      </c>
      <c r="P12" s="1">
        <v>17.3</v>
      </c>
      <c r="Q12" s="1">
        <v>16.9</v>
      </c>
      <c r="R12" s="1">
        <v>1.5</v>
      </c>
      <c r="S12" s="1">
        <v>3.0</v>
      </c>
      <c r="T12" s="1">
        <v>3.0</v>
      </c>
      <c r="U12" s="1">
        <v>3.12</v>
      </c>
      <c r="V12" s="1">
        <v>2.96</v>
      </c>
      <c r="W12" s="1">
        <v>6.08</v>
      </c>
      <c r="X12" s="1">
        <v>51.2</v>
      </c>
      <c r="Y12" s="1">
        <v>118.8</v>
      </c>
      <c r="Z12" s="1">
        <v>14.2</v>
      </c>
    </row>
    <row r="13">
      <c r="A13" s="4">
        <v>45658.0</v>
      </c>
      <c r="B13" s="1">
        <v>3.0</v>
      </c>
      <c r="C13" s="1" t="s">
        <v>32</v>
      </c>
      <c r="D13" s="1" t="s">
        <v>32</v>
      </c>
      <c r="E13" s="1" t="s">
        <v>32</v>
      </c>
      <c r="F13" s="1"/>
      <c r="G13" s="1">
        <v>0.0</v>
      </c>
      <c r="H13" s="1">
        <v>2.5</v>
      </c>
      <c r="I13" s="1">
        <v>10.0</v>
      </c>
      <c r="J13" s="1">
        <v>10.0</v>
      </c>
      <c r="K13" s="1">
        <v>146.4</v>
      </c>
      <c r="L13" s="1">
        <v>0.46</v>
      </c>
      <c r="M13" s="1">
        <v>4.0</v>
      </c>
      <c r="N13" s="1">
        <v>95.2</v>
      </c>
      <c r="O13" s="1">
        <v>16.4</v>
      </c>
      <c r="P13" s="1">
        <v>17.3</v>
      </c>
      <c r="Q13" s="1">
        <v>16.9</v>
      </c>
      <c r="R13" s="1">
        <v>1.4</v>
      </c>
      <c r="S13" s="1">
        <v>2.6</v>
      </c>
      <c r="T13" s="1">
        <v>2.6</v>
      </c>
      <c r="U13" s="1">
        <v>3.77</v>
      </c>
      <c r="V13" s="1">
        <v>3.65</v>
      </c>
      <c r="W13" s="1">
        <v>7.42</v>
      </c>
      <c r="X13" s="1">
        <v>43.4</v>
      </c>
      <c r="Y13" s="1">
        <v>170.9</v>
      </c>
      <c r="Z13" s="1">
        <v>14.3</v>
      </c>
    </row>
    <row r="14">
      <c r="A14" s="4">
        <v>45658.0</v>
      </c>
      <c r="B14" s="1">
        <v>4.0</v>
      </c>
      <c r="C14" s="1" t="s">
        <v>32</v>
      </c>
      <c r="D14" s="1" t="s">
        <v>32</v>
      </c>
      <c r="E14" s="1" t="s">
        <v>32</v>
      </c>
      <c r="F14" s="1"/>
      <c r="G14" s="1">
        <v>0.0</v>
      </c>
      <c r="H14" s="1">
        <v>2.5</v>
      </c>
      <c r="I14" s="1">
        <v>10.0</v>
      </c>
      <c r="J14" s="1">
        <v>10.0</v>
      </c>
      <c r="K14" s="1">
        <v>146.4</v>
      </c>
      <c r="L14" s="1">
        <v>0.46</v>
      </c>
      <c r="M14" s="1">
        <v>2.5</v>
      </c>
      <c r="N14" s="1">
        <v>84.0</v>
      </c>
      <c r="O14" s="1">
        <v>15.5</v>
      </c>
      <c r="P14" s="1">
        <v>16.2</v>
      </c>
      <c r="Q14" s="1">
        <v>15.8</v>
      </c>
      <c r="R14" s="1">
        <v>1.8</v>
      </c>
      <c r="S14" s="1">
        <v>4.1</v>
      </c>
      <c r="T14" s="1">
        <v>4.1</v>
      </c>
      <c r="U14" s="1">
        <v>2.05</v>
      </c>
      <c r="V14" s="1">
        <v>1.85</v>
      </c>
      <c r="W14" s="1">
        <v>3.9</v>
      </c>
      <c r="X14" s="1">
        <v>65.6</v>
      </c>
      <c r="Y14" s="1">
        <v>59.5</v>
      </c>
      <c r="Z14" s="1">
        <v>12.4</v>
      </c>
    </row>
    <row r="15">
      <c r="A15" s="4">
        <v>45658.0</v>
      </c>
      <c r="B15" s="1">
        <v>4.0</v>
      </c>
      <c r="C15" s="1" t="s">
        <v>32</v>
      </c>
      <c r="D15" s="1" t="s">
        <v>32</v>
      </c>
      <c r="E15" s="1" t="s">
        <v>32</v>
      </c>
      <c r="F15" s="1"/>
      <c r="G15" s="1">
        <v>0.0</v>
      </c>
      <c r="H15" s="1">
        <v>2.5</v>
      </c>
      <c r="I15" s="1">
        <v>10.0</v>
      </c>
      <c r="J15" s="1">
        <v>10.0</v>
      </c>
      <c r="K15" s="1">
        <v>146.4</v>
      </c>
      <c r="L15" s="1">
        <v>0.46</v>
      </c>
      <c r="M15" s="1">
        <v>3.0</v>
      </c>
      <c r="N15" s="1">
        <v>84.1</v>
      </c>
      <c r="O15" s="1">
        <v>15.4</v>
      </c>
      <c r="P15" s="1">
        <v>16.1</v>
      </c>
      <c r="Q15" s="1">
        <v>15.8</v>
      </c>
      <c r="R15" s="1">
        <v>1.7</v>
      </c>
      <c r="S15" s="1">
        <v>3.7</v>
      </c>
      <c r="T15" s="1">
        <v>3.7</v>
      </c>
      <c r="U15" s="1">
        <v>2.55</v>
      </c>
      <c r="V15" s="1">
        <v>2.33</v>
      </c>
      <c r="W15" s="1">
        <v>4.88</v>
      </c>
      <c r="X15" s="1">
        <v>58.4</v>
      </c>
      <c r="Y15" s="1">
        <v>83.7</v>
      </c>
      <c r="Z15" s="1">
        <v>12.4</v>
      </c>
    </row>
    <row r="16">
      <c r="A16" s="4">
        <v>45658.0</v>
      </c>
      <c r="B16" s="1">
        <v>4.0</v>
      </c>
      <c r="C16" s="1" t="s">
        <v>32</v>
      </c>
      <c r="D16" s="1" t="s">
        <v>32</v>
      </c>
      <c r="E16" s="1" t="s">
        <v>32</v>
      </c>
      <c r="F16" s="1"/>
      <c r="G16" s="1">
        <v>0.0</v>
      </c>
      <c r="H16" s="1">
        <v>2.5</v>
      </c>
      <c r="I16" s="1">
        <v>10.0</v>
      </c>
      <c r="J16" s="1">
        <v>10.0</v>
      </c>
      <c r="K16" s="1">
        <v>146.4</v>
      </c>
      <c r="L16" s="1">
        <v>0.46</v>
      </c>
      <c r="M16" s="1">
        <v>3.5</v>
      </c>
      <c r="N16" s="1">
        <v>84.0</v>
      </c>
      <c r="O16" s="1">
        <v>15.5</v>
      </c>
      <c r="P16" s="1">
        <v>16.1</v>
      </c>
      <c r="Q16" s="1">
        <v>15.8</v>
      </c>
      <c r="R16" s="1">
        <v>1.6</v>
      </c>
      <c r="S16" s="1">
        <v>3.2</v>
      </c>
      <c r="T16" s="1">
        <v>3.2</v>
      </c>
      <c r="U16" s="1">
        <v>3.13</v>
      </c>
      <c r="V16" s="1">
        <v>2.92</v>
      </c>
      <c r="W16" s="1">
        <v>6.04</v>
      </c>
      <c r="X16" s="1">
        <v>51.4</v>
      </c>
      <c r="Y16" s="1">
        <v>117.7</v>
      </c>
      <c r="Z16" s="1">
        <v>12.4</v>
      </c>
    </row>
    <row r="17">
      <c r="A17" s="4">
        <v>45658.0</v>
      </c>
      <c r="B17" s="1">
        <v>4.0</v>
      </c>
      <c r="C17" s="1" t="s">
        <v>32</v>
      </c>
      <c r="D17" s="1" t="s">
        <v>32</v>
      </c>
      <c r="E17" s="1" t="s">
        <v>32</v>
      </c>
      <c r="F17" s="1"/>
      <c r="G17" s="1">
        <v>0.0</v>
      </c>
      <c r="H17" s="1">
        <v>2.5</v>
      </c>
      <c r="I17" s="1">
        <v>10.0</v>
      </c>
      <c r="J17" s="1">
        <v>10.0</v>
      </c>
      <c r="K17" s="1">
        <v>146.4</v>
      </c>
      <c r="L17" s="1">
        <v>0.46</v>
      </c>
      <c r="M17" s="1">
        <v>4.0</v>
      </c>
      <c r="N17" s="1">
        <v>84.2</v>
      </c>
      <c r="O17" s="1">
        <v>15.5</v>
      </c>
      <c r="P17" s="1">
        <v>16.0</v>
      </c>
      <c r="Q17" s="1">
        <v>15.8</v>
      </c>
      <c r="R17" s="1">
        <v>1.5</v>
      </c>
      <c r="S17" s="1">
        <v>2.9</v>
      </c>
      <c r="T17" s="1">
        <v>2.9</v>
      </c>
      <c r="U17" s="1">
        <v>3.74</v>
      </c>
      <c r="V17" s="1">
        <v>3.55</v>
      </c>
      <c r="W17" s="1">
        <v>7.29</v>
      </c>
      <c r="X17" s="1">
        <v>45.9</v>
      </c>
      <c r="Y17" s="1">
        <v>159.0</v>
      </c>
      <c r="Z17" s="1">
        <v>12.4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50.38"/>
  </cols>
  <sheetData>
    <row r="1">
      <c r="A1" s="5" t="s">
        <v>33</v>
      </c>
      <c r="B1" s="5" t="s">
        <v>34</v>
      </c>
    </row>
    <row r="2">
      <c r="A2" s="1" t="s">
        <v>0</v>
      </c>
      <c r="B2" s="1" t="s">
        <v>35</v>
      </c>
    </row>
    <row r="3">
      <c r="A3" s="1" t="s">
        <v>1</v>
      </c>
      <c r="B3" s="1" t="s">
        <v>36</v>
      </c>
    </row>
    <row r="4">
      <c r="A4" s="1" t="s">
        <v>2</v>
      </c>
      <c r="B4" s="1" t="s">
        <v>37</v>
      </c>
    </row>
    <row r="5">
      <c r="A5" s="1" t="s">
        <v>3</v>
      </c>
      <c r="B5" s="1" t="s">
        <v>38</v>
      </c>
    </row>
    <row r="6">
      <c r="A6" s="1" t="s">
        <v>4</v>
      </c>
      <c r="B6" s="1" t="s">
        <v>39</v>
      </c>
    </row>
    <row r="7">
      <c r="A7" s="1" t="s">
        <v>30</v>
      </c>
      <c r="B7" s="1" t="s">
        <v>40</v>
      </c>
    </row>
    <row r="8">
      <c r="A8" s="1" t="s">
        <v>8</v>
      </c>
      <c r="B8" s="1" t="s">
        <v>41</v>
      </c>
    </row>
    <row r="9">
      <c r="A9" s="1" t="s">
        <v>9</v>
      </c>
      <c r="B9" s="1" t="s">
        <v>42</v>
      </c>
    </row>
    <row r="10">
      <c r="A10" s="1" t="s">
        <v>10</v>
      </c>
      <c r="B10" s="1" t="s">
        <v>43</v>
      </c>
    </row>
    <row r="11">
      <c r="A11" s="1" t="s">
        <v>11</v>
      </c>
      <c r="B11" s="1" t="s">
        <v>44</v>
      </c>
    </row>
    <row r="12">
      <c r="A12" s="1" t="s">
        <v>12</v>
      </c>
      <c r="B12" s="1" t="s">
        <v>45</v>
      </c>
    </row>
    <row r="13">
      <c r="A13" s="1" t="s">
        <v>13</v>
      </c>
      <c r="B13" s="1" t="s">
        <v>46</v>
      </c>
    </row>
    <row r="14">
      <c r="A14" s="1" t="s">
        <v>31</v>
      </c>
      <c r="B14" s="1" t="s">
        <v>47</v>
      </c>
    </row>
    <row r="15">
      <c r="A15" s="1" t="s">
        <v>15</v>
      </c>
      <c r="B15" s="1" t="s">
        <v>48</v>
      </c>
    </row>
    <row r="16">
      <c r="A16" s="1" t="s">
        <v>16</v>
      </c>
      <c r="B16" s="1" t="s">
        <v>49</v>
      </c>
    </row>
    <row r="17">
      <c r="A17" s="1" t="s">
        <v>17</v>
      </c>
      <c r="B17" s="1" t="s">
        <v>50</v>
      </c>
    </row>
    <row r="18">
      <c r="A18" s="1" t="s">
        <v>18</v>
      </c>
      <c r="B18" s="1" t="s">
        <v>51</v>
      </c>
    </row>
    <row r="19">
      <c r="A19" s="1" t="s">
        <v>19</v>
      </c>
      <c r="B19" s="1" t="s">
        <v>52</v>
      </c>
    </row>
    <row r="20">
      <c r="A20" s="1" t="s">
        <v>20</v>
      </c>
      <c r="B20" s="1" t="s">
        <v>53</v>
      </c>
    </row>
    <row r="21">
      <c r="A21" s="1" t="s">
        <v>21</v>
      </c>
      <c r="B21" s="1" t="s">
        <v>54</v>
      </c>
    </row>
    <row r="22">
      <c r="A22" s="1" t="s">
        <v>22</v>
      </c>
      <c r="B22" s="1" t="s">
        <v>55</v>
      </c>
    </row>
    <row r="23">
      <c r="A23" s="1" t="s">
        <v>23</v>
      </c>
      <c r="B23" s="1" t="s">
        <v>56</v>
      </c>
    </row>
    <row r="24">
      <c r="A24" s="1" t="s">
        <v>24</v>
      </c>
      <c r="B24" s="1" t="s">
        <v>57</v>
      </c>
    </row>
    <row r="25">
      <c r="A25" s="1" t="s">
        <v>25</v>
      </c>
      <c r="B25" s="1" t="s">
        <v>58</v>
      </c>
    </row>
    <row r="26">
      <c r="A26" s="1" t="s">
        <v>26</v>
      </c>
      <c r="B26" s="1" t="s">
        <v>59</v>
      </c>
    </row>
  </sheetData>
  <drawing r:id="rId1"/>
</worksheet>
</file>