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1">
      <go:sheetsCustomData xmlns:go="http://customooxmlschemas.google.com/" r:id="rId5" roundtripDataSignature="AMtx7mhJGKtymQZSV9bN+mhi+yXNZnyjJA=="/>
    </ext>
  </extLst>
</workbook>
</file>

<file path=xl/sharedStrings.xml><?xml version="1.0" encoding="utf-8"?>
<sst xmlns="http://schemas.openxmlformats.org/spreadsheetml/2006/main" count="134" uniqueCount="132">
  <si>
    <t>DESCRIPCION</t>
  </si>
  <si>
    <t>STOCK</t>
  </si>
  <si>
    <t>ANTICORROSIVO DURAPOX R CATALIZADOR . 1/4 GL</t>
  </si>
  <si>
    <t>ANTICORROSIVO DURAPOX R ROJO OXIDO 1185 1 GL</t>
  </si>
  <si>
    <t>ANTICORROSIVO DURAPOX R VERDE 1 GL</t>
  </si>
  <si>
    <t>ANTICORROSIVO PINTOR GRIS PERLA 1 GLS</t>
  </si>
  <si>
    <t>DETERJET 20</t>
  </si>
  <si>
    <t>DISOLVENTE THINNER ACRILICO</t>
  </si>
  <si>
    <t>DURAMASTIC ESM 930 AZUL ELECTRICO 1 GL</t>
  </si>
  <si>
    <t>DURAMASTIC PRIMER 916 AMARILLO 1 GLS</t>
  </si>
  <si>
    <t>DURAMASTIC PRIMER 916-CATALIZADOR 1 GLS</t>
  </si>
  <si>
    <t>DURAPOX ANTICORROSIVO 913 PARTE A 1 GL</t>
  </si>
  <si>
    <t>DURAPOX ANTICORROSIVO 913-CATALIZADOR 1/4 GLS</t>
  </si>
  <si>
    <t>DURAPOX ESMALTE 950 AMARILLO CAT 1390 1 GLS</t>
  </si>
  <si>
    <t>DURAPOX ESMALTE 950 AMARILLO YE-3 OSHA 1317 1 GL</t>
  </si>
  <si>
    <t>DURAPOX ESMALTE 950 AMARILLO YE-4 1300 1 GL</t>
  </si>
  <si>
    <t>DURAPOX ESMALTE 950 AZUL 1530 1 GLS</t>
  </si>
  <si>
    <t>DURAPOX ESMALTE 950 AZUL ELECTRICO 1 GL</t>
  </si>
  <si>
    <t>DURAPOX ESMALTE 950 AZUL NAVAL 1520 1 GLS</t>
  </si>
  <si>
    <t>DURAPOX ESMALTE 950 BLANCO 1700 1 GLS</t>
  </si>
  <si>
    <t>DURAPOX ESMALTE 950 BLANCO OPTICO 1711 1 GL</t>
  </si>
  <si>
    <t>DURAPOX ESMALTE 950 CELESTE 1550 1 GLS</t>
  </si>
  <si>
    <t>DURAPOX ESMALTE 950 GRIS NIEBLA 1680 1 GLS</t>
  </si>
  <si>
    <t>DURAPOX ESMALTE 950 NARANJA 1250 1 GLS</t>
  </si>
  <si>
    <t>DURAPOX ESMALTE 950 NARANJA INT'L OR-1 1200 1 GL</t>
  </si>
  <si>
    <t>DURAPOX ESMALTE 950 NEGRO 1725 1 GLS</t>
  </si>
  <si>
    <t>DURAPOX ESMALTE 950 ROJO 1100 1 GL</t>
  </si>
  <si>
    <t>DURAPOX ESMALTE 950 VERDE CLARO 1460 1 GLS</t>
  </si>
  <si>
    <t>DURAPOX ESMALTE 950 VERDE ESMERALDA 1 GL</t>
  </si>
  <si>
    <t>DURAPOX ESMALTE 950 VERDE MEDIANO 1450 1 GLS</t>
  </si>
  <si>
    <t>DURAPOX ESMALTE 950 VERDE NILO 1475 1 GLS</t>
  </si>
  <si>
    <t>DURAPOX ESMALTE 950-CATALIZADOR 1/4 GLS</t>
  </si>
  <si>
    <t>DUROFLEX ESMALTE 985 AZUL ELECTRICO 1 GL</t>
  </si>
  <si>
    <t>DUROFLEX ESMALTE 985 AZUL NAVAL 1520 1 GL</t>
  </si>
  <si>
    <t>DUROFLEX ESMALTE 985 BLANCO 1700 1 GLS</t>
  </si>
  <si>
    <t>DUROFLEX ESMALTE 985 NEGRO 1725 1 GLS</t>
  </si>
  <si>
    <t>DUROFLEX ESMALTE 985 ROJO 1100 1 GL</t>
  </si>
  <si>
    <t>DUROFLEX ESMALTE 985-CATALIZADOR 1/4 GLS</t>
  </si>
  <si>
    <t>ESMALTE EPOXICO TEKNO AZUL ULTRAMAR</t>
  </si>
  <si>
    <t>ESMALTE PINTOR CPP BERMELLON</t>
  </si>
  <si>
    <t>ESMALTE PINTOR CPP NEGRO 1 GL</t>
  </si>
  <si>
    <t>ESMALTE PINTOR CPP ROJO RAL 3001 K7</t>
  </si>
  <si>
    <t>ESMALTE PINTOR CPP VERDE NILO 1 GL</t>
  </si>
  <si>
    <t>FAST MASTIC 850 CATALIZADOR</t>
  </si>
  <si>
    <t>FAST MASTIC 850 GRIS</t>
  </si>
  <si>
    <t>FAST MASTIC 850 GRIS RAL 7035</t>
  </si>
  <si>
    <t>FAST THINNER EPOXY SIC . 1 GL</t>
  </si>
  <si>
    <t>FASTHANE 600 CATALIZADOR . 1/4 GL</t>
  </si>
  <si>
    <t>FASTHANE 600 ROJO RAL 3000 1 GL</t>
  </si>
  <si>
    <t>FASTIMAS MASILLA - PARTE A . 1/2 GL</t>
  </si>
  <si>
    <t>FASTIMAS MASILLA - PARTE B . 1/2 GL</t>
  </si>
  <si>
    <t>FASTIPOXI 700 CATALIZADOR . 1 GL</t>
  </si>
  <si>
    <t>FASTIPOXI 700 GRIS 1 GL</t>
  </si>
  <si>
    <t>FASTIPOXI ESMALTE EPOXICO - PARTE B . 1/2 GL</t>
  </si>
  <si>
    <t xml:space="preserve">FASTIPOXI ESMALTE EPOXICO AMARILLO FAST 1 GL </t>
  </si>
  <si>
    <t>FASTIPOXI ESMALTE EPOXICO AZUL FAST 1 GL</t>
  </si>
  <si>
    <t>FASTIPOXI ESMALTE EPOXICO BLANCO FAST 1 GL</t>
  </si>
  <si>
    <t xml:space="preserve">FASTIPOXI ESMALTE EPOXICO CELESTE FAST 1 GL </t>
  </si>
  <si>
    <t xml:space="preserve">FASTIPOXI ESMALTE EPOXICO GRIS FAST 1 GL </t>
  </si>
  <si>
    <t xml:space="preserve">FASTIPOXI ESMALTE EPOXICO ROJO FAST 1 GL </t>
  </si>
  <si>
    <t>IMPRIMANTE PARA TECHO DE GALPON SF BLANCO</t>
  </si>
  <si>
    <t>JET 62 ZP ANTICORROSIVO CATALIZADOR . 1 GL</t>
  </si>
  <si>
    <t>JET 62 ZP ANTICORROSIVO GRIS 1 GL</t>
  </si>
  <si>
    <t>JET 62 ZP ANTICORROSIVO ROJO OXIDO 1 GL</t>
  </si>
  <si>
    <t>JET 70 MP - CATALIZADOR . 1 GL</t>
  </si>
  <si>
    <t>JET 70 MP AMARILLO YE-4 1300 1 GL</t>
  </si>
  <si>
    <t>JET 70 MP AZUL NAVAL 1520 1 GL</t>
  </si>
  <si>
    <t>JET 70 MP BLANCO 1700 1 GL</t>
  </si>
  <si>
    <t>JET 70 MP CELESTE 1550 1 GL</t>
  </si>
  <si>
    <t>JET 70 MP GRIS NIEBLA 1680 1 GL</t>
  </si>
  <si>
    <t>JET 70 MP GRIS RAL 7004 1 GL</t>
  </si>
  <si>
    <t>JET 70 MP ROJO RAL 3000 1 GL</t>
  </si>
  <si>
    <t>JET 70 MP NEGRO 1725 1 GL</t>
  </si>
  <si>
    <t>JET ANTICORROSIVO STD GRIS 1 GL</t>
  </si>
  <si>
    <t>JET BITUFLEX 70 PF CAFE 1 GL</t>
  </si>
  <si>
    <t>JET BITUFLEX 70 PF CATALIZADOR . 1 GL</t>
  </si>
  <si>
    <t>JET BITUFLEX 70 PF NEGRO 1 GL</t>
  </si>
  <si>
    <t>JET DURAMASTIC 2 BLANCO 1700 1 GL</t>
  </si>
  <si>
    <t>JET DURAMASTIC 2 CATALIZADOR . 1 GL</t>
  </si>
  <si>
    <t>JET DURAMASTIC 2 CELESTE 1550 1 GL</t>
  </si>
  <si>
    <t>JET DURAMASTIC 2 GRIS NIEBLA 1680 1 GL</t>
  </si>
  <si>
    <t>JET ECOPOL . 1 GL</t>
  </si>
  <si>
    <t>JET ECOPOXY 90 . 1 GL</t>
  </si>
  <si>
    <t>JET INOX . 1 GL</t>
  </si>
  <si>
    <t>JET INOX CATALIZADOR . 1/4 GL</t>
  </si>
  <si>
    <t>JET MASTIC 800 ALUMINIO CATALIZADOR . 1 GL</t>
  </si>
  <si>
    <t>JET POX HIGH RESISTANT BLANCO 1700 1 GL</t>
  </si>
  <si>
    <t>JET POX HIGH RESISTANT CATALIZADOR . 1/4 GL</t>
  </si>
  <si>
    <t>JET PRIMER EPOXI CATALIZADOR . 1/4 GL</t>
  </si>
  <si>
    <t>JET PRIMER EPOXI VERDE 1 GL</t>
  </si>
  <si>
    <t>JET THINNER STD SIC . 1 GL</t>
  </si>
  <si>
    <t>JET TRAFFIC THINNER SIC . 1 GL</t>
  </si>
  <si>
    <t>JETHANE 500 AMARILLO YE-4 1300 1 GL</t>
  </si>
  <si>
    <t>JETHANE 500 AZUL 1530 1 GL</t>
  </si>
  <si>
    <t>JETHANE 500 AZUL NAVAL 1520 1 GL</t>
  </si>
  <si>
    <t>JETHANE 500 AZUL RAL 5012 1 GL</t>
  </si>
  <si>
    <t>JETHANE 500 CATALIZADOR . 1/4 GL</t>
  </si>
  <si>
    <t>JETHANE 650 HS CATALIZADOR . 1/4 GL</t>
  </si>
  <si>
    <t>JETHANE 650HS AMARILLO YE-4 1300 1 GL</t>
  </si>
  <si>
    <t>JETHANE 650HS AZUL RAL 5005 1 GL</t>
  </si>
  <si>
    <t>JETHANE 650HS AZUL RAL 5017 1 GL</t>
  </si>
  <si>
    <t>JETHANE 650HS GRIS NIEBLA 1680 1 GL</t>
  </si>
  <si>
    <t>JETHANE 650HS GRIS RAL 7001 1 GL</t>
  </si>
  <si>
    <t>JETPOXY AF 200 . 1 GL</t>
  </si>
  <si>
    <t>JETSHIELD CATALIZADOR . 1/4 GL</t>
  </si>
  <si>
    <t>JOINT EPOXI CATALIZADOR 1/4 GL</t>
  </si>
  <si>
    <t>JOINT EPOXI NEGRO 1/4 GL</t>
  </si>
  <si>
    <t>OCEAN JET ANTIFOULING AZUL 2003 1 GL</t>
  </si>
  <si>
    <t>OCEAN JET ANTIFOULING NEGRO 1798 1 GL</t>
  </si>
  <si>
    <t>OCEAN JET ANTIFOULING ROJO 1033 1 GL</t>
  </si>
  <si>
    <t>PACIFIC JET ANTIFOULING ROJO 1033 1 GL</t>
  </si>
  <si>
    <t>PINTURA F-30 BLANCO FEDERAL R-L 9016 K5 1 GL</t>
  </si>
  <si>
    <t>PINTURAS ENDURECEDOR PARA ESM. EPOXI TEKNO . 1 GL</t>
  </si>
  <si>
    <t>PISO FLEXIBLE K5 AZUL RAL 5005 1/4 GL</t>
  </si>
  <si>
    <t>PISO FLEXIBLE K5-CATALIZADOR 1 GLS</t>
  </si>
  <si>
    <t>PISO FLEXIBLE K5-PARTE ´C´ 1 GLS</t>
  </si>
  <si>
    <t>POLIUR ELECTROCONDUCENTE P/PISOS K5 CATALIZADOR1/8</t>
  </si>
  <si>
    <t>POLIUR ELECTROCONDUCENTE P/PISOS K5 NEGRO RAL 9011</t>
  </si>
  <si>
    <t>JET ZINC PRIMER 910 PARTE "A" GRIS 1 GL</t>
  </si>
  <si>
    <t>JET ZINC PRIMER 910 PARTE "B" . 1/4 GL</t>
  </si>
  <si>
    <t>JET ZINC PRIMER 910 PARTE "C" . 1 GL</t>
  </si>
  <si>
    <t>POLIURETANO ANTIDESLIZANTE K5 GRIS RAL 7011 1 GL</t>
  </si>
  <si>
    <t>POLIURETANO ANTIDESLIZANTE K5 -PARTE C 1 GL</t>
  </si>
  <si>
    <t>POLIURETANO ANTIDESLIZANTE K5-PARTE B. 1/4 GL</t>
  </si>
  <si>
    <t>PROTECTO 2174 - 974 GRIS 1 GLS</t>
  </si>
  <si>
    <t>PROTECTO 2174 - 974-CATALIZADOR  1/4 GLS</t>
  </si>
  <si>
    <t>SUPER ALUMINIO P-3 473 ALUMINIO 1750 1 GLS</t>
  </si>
  <si>
    <t>SUPERMATE EXT VENCEDOR BLANCO 4 L GALONES (SUPERMATE TRI ACC VENCEDOR BLANCO DECORATIVO)</t>
  </si>
  <si>
    <t>TUNA CLIPPER BLANCO 1700 1 GLS</t>
  </si>
  <si>
    <t>TUNA CLIPPER CELESTE 1 GLS</t>
  </si>
  <si>
    <t>TUNA CLIPPER ROJO 1100 1 GL</t>
  </si>
  <si>
    <t>CABO POLIESTER TORCIDO 1 1/4" ALQUITRANADO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</si>
</sst>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0.0"/>
      <color theme="0"/>
      <name val="Arial Black"/>
    </font>
    <font>
      <sz val="10.0"/>
      <color theme="1"/>
      <name val="Arial"/>
    </font>
    <font>
      <b/>
      <sz val="11.0"/>
      <color theme="1"/>
      <name val="Arial"/>
    </font>
    <font>
      <sz val="11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2047B2"/>
        <bgColor rgb="FF2047B2"/>
      </patternFill>
    </fill>
    <fill>
      <patternFill patternType="solid">
        <fgColor theme="0"/>
        <bgColor theme="0"/>
      </patternFill>
    </fill>
  </fills>
  <borders count="5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1" fillId="3" fontId="2" numFmtId="0" xfId="0" applyBorder="1" applyFill="1" applyFont="1"/>
    <xf borderId="1" fillId="3" fontId="3" numFmtId="0" xfId="0" applyAlignment="1" applyBorder="1" applyFont="1">
      <alignment horizontal="center" vertical="center"/>
    </xf>
    <xf borderId="1" fillId="3" fontId="2" numFmtId="0" xfId="0" applyAlignment="1" applyBorder="1" applyFont="1">
      <alignment shrinkToFit="0" vertical="center" wrapText="1"/>
    </xf>
    <xf borderId="2" fillId="3" fontId="3" numFmtId="0" xfId="0" applyAlignment="1" applyBorder="1" applyFont="1">
      <alignment horizontal="center" vertical="center"/>
    </xf>
    <xf borderId="1" fillId="3" fontId="2" numFmtId="0" xfId="0" applyAlignment="1" applyBorder="1" applyFont="1">
      <alignment vertical="center"/>
    </xf>
    <xf borderId="3" fillId="3" fontId="2" numFmtId="0" xfId="0" applyBorder="1" applyFont="1"/>
    <xf borderId="4" fillId="3" fontId="3" numFmtId="0" xfId="0" applyAlignment="1" applyBorder="1" applyFont="1">
      <alignment horizontal="center" vertical="center"/>
    </xf>
    <xf borderId="3" fillId="3" fontId="4" numFmtId="0" xfId="0" applyBorder="1" applyFont="1"/>
    <xf borderId="1" fillId="3" fontId="3" numFmtId="2" xfId="0" applyAlignment="1" applyBorder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63.86"/>
    <col customWidth="1" min="2" max="2" width="10.0"/>
    <col customWidth="1" min="3" max="21" width="10.71"/>
  </cols>
  <sheetData>
    <row r="1">
      <c r="A1" s="1" t="s">
        <v>0</v>
      </c>
      <c r="B1" s="1" t="s">
        <v>1</v>
      </c>
    </row>
    <row r="2">
      <c r="A2" s="2" t="s">
        <v>2</v>
      </c>
      <c r="B2" s="3">
        <f>155+12</f>
        <v>167</v>
      </c>
    </row>
    <row r="3">
      <c r="A3" s="2" t="s">
        <v>3</v>
      </c>
      <c r="B3" s="3">
        <f>96-4</f>
        <v>92</v>
      </c>
    </row>
    <row r="4">
      <c r="A4" s="2" t="s">
        <v>4</v>
      </c>
      <c r="B4" s="3">
        <f>63+12</f>
        <v>75</v>
      </c>
    </row>
    <row r="5">
      <c r="A5" s="2" t="s">
        <v>5</v>
      </c>
      <c r="B5" s="3">
        <f>18-18</f>
        <v>0</v>
      </c>
    </row>
    <row r="6">
      <c r="A6" s="2" t="s">
        <v>6</v>
      </c>
      <c r="B6" s="3">
        <f>12-3</f>
        <v>9</v>
      </c>
    </row>
    <row r="7">
      <c r="A7" s="2" t="s">
        <v>7</v>
      </c>
      <c r="B7" s="3">
        <f>2-2</f>
        <v>0</v>
      </c>
    </row>
    <row r="8">
      <c r="A8" s="2" t="s">
        <v>8</v>
      </c>
      <c r="B8" s="3">
        <f>9-9</f>
        <v>0</v>
      </c>
    </row>
    <row r="9">
      <c r="A9" s="2" t="s">
        <v>9</v>
      </c>
      <c r="B9" s="3">
        <f>2+8</f>
        <v>10</v>
      </c>
    </row>
    <row r="10">
      <c r="A10" s="2" t="s">
        <v>10</v>
      </c>
      <c r="B10" s="3">
        <f>12-2</f>
        <v>10</v>
      </c>
    </row>
    <row r="11">
      <c r="A11" s="2" t="s">
        <v>11</v>
      </c>
      <c r="B11" s="3">
        <v>0.0</v>
      </c>
    </row>
    <row r="12">
      <c r="A12" s="2" t="s">
        <v>12</v>
      </c>
      <c r="B12" s="3">
        <f>-3+3</f>
        <v>0</v>
      </c>
    </row>
    <row r="13">
      <c r="A13" s="2" t="s">
        <v>13</v>
      </c>
      <c r="B13" s="3">
        <f>2-2</f>
        <v>0</v>
      </c>
    </row>
    <row r="14">
      <c r="A14" s="2" t="s">
        <v>14</v>
      </c>
      <c r="B14" s="3">
        <f>6-2</f>
        <v>4</v>
      </c>
    </row>
    <row r="15">
      <c r="A15" s="2" t="s">
        <v>15</v>
      </c>
      <c r="B15" s="3">
        <f>6-4</f>
        <v>2</v>
      </c>
    </row>
    <row r="16">
      <c r="A16" s="2" t="s">
        <v>16</v>
      </c>
      <c r="B16" s="3">
        <f>6-6</f>
        <v>0</v>
      </c>
    </row>
    <row r="17" ht="15.75" customHeight="1">
      <c r="A17" s="2" t="s">
        <v>17</v>
      </c>
      <c r="B17" s="3">
        <f>19-4</f>
        <v>15</v>
      </c>
    </row>
    <row r="18" ht="15.75" customHeight="1">
      <c r="A18" s="2" t="s">
        <v>18</v>
      </c>
      <c r="B18" s="3">
        <f>130-15</f>
        <v>115</v>
      </c>
    </row>
    <row r="19" ht="15.75" customHeight="1">
      <c r="A19" s="2" t="s">
        <v>19</v>
      </c>
      <c r="B19" s="3">
        <f>53-4</f>
        <v>49</v>
      </c>
    </row>
    <row r="20" ht="15.75" customHeight="1">
      <c r="A20" s="2" t="s">
        <v>20</v>
      </c>
      <c r="B20" s="3">
        <f>21+20</f>
        <v>41</v>
      </c>
    </row>
    <row r="21" ht="15.75" customHeight="1">
      <c r="A21" s="2" t="s">
        <v>21</v>
      </c>
      <c r="B21" s="3">
        <f>39-2</f>
        <v>37</v>
      </c>
    </row>
    <row r="22" ht="15.75" customHeight="1">
      <c r="A22" s="2" t="s">
        <v>22</v>
      </c>
      <c r="B22" s="3">
        <f>95-2</f>
        <v>93</v>
      </c>
    </row>
    <row r="23" ht="15.75" customHeight="1">
      <c r="A23" s="2" t="s">
        <v>23</v>
      </c>
      <c r="B23" s="3">
        <f>0+1</f>
        <v>1</v>
      </c>
    </row>
    <row r="24" ht="15.75" customHeight="1">
      <c r="A24" s="2" t="s">
        <v>24</v>
      </c>
      <c r="B24" s="3">
        <f>7-2</f>
        <v>5</v>
      </c>
    </row>
    <row r="25" ht="15.75" customHeight="1">
      <c r="A25" s="2" t="s">
        <v>25</v>
      </c>
      <c r="B25" s="3">
        <f>16-4</f>
        <v>12</v>
      </c>
    </row>
    <row r="26" ht="15.75" customHeight="1">
      <c r="A26" s="2" t="s">
        <v>26</v>
      </c>
      <c r="B26" s="3">
        <f>31-1</f>
        <v>30</v>
      </c>
    </row>
    <row r="27" ht="15.75" customHeight="1">
      <c r="A27" s="2" t="s">
        <v>27</v>
      </c>
      <c r="B27" s="3">
        <f>14-1</f>
        <v>13</v>
      </c>
    </row>
    <row r="28" ht="15.75" customHeight="1">
      <c r="A28" s="2" t="s">
        <v>28</v>
      </c>
      <c r="B28" s="3">
        <f>4-4</f>
        <v>0</v>
      </c>
    </row>
    <row r="29" ht="15.75" customHeight="1">
      <c r="A29" s="2" t="s">
        <v>29</v>
      </c>
      <c r="B29" s="3">
        <f>14-2</f>
        <v>12</v>
      </c>
    </row>
    <row r="30" ht="15.75" customHeight="1">
      <c r="A30" s="2" t="s">
        <v>30</v>
      </c>
      <c r="B30" s="3">
        <f>8-2</f>
        <v>6</v>
      </c>
    </row>
    <row r="31" ht="15.75" customHeight="1">
      <c r="A31" s="2" t="s">
        <v>31</v>
      </c>
      <c r="B31" s="3">
        <f>468-12</f>
        <v>456</v>
      </c>
    </row>
    <row r="32" ht="15.75" customHeight="1">
      <c r="A32" s="2" t="s">
        <v>32</v>
      </c>
      <c r="B32" s="3">
        <f>14-12</f>
        <v>2</v>
      </c>
    </row>
    <row r="33" ht="15.75" customHeight="1">
      <c r="A33" s="2" t="s">
        <v>33</v>
      </c>
      <c r="B33" s="3">
        <f>0+12-12</f>
        <v>0</v>
      </c>
    </row>
    <row r="34" ht="15.75" customHeight="1">
      <c r="A34" s="2" t="s">
        <v>34</v>
      </c>
      <c r="B34" s="3">
        <f>-40+40</f>
        <v>0</v>
      </c>
    </row>
    <row r="35" ht="15.75" customHeight="1">
      <c r="A35" s="2" t="s">
        <v>35</v>
      </c>
      <c r="B35" s="3">
        <f>-14+14</f>
        <v>0</v>
      </c>
    </row>
    <row r="36" ht="15.75" customHeight="1">
      <c r="A36" s="2" t="s">
        <v>36</v>
      </c>
      <c r="B36" s="3">
        <f>9-6</f>
        <v>3</v>
      </c>
    </row>
    <row r="37" ht="15.75" customHeight="1">
      <c r="A37" s="2" t="s">
        <v>37</v>
      </c>
      <c r="B37" s="3">
        <f>4+1</f>
        <v>5</v>
      </c>
    </row>
    <row r="38" ht="15.75" customHeight="1">
      <c r="A38" s="4" t="s">
        <v>38</v>
      </c>
      <c r="B38" s="3">
        <f t="shared" ref="B38:B40" si="1">0</f>
        <v>0</v>
      </c>
    </row>
    <row r="39" ht="15.75" customHeight="1">
      <c r="A39" s="2" t="s">
        <v>39</v>
      </c>
      <c r="B39" s="3">
        <f t="shared" si="1"/>
        <v>0</v>
      </c>
    </row>
    <row r="40" ht="15.75" customHeight="1">
      <c r="A40" s="2" t="s">
        <v>40</v>
      </c>
      <c r="B40" s="3">
        <f t="shared" si="1"/>
        <v>0</v>
      </c>
    </row>
    <row r="41" ht="15.75" customHeight="1">
      <c r="A41" s="2" t="s">
        <v>41</v>
      </c>
      <c r="B41" s="3">
        <f>4-4</f>
        <v>0</v>
      </c>
    </row>
    <row r="42" ht="15.75" customHeight="1">
      <c r="A42" s="2" t="s">
        <v>42</v>
      </c>
      <c r="B42" s="3">
        <f>14-14</f>
        <v>0</v>
      </c>
    </row>
    <row r="43" ht="15.75" customHeight="1">
      <c r="A43" s="2" t="s">
        <v>43</v>
      </c>
      <c r="B43" s="3">
        <f>110-50</f>
        <v>60</v>
      </c>
    </row>
    <row r="44" ht="15.75" customHeight="1">
      <c r="A44" s="2" t="s">
        <v>44</v>
      </c>
      <c r="B44" s="3">
        <f>59+1</f>
        <v>60</v>
      </c>
    </row>
    <row r="45" ht="15.75" customHeight="1">
      <c r="A45" s="2" t="s">
        <v>45</v>
      </c>
      <c r="B45" s="3">
        <f>0</f>
        <v>0</v>
      </c>
    </row>
    <row r="46" ht="15.75" customHeight="1">
      <c r="A46" s="2" t="s">
        <v>46</v>
      </c>
      <c r="B46" s="3">
        <f>137-8</f>
        <v>129</v>
      </c>
    </row>
    <row r="47" ht="15.75" customHeight="1">
      <c r="A47" s="2" t="s">
        <v>47</v>
      </c>
      <c r="B47" s="3">
        <f t="shared" ref="B47:B48" si="2">0+48</f>
        <v>48</v>
      </c>
    </row>
    <row r="48" ht="15.75" customHeight="1">
      <c r="A48" s="2" t="s">
        <v>48</v>
      </c>
      <c r="B48" s="3">
        <f t="shared" si="2"/>
        <v>48</v>
      </c>
    </row>
    <row r="49" ht="15.75" customHeight="1">
      <c r="A49" s="2" t="s">
        <v>49</v>
      </c>
      <c r="B49" s="3">
        <f t="shared" ref="B49:B50" si="3">16-16</f>
        <v>0</v>
      </c>
    </row>
    <row r="50" ht="15.75" customHeight="1">
      <c r="A50" s="2" t="s">
        <v>50</v>
      </c>
      <c r="B50" s="3">
        <f t="shared" si="3"/>
        <v>0</v>
      </c>
    </row>
    <row r="51" ht="15.75" customHeight="1">
      <c r="A51" s="2" t="s">
        <v>51</v>
      </c>
      <c r="B51" s="3">
        <f t="shared" ref="B51:B52" si="4">15-15</f>
        <v>0</v>
      </c>
    </row>
    <row r="52" ht="15.75" customHeight="1">
      <c r="A52" s="2" t="s">
        <v>52</v>
      </c>
      <c r="B52" s="3">
        <f t="shared" si="4"/>
        <v>0</v>
      </c>
    </row>
    <row r="53" ht="15.75" customHeight="1">
      <c r="A53" s="2" t="s">
        <v>53</v>
      </c>
      <c r="B53" s="3">
        <f>573-16</f>
        <v>557</v>
      </c>
    </row>
    <row r="54" ht="15.75" customHeight="1">
      <c r="A54" s="2" t="s">
        <v>54</v>
      </c>
      <c r="B54" s="3">
        <f>-12+17</f>
        <v>5</v>
      </c>
    </row>
    <row r="55" ht="15.75" customHeight="1">
      <c r="A55" s="2" t="s">
        <v>55</v>
      </c>
      <c r="B55" s="3">
        <f>41+56</f>
        <v>97</v>
      </c>
    </row>
    <row r="56" ht="15.75" customHeight="1">
      <c r="A56" s="2" t="s">
        <v>56</v>
      </c>
      <c r="B56" s="3">
        <f>14+40+40</f>
        <v>94</v>
      </c>
    </row>
    <row r="57" ht="15.75" customHeight="1">
      <c r="A57" s="2" t="s">
        <v>57</v>
      </c>
      <c r="B57" s="3">
        <f>-13+13</f>
        <v>0</v>
      </c>
    </row>
    <row r="58" ht="15.75" customHeight="1">
      <c r="A58" s="2" t="s">
        <v>58</v>
      </c>
      <c r="B58" s="3">
        <f>25-6</f>
        <v>19</v>
      </c>
    </row>
    <row r="59" ht="15.75" customHeight="1">
      <c r="A59" s="2" t="s">
        <v>59</v>
      </c>
      <c r="B59" s="3">
        <f>-40+60</f>
        <v>20</v>
      </c>
    </row>
    <row r="60" ht="15.75" customHeight="1">
      <c r="A60" s="2" t="s">
        <v>60</v>
      </c>
      <c r="B60" s="3">
        <f>-1400+1350+50</f>
        <v>0</v>
      </c>
    </row>
    <row r="61" ht="15.75" customHeight="1">
      <c r="A61" s="2" t="s">
        <v>61</v>
      </c>
      <c r="B61" s="3">
        <f>145-2</f>
        <v>143</v>
      </c>
    </row>
    <row r="62" ht="15.75" customHeight="1">
      <c r="A62" s="2" t="s">
        <v>62</v>
      </c>
      <c r="B62" s="3">
        <f>95-1</f>
        <v>94</v>
      </c>
    </row>
    <row r="63" ht="15.75" customHeight="1">
      <c r="A63" s="2" t="s">
        <v>63</v>
      </c>
      <c r="B63" s="3">
        <f>51-2</f>
        <v>49</v>
      </c>
    </row>
    <row r="64" ht="15.75" customHeight="1">
      <c r="A64" s="2" t="s">
        <v>64</v>
      </c>
      <c r="B64" s="3">
        <f>55-3</f>
        <v>52</v>
      </c>
    </row>
    <row r="65" ht="15.75" customHeight="1">
      <c r="A65" s="2" t="s">
        <v>65</v>
      </c>
      <c r="B65" s="3">
        <f>0+4-4</f>
        <v>0</v>
      </c>
    </row>
    <row r="66" ht="15.75" customHeight="1">
      <c r="A66" s="2" t="s">
        <v>66</v>
      </c>
      <c r="B66" s="3">
        <f>0+10</f>
        <v>10</v>
      </c>
    </row>
    <row r="67" ht="15.75" customHeight="1">
      <c r="A67" s="2" t="s">
        <v>67</v>
      </c>
      <c r="B67" s="3">
        <f>1-1</f>
        <v>0</v>
      </c>
    </row>
    <row r="68" ht="15.75" customHeight="1">
      <c r="A68" s="2" t="s">
        <v>68</v>
      </c>
      <c r="B68" s="3">
        <f>10-10</f>
        <v>0</v>
      </c>
    </row>
    <row r="69" ht="15.75" customHeight="1">
      <c r="A69" s="2" t="s">
        <v>69</v>
      </c>
      <c r="B69" s="3">
        <f>89-49</f>
        <v>40</v>
      </c>
    </row>
    <row r="70" ht="15.75" customHeight="1">
      <c r="A70" s="2" t="s">
        <v>70</v>
      </c>
      <c r="B70" s="3">
        <f>9-9</f>
        <v>0</v>
      </c>
    </row>
    <row r="71" ht="15.75" customHeight="1">
      <c r="A71" s="2" t="s">
        <v>71</v>
      </c>
      <c r="B71" s="3">
        <f>3-3</f>
        <v>0</v>
      </c>
    </row>
    <row r="72" ht="15.75" customHeight="1">
      <c r="A72" s="2" t="s">
        <v>72</v>
      </c>
      <c r="B72" s="3">
        <f>5-3</f>
        <v>2</v>
      </c>
    </row>
    <row r="73" ht="15.75" customHeight="1">
      <c r="A73" s="2" t="s">
        <v>73</v>
      </c>
      <c r="B73" s="3">
        <f>19-19</f>
        <v>0</v>
      </c>
    </row>
    <row r="74" ht="15.75" customHeight="1">
      <c r="A74" s="2" t="s">
        <v>74</v>
      </c>
      <c r="B74" s="3">
        <f>-7+7</f>
        <v>0</v>
      </c>
    </row>
    <row r="75" ht="15.75" customHeight="1">
      <c r="A75" s="2" t="s">
        <v>75</v>
      </c>
      <c r="B75" s="3">
        <f>3+4</f>
        <v>7</v>
      </c>
    </row>
    <row r="76" ht="15.75" customHeight="1">
      <c r="A76" s="2" t="s">
        <v>76</v>
      </c>
      <c r="B76" s="3">
        <f>6+1</f>
        <v>7</v>
      </c>
    </row>
    <row r="77" ht="15.75" customHeight="1">
      <c r="A77" s="2" t="s">
        <v>77</v>
      </c>
      <c r="B77" s="3">
        <f>5+4</f>
        <v>9</v>
      </c>
    </row>
    <row r="78" ht="15.75" customHeight="1">
      <c r="A78" s="2" t="s">
        <v>78</v>
      </c>
      <c r="B78" s="3">
        <f>2+7</f>
        <v>9</v>
      </c>
    </row>
    <row r="79" ht="15.75" customHeight="1">
      <c r="A79" s="2" t="s">
        <v>79</v>
      </c>
      <c r="B79" s="3">
        <f>0+8-8</f>
        <v>0</v>
      </c>
    </row>
    <row r="80" ht="15.75" customHeight="1">
      <c r="A80" s="2" t="s">
        <v>80</v>
      </c>
      <c r="B80" s="3">
        <f>-3+3</f>
        <v>0</v>
      </c>
    </row>
    <row r="81" ht="15.75" customHeight="1">
      <c r="A81" s="2" t="s">
        <v>81</v>
      </c>
      <c r="B81" s="3">
        <f>46-18</f>
        <v>28</v>
      </c>
    </row>
    <row r="82" ht="15.75" customHeight="1">
      <c r="A82" s="2" t="s">
        <v>82</v>
      </c>
      <c r="B82" s="3">
        <f>72-2-4</f>
        <v>66</v>
      </c>
    </row>
    <row r="83" ht="15.75" customHeight="1">
      <c r="A83" s="2" t="s">
        <v>83</v>
      </c>
      <c r="B83" s="3">
        <f t="shared" ref="B83:B85" si="5">1-1</f>
        <v>0</v>
      </c>
    </row>
    <row r="84" ht="15.75" customHeight="1">
      <c r="A84" s="2" t="s">
        <v>84</v>
      </c>
      <c r="B84" s="3">
        <f t="shared" si="5"/>
        <v>0</v>
      </c>
    </row>
    <row r="85" ht="15.75" customHeight="1">
      <c r="A85" s="2" t="s">
        <v>85</v>
      </c>
      <c r="B85" s="3">
        <f t="shared" si="5"/>
        <v>0</v>
      </c>
    </row>
    <row r="86" ht="15.75" customHeight="1">
      <c r="A86" s="2" t="s">
        <v>86</v>
      </c>
      <c r="B86" s="3">
        <f t="shared" ref="B86:B87" si="6">2-2</f>
        <v>0</v>
      </c>
    </row>
    <row r="87" ht="15.75" customHeight="1">
      <c r="A87" s="2" t="s">
        <v>87</v>
      </c>
      <c r="B87" s="3">
        <f t="shared" si="6"/>
        <v>0</v>
      </c>
    </row>
    <row r="88" ht="15.75" customHeight="1">
      <c r="A88" s="2" t="s">
        <v>88</v>
      </c>
      <c r="B88" s="3">
        <f t="shared" ref="B88:B89" si="7">3-3</f>
        <v>0</v>
      </c>
    </row>
    <row r="89" ht="15.75" customHeight="1">
      <c r="A89" s="2" t="s">
        <v>89</v>
      </c>
      <c r="B89" s="3">
        <f t="shared" si="7"/>
        <v>0</v>
      </c>
    </row>
    <row r="90" ht="15.75" customHeight="1">
      <c r="A90" s="2" t="s">
        <v>90</v>
      </c>
      <c r="B90" s="3">
        <f>0-1+1</f>
        <v>0</v>
      </c>
    </row>
    <row r="91" ht="15.75" customHeight="1">
      <c r="A91" s="2" t="s">
        <v>91</v>
      </c>
      <c r="B91" s="3">
        <f>-50+50</f>
        <v>0</v>
      </c>
    </row>
    <row r="92" ht="15.75" customHeight="1">
      <c r="A92" s="2" t="s">
        <v>92</v>
      </c>
      <c r="B92" s="3">
        <f>0-7+7</f>
        <v>0</v>
      </c>
    </row>
    <row r="93" ht="15.75" customHeight="1">
      <c r="A93" s="2" t="s">
        <v>93</v>
      </c>
      <c r="B93" s="5">
        <f>-25+25</f>
        <v>0</v>
      </c>
    </row>
    <row r="94" ht="15.75" customHeight="1">
      <c r="A94" s="2" t="s">
        <v>94</v>
      </c>
      <c r="B94" s="3">
        <f>0-85</f>
        <v>-85</v>
      </c>
    </row>
    <row r="95" ht="15.75" customHeight="1">
      <c r="A95" s="2" t="s">
        <v>95</v>
      </c>
      <c r="B95" s="3">
        <f>1-1</f>
        <v>0</v>
      </c>
    </row>
    <row r="96" ht="15.75" customHeight="1">
      <c r="A96" s="2" t="s">
        <v>96</v>
      </c>
      <c r="B96" s="3">
        <f>0-85</f>
        <v>-85</v>
      </c>
    </row>
    <row r="97" ht="15.75" customHeight="1">
      <c r="A97" s="2" t="s">
        <v>97</v>
      </c>
      <c r="B97" s="3">
        <f>6-6</f>
        <v>0</v>
      </c>
    </row>
    <row r="98" ht="15.75" customHeight="1">
      <c r="A98" s="2" t="s">
        <v>98</v>
      </c>
      <c r="B98" s="3">
        <f>2-2</f>
        <v>0</v>
      </c>
    </row>
    <row r="99" ht="15.75" customHeight="1">
      <c r="A99" s="2" t="s">
        <v>99</v>
      </c>
      <c r="B99" s="3">
        <f>25-25</f>
        <v>0</v>
      </c>
    </row>
    <row r="100" ht="15.75" customHeight="1">
      <c r="A100" s="2" t="s">
        <v>100</v>
      </c>
      <c r="B100" s="3">
        <f>-25+25</f>
        <v>0</v>
      </c>
    </row>
    <row r="101" ht="15.75" customHeight="1">
      <c r="A101" s="2" t="s">
        <v>101</v>
      </c>
      <c r="B101" s="3">
        <f>2-2</f>
        <v>0</v>
      </c>
    </row>
    <row r="102" ht="15.75" customHeight="1">
      <c r="A102" s="2" t="s">
        <v>102</v>
      </c>
      <c r="B102" s="3">
        <f>-18+18</f>
        <v>0</v>
      </c>
    </row>
    <row r="103" ht="15.75" customHeight="1">
      <c r="A103" s="2" t="s">
        <v>103</v>
      </c>
      <c r="B103" s="3">
        <f>93-3</f>
        <v>90</v>
      </c>
    </row>
    <row r="104" ht="15.75" customHeight="1">
      <c r="A104" s="2" t="s">
        <v>104</v>
      </c>
      <c r="B104" s="3">
        <f>1-1</f>
        <v>0</v>
      </c>
    </row>
    <row r="105" ht="15.75" customHeight="1">
      <c r="A105" s="2" t="s">
        <v>105</v>
      </c>
      <c r="B105" s="3">
        <f t="shared" ref="B105:B106" si="8">0-60</f>
        <v>-60</v>
      </c>
    </row>
    <row r="106" ht="15.75" customHeight="1">
      <c r="A106" s="2" t="s">
        <v>106</v>
      </c>
      <c r="B106" s="3">
        <f t="shared" si="8"/>
        <v>-60</v>
      </c>
    </row>
    <row r="107" ht="15.75" customHeight="1">
      <c r="A107" s="2" t="s">
        <v>107</v>
      </c>
      <c r="B107" s="3">
        <f>31-16</f>
        <v>15</v>
      </c>
    </row>
    <row r="108" ht="15.75" customHeight="1">
      <c r="A108" s="2" t="s">
        <v>108</v>
      </c>
      <c r="B108" s="3">
        <f>35-35</f>
        <v>0</v>
      </c>
    </row>
    <row r="109" ht="15.75" customHeight="1">
      <c r="A109" s="6" t="s">
        <v>109</v>
      </c>
      <c r="B109" s="3">
        <f>139-2</f>
        <v>137</v>
      </c>
    </row>
    <row r="110" ht="15.75" customHeight="1">
      <c r="A110" s="6" t="s">
        <v>110</v>
      </c>
      <c r="B110" s="3">
        <f>140-5</f>
        <v>135</v>
      </c>
    </row>
    <row r="111" ht="15.75" customHeight="1">
      <c r="A111" s="2" t="s">
        <v>111</v>
      </c>
      <c r="B111" s="3">
        <f>0+1</f>
        <v>1</v>
      </c>
    </row>
    <row r="112" ht="15.75" customHeight="1">
      <c r="A112" s="2" t="s">
        <v>112</v>
      </c>
      <c r="B112" s="3">
        <v>20.0</v>
      </c>
    </row>
    <row r="113" ht="15.75" customHeight="1">
      <c r="A113" s="2" t="s">
        <v>112</v>
      </c>
      <c r="B113" s="3">
        <f>12-12</f>
        <v>0</v>
      </c>
    </row>
    <row r="114" ht="15.75" customHeight="1">
      <c r="A114" s="2" t="s">
        <v>113</v>
      </c>
      <c r="B114" s="3">
        <f t="shared" ref="B114:B116" si="9">0+54</f>
        <v>54</v>
      </c>
    </row>
    <row r="115" ht="15.75" customHeight="1">
      <c r="A115" s="2" t="s">
        <v>114</v>
      </c>
      <c r="B115" s="3">
        <f t="shared" si="9"/>
        <v>54</v>
      </c>
    </row>
    <row r="116" ht="15.75" customHeight="1">
      <c r="A116" s="2" t="s">
        <v>115</v>
      </c>
      <c r="B116" s="3">
        <f t="shared" si="9"/>
        <v>54</v>
      </c>
    </row>
    <row r="117" ht="15.75" customHeight="1">
      <c r="A117" s="2" t="s">
        <v>116</v>
      </c>
      <c r="B117" s="3">
        <f t="shared" ref="B117:B118" si="10">0+28</f>
        <v>28</v>
      </c>
    </row>
    <row r="118" ht="15.75" customHeight="1">
      <c r="A118" s="2" t="s">
        <v>117</v>
      </c>
      <c r="B118" s="3">
        <f t="shared" si="10"/>
        <v>28</v>
      </c>
    </row>
    <row r="119" ht="15.75" customHeight="1">
      <c r="A119" s="2" t="s">
        <v>118</v>
      </c>
      <c r="B119" s="3">
        <f t="shared" ref="B119:B121" si="11">1-1</f>
        <v>0</v>
      </c>
    </row>
    <row r="120" ht="15.75" customHeight="1">
      <c r="A120" s="2" t="s">
        <v>119</v>
      </c>
      <c r="B120" s="5">
        <f t="shared" si="11"/>
        <v>0</v>
      </c>
    </row>
    <row r="121" ht="15.75" customHeight="1">
      <c r="A121" s="2" t="s">
        <v>120</v>
      </c>
      <c r="B121" s="3">
        <f t="shared" si="11"/>
        <v>0</v>
      </c>
    </row>
    <row r="122" ht="15.75" customHeight="1">
      <c r="A122" s="2" t="s">
        <v>23</v>
      </c>
      <c r="B122" s="5">
        <f>2-2</f>
        <v>0</v>
      </c>
    </row>
    <row r="123" ht="15.75" customHeight="1">
      <c r="A123" s="2" t="s">
        <v>121</v>
      </c>
      <c r="B123" s="3">
        <f t="shared" ref="B123:B124" si="12">26-7</f>
        <v>19</v>
      </c>
    </row>
    <row r="124" ht="15.75" customHeight="1">
      <c r="A124" s="2" t="s">
        <v>122</v>
      </c>
      <c r="B124" s="3">
        <f t="shared" si="12"/>
        <v>19</v>
      </c>
    </row>
    <row r="125" ht="15.75" customHeight="1">
      <c r="A125" s="2" t="s">
        <v>123</v>
      </c>
      <c r="B125" s="3">
        <f>64-7</f>
        <v>57</v>
      </c>
    </row>
    <row r="126" ht="15.75" customHeight="1">
      <c r="A126" s="2" t="s">
        <v>124</v>
      </c>
      <c r="B126" s="3">
        <f t="shared" ref="B126:B127" si="13">0+4-4</f>
        <v>0</v>
      </c>
    </row>
    <row r="127" ht="15.75" customHeight="1">
      <c r="A127" s="2" t="s">
        <v>125</v>
      </c>
      <c r="B127" s="3">
        <f t="shared" si="13"/>
        <v>0</v>
      </c>
    </row>
    <row r="128" ht="15.75" customHeight="1">
      <c r="A128" s="2" t="s">
        <v>126</v>
      </c>
      <c r="B128" s="3">
        <f>-20+20</f>
        <v>0</v>
      </c>
    </row>
    <row r="129" ht="15.75" customHeight="1">
      <c r="A129" s="4" t="s">
        <v>127</v>
      </c>
      <c r="B129" s="3">
        <f t="shared" ref="B129:B130" si="14">8-8</f>
        <v>0</v>
      </c>
    </row>
    <row r="130" ht="15.75" customHeight="1">
      <c r="A130" s="2" t="s">
        <v>128</v>
      </c>
      <c r="B130" s="3">
        <f t="shared" si="14"/>
        <v>0</v>
      </c>
    </row>
    <row r="131" ht="15.75" customHeight="1">
      <c r="A131" s="2" t="s">
        <v>129</v>
      </c>
      <c r="B131" s="3">
        <f>1-1</f>
        <v>0</v>
      </c>
    </row>
    <row r="132" ht="15.75" customHeight="1">
      <c r="A132" s="7" t="s">
        <v>130</v>
      </c>
      <c r="B132" s="8">
        <f>10-10</f>
        <v>0</v>
      </c>
    </row>
    <row r="133" ht="15.75" customHeight="1">
      <c r="A133" s="9" t="s">
        <v>131</v>
      </c>
      <c r="B133" s="10">
        <v>180.0</v>
      </c>
    </row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</sheetData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2022-09-24T19:18:27Z</dcterms:created>
  <dc:creator>Metalprotec Chimbote</dc:creator>
</cp:coreProperties>
</file>