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ast21252\Documents\201701 VisionWorks Academy XI\Eindcasus Vision Airport\"/>
    </mc:Choice>
  </mc:AlternateContent>
  <bookViews>
    <workbookView xWindow="0" yWindow="0" windowWidth="21570" windowHeight="8160" activeTab="3"/>
  </bookViews>
  <sheets>
    <sheet name="vracht" sheetId="8" r:id="rId1"/>
    <sheet name="routes" sheetId="2" r:id="rId2"/>
    <sheet name="maatschappijen" sheetId="3" r:id="rId3"/>
    <sheet name="vliegtuigtypen" sheetId="4" r:id="rId4"/>
    <sheet name="luchthavens" sheetId="1" r:id="rId5"/>
    <sheet name="weer" sheetId="5" r:id="rId6"/>
    <sheet name="banen" sheetId="6" r:id="rId7"/>
  </sheets>
  <definedNames>
    <definedName name="_xlnm._FilterDatabase" localSheetId="4" hidden="1">luchthavens!$1:$139</definedName>
    <definedName name="_xlnm._FilterDatabase" localSheetId="2" hidden="1">maatschappijen!$A$1:$E$117</definedName>
    <definedName name="_xlnm._FilterDatabase" localSheetId="1" hidden="1">routes!$A$1:$M$207</definedName>
    <definedName name="_xlnm._FilterDatabase" localSheetId="3" hidden="1">vliegtuigtypen!$A$1:$H$329</definedName>
    <definedName name="bron_weer" localSheetId="5">weer!$A$1:$AS$1462</definedName>
  </definedNames>
  <calcPr calcId="152511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2" l="1"/>
  <c r="Q14" i="2"/>
  <c r="Q167" i="2"/>
  <c r="Q51" i="2"/>
  <c r="Q52" i="2"/>
  <c r="Q179" i="2"/>
  <c r="Q71" i="2"/>
  <c r="Q72" i="2"/>
  <c r="Q15" i="2"/>
  <c r="Q62" i="2"/>
  <c r="Q144" i="2"/>
  <c r="Q16" i="2"/>
  <c r="Q53" i="2"/>
  <c r="Q54" i="2"/>
  <c r="Q17" i="2"/>
  <c r="Q18" i="2"/>
  <c r="Q73" i="2"/>
  <c r="Q138" i="2"/>
  <c r="Q139" i="2"/>
  <c r="Q74" i="2"/>
  <c r="Q75" i="2"/>
  <c r="Q76" i="2"/>
  <c r="Q112" i="2"/>
  <c r="Q2" i="2"/>
  <c r="Q145" i="2"/>
  <c r="Q146" i="2"/>
  <c r="Q19" i="2"/>
  <c r="Q20" i="2"/>
  <c r="Q3" i="2"/>
  <c r="Q4" i="2"/>
  <c r="Q77" i="2"/>
  <c r="Q78" i="2"/>
  <c r="Q79" i="2"/>
  <c r="Q80" i="2"/>
  <c r="Q81" i="2"/>
  <c r="Q113" i="2"/>
  <c r="Q114" i="2"/>
  <c r="Q115" i="2"/>
  <c r="Q147" i="2"/>
  <c r="Q168" i="2"/>
  <c r="Q169" i="2"/>
  <c r="Q123" i="2"/>
  <c r="Q21" i="2"/>
  <c r="Q22" i="2"/>
  <c r="Q23" i="2"/>
  <c r="Q37" i="2"/>
  <c r="Q38" i="2"/>
  <c r="Q39" i="2"/>
  <c r="Q82" i="2"/>
  <c r="Q83" i="2"/>
  <c r="Q180" i="2"/>
  <c r="Q181" i="2"/>
  <c r="Q135" i="2"/>
  <c r="Q5" i="2"/>
  <c r="Q24" i="2"/>
  <c r="Q40" i="2"/>
  <c r="Q41" i="2"/>
  <c r="Q42" i="2"/>
  <c r="Q59" i="2"/>
  <c r="Q84" i="2"/>
  <c r="Q85" i="2"/>
  <c r="Q86" i="2"/>
  <c r="Q87" i="2"/>
  <c r="Q116" i="2"/>
  <c r="Q136" i="2"/>
  <c r="Q140" i="2"/>
  <c r="Q141" i="2"/>
  <c r="Q148" i="2"/>
  <c r="Q149" i="2"/>
  <c r="Q150" i="2"/>
  <c r="Q170" i="2"/>
  <c r="Q171" i="2"/>
  <c r="Q6" i="2"/>
  <c r="Q151" i="2"/>
  <c r="Q88" i="2"/>
  <c r="Q43" i="2"/>
  <c r="Q44" i="2"/>
  <c r="Q45" i="2"/>
  <c r="Q46" i="2"/>
  <c r="Q47" i="2"/>
  <c r="Q48" i="2"/>
  <c r="Q55" i="2"/>
  <c r="Q56" i="2"/>
  <c r="Q89" i="2"/>
  <c r="Q90" i="2"/>
  <c r="Q91" i="2"/>
  <c r="Q92" i="2"/>
  <c r="Q93" i="2"/>
  <c r="Q94" i="2"/>
  <c r="Q95" i="2"/>
  <c r="Q96" i="2"/>
  <c r="Q97" i="2"/>
  <c r="Q107" i="2"/>
  <c r="Q117" i="2"/>
  <c r="Q118" i="2"/>
  <c r="Q119" i="2"/>
  <c r="Q120" i="2"/>
  <c r="Q121" i="2"/>
  <c r="Q124" i="2"/>
  <c r="Q125" i="2"/>
  <c r="Q126" i="2"/>
  <c r="Q127" i="2"/>
  <c r="Q128" i="2"/>
  <c r="Q129" i="2"/>
  <c r="Q130" i="2"/>
  <c r="Q131" i="2"/>
  <c r="Q132" i="2"/>
  <c r="Q133" i="2"/>
  <c r="Q152" i="2"/>
  <c r="Q153" i="2"/>
  <c r="Q159" i="2"/>
  <c r="Q154" i="2"/>
  <c r="Q155" i="2"/>
  <c r="Q156" i="2"/>
  <c r="Q160" i="2"/>
  <c r="Q157" i="2"/>
  <c r="Q158" i="2"/>
  <c r="Q172" i="2"/>
  <c r="Q173" i="2"/>
  <c r="Q174" i="2"/>
  <c r="Q182" i="2"/>
  <c r="Q175" i="2"/>
  <c r="Q161" i="2"/>
  <c r="Q25" i="2"/>
  <c r="Q26" i="2"/>
  <c r="Q27" i="2"/>
  <c r="Q176" i="2"/>
  <c r="Q108" i="2"/>
  <c r="Q98" i="2"/>
  <c r="Q99" i="2"/>
  <c r="Q7" i="2"/>
  <c r="Q100" i="2"/>
  <c r="Q101" i="2"/>
  <c r="Q102" i="2"/>
  <c r="Q28" i="2"/>
  <c r="Q8" i="2"/>
  <c r="Q29" i="2"/>
  <c r="Q30" i="2"/>
  <c r="Q49" i="2"/>
  <c r="Q57" i="2"/>
  <c r="Q103" i="2"/>
  <c r="Q104" i="2"/>
  <c r="Q177" i="2"/>
  <c r="Q178" i="2"/>
  <c r="Q105" i="2"/>
  <c r="Q60" i="2"/>
  <c r="Q61" i="2"/>
  <c r="Q162" i="2"/>
  <c r="Q163" i="2"/>
  <c r="Q31" i="2"/>
  <c r="Q106" i="2"/>
  <c r="Q122" i="2"/>
  <c r="Q183" i="2"/>
  <c r="Q134" i="2"/>
  <c r="Q63" i="2"/>
  <c r="Q32" i="2"/>
  <c r="Q33" i="2"/>
  <c r="Q34" i="2"/>
  <c r="Q35" i="2"/>
  <c r="Q50" i="2"/>
  <c r="Q58" i="2"/>
  <c r="Q164" i="2"/>
  <c r="Q166" i="2"/>
  <c r="Q64" i="2"/>
  <c r="Q142" i="2"/>
  <c r="Q143" i="2"/>
  <c r="Q165" i="2"/>
  <c r="Q184" i="2"/>
  <c r="Q9" i="2"/>
  <c r="Q10" i="2"/>
  <c r="Q11" i="2"/>
  <c r="Q12" i="2"/>
  <c r="Q137" i="2"/>
  <c r="Q65" i="2"/>
  <c r="Q66" i="2"/>
  <c r="Q67" i="2"/>
  <c r="Q68" i="2"/>
  <c r="Q69" i="2"/>
  <c r="Q70" i="2"/>
  <c r="Q36" i="2"/>
  <c r="Q109" i="2"/>
  <c r="Q110" i="2"/>
  <c r="Q111" i="2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2" i="8"/>
  <c r="F352" i="3"/>
  <c r="F370" i="3"/>
  <c r="F439" i="3"/>
  <c r="F735" i="3"/>
  <c r="F420" i="3"/>
  <c r="F1047" i="3"/>
  <c r="F1048" i="3"/>
  <c r="F429" i="3"/>
  <c r="F435" i="3"/>
  <c r="F433" i="3"/>
  <c r="F453" i="3"/>
  <c r="F493" i="3"/>
  <c r="F543" i="3"/>
  <c r="F557" i="3"/>
  <c r="F558" i="3"/>
  <c r="F579" i="3"/>
  <c r="F580" i="3"/>
  <c r="F578" i="3"/>
  <c r="F636" i="3"/>
  <c r="F627" i="3"/>
  <c r="F607" i="3"/>
  <c r="F608" i="3"/>
  <c r="F675" i="3"/>
  <c r="F381" i="3"/>
  <c r="F486" i="3"/>
  <c r="F755" i="3"/>
  <c r="F842" i="3"/>
  <c r="F849" i="3"/>
  <c r="F898" i="3"/>
  <c r="F938" i="3"/>
  <c r="F904" i="3"/>
  <c r="F928" i="3"/>
  <c r="F941" i="3"/>
  <c r="F972" i="3"/>
  <c r="F989" i="3"/>
  <c r="F997" i="3"/>
  <c r="F1027" i="3"/>
  <c r="F999" i="3"/>
  <c r="F990" i="3"/>
  <c r="F1010" i="3"/>
  <c r="F219" i="3"/>
  <c r="F1049" i="3"/>
  <c r="F749" i="3"/>
  <c r="F873" i="3"/>
  <c r="F720" i="3"/>
  <c r="F1141" i="3"/>
  <c r="F1036" i="3"/>
  <c r="F218" i="3"/>
  <c r="F366" i="3"/>
  <c r="F163" i="3"/>
  <c r="F1097" i="3"/>
  <c r="F154" i="3"/>
  <c r="F376" i="3"/>
  <c r="F856" i="3"/>
  <c r="F237" i="3"/>
  <c r="F159" i="3"/>
  <c r="F312" i="3"/>
  <c r="F763" i="3"/>
  <c r="F207" i="3"/>
  <c r="F865" i="3"/>
  <c r="F2" i="3"/>
  <c r="F205" i="3"/>
  <c r="F386" i="3"/>
  <c r="F220" i="3"/>
  <c r="F670" i="3"/>
  <c r="F230" i="3"/>
  <c r="F134" i="3"/>
  <c r="F208" i="3"/>
  <c r="F498" i="3"/>
  <c r="F980" i="3"/>
  <c r="F939" i="3"/>
  <c r="F988" i="3"/>
  <c r="F889" i="3"/>
  <c r="F814" i="3"/>
  <c r="F821" i="3"/>
  <c r="F878" i="3"/>
  <c r="F886" i="3"/>
  <c r="F887" i="3"/>
  <c r="F165" i="3"/>
  <c r="F1108" i="3"/>
  <c r="F1117" i="3"/>
  <c r="F143" i="3"/>
  <c r="F136" i="3"/>
  <c r="F374" i="3"/>
  <c r="F863" i="3"/>
  <c r="F658" i="3"/>
  <c r="F369" i="3"/>
  <c r="F3" i="3"/>
  <c r="F4" i="3"/>
  <c r="F150" i="3"/>
  <c r="F854" i="3"/>
  <c r="F5" i="3"/>
  <c r="F644" i="3"/>
  <c r="F145" i="3"/>
  <c r="F858" i="3"/>
  <c r="F576" i="3"/>
  <c r="F256" i="3"/>
  <c r="F286" i="3"/>
  <c r="F254" i="3"/>
  <c r="F274" i="3"/>
  <c r="F275" i="3"/>
  <c r="F288" i="3"/>
  <c r="F289" i="3"/>
  <c r="F1069" i="3"/>
  <c r="F147" i="3"/>
  <c r="F152" i="3"/>
  <c r="F603" i="3"/>
  <c r="F470" i="3"/>
  <c r="F947" i="3"/>
  <c r="F6" i="3"/>
  <c r="F317" i="3"/>
  <c r="F361" i="3"/>
  <c r="F305" i="3"/>
  <c r="F301" i="3"/>
  <c r="F7" i="3"/>
  <c r="F8" i="3"/>
  <c r="F9" i="3"/>
  <c r="F360" i="3"/>
  <c r="F380" i="3"/>
  <c r="F161" i="3"/>
  <c r="F235" i="3"/>
  <c r="F234" i="3"/>
  <c r="F452" i="3"/>
  <c r="F461" i="3"/>
  <c r="F1060" i="3"/>
  <c r="F170" i="3"/>
  <c r="F505" i="3"/>
  <c r="F495" i="3"/>
  <c r="F508" i="3"/>
  <c r="F172" i="3"/>
  <c r="F472" i="3"/>
  <c r="F232" i="3"/>
  <c r="F176" i="3"/>
  <c r="F552" i="3"/>
  <c r="F174" i="3"/>
  <c r="F166" i="3"/>
  <c r="F431" i="3"/>
  <c r="F1098" i="3"/>
  <c r="F181" i="3"/>
  <c r="F182" i="3"/>
  <c r="F643" i="3"/>
  <c r="F611" i="3"/>
  <c r="F184" i="3"/>
  <c r="F183" i="3"/>
  <c r="F635" i="3"/>
  <c r="F1142" i="3"/>
  <c r="F686" i="3"/>
  <c r="F193" i="3"/>
  <c r="F702" i="3"/>
  <c r="F389" i="3"/>
  <c r="F715" i="3"/>
  <c r="F191" i="3"/>
  <c r="F10" i="3"/>
  <c r="F363" i="3"/>
  <c r="F697" i="3"/>
  <c r="F260" i="3"/>
  <c r="F718" i="3"/>
  <c r="F721" i="3"/>
  <c r="F984" i="3"/>
  <c r="F11" i="3"/>
  <c r="F769" i="3"/>
  <c r="F203" i="3"/>
  <c r="F199" i="3"/>
  <c r="F198" i="3"/>
  <c r="F201" i="3"/>
  <c r="F197" i="3"/>
  <c r="F155" i="3"/>
  <c r="F455" i="3"/>
  <c r="F478" i="3"/>
  <c r="F729" i="3"/>
  <c r="F850" i="3"/>
  <c r="F883" i="3"/>
  <c r="F955" i="3"/>
  <c r="F871" i="3"/>
  <c r="F1143" i="3"/>
  <c r="F922" i="3"/>
  <c r="F1144" i="3"/>
  <c r="F210" i="3"/>
  <c r="F1115" i="3"/>
  <c r="F884" i="3"/>
  <c r="F1096" i="3"/>
  <c r="F1009" i="3"/>
  <c r="F214" i="3"/>
  <c r="F1145" i="3"/>
  <c r="F224" i="3"/>
  <c r="F1075" i="3"/>
  <c r="F12" i="3"/>
  <c r="F231" i="3"/>
  <c r="F227" i="3"/>
  <c r="F242" i="3"/>
  <c r="F13" i="3"/>
  <c r="F236" i="3"/>
  <c r="F1102" i="3"/>
  <c r="F1123" i="3"/>
  <c r="F148" i="3"/>
  <c r="F977" i="3"/>
  <c r="F206" i="3"/>
  <c r="F454" i="3"/>
  <c r="F179" i="3"/>
  <c r="F864" i="3"/>
  <c r="F215" i="3"/>
  <c r="F1022" i="3"/>
  <c r="F14" i="3"/>
  <c r="F200" i="3"/>
  <c r="F15" i="3"/>
  <c r="F881" i="3"/>
  <c r="F1029" i="3"/>
  <c r="F16" i="3"/>
  <c r="F209" i="3"/>
  <c r="F162" i="3"/>
  <c r="F17" i="3"/>
  <c r="F653" i="3"/>
  <c r="F652" i="3"/>
  <c r="F18" i="3"/>
  <c r="F944" i="3"/>
  <c r="F131" i="3"/>
  <c r="F186" i="3"/>
  <c r="F185" i="3"/>
  <c r="F187" i="3"/>
  <c r="F130" i="3"/>
  <c r="F129" i="3"/>
  <c r="F752" i="3"/>
  <c r="F196" i="3"/>
  <c r="F750" i="3"/>
  <c r="F189" i="3"/>
  <c r="F144" i="3"/>
  <c r="F1065" i="3"/>
  <c r="F669" i="3"/>
  <c r="F19" i="3"/>
  <c r="F137" i="3"/>
  <c r="F391" i="3"/>
  <c r="F240" i="3"/>
  <c r="F194" i="3"/>
  <c r="F226" i="3"/>
  <c r="F408" i="3"/>
  <c r="F139" i="3"/>
  <c r="F202" i="3"/>
  <c r="F135" i="3"/>
  <c r="F570" i="3"/>
  <c r="F167" i="3"/>
  <c r="F753" i="3"/>
  <c r="F180" i="3"/>
  <c r="F872" i="3"/>
  <c r="F204" i="3"/>
  <c r="F790" i="3"/>
  <c r="F225" i="3"/>
  <c r="F860" i="3"/>
  <c r="F228" i="3"/>
  <c r="F141" i="3"/>
  <c r="F142" i="3"/>
  <c r="F1146" i="3"/>
  <c r="F164" i="3"/>
  <c r="F213" i="3"/>
  <c r="F153" i="3"/>
  <c r="F192" i="3"/>
  <c r="F20" i="3"/>
  <c r="F133" i="3"/>
  <c r="F459" i="3"/>
  <c r="F212" i="3"/>
  <c r="F684" i="3"/>
  <c r="F238" i="3"/>
  <c r="F507" i="3"/>
  <c r="F272" i="3"/>
  <c r="F625" i="3"/>
  <c r="F1068" i="3"/>
  <c r="F1035" i="3"/>
  <c r="F217" i="3"/>
  <c r="F221" i="3"/>
  <c r="F21" i="3"/>
  <c r="F222" i="3"/>
  <c r="F146" i="3"/>
  <c r="F1041" i="3"/>
  <c r="F223" i="3"/>
  <c r="F22" i="3"/>
  <c r="F942" i="3"/>
  <c r="F175" i="3"/>
  <c r="F171" i="3"/>
  <c r="F127" i="3"/>
  <c r="F173" i="3"/>
  <c r="F241" i="3"/>
  <c r="F318" i="3"/>
  <c r="F259" i="3"/>
  <c r="F290" i="3"/>
  <c r="F1147" i="3"/>
  <c r="F243" i="3"/>
  <c r="F265" i="3"/>
  <c r="F263" i="3"/>
  <c r="F765" i="3"/>
  <c r="F255" i="3"/>
  <c r="F409" i="3"/>
  <c r="F266" i="3"/>
  <c r="F258" i="3"/>
  <c r="F282" i="3"/>
  <c r="F267" i="3"/>
  <c r="F271" i="3"/>
  <c r="F279" i="3"/>
  <c r="F291" i="3"/>
  <c r="F262" i="3"/>
  <c r="F246" i="3"/>
  <c r="F257" i="3"/>
  <c r="F542" i="3"/>
  <c r="F283" i="3"/>
  <c r="F594" i="3"/>
  <c r="F276" i="3"/>
  <c r="F293" i="3"/>
  <c r="F264" i="3"/>
  <c r="F247" i="3"/>
  <c r="F269" i="3"/>
  <c r="F270" i="3"/>
  <c r="F23" i="3"/>
  <c r="F24" i="3"/>
  <c r="F294" i="3"/>
  <c r="F281" i="3"/>
  <c r="F295" i="3"/>
  <c r="F261" i="3"/>
  <c r="F647" i="3"/>
  <c r="F273" i="3"/>
  <c r="F277" i="3"/>
  <c r="F278" i="3"/>
  <c r="F25" i="3"/>
  <c r="F250" i="3"/>
  <c r="F26" i="3"/>
  <c r="F548" i="3"/>
  <c r="F332" i="3"/>
  <c r="F27" i="3"/>
  <c r="F28" i="3"/>
  <c r="F311" i="3"/>
  <c r="F1131" i="3"/>
  <c r="F730" i="3"/>
  <c r="F336" i="3"/>
  <c r="F302" i="3"/>
  <c r="F296" i="3"/>
  <c r="F609" i="3"/>
  <c r="F321" i="3"/>
  <c r="F306" i="3"/>
  <c r="F29" i="3"/>
  <c r="F637" i="3"/>
  <c r="F943" i="3"/>
  <c r="F343" i="3"/>
  <c r="F30" i="3"/>
  <c r="F31" i="3"/>
  <c r="F304" i="3"/>
  <c r="F327" i="3"/>
  <c r="F1124" i="3"/>
  <c r="F307" i="3"/>
  <c r="F313" i="3"/>
  <c r="F314" i="3"/>
  <c r="F308" i="3"/>
  <c r="F333" i="3"/>
  <c r="F326" i="3"/>
  <c r="F325" i="3"/>
  <c r="F32" i="3"/>
  <c r="F33" i="3"/>
  <c r="F34" i="3"/>
  <c r="F358" i="3"/>
  <c r="F346" i="3"/>
  <c r="F35" i="3"/>
  <c r="F1130" i="3"/>
  <c r="F328" i="3"/>
  <c r="F891" i="3"/>
  <c r="F36" i="3"/>
  <c r="F916" i="3"/>
  <c r="F329" i="3"/>
  <c r="F252" i="3"/>
  <c r="F37" i="3"/>
  <c r="F320" i="3"/>
  <c r="F1148" i="3"/>
  <c r="F330" i="3"/>
  <c r="F303" i="3"/>
  <c r="F340" i="3"/>
  <c r="F315" i="3"/>
  <c r="F434" i="3"/>
  <c r="F1053" i="3"/>
  <c r="F362" i="3"/>
  <c r="F38" i="3"/>
  <c r="F344" i="3"/>
  <c r="F339" i="3"/>
  <c r="F319" i="3"/>
  <c r="F39" i="3"/>
  <c r="F123" i="3"/>
  <c r="F324" i="3"/>
  <c r="F623" i="3"/>
  <c r="F338" i="3"/>
  <c r="F1149" i="3"/>
  <c r="F334" i="3"/>
  <c r="F1070" i="3"/>
  <c r="F335" i="3"/>
  <c r="F364" i="3"/>
  <c r="F140" i="3"/>
  <c r="F350" i="3"/>
  <c r="F309" i="3"/>
  <c r="F300" i="3"/>
  <c r="F351" i="3"/>
  <c r="F359" i="3"/>
  <c r="F368" i="3"/>
  <c r="F1150" i="3"/>
  <c r="F371" i="3"/>
  <c r="F619" i="3"/>
  <c r="F40" i="3"/>
  <c r="F41" i="3"/>
  <c r="F397" i="3"/>
  <c r="F396" i="3"/>
  <c r="F244" i="3"/>
  <c r="F375" i="3"/>
  <c r="F385" i="3"/>
  <c r="F42" i="3"/>
  <c r="F394" i="3"/>
  <c r="F1151" i="3"/>
  <c r="F377" i="3"/>
  <c r="F393" i="3"/>
  <c r="F378" i="3"/>
  <c r="F1055" i="3"/>
  <c r="F388" i="3"/>
  <c r="F704" i="3"/>
  <c r="F387" i="3"/>
  <c r="F383" i="3"/>
  <c r="F1054" i="3"/>
  <c r="F520" i="3"/>
  <c r="F390" i="3"/>
  <c r="F373" i="3"/>
  <c r="F384" i="3"/>
  <c r="F1152" i="3"/>
  <c r="F410" i="3"/>
  <c r="F1056" i="3"/>
  <c r="F411" i="3"/>
  <c r="F428" i="3"/>
  <c r="F438" i="3"/>
  <c r="F400" i="3"/>
  <c r="F415" i="3"/>
  <c r="F398" i="3"/>
  <c r="F407" i="3"/>
  <c r="F43" i="3"/>
  <c r="F402" i="3"/>
  <c r="F403" i="3"/>
  <c r="F733" i="3"/>
  <c r="F280" i="3"/>
  <c r="F417" i="3"/>
  <c r="F494" i="3"/>
  <c r="F404" i="3"/>
  <c r="F421" i="3"/>
  <c r="F841" i="3"/>
  <c r="F422" i="3"/>
  <c r="F126" i="3"/>
  <c r="F424" i="3"/>
  <c r="F425" i="3"/>
  <c r="F418" i="3"/>
  <c r="F430" i="3"/>
  <c r="F1153" i="3"/>
  <c r="F44" i="3"/>
  <c r="F401" i="3"/>
  <c r="F405" i="3"/>
  <c r="F716" i="3"/>
  <c r="F419" i="3"/>
  <c r="F399" i="3"/>
  <c r="F432" i="3"/>
  <c r="F412" i="3"/>
  <c r="F1126" i="3"/>
  <c r="F1125" i="3"/>
  <c r="F1129" i="3"/>
  <c r="F661" i="3"/>
  <c r="F284" i="3"/>
  <c r="F437" i="3"/>
  <c r="F406" i="3"/>
  <c r="F840" i="3"/>
  <c r="F446" i="3"/>
  <c r="F445" i="3"/>
  <c r="F473" i="3"/>
  <c r="F462" i="3"/>
  <c r="F1105" i="3"/>
  <c r="F447" i="3"/>
  <c r="F440" i="3"/>
  <c r="F442" i="3"/>
  <c r="F460" i="3"/>
  <c r="F45" i="3"/>
  <c r="F471" i="3"/>
  <c r="F469" i="3"/>
  <c r="F46" i="3"/>
  <c r="F441" i="3"/>
  <c r="F125" i="3"/>
  <c r="F444" i="3"/>
  <c r="F893" i="3"/>
  <c r="F449" i="3"/>
  <c r="F248" i="3"/>
  <c r="F253" i="3"/>
  <c r="F443" i="3"/>
  <c r="F506" i="3"/>
  <c r="F451" i="3"/>
  <c r="F474" i="3"/>
  <c r="F456" i="3"/>
  <c r="F475" i="3"/>
  <c r="F663" i="3"/>
  <c r="F666" i="3"/>
  <c r="F1091" i="3"/>
  <c r="F758" i="3"/>
  <c r="F465" i="3"/>
  <c r="F464" i="3"/>
  <c r="F466" i="3"/>
  <c r="F467" i="3"/>
  <c r="F448" i="3"/>
  <c r="F468" i="3"/>
  <c r="F47" i="3"/>
  <c r="F480" i="3"/>
  <c r="F485" i="3"/>
  <c r="F511" i="3"/>
  <c r="F481" i="3"/>
  <c r="F48" i="3"/>
  <c r="F1004" i="3"/>
  <c r="F503" i="3"/>
  <c r="F489" i="3"/>
  <c r="F457" i="3"/>
  <c r="F487" i="3"/>
  <c r="F501" i="3"/>
  <c r="F509" i="3"/>
  <c r="F492" i="3"/>
  <c r="F500" i="3"/>
  <c r="F49" i="3"/>
  <c r="F504" i="3"/>
  <c r="F867" i="3"/>
  <c r="F496" i="3"/>
  <c r="F499" i="3"/>
  <c r="F477" i="3"/>
  <c r="F502" i="3"/>
  <c r="F50" i="3"/>
  <c r="F484" i="3"/>
  <c r="F482" i="3"/>
  <c r="F497" i="3"/>
  <c r="F491" i="3"/>
  <c r="F991" i="3"/>
  <c r="F51" i="3"/>
  <c r="F488" i="3"/>
  <c r="F479" i="3"/>
  <c r="F490" i="3"/>
  <c r="F513" i="3"/>
  <c r="F323" i="3"/>
  <c r="F515" i="3"/>
  <c r="F52" i="3"/>
  <c r="F516" i="3"/>
  <c r="F524" i="3"/>
  <c r="F512" i="3"/>
  <c r="F529" i="3"/>
  <c r="F526" i="3"/>
  <c r="F530" i="3"/>
  <c r="F53" i="3"/>
  <c r="F514" i="3"/>
  <c r="F1154" i="3"/>
  <c r="F517" i="3"/>
  <c r="F523" i="3"/>
  <c r="F584" i="3"/>
  <c r="F533" i="3"/>
  <c r="F521" i="3"/>
  <c r="F555" i="3"/>
  <c r="F450" i="3"/>
  <c r="F787" i="3"/>
  <c r="F531" i="3"/>
  <c r="F522" i="3"/>
  <c r="F54" i="3"/>
  <c r="F536" i="3"/>
  <c r="F537" i="3"/>
  <c r="F156" i="3"/>
  <c r="F518" i="3"/>
  <c r="F799" i="3"/>
  <c r="F349" i="3"/>
  <c r="F525" i="3"/>
  <c r="F844" i="3"/>
  <c r="F538" i="3"/>
  <c r="F55" i="3"/>
  <c r="F544" i="3"/>
  <c r="F571" i="3"/>
  <c r="F546" i="3"/>
  <c r="F846" i="3"/>
  <c r="F547" i="3"/>
  <c r="F888" i="3"/>
  <c r="F569" i="3"/>
  <c r="F540" i="3"/>
  <c r="F545" i="3"/>
  <c r="F551" i="3"/>
  <c r="F233" i="3"/>
  <c r="F229" i="3"/>
  <c r="F549" i="3"/>
  <c r="F539" i="3"/>
  <c r="F550" i="3"/>
  <c r="F56" i="3"/>
  <c r="F554" i="3"/>
  <c r="F966" i="3"/>
  <c r="F57" i="3"/>
  <c r="F568" i="3"/>
  <c r="F562" i="3"/>
  <c r="F559" i="3"/>
  <c r="F541" i="3"/>
  <c r="F719" i="3"/>
  <c r="F1155" i="3"/>
  <c r="F567" i="3"/>
  <c r="F566" i="3"/>
  <c r="F565" i="3"/>
  <c r="F563" i="3"/>
  <c r="F553" i="3"/>
  <c r="F58" i="3"/>
  <c r="F590" i="3"/>
  <c r="F588" i="3"/>
  <c r="F583" i="3"/>
  <c r="F581" i="3"/>
  <c r="F575" i="3"/>
  <c r="F1139" i="3"/>
  <c r="F601" i="3"/>
  <c r="F582" i="3"/>
  <c r="F604" i="3"/>
  <c r="F597" i="3"/>
  <c r="F591" i="3"/>
  <c r="F1156" i="3"/>
  <c r="F436" i="3"/>
  <c r="F589" i="3"/>
  <c r="F577" i="3"/>
  <c r="F585" i="3"/>
  <c r="F586" i="3"/>
  <c r="F600" i="3"/>
  <c r="F598" i="3"/>
  <c r="F820" i="3"/>
  <c r="F602" i="3"/>
  <c r="F593" i="3"/>
  <c r="F59" i="3"/>
  <c r="F595" i="3"/>
  <c r="F379" i="3"/>
  <c r="F596" i="3"/>
  <c r="F599" i="3"/>
  <c r="F628" i="3"/>
  <c r="F629" i="3"/>
  <c r="F630" i="3"/>
  <c r="F737" i="3"/>
  <c r="F632" i="3"/>
  <c r="F613" i="3"/>
  <c r="F615" i="3"/>
  <c r="F620" i="3"/>
  <c r="F616" i="3"/>
  <c r="F622" i="3"/>
  <c r="F560" i="3"/>
  <c r="F626" i="3"/>
  <c r="F60" i="3"/>
  <c r="F617" i="3"/>
  <c r="F610" i="3"/>
  <c r="F614" i="3"/>
  <c r="F618" i="3"/>
  <c r="F639" i="3"/>
  <c r="F634" i="3"/>
  <c r="F624" i="3"/>
  <c r="F640" i="3"/>
  <c r="F621" i="3"/>
  <c r="F606" i="3"/>
  <c r="F645" i="3"/>
  <c r="F677" i="3"/>
  <c r="F678" i="3"/>
  <c r="F649" i="3"/>
  <c r="F392" i="3"/>
  <c r="F685" i="3"/>
  <c r="F676" i="3"/>
  <c r="F650" i="3"/>
  <c r="F656" i="3"/>
  <c r="F679" i="3"/>
  <c r="F657" i="3"/>
  <c r="F668" i="3"/>
  <c r="F662" i="3"/>
  <c r="F646" i="3"/>
  <c r="F654" i="3"/>
  <c r="F648" i="3"/>
  <c r="F671" i="3"/>
  <c r="F664" i="3"/>
  <c r="F672" i="3"/>
  <c r="F674" i="3"/>
  <c r="F1134" i="3"/>
  <c r="F1066" i="3"/>
  <c r="F680" i="3"/>
  <c r="F681" i="3"/>
  <c r="F683" i="3"/>
  <c r="F665" i="3"/>
  <c r="F660" i="3"/>
  <c r="F331" i="3"/>
  <c r="F682" i="3"/>
  <c r="F61" i="3"/>
  <c r="F659" i="3"/>
  <c r="F62" i="3"/>
  <c r="F700" i="3"/>
  <c r="F1157" i="3"/>
  <c r="F561" i="3"/>
  <c r="F63" i="3"/>
  <c r="F695" i="3"/>
  <c r="F739" i="3"/>
  <c r="F64" i="3"/>
  <c r="F65" i="3"/>
  <c r="F698" i="3"/>
  <c r="F691" i="3"/>
  <c r="F741" i="3"/>
  <c r="F912" i="3"/>
  <c r="F913" i="3"/>
  <c r="F690" i="3"/>
  <c r="F703" i="3"/>
  <c r="F701" i="3"/>
  <c r="F725" i="3"/>
  <c r="F731" i="3"/>
  <c r="F732" i="3"/>
  <c r="F688" i="3"/>
  <c r="F122" i="3"/>
  <c r="F689" i="3"/>
  <c r="F696" i="3"/>
  <c r="F717" i="3"/>
  <c r="F693" i="3"/>
  <c r="F692" i="3"/>
  <c r="F736" i="3"/>
  <c r="F743" i="3"/>
  <c r="F745" i="3"/>
  <c r="F699" i="3"/>
  <c r="F66" i="3"/>
  <c r="F67" i="3"/>
  <c r="F705" i="3"/>
  <c r="F564" i="3"/>
  <c r="F723" i="3"/>
  <c r="F211" i="3"/>
  <c r="F710" i="3"/>
  <c r="F287" i="3"/>
  <c r="F740" i="3"/>
  <c r="F742" i="3"/>
  <c r="F68" i="3"/>
  <c r="F711" i="3"/>
  <c r="F714" i="3"/>
  <c r="F708" i="3"/>
  <c r="F707" i="3"/>
  <c r="F709" i="3"/>
  <c r="F738" i="3"/>
  <c r="F713" i="3"/>
  <c r="F724" i="3"/>
  <c r="F706" i="3"/>
  <c r="F727" i="3"/>
  <c r="F1137" i="3"/>
  <c r="F712" i="3"/>
  <c r="F694" i="3"/>
  <c r="F476" i="3"/>
  <c r="F734" i="3"/>
  <c r="F1051" i="3"/>
  <c r="F722" i="3"/>
  <c r="F744" i="3"/>
  <c r="F746" i="3"/>
  <c r="F1158" i="3"/>
  <c r="F69" i="3"/>
  <c r="F631" i="3"/>
  <c r="F754" i="3"/>
  <c r="F757" i="3"/>
  <c r="F764" i="3"/>
  <c r="F775" i="3"/>
  <c r="F875" i="3"/>
  <c r="F869" i="3"/>
  <c r="F768" i="3"/>
  <c r="F414" i="3"/>
  <c r="F760" i="3"/>
  <c r="F779" i="3"/>
  <c r="F773" i="3"/>
  <c r="F778" i="3"/>
  <c r="F767" i="3"/>
  <c r="F762" i="3"/>
  <c r="F771" i="3"/>
  <c r="F761" i="3"/>
  <c r="F70" i="3"/>
  <c r="F756" i="3"/>
  <c r="F463" i="3"/>
  <c r="F71" i="3"/>
  <c r="F774" i="3"/>
  <c r="F528" i="3"/>
  <c r="F1159" i="3"/>
  <c r="F777" i="3"/>
  <c r="F822" i="3"/>
  <c r="F1000" i="3"/>
  <c r="F655" i="3"/>
  <c r="F776" i="3"/>
  <c r="F793" i="3"/>
  <c r="F251" i="3"/>
  <c r="F572" i="3"/>
  <c r="F800" i="3"/>
  <c r="F1160" i="3"/>
  <c r="F784" i="3"/>
  <c r="F798" i="3"/>
  <c r="F782" i="3"/>
  <c r="F804" i="3"/>
  <c r="F121" i="3"/>
  <c r="F794" i="3"/>
  <c r="F788" i="3"/>
  <c r="F789" i="3"/>
  <c r="F781" i="3"/>
  <c r="F785" i="3"/>
  <c r="F783" i="3"/>
  <c r="F786" i="3"/>
  <c r="F803" i="3"/>
  <c r="F802" i="3"/>
  <c r="F791" i="3"/>
  <c r="F792" i="3"/>
  <c r="F797" i="3"/>
  <c r="F795" i="3"/>
  <c r="F805" i="3"/>
  <c r="F810" i="3"/>
  <c r="F813" i="3"/>
  <c r="F816" i="3"/>
  <c r="F831" i="3"/>
  <c r="F770" i="3"/>
  <c r="F819" i="3"/>
  <c r="F72" i="3"/>
  <c r="F825" i="3"/>
  <c r="F73" i="3"/>
  <c r="F829" i="3"/>
  <c r="F74" i="3"/>
  <c r="F824" i="3"/>
  <c r="F556" i="3"/>
  <c r="F833" i="3"/>
  <c r="F75" i="3"/>
  <c r="F809" i="3"/>
  <c r="F76" i="3"/>
  <c r="F818" i="3"/>
  <c r="F77" i="3"/>
  <c r="F78" i="3"/>
  <c r="F815" i="3"/>
  <c r="F79" i="3"/>
  <c r="F807" i="3"/>
  <c r="F812" i="3"/>
  <c r="F458" i="3"/>
  <c r="F835" i="3"/>
  <c r="F823" i="3"/>
  <c r="F80" i="3"/>
  <c r="F827" i="3"/>
  <c r="F81" i="3"/>
  <c r="F808" i="3"/>
  <c r="F826" i="3"/>
  <c r="F817" i="3"/>
  <c r="F811" i="3"/>
  <c r="F830" i="3"/>
  <c r="F82" i="3"/>
  <c r="F834" i="3"/>
  <c r="F747" i="3"/>
  <c r="F1161" i="3"/>
  <c r="F839" i="3"/>
  <c r="F843" i="3"/>
  <c r="F837" i="3"/>
  <c r="F1162" i="3"/>
  <c r="F845" i="3"/>
  <c r="F852" i="3"/>
  <c r="F890" i="3"/>
  <c r="F880" i="3"/>
  <c r="F874" i="3"/>
  <c r="F83" i="3"/>
  <c r="F84" i="3"/>
  <c r="F85" i="3"/>
  <c r="F894" i="3"/>
  <c r="F86" i="3"/>
  <c r="F848" i="3"/>
  <c r="F751" i="3"/>
  <c r="F1163" i="3"/>
  <c r="F895" i="3"/>
  <c r="F857" i="3"/>
  <c r="F347" i="3"/>
  <c r="F574" i="3"/>
  <c r="F124" i="3"/>
  <c r="F132" i="3"/>
  <c r="F877" i="3"/>
  <c r="F879" i="3"/>
  <c r="F1164" i="3"/>
  <c r="F915" i="3"/>
  <c r="F862" i="3"/>
  <c r="F847" i="3"/>
  <c r="F851" i="3"/>
  <c r="F853" i="3"/>
  <c r="F87" i="3"/>
  <c r="F859" i="3"/>
  <c r="F382" i="3"/>
  <c r="F861" i="3"/>
  <c r="F870" i="3"/>
  <c r="F828" i="3"/>
  <c r="F885" i="3"/>
  <c r="F866" i="3"/>
  <c r="F882" i="3"/>
  <c r="F638" i="3"/>
  <c r="F892" i="3"/>
  <c r="F896" i="3"/>
  <c r="F897" i="3"/>
  <c r="F908" i="3"/>
  <c r="F88" i="3"/>
  <c r="F927" i="3"/>
  <c r="F89" i="3"/>
  <c r="F90" i="3"/>
  <c r="F945" i="3"/>
  <c r="F249" i="3"/>
  <c r="F952" i="3"/>
  <c r="F337" i="3"/>
  <c r="F953" i="3"/>
  <c r="F905" i="3"/>
  <c r="F899" i="3"/>
  <c r="F772" i="3"/>
  <c r="F967" i="3"/>
  <c r="F1095" i="3"/>
  <c r="F910" i="3"/>
  <c r="F911" i="3"/>
  <c r="F906" i="3"/>
  <c r="F909" i="3"/>
  <c r="F957" i="3"/>
  <c r="F924" i="3"/>
  <c r="F91" i="3"/>
  <c r="F900" i="3"/>
  <c r="F964" i="3"/>
  <c r="F920" i="3"/>
  <c r="F92" i="3"/>
  <c r="F902" i="3"/>
  <c r="F310" i="3"/>
  <c r="F354" i="3"/>
  <c r="F926" i="3"/>
  <c r="F356" i="3"/>
  <c r="F993" i="3"/>
  <c r="F929" i="3"/>
  <c r="F353" i="3"/>
  <c r="F959" i="3"/>
  <c r="F940" i="3"/>
  <c r="F868" i="3"/>
  <c r="F956" i="3"/>
  <c r="F925" i="3"/>
  <c r="F934" i="3"/>
  <c r="F532" i="3"/>
  <c r="F918" i="3"/>
  <c r="F975" i="3"/>
  <c r="F93" i="3"/>
  <c r="F348" i="3"/>
  <c r="F427" i="3"/>
  <c r="F932" i="3"/>
  <c r="F612" i="3"/>
  <c r="F937" i="3"/>
  <c r="F930" i="3"/>
  <c r="F948" i="3"/>
  <c r="F962" i="3"/>
  <c r="F979" i="3"/>
  <c r="F936" i="3"/>
  <c r="F935" i="3"/>
  <c r="F806" i="3"/>
  <c r="F94" i="3"/>
  <c r="F95" i="3"/>
  <c r="F416" i="3"/>
  <c r="F96" i="3"/>
  <c r="F907" i="3"/>
  <c r="F633" i="3"/>
  <c r="F838" i="3"/>
  <c r="F796" i="3"/>
  <c r="F958" i="3"/>
  <c r="F950" i="3"/>
  <c r="F901" i="3"/>
  <c r="F961" i="3"/>
  <c r="F954" i="3"/>
  <c r="F917" i="3"/>
  <c r="F949" i="3"/>
  <c r="F951" i="3"/>
  <c r="F971" i="3"/>
  <c r="F931" i="3"/>
  <c r="F1121" i="3"/>
  <c r="F1135" i="3"/>
  <c r="F970" i="3"/>
  <c r="F592" i="3"/>
  <c r="F919" i="3"/>
  <c r="F903" i="3"/>
  <c r="F766" i="3"/>
  <c r="F726" i="3"/>
  <c r="F345" i="3"/>
  <c r="F960" i="3"/>
  <c r="F188" i="3"/>
  <c r="F933" i="3"/>
  <c r="F923" i="3"/>
  <c r="F97" i="3"/>
  <c r="F519" i="3"/>
  <c r="F98" i="3"/>
  <c r="F99" i="3"/>
  <c r="F946" i="3"/>
  <c r="F963" i="3"/>
  <c r="F100" i="3"/>
  <c r="F965" i="3"/>
  <c r="F914" i="3"/>
  <c r="F423" i="3"/>
  <c r="F976" i="3"/>
  <c r="F641" i="3"/>
  <c r="F101" i="3"/>
  <c r="F981" i="3"/>
  <c r="F968" i="3"/>
  <c r="F974" i="3"/>
  <c r="F973" i="3"/>
  <c r="F978" i="3"/>
  <c r="F832" i="3"/>
  <c r="F1014" i="3"/>
  <c r="F395" i="3"/>
  <c r="F102" i="3"/>
  <c r="F995" i="3"/>
  <c r="F103" i="3"/>
  <c r="F1013" i="3"/>
  <c r="F986" i="3"/>
  <c r="F651" i="3"/>
  <c r="F983" i="3"/>
  <c r="F1026" i="3"/>
  <c r="F876" i="3"/>
  <c r="F985" i="3"/>
  <c r="F1042" i="3"/>
  <c r="F994" i="3"/>
  <c r="F178" i="3"/>
  <c r="F1005" i="3"/>
  <c r="F104" i="3"/>
  <c r="F996" i="3"/>
  <c r="F1023" i="3"/>
  <c r="F483" i="3"/>
  <c r="F1020" i="3"/>
  <c r="F1002" i="3"/>
  <c r="F1003" i="3"/>
  <c r="F982" i="3"/>
  <c r="F1016" i="3"/>
  <c r="F1018" i="3"/>
  <c r="F1025" i="3"/>
  <c r="F673" i="3"/>
  <c r="F1031" i="3"/>
  <c r="F1032" i="3"/>
  <c r="F1019" i="3"/>
  <c r="F998" i="3"/>
  <c r="F1037" i="3"/>
  <c r="F1008" i="3"/>
  <c r="F1006" i="3"/>
  <c r="F1045" i="3"/>
  <c r="F1021" i="3"/>
  <c r="F1017" i="3"/>
  <c r="F759" i="3"/>
  <c r="F149" i="3"/>
  <c r="F992" i="3"/>
  <c r="F1038" i="3"/>
  <c r="F1001" i="3"/>
  <c r="F1012" i="3"/>
  <c r="F1024" i="3"/>
  <c r="F527" i="3"/>
  <c r="F105" i="3"/>
  <c r="F268" i="3"/>
  <c r="F1034" i="3"/>
  <c r="F1061" i="3"/>
  <c r="F1007" i="3"/>
  <c r="F534" i="3"/>
  <c r="F1011" i="3"/>
  <c r="F1040" i="3"/>
  <c r="F1033" i="3"/>
  <c r="F1028" i="3"/>
  <c r="F1039" i="3"/>
  <c r="F1015" i="3"/>
  <c r="F1043" i="3"/>
  <c r="F1044" i="3"/>
  <c r="F120" i="3"/>
  <c r="F1050" i="3"/>
  <c r="F1058" i="3"/>
  <c r="F1057" i="3"/>
  <c r="F1046" i="3"/>
  <c r="F1052" i="3"/>
  <c r="F177" i="3"/>
  <c r="F748" i="3"/>
  <c r="F969" i="3"/>
  <c r="F1062" i="3"/>
  <c r="F1063" i="3"/>
  <c r="F1165" i="3"/>
  <c r="F426" i="3"/>
  <c r="F510" i="3"/>
  <c r="F1064" i="3"/>
  <c r="F106" i="3"/>
  <c r="F1067" i="3"/>
  <c r="F1086" i="3"/>
  <c r="F1085" i="3"/>
  <c r="F1073" i="3"/>
  <c r="F1094" i="3"/>
  <c r="F1080" i="3"/>
  <c r="F1078" i="3"/>
  <c r="F535" i="3"/>
  <c r="F1079" i="3"/>
  <c r="F728" i="3"/>
  <c r="F107" i="3"/>
  <c r="F1092" i="3"/>
  <c r="F1076" i="3"/>
  <c r="F1090" i="3"/>
  <c r="F1072" i="3"/>
  <c r="F1074" i="3"/>
  <c r="F1087" i="3"/>
  <c r="F1101" i="3"/>
  <c r="F1077" i="3"/>
  <c r="F855" i="3"/>
  <c r="F1100" i="3"/>
  <c r="F1099" i="3"/>
  <c r="F1083" i="3"/>
  <c r="F1084" i="3"/>
  <c r="F605" i="3"/>
  <c r="F1081" i="3"/>
  <c r="F1088" i="3"/>
  <c r="F1071" i="3"/>
  <c r="F1089" i="3"/>
  <c r="F1093" i="3"/>
  <c r="F128" i="3"/>
  <c r="F1082" i="3"/>
  <c r="F642" i="3"/>
  <c r="F1166" i="3"/>
  <c r="F1107" i="3"/>
  <c r="F1112" i="3"/>
  <c r="F322" i="3"/>
  <c r="F1167" i="3"/>
  <c r="F1103" i="3"/>
  <c r="F1109" i="3"/>
  <c r="F1111" i="3"/>
  <c r="F108" i="3"/>
  <c r="F1118" i="3"/>
  <c r="F1110" i="3"/>
  <c r="F109" i="3"/>
  <c r="F587" i="3"/>
  <c r="F1116" i="3"/>
  <c r="F110" i="3"/>
  <c r="F1114" i="3"/>
  <c r="F1120" i="3"/>
  <c r="F1119" i="3"/>
  <c r="F1104" i="3"/>
  <c r="F1113" i="3"/>
  <c r="F1106" i="3"/>
  <c r="F1122" i="3"/>
  <c r="F365" i="3"/>
  <c r="F921" i="3"/>
  <c r="F1127" i="3"/>
  <c r="F111" i="3"/>
  <c r="F1128" i="3"/>
  <c r="F667" i="3"/>
  <c r="F112" i="3"/>
  <c r="F113" i="3"/>
  <c r="F114" i="3"/>
  <c r="F1132" i="3"/>
  <c r="F573" i="3"/>
  <c r="F1133" i="3"/>
  <c r="F780" i="3"/>
  <c r="F115" i="3"/>
  <c r="F367" i="3"/>
  <c r="F1059" i="3"/>
  <c r="F1138" i="3"/>
  <c r="F1140" i="3"/>
  <c r="F116" i="3"/>
  <c r="F117" i="3"/>
  <c r="F987" i="3"/>
  <c r="F836" i="3"/>
  <c r="F1136" i="3"/>
  <c r="F118" i="3"/>
  <c r="F801" i="3"/>
  <c r="F119" i="3"/>
  <c r="F157" i="3"/>
  <c r="F160" i="3"/>
  <c r="F413" i="3"/>
  <c r="F168" i="3"/>
  <c r="F195" i="3"/>
  <c r="F285" i="3"/>
  <c r="F151" i="3"/>
  <c r="F158" i="3"/>
  <c r="F169" i="3"/>
  <c r="F190" i="3"/>
  <c r="F1030" i="3"/>
  <c r="F239" i="3"/>
  <c r="F138" i="3"/>
  <c r="F216" i="3"/>
  <c r="F245" i="3"/>
  <c r="F372" i="3"/>
  <c r="F687" i="3"/>
  <c r="F292" i="3"/>
  <c r="F341" i="3"/>
  <c r="F298" i="3"/>
  <c r="F299" i="3"/>
  <c r="F316" i="3"/>
  <c r="F355" i="3"/>
  <c r="F297" i="3"/>
  <c r="F357" i="3"/>
  <c r="F342" i="3"/>
  <c r="E608" i="3"/>
  <c r="E558" i="3"/>
  <c r="E1048" i="3"/>
  <c r="E299" i="3"/>
  <c r="E342" i="3"/>
  <c r="D2" i="8"/>
  <c r="E1040" i="3"/>
  <c r="E1033" i="3"/>
  <c r="E1028" i="3"/>
  <c r="E1039" i="3"/>
  <c r="E1015" i="3"/>
  <c r="E1043" i="3"/>
  <c r="G1043" i="3" s="1"/>
  <c r="E1044" i="3"/>
  <c r="E120" i="3"/>
  <c r="E1050" i="3"/>
  <c r="E219" i="3"/>
  <c r="E1058" i="3"/>
  <c r="E1057" i="3"/>
  <c r="E1046" i="3"/>
  <c r="E1049" i="3"/>
  <c r="G1049" i="3" s="1"/>
  <c r="E1052" i="3"/>
  <c r="E177" i="3"/>
  <c r="E748" i="3"/>
  <c r="E969" i="3"/>
  <c r="E1062" i="3"/>
  <c r="E1063" i="3"/>
  <c r="E1165" i="3"/>
  <c r="E426" i="3"/>
  <c r="E510" i="3"/>
  <c r="E1064" i="3"/>
  <c r="E106" i="3"/>
  <c r="E1067" i="3"/>
  <c r="E1086" i="3"/>
  <c r="E1085" i="3"/>
  <c r="E1073" i="3"/>
  <c r="E1094" i="3"/>
  <c r="E1080" i="3"/>
  <c r="E1078" i="3"/>
  <c r="E535" i="3"/>
  <c r="E1079" i="3"/>
  <c r="E728" i="3"/>
  <c r="E107" i="3"/>
  <c r="E1092" i="3"/>
  <c r="E1076" i="3"/>
  <c r="E1090" i="3"/>
  <c r="E1072" i="3"/>
  <c r="E1074" i="3"/>
  <c r="E1087" i="3"/>
  <c r="E1101" i="3"/>
  <c r="E1077" i="3"/>
  <c r="E855" i="3"/>
  <c r="E1100" i="3"/>
  <c r="E1099" i="3"/>
  <c r="E1083" i="3"/>
  <c r="E1084" i="3"/>
  <c r="E605" i="3"/>
  <c r="E1081" i="3"/>
  <c r="E1088" i="3"/>
  <c r="E1071" i="3"/>
  <c r="E1089" i="3"/>
  <c r="E1093" i="3"/>
  <c r="E128" i="3"/>
  <c r="E1082" i="3"/>
  <c r="E642" i="3"/>
  <c r="E1166" i="3"/>
  <c r="E1107" i="3"/>
  <c r="E1112" i="3"/>
  <c r="E322" i="3"/>
  <c r="E1167" i="3"/>
  <c r="E1103" i="3"/>
  <c r="E1109" i="3"/>
  <c r="E1111" i="3"/>
  <c r="E108" i="3"/>
  <c r="E1118" i="3"/>
  <c r="E1110" i="3"/>
  <c r="E109" i="3"/>
  <c r="E587" i="3"/>
  <c r="E1116" i="3"/>
  <c r="E110" i="3"/>
  <c r="E1114" i="3"/>
  <c r="E1120" i="3"/>
  <c r="E1119" i="3"/>
  <c r="E1104" i="3"/>
  <c r="E1113" i="3"/>
  <c r="E1106" i="3"/>
  <c r="E1122" i="3"/>
  <c r="E365" i="3"/>
  <c r="E921" i="3"/>
  <c r="E1127" i="3"/>
  <c r="E111" i="3"/>
  <c r="E1128" i="3"/>
  <c r="E667" i="3"/>
  <c r="E112" i="3"/>
  <c r="E113" i="3"/>
  <c r="E114" i="3"/>
  <c r="E1132" i="3"/>
  <c r="E573" i="3"/>
  <c r="E1133" i="3"/>
  <c r="E780" i="3"/>
  <c r="E115" i="3"/>
  <c r="E367" i="3"/>
  <c r="E1059" i="3"/>
  <c r="E1138" i="3"/>
  <c r="E1140" i="3"/>
  <c r="E116" i="3"/>
  <c r="E117" i="3"/>
  <c r="E987" i="3"/>
  <c r="E836" i="3"/>
  <c r="E1136" i="3"/>
  <c r="E118" i="3"/>
  <c r="E801" i="3"/>
  <c r="E119" i="3"/>
  <c r="E873" i="3"/>
  <c r="E720" i="3"/>
  <c r="E1141" i="3"/>
  <c r="E1036" i="3"/>
  <c r="E218" i="3"/>
  <c r="E366" i="3"/>
  <c r="E163" i="3"/>
  <c r="E1097" i="3"/>
  <c r="E154" i="3"/>
  <c r="E376" i="3"/>
  <c r="E157" i="3"/>
  <c r="E160" i="3"/>
  <c r="E856" i="3"/>
  <c r="E413" i="3"/>
  <c r="E237" i="3"/>
  <c r="E159" i="3"/>
  <c r="E312" i="3"/>
  <c r="E763" i="3"/>
  <c r="E207" i="3"/>
  <c r="E865" i="3"/>
  <c r="E2" i="3"/>
  <c r="E205" i="3"/>
  <c r="E168" i="3"/>
  <c r="E386" i="3"/>
  <c r="E220" i="3"/>
  <c r="E670" i="3"/>
  <c r="E230" i="3"/>
  <c r="E134" i="3"/>
  <c r="E208" i="3"/>
  <c r="E498" i="3"/>
  <c r="E980" i="3"/>
  <c r="E939" i="3"/>
  <c r="E988" i="3"/>
  <c r="E195" i="3"/>
  <c r="E889" i="3"/>
  <c r="E814" i="3"/>
  <c r="E821" i="3"/>
  <c r="E878" i="3"/>
  <c r="E886" i="3"/>
  <c r="E887" i="3"/>
  <c r="G887" i="3" s="1"/>
  <c r="E165" i="3"/>
  <c r="E1108" i="3"/>
  <c r="E1117" i="3"/>
  <c r="E143" i="3"/>
  <c r="E136" i="3"/>
  <c r="E374" i="3"/>
  <c r="E863" i="3"/>
  <c r="E658" i="3"/>
  <c r="E369" i="3"/>
  <c r="E3" i="3"/>
  <c r="E4" i="3"/>
  <c r="E150" i="3"/>
  <c r="E854" i="3"/>
  <c r="E5" i="3"/>
  <c r="E644" i="3"/>
  <c r="E145" i="3"/>
  <c r="E858" i="3"/>
  <c r="E576" i="3"/>
  <c r="E285" i="3"/>
  <c r="E256" i="3"/>
  <c r="E286" i="3"/>
  <c r="E254" i="3"/>
  <c r="E274" i="3"/>
  <c r="E275" i="3"/>
  <c r="E288" i="3"/>
  <c r="E289" i="3"/>
  <c r="E1069" i="3"/>
  <c r="E147" i="3"/>
  <c r="E152" i="3"/>
  <c r="E151" i="3"/>
  <c r="E603" i="3"/>
  <c r="E470" i="3"/>
  <c r="E947" i="3"/>
  <c r="E6" i="3"/>
  <c r="E317" i="3"/>
  <c r="E361" i="3"/>
  <c r="E305" i="3"/>
  <c r="E301" i="3"/>
  <c r="E7" i="3"/>
  <c r="E8" i="3"/>
  <c r="E9" i="3"/>
  <c r="E360" i="3"/>
  <c r="E380" i="3"/>
  <c r="E158" i="3"/>
  <c r="E161" i="3"/>
  <c r="E235" i="3"/>
  <c r="E234" i="3"/>
  <c r="E452" i="3"/>
  <c r="E461" i="3"/>
  <c r="E1060" i="3"/>
  <c r="E169" i="3"/>
  <c r="E170" i="3"/>
  <c r="E505" i="3"/>
  <c r="E495" i="3"/>
  <c r="E508" i="3"/>
  <c r="E172" i="3"/>
  <c r="E472" i="3"/>
  <c r="E232" i="3"/>
  <c r="E176" i="3"/>
  <c r="E552" i="3"/>
  <c r="E174" i="3"/>
  <c r="E166" i="3"/>
  <c r="E431" i="3"/>
  <c r="E1098" i="3"/>
  <c r="E181" i="3"/>
  <c r="E182" i="3"/>
  <c r="E643" i="3"/>
  <c r="E611" i="3"/>
  <c r="E184" i="3"/>
  <c r="E183" i="3"/>
  <c r="E635" i="3"/>
  <c r="E1142" i="3"/>
  <c r="E686" i="3"/>
  <c r="E193" i="3"/>
  <c r="E702" i="3"/>
  <c r="E389" i="3"/>
  <c r="E715" i="3"/>
  <c r="E191" i="3"/>
  <c r="E190" i="3"/>
  <c r="E10" i="3"/>
  <c r="E363" i="3"/>
  <c r="E697" i="3"/>
  <c r="E260" i="3"/>
  <c r="E718" i="3"/>
  <c r="E721" i="3"/>
  <c r="E984" i="3"/>
  <c r="E11" i="3"/>
  <c r="E769" i="3"/>
  <c r="E203" i="3"/>
  <c r="E199" i="3"/>
  <c r="E198" i="3"/>
  <c r="E201" i="3"/>
  <c r="E197" i="3"/>
  <c r="E155" i="3"/>
  <c r="E455" i="3"/>
  <c r="E478" i="3"/>
  <c r="E729" i="3"/>
  <c r="E850" i="3"/>
  <c r="E883" i="3"/>
  <c r="E955" i="3"/>
  <c r="E871" i="3"/>
  <c r="E1143" i="3"/>
  <c r="E922" i="3"/>
  <c r="E1144" i="3"/>
  <c r="E210" i="3"/>
  <c r="E1115" i="3"/>
  <c r="E884" i="3"/>
  <c r="E1096" i="3"/>
  <c r="E1009" i="3"/>
  <c r="E214" i="3"/>
  <c r="E1145" i="3"/>
  <c r="E1030" i="3"/>
  <c r="E224" i="3"/>
  <c r="E1075" i="3"/>
  <c r="E12" i="3"/>
  <c r="E231" i="3"/>
  <c r="E227" i="3"/>
  <c r="E242" i="3"/>
  <c r="E13" i="3"/>
  <c r="E236" i="3"/>
  <c r="E1102" i="3"/>
  <c r="E1123" i="3"/>
  <c r="E148" i="3"/>
  <c r="E977" i="3"/>
  <c r="E206" i="3"/>
  <c r="E454" i="3"/>
  <c r="E179" i="3"/>
  <c r="E864" i="3"/>
  <c r="E215" i="3"/>
  <c r="E1022" i="3"/>
  <c r="E14" i="3"/>
  <c r="E200" i="3"/>
  <c r="E15" i="3"/>
  <c r="E881" i="3"/>
  <c r="E1029" i="3"/>
  <c r="E16" i="3"/>
  <c r="E209" i="3"/>
  <c r="E162" i="3"/>
  <c r="E17" i="3"/>
  <c r="E653" i="3"/>
  <c r="E652" i="3"/>
  <c r="E239" i="3"/>
  <c r="E18" i="3"/>
  <c r="E944" i="3"/>
  <c r="E131" i="3"/>
  <c r="E186" i="3"/>
  <c r="E185" i="3"/>
  <c r="E187" i="3"/>
  <c r="E130" i="3"/>
  <c r="E129" i="3"/>
  <c r="E752" i="3"/>
  <c r="E196" i="3"/>
  <c r="E750" i="3"/>
  <c r="E189" i="3"/>
  <c r="E144" i="3"/>
  <c r="E1065" i="3"/>
  <c r="E669" i="3"/>
  <c r="E19" i="3"/>
  <c r="E137" i="3"/>
  <c r="E391" i="3"/>
  <c r="E240" i="3"/>
  <c r="E194" i="3"/>
  <c r="E226" i="3"/>
  <c r="E138" i="3"/>
  <c r="E408" i="3"/>
  <c r="E139" i="3"/>
  <c r="E202" i="3"/>
  <c r="E135" i="3"/>
  <c r="E570" i="3"/>
  <c r="E167" i="3"/>
  <c r="E753" i="3"/>
  <c r="E180" i="3"/>
  <c r="E872" i="3"/>
  <c r="E204" i="3"/>
  <c r="E790" i="3"/>
  <c r="E225" i="3"/>
  <c r="E860" i="3"/>
  <c r="E228" i="3"/>
  <c r="E141" i="3"/>
  <c r="E142" i="3"/>
  <c r="E1146" i="3"/>
  <c r="E164" i="3"/>
  <c r="E213" i="3"/>
  <c r="E153" i="3"/>
  <c r="E192" i="3"/>
  <c r="E20" i="3"/>
  <c r="E133" i="3"/>
  <c r="E459" i="3"/>
  <c r="E212" i="3"/>
  <c r="E684" i="3"/>
  <c r="E238" i="3"/>
  <c r="E507" i="3"/>
  <c r="E272" i="3"/>
  <c r="E625" i="3"/>
  <c r="E1068" i="3"/>
  <c r="E1035" i="3"/>
  <c r="E217" i="3"/>
  <c r="E221" i="3"/>
  <c r="E21" i="3"/>
  <c r="E222" i="3"/>
  <c r="G222" i="3" s="1"/>
  <c r="E216" i="3"/>
  <c r="E146" i="3"/>
  <c r="E1041" i="3"/>
  <c r="E223" i="3"/>
  <c r="E22" i="3"/>
  <c r="E942" i="3"/>
  <c r="E175" i="3"/>
  <c r="E171" i="3"/>
  <c r="E127" i="3"/>
  <c r="E173" i="3"/>
  <c r="E241" i="3"/>
  <c r="E318" i="3"/>
  <c r="E259" i="3"/>
  <c r="E290" i="3"/>
  <c r="E1147" i="3"/>
  <c r="E243" i="3"/>
  <c r="E265" i="3"/>
  <c r="E263" i="3"/>
  <c r="E765" i="3"/>
  <c r="E255" i="3"/>
  <c r="E409" i="3"/>
  <c r="E266" i="3"/>
  <c r="E258" i="3"/>
  <c r="E282" i="3"/>
  <c r="E267" i="3"/>
  <c r="E271" i="3"/>
  <c r="E279" i="3"/>
  <c r="E291" i="3"/>
  <c r="E262" i="3"/>
  <c r="E246" i="3"/>
  <c r="E257" i="3"/>
  <c r="E542" i="3"/>
  <c r="E283" i="3"/>
  <c r="E594" i="3"/>
  <c r="E276" i="3"/>
  <c r="E293" i="3"/>
  <c r="E264" i="3"/>
  <c r="E247" i="3"/>
  <c r="E269" i="3"/>
  <c r="E270" i="3"/>
  <c r="E23" i="3"/>
  <c r="E24" i="3"/>
  <c r="E294" i="3"/>
  <c r="E281" i="3"/>
  <c r="E295" i="3"/>
  <c r="E245" i="3"/>
  <c r="E261" i="3"/>
  <c r="E647" i="3"/>
  <c r="E273" i="3"/>
  <c r="E372" i="3"/>
  <c r="E277" i="3"/>
  <c r="E687" i="3"/>
  <c r="E278" i="3"/>
  <c r="E25" i="3"/>
  <c r="E250" i="3"/>
  <c r="E26" i="3"/>
  <c r="E548" i="3"/>
  <c r="E332" i="3"/>
  <c r="E27" i="3"/>
  <c r="E28" i="3"/>
  <c r="E311" i="3"/>
  <c r="E1131" i="3"/>
  <c r="E730" i="3"/>
  <c r="E336" i="3"/>
  <c r="E302" i="3"/>
  <c r="E296" i="3"/>
  <c r="E609" i="3"/>
  <c r="E321" i="3"/>
  <c r="E292" i="3"/>
  <c r="E306" i="3"/>
  <c r="E29" i="3"/>
  <c r="E637" i="3"/>
  <c r="E943" i="3"/>
  <c r="E343" i="3"/>
  <c r="E341" i="3"/>
  <c r="E30" i="3"/>
  <c r="E31" i="3"/>
  <c r="E304" i="3"/>
  <c r="E327" i="3"/>
  <c r="E1124" i="3"/>
  <c r="E307" i="3"/>
  <c r="E313" i="3"/>
  <c r="E314" i="3"/>
  <c r="E308" i="3"/>
  <c r="E333" i="3"/>
  <c r="E326" i="3"/>
  <c r="E325" i="3"/>
  <c r="E298" i="3"/>
  <c r="E316" i="3"/>
  <c r="E32" i="3"/>
  <c r="E355" i="3"/>
  <c r="E33" i="3"/>
  <c r="E34" i="3"/>
  <c r="E358" i="3"/>
  <c r="E346" i="3"/>
  <c r="E35" i="3"/>
  <c r="E1130" i="3"/>
  <c r="E328" i="3"/>
  <c r="E891" i="3"/>
  <c r="E36" i="3"/>
  <c r="E916" i="3"/>
  <c r="E329" i="3"/>
  <c r="E252" i="3"/>
  <c r="E37" i="3"/>
  <c r="E320" i="3"/>
  <c r="E1148" i="3"/>
  <c r="E330" i="3"/>
  <c r="E303" i="3"/>
  <c r="E340" i="3"/>
  <c r="E315" i="3"/>
  <c r="E434" i="3"/>
  <c r="E1053" i="3"/>
  <c r="E362" i="3"/>
  <c r="E38" i="3"/>
  <c r="E344" i="3"/>
  <c r="E339" i="3"/>
  <c r="E319" i="3"/>
  <c r="E39" i="3"/>
  <c r="E123" i="3"/>
  <c r="E324" i="3"/>
  <c r="E623" i="3"/>
  <c r="E338" i="3"/>
  <c r="E1149" i="3"/>
  <c r="E334" i="3"/>
  <c r="E1070" i="3"/>
  <c r="E335" i="3"/>
  <c r="E364" i="3"/>
  <c r="E140" i="3"/>
  <c r="E297" i="3"/>
  <c r="E350" i="3"/>
  <c r="E309" i="3"/>
  <c r="E300" i="3"/>
  <c r="E357" i="3"/>
  <c r="E351" i="3"/>
  <c r="E359" i="3"/>
  <c r="E368" i="3"/>
  <c r="E1150" i="3"/>
  <c r="E352" i="3"/>
  <c r="E371" i="3"/>
  <c r="E619" i="3"/>
  <c r="E40" i="3"/>
  <c r="E41" i="3"/>
  <c r="E397" i="3"/>
  <c r="E396" i="3"/>
  <c r="E244" i="3"/>
  <c r="E375" i="3"/>
  <c r="E370" i="3"/>
  <c r="E385" i="3"/>
  <c r="E42" i="3"/>
  <c r="E394" i="3"/>
  <c r="E1151" i="3"/>
  <c r="E377" i="3"/>
  <c r="E393" i="3"/>
  <c r="E378" i="3"/>
  <c r="E1055" i="3"/>
  <c r="E388" i="3"/>
  <c r="E704" i="3"/>
  <c r="E387" i="3"/>
  <c r="E383" i="3"/>
  <c r="E1054" i="3"/>
  <c r="E520" i="3"/>
  <c r="E390" i="3"/>
  <c r="E373" i="3"/>
  <c r="E384" i="3"/>
  <c r="E1152" i="3"/>
  <c r="E410" i="3"/>
  <c r="E1056" i="3"/>
  <c r="E411" i="3"/>
  <c r="E428" i="3"/>
  <c r="E438" i="3"/>
  <c r="E400" i="3"/>
  <c r="E415" i="3"/>
  <c r="E398" i="3"/>
  <c r="E407" i="3"/>
  <c r="E439" i="3"/>
  <c r="E43" i="3"/>
  <c r="E402" i="3"/>
  <c r="E403" i="3"/>
  <c r="E735" i="3"/>
  <c r="E733" i="3"/>
  <c r="E420" i="3"/>
  <c r="E280" i="3"/>
  <c r="E417" i="3"/>
  <c r="E494" i="3"/>
  <c r="E1047" i="3"/>
  <c r="E404" i="3"/>
  <c r="E421" i="3"/>
  <c r="E841" i="3"/>
  <c r="E422" i="3"/>
  <c r="E126" i="3"/>
  <c r="E424" i="3"/>
  <c r="E425" i="3"/>
  <c r="E418" i="3"/>
  <c r="E430" i="3"/>
  <c r="E429" i="3"/>
  <c r="E1153" i="3"/>
  <c r="E44" i="3"/>
  <c r="E401" i="3"/>
  <c r="E405" i="3"/>
  <c r="E716" i="3"/>
  <c r="E419" i="3"/>
  <c r="E399" i="3"/>
  <c r="E432" i="3"/>
  <c r="E435" i="3"/>
  <c r="E433" i="3"/>
  <c r="E412" i="3"/>
  <c r="E1126" i="3"/>
  <c r="E1125" i="3"/>
  <c r="E1129" i="3"/>
  <c r="E661" i="3"/>
  <c r="E284" i="3"/>
  <c r="E437" i="3"/>
  <c r="E406" i="3"/>
  <c r="E840" i="3"/>
  <c r="E446" i="3"/>
  <c r="E445" i="3"/>
  <c r="E473" i="3"/>
  <c r="E462" i="3"/>
  <c r="E453" i="3"/>
  <c r="E1105" i="3"/>
  <c r="E447" i="3"/>
  <c r="E440" i="3"/>
  <c r="E442" i="3"/>
  <c r="E460" i="3"/>
  <c r="E45" i="3"/>
  <c r="E471" i="3"/>
  <c r="E469" i="3"/>
  <c r="E46" i="3"/>
  <c r="E441" i="3"/>
  <c r="E125" i="3"/>
  <c r="E444" i="3"/>
  <c r="E893" i="3"/>
  <c r="E449" i="3"/>
  <c r="E248" i="3"/>
  <c r="E253" i="3"/>
  <c r="E443" i="3"/>
  <c r="E506" i="3"/>
  <c r="E451" i="3"/>
  <c r="E474" i="3"/>
  <c r="E456" i="3"/>
  <c r="E475" i="3"/>
  <c r="E663" i="3"/>
  <c r="E666" i="3"/>
  <c r="E1091" i="3"/>
  <c r="E758" i="3"/>
  <c r="E465" i="3"/>
  <c r="E464" i="3"/>
  <c r="E466" i="3"/>
  <c r="E467" i="3"/>
  <c r="E448" i="3"/>
  <c r="E468" i="3"/>
  <c r="E47" i="3"/>
  <c r="E480" i="3"/>
  <c r="E485" i="3"/>
  <c r="E493" i="3"/>
  <c r="E511" i="3"/>
  <c r="E481" i="3"/>
  <c r="E48" i="3"/>
  <c r="E1004" i="3"/>
  <c r="E503" i="3"/>
  <c r="E489" i="3"/>
  <c r="E457" i="3"/>
  <c r="E487" i="3"/>
  <c r="E501" i="3"/>
  <c r="E509" i="3"/>
  <c r="E492" i="3"/>
  <c r="E500" i="3"/>
  <c r="E49" i="3"/>
  <c r="E504" i="3"/>
  <c r="E867" i="3"/>
  <c r="E496" i="3"/>
  <c r="E499" i="3"/>
  <c r="E477" i="3"/>
  <c r="E502" i="3"/>
  <c r="E50" i="3"/>
  <c r="E484" i="3"/>
  <c r="E482" i="3"/>
  <c r="E497" i="3"/>
  <c r="E491" i="3"/>
  <c r="E991" i="3"/>
  <c r="E51" i="3"/>
  <c r="E488" i="3"/>
  <c r="E479" i="3"/>
  <c r="E490" i="3"/>
  <c r="E513" i="3"/>
  <c r="E323" i="3"/>
  <c r="E515" i="3"/>
  <c r="E52" i="3"/>
  <c r="E516" i="3"/>
  <c r="E524" i="3"/>
  <c r="E512" i="3"/>
  <c r="E529" i="3"/>
  <c r="E526" i="3"/>
  <c r="E530" i="3"/>
  <c r="E53" i="3"/>
  <c r="E514" i="3"/>
  <c r="E1154" i="3"/>
  <c r="E517" i="3"/>
  <c r="E523" i="3"/>
  <c r="E584" i="3"/>
  <c r="E533" i="3"/>
  <c r="E521" i="3"/>
  <c r="E555" i="3"/>
  <c r="E450" i="3"/>
  <c r="E787" i="3"/>
  <c r="E531" i="3"/>
  <c r="E522" i="3"/>
  <c r="E54" i="3"/>
  <c r="E536" i="3"/>
  <c r="E537" i="3"/>
  <c r="E156" i="3"/>
  <c r="E518" i="3"/>
  <c r="E799" i="3"/>
  <c r="E349" i="3"/>
  <c r="E525" i="3"/>
  <c r="E844" i="3"/>
  <c r="E538" i="3"/>
  <c r="E55" i="3"/>
  <c r="E543" i="3"/>
  <c r="E544" i="3"/>
  <c r="E571" i="3"/>
  <c r="E546" i="3"/>
  <c r="E846" i="3"/>
  <c r="E547" i="3"/>
  <c r="E888" i="3"/>
  <c r="E569" i="3"/>
  <c r="E540" i="3"/>
  <c r="E545" i="3"/>
  <c r="E551" i="3"/>
  <c r="E233" i="3"/>
  <c r="E229" i="3"/>
  <c r="E549" i="3"/>
  <c r="E539" i="3"/>
  <c r="E550" i="3"/>
  <c r="E56" i="3"/>
  <c r="E554" i="3"/>
  <c r="E966" i="3"/>
  <c r="E57" i="3"/>
  <c r="E568" i="3"/>
  <c r="E562" i="3"/>
  <c r="E557" i="3"/>
  <c r="E559" i="3"/>
  <c r="E541" i="3"/>
  <c r="E719" i="3"/>
  <c r="E1155" i="3"/>
  <c r="E567" i="3"/>
  <c r="E566" i="3"/>
  <c r="E565" i="3"/>
  <c r="E563" i="3"/>
  <c r="E553" i="3"/>
  <c r="E58" i="3"/>
  <c r="E590" i="3"/>
  <c r="E588" i="3"/>
  <c r="E583" i="3"/>
  <c r="E581" i="3"/>
  <c r="E579" i="3"/>
  <c r="E580" i="3"/>
  <c r="E575" i="3"/>
  <c r="E1139" i="3"/>
  <c r="E601" i="3"/>
  <c r="E582" i="3"/>
  <c r="E604" i="3"/>
  <c r="E597" i="3"/>
  <c r="E591" i="3"/>
  <c r="E578" i="3"/>
  <c r="E1156" i="3"/>
  <c r="E436" i="3"/>
  <c r="E589" i="3"/>
  <c r="E577" i="3"/>
  <c r="E585" i="3"/>
  <c r="E586" i="3"/>
  <c r="E600" i="3"/>
  <c r="E598" i="3"/>
  <c r="E820" i="3"/>
  <c r="E602" i="3"/>
  <c r="E593" i="3"/>
  <c r="E59" i="3"/>
  <c r="E595" i="3"/>
  <c r="E379" i="3"/>
  <c r="E596" i="3"/>
  <c r="E599" i="3"/>
  <c r="E628" i="3"/>
  <c r="E629" i="3"/>
  <c r="E630" i="3"/>
  <c r="E737" i="3"/>
  <c r="E632" i="3"/>
  <c r="E613" i="3"/>
  <c r="E615" i="3"/>
  <c r="E636" i="3"/>
  <c r="E620" i="3"/>
  <c r="E616" i="3"/>
  <c r="E622" i="3"/>
  <c r="E560" i="3"/>
  <c r="E626" i="3"/>
  <c r="E627" i="3"/>
  <c r="E60" i="3"/>
  <c r="E617" i="3"/>
  <c r="E610" i="3"/>
  <c r="E614" i="3"/>
  <c r="E607" i="3"/>
  <c r="E618" i="3"/>
  <c r="E639" i="3"/>
  <c r="E634" i="3"/>
  <c r="E624" i="3"/>
  <c r="E640" i="3"/>
  <c r="E621" i="3"/>
  <c r="E606" i="3"/>
  <c r="E645" i="3"/>
  <c r="E677" i="3"/>
  <c r="E678" i="3"/>
  <c r="E649" i="3"/>
  <c r="E392" i="3"/>
  <c r="E685" i="3"/>
  <c r="E676" i="3"/>
  <c r="E650" i="3"/>
  <c r="E656" i="3"/>
  <c r="E679" i="3"/>
  <c r="E657" i="3"/>
  <c r="E668" i="3"/>
  <c r="E662" i="3"/>
  <c r="E646" i="3"/>
  <c r="E654" i="3"/>
  <c r="E648" i="3"/>
  <c r="E671" i="3"/>
  <c r="E664" i="3"/>
  <c r="E672" i="3"/>
  <c r="E675" i="3"/>
  <c r="E674" i="3"/>
  <c r="E1134" i="3"/>
  <c r="E1066" i="3"/>
  <c r="E680" i="3"/>
  <c r="E681" i="3"/>
  <c r="E683" i="3"/>
  <c r="E665" i="3"/>
  <c r="E660" i="3"/>
  <c r="E381" i="3"/>
  <c r="E486" i="3"/>
  <c r="E331" i="3"/>
  <c r="E682" i="3"/>
  <c r="E61" i="3"/>
  <c r="E659" i="3"/>
  <c r="E62" i="3"/>
  <c r="E700" i="3"/>
  <c r="E1157" i="3"/>
  <c r="E561" i="3"/>
  <c r="E63" i="3"/>
  <c r="E695" i="3"/>
  <c r="E739" i="3"/>
  <c r="E64" i="3"/>
  <c r="E65" i="3"/>
  <c r="E698" i="3"/>
  <c r="E691" i="3"/>
  <c r="E741" i="3"/>
  <c r="E912" i="3"/>
  <c r="E913" i="3"/>
  <c r="E690" i="3"/>
  <c r="E703" i="3"/>
  <c r="E701" i="3"/>
  <c r="E725" i="3"/>
  <c r="E731" i="3"/>
  <c r="E732" i="3"/>
  <c r="E688" i="3"/>
  <c r="G688" i="3" s="1"/>
  <c r="E122" i="3"/>
  <c r="E689" i="3"/>
  <c r="E696" i="3"/>
  <c r="E717" i="3"/>
  <c r="E693" i="3"/>
  <c r="E692" i="3"/>
  <c r="E736" i="3"/>
  <c r="E743" i="3"/>
  <c r="E745" i="3"/>
  <c r="E699" i="3"/>
  <c r="E66" i="3"/>
  <c r="E67" i="3"/>
  <c r="E705" i="3"/>
  <c r="E564" i="3"/>
  <c r="E723" i="3"/>
  <c r="E211" i="3"/>
  <c r="E710" i="3"/>
  <c r="E287" i="3"/>
  <c r="E740" i="3"/>
  <c r="E742" i="3"/>
  <c r="E68" i="3"/>
  <c r="E711" i="3"/>
  <c r="E714" i="3"/>
  <c r="E708" i="3"/>
  <c r="E707" i="3"/>
  <c r="E709" i="3"/>
  <c r="E738" i="3"/>
  <c r="E713" i="3"/>
  <c r="E724" i="3"/>
  <c r="E706" i="3"/>
  <c r="E727" i="3"/>
  <c r="E1137" i="3"/>
  <c r="G1137" i="3" s="1"/>
  <c r="E712" i="3"/>
  <c r="E694" i="3"/>
  <c r="E476" i="3"/>
  <c r="E734" i="3"/>
  <c r="E1051" i="3"/>
  <c r="E722" i="3"/>
  <c r="E744" i="3"/>
  <c r="E746" i="3"/>
  <c r="E1158" i="3"/>
  <c r="E69" i="3"/>
  <c r="E631" i="3"/>
  <c r="E754" i="3"/>
  <c r="E757" i="3"/>
  <c r="E764" i="3"/>
  <c r="E775" i="3"/>
  <c r="E875" i="3"/>
  <c r="E869" i="3"/>
  <c r="E768" i="3"/>
  <c r="E414" i="3"/>
  <c r="E760" i="3"/>
  <c r="E779" i="3"/>
  <c r="E773" i="3"/>
  <c r="E778" i="3"/>
  <c r="E767" i="3"/>
  <c r="E762" i="3"/>
  <c r="E771" i="3"/>
  <c r="E761" i="3"/>
  <c r="E70" i="3"/>
  <c r="E756" i="3"/>
  <c r="E463" i="3"/>
  <c r="E71" i="3"/>
  <c r="E774" i="3"/>
  <c r="E528" i="3"/>
  <c r="E1159" i="3"/>
  <c r="E777" i="3"/>
  <c r="E822" i="3"/>
  <c r="E755" i="3"/>
  <c r="E1000" i="3"/>
  <c r="E655" i="3"/>
  <c r="E776" i="3"/>
  <c r="E793" i="3"/>
  <c r="E251" i="3"/>
  <c r="E572" i="3"/>
  <c r="E800" i="3"/>
  <c r="E1160" i="3"/>
  <c r="E784" i="3"/>
  <c r="E798" i="3"/>
  <c r="E782" i="3"/>
  <c r="E804" i="3"/>
  <c r="G804" i="3" s="1"/>
  <c r="E121" i="3"/>
  <c r="E794" i="3"/>
  <c r="E788" i="3"/>
  <c r="E789" i="3"/>
  <c r="E781" i="3"/>
  <c r="E785" i="3"/>
  <c r="E783" i="3"/>
  <c r="E786" i="3"/>
  <c r="E803" i="3"/>
  <c r="E802" i="3"/>
  <c r="E791" i="3"/>
  <c r="E792" i="3"/>
  <c r="E797" i="3"/>
  <c r="E795" i="3"/>
  <c r="E805" i="3"/>
  <c r="E810" i="3"/>
  <c r="E813" i="3"/>
  <c r="E816" i="3"/>
  <c r="E831" i="3"/>
  <c r="E770" i="3"/>
  <c r="E819" i="3"/>
  <c r="E72" i="3"/>
  <c r="E825" i="3"/>
  <c r="E73" i="3"/>
  <c r="E829" i="3"/>
  <c r="E74" i="3"/>
  <c r="E824" i="3"/>
  <c r="E556" i="3"/>
  <c r="E833" i="3"/>
  <c r="E75" i="3"/>
  <c r="E809" i="3"/>
  <c r="E76" i="3"/>
  <c r="E818" i="3"/>
  <c r="E77" i="3"/>
  <c r="E78" i="3"/>
  <c r="E815" i="3"/>
  <c r="E79" i="3"/>
  <c r="E807" i="3"/>
  <c r="E812" i="3"/>
  <c r="E458" i="3"/>
  <c r="E835" i="3"/>
  <c r="E823" i="3"/>
  <c r="E80" i="3"/>
  <c r="E827" i="3"/>
  <c r="E81" i="3"/>
  <c r="E808" i="3"/>
  <c r="E826" i="3"/>
  <c r="E817" i="3"/>
  <c r="E811" i="3"/>
  <c r="E830" i="3"/>
  <c r="E82" i="3"/>
  <c r="E834" i="3"/>
  <c r="E747" i="3"/>
  <c r="E1161" i="3"/>
  <c r="E839" i="3"/>
  <c r="E842" i="3"/>
  <c r="E843" i="3"/>
  <c r="E837" i="3"/>
  <c r="E1162" i="3"/>
  <c r="E845" i="3"/>
  <c r="E852" i="3"/>
  <c r="E890" i="3"/>
  <c r="E880" i="3"/>
  <c r="E874" i="3"/>
  <c r="E83" i="3"/>
  <c r="E84" i="3"/>
  <c r="E85" i="3"/>
  <c r="E894" i="3"/>
  <c r="E86" i="3"/>
  <c r="E848" i="3"/>
  <c r="E751" i="3"/>
  <c r="E1163" i="3"/>
  <c r="E895" i="3"/>
  <c r="E857" i="3"/>
  <c r="E347" i="3"/>
  <c r="E574" i="3"/>
  <c r="E124" i="3"/>
  <c r="E132" i="3"/>
  <c r="E877" i="3"/>
  <c r="E879" i="3"/>
  <c r="E1164" i="3"/>
  <c r="E915" i="3"/>
  <c r="E862" i="3"/>
  <c r="E847" i="3"/>
  <c r="E849" i="3"/>
  <c r="E851" i="3"/>
  <c r="E853" i="3"/>
  <c r="E87" i="3"/>
  <c r="E859" i="3"/>
  <c r="E382" i="3"/>
  <c r="E861" i="3"/>
  <c r="E870" i="3"/>
  <c r="E828" i="3"/>
  <c r="E885" i="3"/>
  <c r="E866" i="3"/>
  <c r="E882" i="3"/>
  <c r="E638" i="3"/>
  <c r="E892" i="3"/>
  <c r="E896" i="3"/>
  <c r="E897" i="3"/>
  <c r="E898" i="3"/>
  <c r="E908" i="3"/>
  <c r="E88" i="3"/>
  <c r="E927" i="3"/>
  <c r="E89" i="3"/>
  <c r="E938" i="3"/>
  <c r="E90" i="3"/>
  <c r="E945" i="3"/>
  <c r="E249" i="3"/>
  <c r="E952" i="3"/>
  <c r="E337" i="3"/>
  <c r="E953" i="3"/>
  <c r="E905" i="3"/>
  <c r="E899" i="3"/>
  <c r="E772" i="3"/>
  <c r="E967" i="3"/>
  <c r="E904" i="3"/>
  <c r="E1095" i="3"/>
  <c r="E910" i="3"/>
  <c r="E911" i="3"/>
  <c r="E906" i="3"/>
  <c r="E909" i="3"/>
  <c r="E957" i="3"/>
  <c r="E924" i="3"/>
  <c r="E91" i="3"/>
  <c r="E900" i="3"/>
  <c r="E964" i="3"/>
  <c r="E920" i="3"/>
  <c r="E92" i="3"/>
  <c r="E902" i="3"/>
  <c r="E310" i="3"/>
  <c r="E354" i="3"/>
  <c r="E926" i="3"/>
  <c r="E356" i="3"/>
  <c r="E993" i="3"/>
  <c r="E929" i="3"/>
  <c r="E353" i="3"/>
  <c r="E959" i="3"/>
  <c r="E940" i="3"/>
  <c r="E868" i="3"/>
  <c r="E928" i="3"/>
  <c r="E956" i="3"/>
  <c r="E925" i="3"/>
  <c r="E934" i="3"/>
  <c r="E532" i="3"/>
  <c r="E918" i="3"/>
  <c r="E975" i="3"/>
  <c r="E93" i="3"/>
  <c r="E348" i="3"/>
  <c r="G348" i="3" s="1"/>
  <c r="E427" i="3"/>
  <c r="E932" i="3"/>
  <c r="E612" i="3"/>
  <c r="G612" i="3" s="1"/>
  <c r="E937" i="3"/>
  <c r="G937" i="3" s="1"/>
  <c r="E930" i="3"/>
  <c r="E948" i="3"/>
  <c r="E962" i="3"/>
  <c r="E979" i="3"/>
  <c r="G979" i="3" s="1"/>
  <c r="E936" i="3"/>
  <c r="E935" i="3"/>
  <c r="E806" i="3"/>
  <c r="E94" i="3"/>
  <c r="E95" i="3"/>
  <c r="G95" i="3" s="1"/>
  <c r="E416" i="3"/>
  <c r="E96" i="3"/>
  <c r="E907" i="3"/>
  <c r="G907" i="3" s="1"/>
  <c r="E633" i="3"/>
  <c r="E838" i="3"/>
  <c r="E796" i="3"/>
  <c r="G796" i="3" s="1"/>
  <c r="E958" i="3"/>
  <c r="G958" i="3" s="1"/>
  <c r="E950" i="3"/>
  <c r="E901" i="3"/>
  <c r="E961" i="3"/>
  <c r="E954" i="3"/>
  <c r="G954" i="3" s="1"/>
  <c r="E917" i="3"/>
  <c r="E949" i="3"/>
  <c r="E951" i="3"/>
  <c r="E971" i="3"/>
  <c r="E931" i="3"/>
  <c r="E1121" i="3"/>
  <c r="E1135" i="3"/>
  <c r="E970" i="3"/>
  <c r="G970" i="3" s="1"/>
  <c r="E592" i="3"/>
  <c r="E919" i="3"/>
  <c r="E903" i="3"/>
  <c r="G903" i="3" s="1"/>
  <c r="E766" i="3"/>
  <c r="G766" i="3" s="1"/>
  <c r="E726" i="3"/>
  <c r="E345" i="3"/>
  <c r="E960" i="3"/>
  <c r="E188" i="3"/>
  <c r="G188" i="3" s="1"/>
  <c r="E933" i="3"/>
  <c r="E923" i="3"/>
  <c r="E97" i="3"/>
  <c r="E519" i="3"/>
  <c r="E98" i="3"/>
  <c r="E99" i="3"/>
  <c r="E946" i="3"/>
  <c r="E963" i="3"/>
  <c r="G963" i="3" s="1"/>
  <c r="E100" i="3"/>
  <c r="E965" i="3"/>
  <c r="E914" i="3"/>
  <c r="G914" i="3" s="1"/>
  <c r="E423" i="3"/>
  <c r="G423" i="3" s="1"/>
  <c r="E976" i="3"/>
  <c r="E641" i="3"/>
  <c r="E101" i="3"/>
  <c r="E981" i="3"/>
  <c r="G981" i="3" s="1"/>
  <c r="E941" i="3"/>
  <c r="E968" i="3"/>
  <c r="E974" i="3"/>
  <c r="E973" i="3"/>
  <c r="E972" i="3"/>
  <c r="E978" i="3"/>
  <c r="E832" i="3"/>
  <c r="E1014" i="3"/>
  <c r="E395" i="3"/>
  <c r="E102" i="3"/>
  <c r="E995" i="3"/>
  <c r="G995" i="3" s="1"/>
  <c r="E103" i="3"/>
  <c r="E1013" i="3"/>
  <c r="E986" i="3"/>
  <c r="E651" i="3"/>
  <c r="E983" i="3"/>
  <c r="E1026" i="3"/>
  <c r="E989" i="3"/>
  <c r="E876" i="3"/>
  <c r="E985" i="3"/>
  <c r="E1042" i="3"/>
  <c r="E994" i="3"/>
  <c r="E178" i="3"/>
  <c r="E1005" i="3"/>
  <c r="E104" i="3"/>
  <c r="E996" i="3"/>
  <c r="E997" i="3"/>
  <c r="E1023" i="3"/>
  <c r="E483" i="3"/>
  <c r="E1020" i="3"/>
  <c r="E1002" i="3"/>
  <c r="E1003" i="3"/>
  <c r="E982" i="3"/>
  <c r="E1016" i="3"/>
  <c r="E1018" i="3"/>
  <c r="E1025" i="3"/>
  <c r="E673" i="3"/>
  <c r="E1031" i="3"/>
  <c r="E1032" i="3"/>
  <c r="E1019" i="3"/>
  <c r="E998" i="3"/>
  <c r="E1037" i="3"/>
  <c r="E1027" i="3"/>
  <c r="G1027" i="3" s="1"/>
  <c r="E1008" i="3"/>
  <c r="E1006" i="3"/>
  <c r="E1045" i="3"/>
  <c r="E1021" i="3"/>
  <c r="E1017" i="3"/>
  <c r="E759" i="3"/>
  <c r="E149" i="3"/>
  <c r="E992" i="3"/>
  <c r="E1038" i="3"/>
  <c r="E1001" i="3"/>
  <c r="E1012" i="3"/>
  <c r="E1024" i="3"/>
  <c r="E999" i="3"/>
  <c r="E527" i="3"/>
  <c r="E105" i="3"/>
  <c r="E268" i="3"/>
  <c r="E1034" i="3"/>
  <c r="E990" i="3"/>
  <c r="E1061" i="3"/>
  <c r="E1007" i="3"/>
  <c r="E534" i="3"/>
  <c r="E1010" i="3"/>
  <c r="E1011" i="3"/>
  <c r="E749" i="3"/>
  <c r="G749" i="3" s="1"/>
  <c r="K62" i="1"/>
  <c r="L62" i="1" s="1"/>
  <c r="M62" i="1" s="1"/>
  <c r="N62" i="1"/>
  <c r="K15" i="1"/>
  <c r="L15" i="1" s="1"/>
  <c r="M15" i="1" s="1"/>
  <c r="N15" i="1"/>
  <c r="K104" i="1"/>
  <c r="L104" i="1" s="1"/>
  <c r="M104" i="1" s="1"/>
  <c r="N104" i="1"/>
  <c r="I10" i="2"/>
  <c r="I11" i="2"/>
  <c r="I12" i="2"/>
  <c r="I137" i="2"/>
  <c r="I65" i="2"/>
  <c r="I66" i="2"/>
  <c r="I67" i="2"/>
  <c r="I68" i="2"/>
  <c r="I69" i="2"/>
  <c r="I70" i="2"/>
  <c r="I36" i="2"/>
  <c r="I109" i="2"/>
  <c r="I110" i="2"/>
  <c r="I111" i="2"/>
  <c r="I13" i="2"/>
  <c r="I14" i="2"/>
  <c r="I167" i="2"/>
  <c r="I51" i="2"/>
  <c r="I52" i="2"/>
  <c r="I179" i="2"/>
  <c r="I71" i="2"/>
  <c r="I72" i="2"/>
  <c r="I15" i="2"/>
  <c r="I62" i="2"/>
  <c r="I144" i="2"/>
  <c r="I16" i="2"/>
  <c r="I53" i="2"/>
  <c r="I54" i="2"/>
  <c r="I17" i="2"/>
  <c r="I18" i="2"/>
  <c r="I73" i="2"/>
  <c r="I138" i="2"/>
  <c r="I139" i="2"/>
  <c r="I74" i="2"/>
  <c r="I75" i="2"/>
  <c r="I76" i="2"/>
  <c r="I112" i="2"/>
  <c r="I2" i="2"/>
  <c r="I145" i="2"/>
  <c r="I146" i="2"/>
  <c r="I19" i="2"/>
  <c r="I20" i="2"/>
  <c r="I3" i="2"/>
  <c r="I4" i="2"/>
  <c r="I77" i="2"/>
  <c r="I78" i="2"/>
  <c r="I79" i="2"/>
  <c r="I80" i="2"/>
  <c r="I81" i="2"/>
  <c r="I113" i="2"/>
  <c r="I114" i="2"/>
  <c r="I115" i="2"/>
  <c r="I147" i="2"/>
  <c r="I168" i="2"/>
  <c r="I169" i="2"/>
  <c r="I123" i="2"/>
  <c r="I21" i="2"/>
  <c r="I22" i="2"/>
  <c r="I23" i="2"/>
  <c r="I37" i="2"/>
  <c r="I38" i="2"/>
  <c r="I39" i="2"/>
  <c r="I82" i="2"/>
  <c r="I83" i="2"/>
  <c r="I180" i="2"/>
  <c r="I181" i="2"/>
  <c r="I135" i="2"/>
  <c r="I5" i="2"/>
  <c r="I24" i="2"/>
  <c r="I40" i="2"/>
  <c r="I41" i="2"/>
  <c r="I42" i="2"/>
  <c r="I59" i="2"/>
  <c r="I84" i="2"/>
  <c r="I85" i="2"/>
  <c r="I86" i="2"/>
  <c r="I87" i="2"/>
  <c r="I116" i="2"/>
  <c r="I136" i="2"/>
  <c r="I140" i="2"/>
  <c r="I141" i="2"/>
  <c r="I148" i="2"/>
  <c r="I149" i="2"/>
  <c r="I150" i="2"/>
  <c r="I170" i="2"/>
  <c r="I171" i="2"/>
  <c r="I6" i="2"/>
  <c r="I151" i="2"/>
  <c r="I88" i="2"/>
  <c r="I43" i="2"/>
  <c r="I44" i="2"/>
  <c r="I45" i="2"/>
  <c r="I46" i="2"/>
  <c r="I47" i="2"/>
  <c r="I48" i="2"/>
  <c r="I55" i="2"/>
  <c r="I56" i="2"/>
  <c r="I89" i="2"/>
  <c r="I90" i="2"/>
  <c r="I91" i="2"/>
  <c r="I92" i="2"/>
  <c r="I93" i="2"/>
  <c r="I94" i="2"/>
  <c r="I95" i="2"/>
  <c r="I96" i="2"/>
  <c r="I97" i="2"/>
  <c r="I107" i="2"/>
  <c r="I117" i="2"/>
  <c r="I118" i="2"/>
  <c r="I119" i="2"/>
  <c r="I120" i="2"/>
  <c r="I121" i="2"/>
  <c r="I124" i="2"/>
  <c r="I125" i="2"/>
  <c r="I126" i="2"/>
  <c r="I127" i="2"/>
  <c r="I128" i="2"/>
  <c r="I129" i="2"/>
  <c r="I130" i="2"/>
  <c r="I131" i="2"/>
  <c r="I132" i="2"/>
  <c r="I133" i="2"/>
  <c r="I152" i="2"/>
  <c r="I153" i="2"/>
  <c r="I159" i="2"/>
  <c r="I154" i="2"/>
  <c r="I155" i="2"/>
  <c r="I156" i="2"/>
  <c r="I160" i="2"/>
  <c r="I157" i="2"/>
  <c r="I158" i="2"/>
  <c r="I172" i="2"/>
  <c r="I173" i="2"/>
  <c r="I174" i="2"/>
  <c r="I182" i="2"/>
  <c r="I175" i="2"/>
  <c r="I161" i="2"/>
  <c r="I25" i="2"/>
  <c r="I26" i="2"/>
  <c r="I27" i="2"/>
  <c r="I176" i="2"/>
  <c r="I108" i="2"/>
  <c r="I98" i="2"/>
  <c r="I99" i="2"/>
  <c r="I7" i="2"/>
  <c r="I100" i="2"/>
  <c r="I101" i="2"/>
  <c r="I102" i="2"/>
  <c r="I28" i="2"/>
  <c r="I8" i="2"/>
  <c r="I29" i="2"/>
  <c r="I30" i="2"/>
  <c r="I49" i="2"/>
  <c r="I57" i="2"/>
  <c r="I103" i="2"/>
  <c r="I104" i="2"/>
  <c r="I177" i="2"/>
  <c r="I178" i="2"/>
  <c r="I105" i="2"/>
  <c r="I60" i="2"/>
  <c r="I61" i="2"/>
  <c r="I162" i="2"/>
  <c r="I163" i="2"/>
  <c r="I31" i="2"/>
  <c r="I106" i="2"/>
  <c r="I122" i="2"/>
  <c r="I183" i="2"/>
  <c r="I134" i="2"/>
  <c r="I63" i="2"/>
  <c r="I32" i="2"/>
  <c r="I33" i="2"/>
  <c r="I34" i="2"/>
  <c r="I35" i="2"/>
  <c r="I50" i="2"/>
  <c r="I58" i="2"/>
  <c r="I164" i="2"/>
  <c r="I166" i="2"/>
  <c r="I64" i="2"/>
  <c r="I142" i="2"/>
  <c r="I143" i="2"/>
  <c r="I165" i="2"/>
  <c r="I184" i="2"/>
  <c r="I9" i="2"/>
  <c r="D5" i="8"/>
  <c r="E5" i="8"/>
  <c r="K31" i="1"/>
  <c r="L31" i="1" s="1"/>
  <c r="M31" i="1" s="1"/>
  <c r="N31" i="1"/>
  <c r="K35" i="1"/>
  <c r="L35" i="1" s="1"/>
  <c r="M35" i="1" s="1"/>
  <c r="N35" i="1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E8" i="8"/>
  <c r="D8" i="8"/>
  <c r="E7" i="8"/>
  <c r="D7" i="8"/>
  <c r="E6" i="8"/>
  <c r="D6" i="8"/>
  <c r="E4" i="8"/>
  <c r="D4" i="8"/>
  <c r="E3" i="8"/>
  <c r="D3" i="8"/>
  <c r="E2" i="8"/>
  <c r="G574" i="3" l="1"/>
  <c r="G195" i="3"/>
  <c r="G1061" i="3"/>
  <c r="G940" i="3"/>
  <c r="G310" i="3"/>
  <c r="G957" i="3"/>
  <c r="G665" i="3"/>
  <c r="G57" i="3"/>
  <c r="G233" i="3"/>
  <c r="G546" i="3"/>
  <c r="G637" i="3"/>
  <c r="G194" i="3"/>
  <c r="G189" i="3"/>
  <c r="G186" i="3"/>
  <c r="G1144" i="3"/>
  <c r="G670" i="3"/>
  <c r="G219" i="3"/>
  <c r="G352" i="3"/>
  <c r="G799" i="3"/>
  <c r="G787" i="3"/>
  <c r="G1154" i="3"/>
  <c r="G516" i="3"/>
  <c r="G51" i="3"/>
  <c r="G477" i="3"/>
  <c r="G509" i="3"/>
  <c r="G481" i="3"/>
  <c r="G402" i="3"/>
  <c r="G307" i="3"/>
  <c r="G209" i="3"/>
  <c r="G215" i="3"/>
  <c r="G1102" i="3"/>
  <c r="G224" i="3"/>
  <c r="G312" i="3"/>
  <c r="G1038" i="3"/>
  <c r="G1008" i="3"/>
  <c r="G899" i="3"/>
  <c r="G89" i="3"/>
  <c r="G664" i="3"/>
  <c r="G679" i="3"/>
  <c r="G677" i="3"/>
  <c r="G618" i="3"/>
  <c r="G466" i="3"/>
  <c r="G456" i="3"/>
  <c r="G893" i="3"/>
  <c r="G460" i="3"/>
  <c r="G411" i="3"/>
  <c r="G1054" i="3"/>
  <c r="G377" i="3"/>
  <c r="G938" i="3"/>
  <c r="G777" i="3"/>
  <c r="G738" i="3"/>
  <c r="G659" i="3"/>
  <c r="G267" i="3"/>
  <c r="G1033" i="3"/>
  <c r="G357" i="3"/>
  <c r="G573" i="3"/>
  <c r="G1166" i="3"/>
  <c r="G1086" i="3"/>
  <c r="G910" i="3"/>
  <c r="G652" i="3"/>
  <c r="G644" i="3"/>
  <c r="G1028" i="3"/>
  <c r="G232" i="3"/>
  <c r="G1109" i="3"/>
  <c r="G1139" i="3"/>
  <c r="G647" i="3"/>
  <c r="G579" i="3"/>
  <c r="G1001" i="3"/>
  <c r="G336" i="3"/>
  <c r="G729" i="3"/>
  <c r="G1098" i="3"/>
  <c r="G972" i="3"/>
  <c r="G1040" i="3"/>
  <c r="G951" i="3"/>
  <c r="G886" i="3"/>
  <c r="G974" i="3"/>
  <c r="G762" i="3"/>
  <c r="G712" i="3"/>
  <c r="G710" i="3"/>
  <c r="G695" i="3"/>
  <c r="G434" i="3"/>
  <c r="G346" i="3"/>
  <c r="G493" i="3"/>
  <c r="G1138" i="3"/>
  <c r="G535" i="3"/>
  <c r="G458" i="3"/>
  <c r="G1017" i="3"/>
  <c r="G385" i="3"/>
  <c r="G118" i="3"/>
  <c r="G1059" i="3"/>
  <c r="G1122" i="3"/>
  <c r="G1116" i="3"/>
  <c r="G128" i="3"/>
  <c r="G1072" i="3"/>
  <c r="G1163" i="3"/>
  <c r="G809" i="3"/>
  <c r="G602" i="3"/>
  <c r="G967" i="3"/>
  <c r="G870" i="3"/>
  <c r="G27" i="3"/>
  <c r="G1060" i="3"/>
  <c r="G863" i="3"/>
  <c r="G550" i="3"/>
  <c r="G528" i="3"/>
  <c r="G869" i="3"/>
  <c r="G1158" i="3"/>
  <c r="G707" i="3"/>
  <c r="G745" i="3"/>
  <c r="G913" i="3"/>
  <c r="G424" i="3"/>
  <c r="G252" i="3"/>
  <c r="G227" i="3"/>
  <c r="G113" i="3"/>
  <c r="G1103" i="3"/>
  <c r="G1083" i="3"/>
  <c r="G879" i="3"/>
  <c r="G812" i="3"/>
  <c r="G805" i="3"/>
  <c r="G629" i="3"/>
  <c r="G340" i="3"/>
  <c r="G301" i="3"/>
  <c r="G355" i="3"/>
  <c r="G314" i="3"/>
  <c r="G17" i="3"/>
  <c r="G1045" i="3"/>
  <c r="G1013" i="3"/>
  <c r="G382" i="3"/>
  <c r="G830" i="3"/>
  <c r="G74" i="3"/>
  <c r="G816" i="3"/>
  <c r="G802" i="3"/>
  <c r="G794" i="3"/>
  <c r="G582" i="3"/>
  <c r="G473" i="3"/>
  <c r="G181" i="3"/>
  <c r="G9" i="3"/>
  <c r="G116" i="3"/>
  <c r="G1127" i="3"/>
  <c r="G108" i="3"/>
  <c r="G1081" i="3"/>
  <c r="G728" i="3"/>
  <c r="G1062" i="3"/>
  <c r="G156" i="3"/>
  <c r="G555" i="3"/>
  <c r="G53" i="3"/>
  <c r="G515" i="3"/>
  <c r="G491" i="3"/>
  <c r="G496" i="3"/>
  <c r="G487" i="3"/>
  <c r="G406" i="3"/>
  <c r="G40" i="3"/>
  <c r="G325" i="3"/>
  <c r="G327" i="3"/>
  <c r="G311" i="3"/>
  <c r="G278" i="3"/>
  <c r="G24" i="3"/>
  <c r="G1029" i="3"/>
  <c r="G179" i="3"/>
  <c r="G13" i="3"/>
  <c r="G715" i="3"/>
  <c r="G184" i="3"/>
  <c r="G174" i="3"/>
  <c r="G505" i="3"/>
  <c r="G237" i="3"/>
  <c r="G634" i="3"/>
  <c r="G523" i="3"/>
  <c r="G643" i="3"/>
  <c r="G1136" i="3"/>
  <c r="G367" i="3"/>
  <c r="G112" i="3"/>
  <c r="G1106" i="3"/>
  <c r="G587" i="3"/>
  <c r="G1167" i="3"/>
  <c r="G1093" i="3"/>
  <c r="G1099" i="3"/>
  <c r="G1090" i="3"/>
  <c r="G1080" i="3"/>
  <c r="G510" i="3"/>
  <c r="G1052" i="3"/>
  <c r="G1018" i="3"/>
  <c r="G996" i="3"/>
  <c r="G1026" i="3"/>
  <c r="G395" i="3"/>
  <c r="G882" i="3"/>
  <c r="G87" i="3"/>
  <c r="G877" i="3"/>
  <c r="G751" i="3"/>
  <c r="G880" i="3"/>
  <c r="G1161" i="3"/>
  <c r="G808" i="3"/>
  <c r="G807" i="3"/>
  <c r="G75" i="3"/>
  <c r="G72" i="3"/>
  <c r="G795" i="3"/>
  <c r="G785" i="3"/>
  <c r="G798" i="3"/>
  <c r="G655" i="3"/>
  <c r="G616" i="3"/>
  <c r="G628" i="3"/>
  <c r="G820" i="3"/>
  <c r="G1156" i="3"/>
  <c r="G446" i="3"/>
  <c r="G1126" i="3"/>
  <c r="G44" i="3"/>
  <c r="G397" i="3"/>
  <c r="G351" i="3"/>
  <c r="G730" i="3"/>
  <c r="G250" i="3"/>
  <c r="G635" i="3"/>
  <c r="G431" i="3"/>
  <c r="G508" i="3"/>
  <c r="G305" i="3"/>
  <c r="G941" i="3"/>
  <c r="G486" i="3"/>
  <c r="G580" i="3"/>
  <c r="G994" i="3"/>
  <c r="G632" i="3"/>
  <c r="G985" i="3"/>
  <c r="G973" i="3"/>
  <c r="G83" i="3"/>
  <c r="G171" i="3"/>
  <c r="G275" i="3"/>
  <c r="G292" i="3"/>
  <c r="G190" i="3"/>
  <c r="G1133" i="3"/>
  <c r="G1119" i="3"/>
  <c r="G1107" i="3"/>
  <c r="G1077" i="3"/>
  <c r="G1085" i="3"/>
  <c r="G978" i="3"/>
  <c r="G911" i="3"/>
  <c r="G680" i="3"/>
  <c r="G56" i="3"/>
  <c r="G540" i="3"/>
  <c r="G398" i="3"/>
  <c r="G42" i="3"/>
  <c r="G350" i="3"/>
  <c r="G137" i="3"/>
  <c r="G752" i="3"/>
  <c r="G18" i="3"/>
  <c r="G871" i="3"/>
  <c r="G980" i="3"/>
  <c r="G825" i="3"/>
  <c r="G782" i="3"/>
  <c r="G868" i="3"/>
  <c r="G354" i="3"/>
  <c r="G660" i="3"/>
  <c r="G666" i="3"/>
  <c r="G253" i="3"/>
  <c r="G735" i="3"/>
  <c r="G370" i="3"/>
  <c r="G260" i="3"/>
  <c r="G672" i="3"/>
  <c r="G657" i="3"/>
  <c r="G678" i="3"/>
  <c r="G1022" i="3"/>
  <c r="G1123" i="3"/>
  <c r="G1006" i="3"/>
  <c r="G837" i="3"/>
  <c r="G59" i="3"/>
  <c r="G577" i="3"/>
  <c r="G943" i="3"/>
  <c r="G210" i="3"/>
  <c r="G363" i="3"/>
  <c r="G1025" i="3"/>
  <c r="G1023" i="3"/>
  <c r="G103" i="3"/>
  <c r="G638" i="3"/>
  <c r="G859" i="3"/>
  <c r="G601" i="3"/>
  <c r="G445" i="3"/>
  <c r="G1125" i="3"/>
  <c r="G26" i="3"/>
  <c r="G172" i="3"/>
  <c r="G8" i="3"/>
  <c r="G1140" i="3"/>
  <c r="G921" i="3"/>
  <c r="G1111" i="3"/>
  <c r="G605" i="3"/>
  <c r="G1087" i="3"/>
  <c r="G1079" i="3"/>
  <c r="G969" i="3"/>
  <c r="G876" i="3"/>
  <c r="G874" i="3"/>
  <c r="G614" i="3"/>
  <c r="G778" i="3"/>
  <c r="G727" i="3"/>
  <c r="G714" i="3"/>
  <c r="G723" i="3"/>
  <c r="G736" i="3"/>
  <c r="G741" i="3"/>
  <c r="G422" i="3"/>
  <c r="G1070" i="3"/>
  <c r="G295" i="3"/>
  <c r="G262" i="3"/>
  <c r="G409" i="3"/>
  <c r="G22" i="3"/>
  <c r="G299" i="3"/>
  <c r="G463" i="3"/>
  <c r="G773" i="3"/>
  <c r="G764" i="3"/>
  <c r="G722" i="3"/>
  <c r="G706" i="3"/>
  <c r="G711" i="3"/>
  <c r="G564" i="3"/>
  <c r="G692" i="3"/>
  <c r="G1157" i="3"/>
  <c r="G841" i="3"/>
  <c r="G339" i="3"/>
  <c r="G303" i="3"/>
  <c r="G36" i="3"/>
  <c r="G138" i="3"/>
  <c r="G731" i="3"/>
  <c r="G691" i="3"/>
  <c r="G334" i="3"/>
  <c r="G33" i="3"/>
  <c r="G931" i="3"/>
  <c r="G519" i="3"/>
  <c r="G971" i="3"/>
  <c r="G532" i="3"/>
  <c r="G740" i="3"/>
  <c r="G719" i="3"/>
  <c r="G55" i="3"/>
  <c r="G135" i="3"/>
  <c r="G145" i="3"/>
  <c r="G609" i="3"/>
  <c r="G119" i="3"/>
  <c r="G1114" i="3"/>
  <c r="G84" i="3"/>
  <c r="G1132" i="3"/>
  <c r="G642" i="3"/>
  <c r="G1067" i="3"/>
  <c r="G120" i="3"/>
  <c r="G1042" i="3"/>
  <c r="G308" i="3"/>
  <c r="G30" i="3"/>
  <c r="G865" i="3"/>
  <c r="G1134" i="3"/>
  <c r="G1152" i="3"/>
  <c r="G669" i="3"/>
  <c r="G245" i="3"/>
  <c r="G151" i="3"/>
  <c r="G801" i="3"/>
  <c r="G114" i="3"/>
  <c r="G365" i="3"/>
  <c r="G110" i="3"/>
  <c r="G1082" i="3"/>
  <c r="G1084" i="3"/>
  <c r="G1074" i="3"/>
  <c r="G106" i="3"/>
  <c r="G748" i="3"/>
  <c r="G1012" i="3"/>
  <c r="G673" i="3"/>
  <c r="G483" i="3"/>
  <c r="G1164" i="3"/>
  <c r="G767" i="3"/>
  <c r="G211" i="3"/>
  <c r="G630" i="3"/>
  <c r="G126" i="3"/>
  <c r="G1146" i="3"/>
  <c r="G281" i="3"/>
  <c r="G293" i="3"/>
  <c r="G291" i="3"/>
  <c r="G255" i="3"/>
  <c r="G318" i="3"/>
  <c r="G223" i="3"/>
  <c r="G141" i="3"/>
  <c r="G478" i="3"/>
  <c r="G769" i="3"/>
  <c r="G10" i="3"/>
  <c r="G235" i="3"/>
  <c r="G147" i="3"/>
  <c r="G256" i="3"/>
  <c r="G366" i="3"/>
  <c r="G435" i="3"/>
  <c r="G1031" i="3"/>
  <c r="G1020" i="3"/>
  <c r="G986" i="3"/>
  <c r="G360" i="3"/>
  <c r="G117" i="3"/>
  <c r="G111" i="3"/>
  <c r="G1118" i="3"/>
  <c r="G1088" i="3"/>
  <c r="G107" i="3"/>
  <c r="G1063" i="3"/>
  <c r="G1057" i="3"/>
  <c r="G298" i="3"/>
  <c r="G239" i="3"/>
  <c r="G168" i="3"/>
  <c r="G836" i="3"/>
  <c r="G115" i="3"/>
  <c r="G667" i="3"/>
  <c r="G1113" i="3"/>
  <c r="G109" i="3"/>
  <c r="G322" i="3"/>
  <c r="G1089" i="3"/>
  <c r="G1100" i="3"/>
  <c r="G1076" i="3"/>
  <c r="G1094" i="3"/>
  <c r="G426" i="3"/>
  <c r="G1039" i="3"/>
  <c r="G1034" i="3"/>
  <c r="G992" i="3"/>
  <c r="G1037" i="3"/>
  <c r="G1016" i="3"/>
  <c r="G641" i="3"/>
  <c r="G99" i="3"/>
  <c r="G345" i="3"/>
  <c r="G1121" i="3"/>
  <c r="G901" i="3"/>
  <c r="G416" i="3"/>
  <c r="G948" i="3"/>
  <c r="G959" i="3"/>
  <c r="G902" i="3"/>
  <c r="G909" i="3"/>
  <c r="G905" i="3"/>
  <c r="G927" i="3"/>
  <c r="G866" i="3"/>
  <c r="G853" i="3"/>
  <c r="G132" i="3"/>
  <c r="G848" i="3"/>
  <c r="G890" i="3"/>
  <c r="G747" i="3"/>
  <c r="G81" i="3"/>
  <c r="G79" i="3"/>
  <c r="G833" i="3"/>
  <c r="G576" i="3"/>
  <c r="G873" i="3"/>
  <c r="G1058" i="3"/>
  <c r="G1030" i="3"/>
  <c r="G413" i="3"/>
  <c r="G268" i="3"/>
  <c r="G149" i="3"/>
  <c r="G976" i="3"/>
  <c r="G98" i="3"/>
  <c r="G726" i="3"/>
  <c r="G950" i="3"/>
  <c r="G930" i="3"/>
  <c r="G918" i="3"/>
  <c r="G353" i="3"/>
  <c r="G92" i="3"/>
  <c r="G906" i="3"/>
  <c r="G953" i="3"/>
  <c r="G88" i="3"/>
  <c r="G124" i="3"/>
  <c r="G86" i="3"/>
  <c r="G852" i="3"/>
  <c r="G65" i="3"/>
  <c r="G681" i="3"/>
  <c r="G648" i="3"/>
  <c r="G650" i="3"/>
  <c r="G606" i="3"/>
  <c r="G610" i="3"/>
  <c r="G615" i="3"/>
  <c r="G596" i="3"/>
  <c r="G600" i="3"/>
  <c r="G554" i="3"/>
  <c r="G545" i="3"/>
  <c r="G544" i="3"/>
  <c r="G485" i="3"/>
  <c r="G465" i="3"/>
  <c r="G451" i="3"/>
  <c r="G125" i="3"/>
  <c r="G440" i="3"/>
  <c r="G407" i="3"/>
  <c r="G410" i="3"/>
  <c r="G387" i="3"/>
  <c r="G394" i="3"/>
  <c r="G306" i="3"/>
  <c r="G391" i="3"/>
  <c r="G196" i="3"/>
  <c r="G944" i="3"/>
  <c r="G214" i="3"/>
  <c r="G1143" i="3"/>
  <c r="G155" i="3"/>
  <c r="G984" i="3"/>
  <c r="G165" i="3"/>
  <c r="G939" i="3"/>
  <c r="G386" i="3"/>
  <c r="G1036" i="3"/>
  <c r="G990" i="3"/>
  <c r="G904" i="3"/>
  <c r="G160" i="3"/>
  <c r="G94" i="3"/>
  <c r="G828" i="3"/>
  <c r="G894" i="3"/>
  <c r="G631" i="3"/>
  <c r="G654" i="3"/>
  <c r="G676" i="3"/>
  <c r="G621" i="3"/>
  <c r="G537" i="3"/>
  <c r="G521" i="3"/>
  <c r="G530" i="3"/>
  <c r="G323" i="3"/>
  <c r="G497" i="3"/>
  <c r="G867" i="3"/>
  <c r="G457" i="3"/>
  <c r="G437" i="3"/>
  <c r="G619" i="3"/>
  <c r="G326" i="3"/>
  <c r="G304" i="3"/>
  <c r="G321" i="3"/>
  <c r="G28" i="3"/>
  <c r="G153" i="3"/>
  <c r="G881" i="3"/>
  <c r="G454" i="3"/>
  <c r="G242" i="3"/>
  <c r="G389" i="3"/>
  <c r="G611" i="3"/>
  <c r="G552" i="3"/>
  <c r="G170" i="3"/>
  <c r="G205" i="3"/>
  <c r="G920" i="3"/>
  <c r="G1120" i="3"/>
  <c r="G1101" i="3"/>
  <c r="G1050" i="3"/>
  <c r="G97" i="3"/>
  <c r="G806" i="3"/>
  <c r="G934" i="3"/>
  <c r="G993" i="3"/>
  <c r="G964" i="3"/>
  <c r="G689" i="3"/>
  <c r="G60" i="3"/>
  <c r="G569" i="3"/>
  <c r="G384" i="3"/>
  <c r="G388" i="3"/>
  <c r="G543" i="3"/>
  <c r="G819" i="3"/>
  <c r="G797" i="3"/>
  <c r="G781" i="3"/>
  <c r="G784" i="3"/>
  <c r="G1000" i="3"/>
  <c r="G698" i="3"/>
  <c r="G683" i="3"/>
  <c r="G671" i="3"/>
  <c r="G656" i="3"/>
  <c r="G645" i="3"/>
  <c r="G620" i="3"/>
  <c r="G599" i="3"/>
  <c r="G598" i="3"/>
  <c r="G591" i="3"/>
  <c r="G966" i="3"/>
  <c r="G551" i="3"/>
  <c r="G571" i="3"/>
  <c r="G518" i="3"/>
  <c r="G450" i="3"/>
  <c r="G514" i="3"/>
  <c r="G52" i="3"/>
  <c r="G991" i="3"/>
  <c r="G499" i="3"/>
  <c r="G501" i="3"/>
  <c r="G511" i="3"/>
  <c r="G464" i="3"/>
  <c r="G474" i="3"/>
  <c r="G444" i="3"/>
  <c r="G442" i="3"/>
  <c r="G840" i="3"/>
  <c r="G412" i="3"/>
  <c r="G1153" i="3"/>
  <c r="G43" i="3"/>
  <c r="G1056" i="3"/>
  <c r="G383" i="3"/>
  <c r="G1151" i="3"/>
  <c r="G41" i="3"/>
  <c r="G300" i="3"/>
  <c r="G1124" i="3"/>
  <c r="G29" i="3"/>
  <c r="G1131" i="3"/>
  <c r="G25" i="3"/>
  <c r="G294" i="3"/>
  <c r="G765" i="3"/>
  <c r="G1041" i="3"/>
  <c r="G20" i="3"/>
  <c r="G240" i="3"/>
  <c r="G750" i="3"/>
  <c r="G131" i="3"/>
  <c r="G16" i="3"/>
  <c r="G864" i="3"/>
  <c r="G236" i="3"/>
  <c r="G1145" i="3"/>
  <c r="G922" i="3"/>
  <c r="G455" i="3"/>
  <c r="G11" i="3"/>
  <c r="G191" i="3"/>
  <c r="G183" i="3"/>
  <c r="G166" i="3"/>
  <c r="G495" i="3"/>
  <c r="G161" i="3"/>
  <c r="G361" i="3"/>
  <c r="G988" i="3"/>
  <c r="G220" i="3"/>
  <c r="G159" i="3"/>
  <c r="G218" i="3"/>
  <c r="G928" i="3"/>
  <c r="G381" i="3"/>
  <c r="G926" i="3"/>
  <c r="G91" i="3"/>
  <c r="G817" i="3"/>
  <c r="G76" i="3"/>
  <c r="G73" i="3"/>
  <c r="G810" i="3"/>
  <c r="G786" i="3"/>
  <c r="G793" i="3"/>
  <c r="G774" i="3"/>
  <c r="G875" i="3"/>
  <c r="G746" i="3"/>
  <c r="G708" i="3"/>
  <c r="G743" i="3"/>
  <c r="G912" i="3"/>
  <c r="G63" i="3"/>
  <c r="G331" i="3"/>
  <c r="G674" i="3"/>
  <c r="G562" i="3"/>
  <c r="G549" i="3"/>
  <c r="G547" i="3"/>
  <c r="G405" i="3"/>
  <c r="G733" i="3"/>
  <c r="G335" i="3"/>
  <c r="G39" i="3"/>
  <c r="G315" i="3"/>
  <c r="G329" i="3"/>
  <c r="G358" i="3"/>
  <c r="G261" i="3"/>
  <c r="G247" i="3"/>
  <c r="G246" i="3"/>
  <c r="G266" i="3"/>
  <c r="G290" i="3"/>
  <c r="G942" i="3"/>
  <c r="G408" i="3"/>
  <c r="G1065" i="3"/>
  <c r="G187" i="3"/>
  <c r="G7" i="3"/>
  <c r="G603" i="3"/>
  <c r="G254" i="3"/>
  <c r="G134" i="3"/>
  <c r="G842" i="3"/>
  <c r="G439" i="3"/>
  <c r="G1078" i="3"/>
  <c r="G1064" i="3"/>
  <c r="G177" i="3"/>
  <c r="G1007" i="3"/>
  <c r="G102" i="3"/>
  <c r="G924" i="3"/>
  <c r="G839" i="3"/>
  <c r="G826" i="3"/>
  <c r="G783" i="3"/>
  <c r="G776" i="3"/>
  <c r="G71" i="3"/>
  <c r="G775" i="3"/>
  <c r="G744" i="3"/>
  <c r="G732" i="3"/>
  <c r="G565" i="3"/>
  <c r="G229" i="3"/>
  <c r="G475" i="3"/>
  <c r="G359" i="3"/>
  <c r="G313" i="3"/>
  <c r="G264" i="3"/>
  <c r="G144" i="3"/>
  <c r="G185" i="3"/>
  <c r="G1075" i="3"/>
  <c r="G203" i="3"/>
  <c r="G1142" i="3"/>
  <c r="G150" i="3"/>
  <c r="G433" i="3"/>
  <c r="G960" i="3"/>
  <c r="G96" i="3"/>
  <c r="G93" i="3"/>
  <c r="G566" i="3"/>
  <c r="G1068" i="3"/>
  <c r="G4" i="3"/>
  <c r="G1117" i="3"/>
  <c r="G889" i="3"/>
  <c r="G1046" i="3"/>
  <c r="G983" i="3"/>
  <c r="G341" i="3"/>
  <c r="G1128" i="3"/>
  <c r="G1112" i="3"/>
  <c r="G855" i="3"/>
  <c r="G1073" i="3"/>
  <c r="G982" i="3"/>
  <c r="G651" i="3"/>
  <c r="G851" i="3"/>
  <c r="G827" i="3"/>
  <c r="G556" i="3"/>
  <c r="G792" i="3"/>
  <c r="G789" i="3"/>
  <c r="G70" i="3"/>
  <c r="G754" i="3"/>
  <c r="G713" i="3"/>
  <c r="G67" i="3"/>
  <c r="G701" i="3"/>
  <c r="G597" i="3"/>
  <c r="G1155" i="3"/>
  <c r="G430" i="3"/>
  <c r="G309" i="3"/>
  <c r="G38" i="3"/>
  <c r="G271" i="3"/>
  <c r="G173" i="3"/>
  <c r="G272" i="3"/>
  <c r="G860" i="3"/>
  <c r="G380" i="3"/>
  <c r="G289" i="3"/>
  <c r="G369" i="3"/>
  <c r="G558" i="3"/>
  <c r="G342" i="3"/>
  <c r="G105" i="3"/>
  <c r="G759" i="3"/>
  <c r="G1019" i="3"/>
  <c r="G1003" i="3"/>
  <c r="G178" i="3"/>
  <c r="G929" i="3"/>
  <c r="G337" i="3"/>
  <c r="G908" i="3"/>
  <c r="G847" i="3"/>
  <c r="G845" i="3"/>
  <c r="G82" i="3"/>
  <c r="G80" i="3"/>
  <c r="G78" i="3"/>
  <c r="G824" i="3"/>
  <c r="G831" i="3"/>
  <c r="G791" i="3"/>
  <c r="G788" i="3"/>
  <c r="G800" i="3"/>
  <c r="G761" i="3"/>
  <c r="G414" i="3"/>
  <c r="G476" i="3"/>
  <c r="G66" i="3"/>
  <c r="G696" i="3"/>
  <c r="G703" i="3"/>
  <c r="G64" i="3"/>
  <c r="G617" i="3"/>
  <c r="G613" i="3"/>
  <c r="G379" i="3"/>
  <c r="G586" i="3"/>
  <c r="G604" i="3"/>
  <c r="G590" i="3"/>
  <c r="G480" i="3"/>
  <c r="G758" i="3"/>
  <c r="G506" i="3"/>
  <c r="G441" i="3"/>
  <c r="G447" i="3"/>
  <c r="G399" i="3"/>
  <c r="G418" i="3"/>
  <c r="G494" i="3"/>
  <c r="G704" i="3"/>
  <c r="G623" i="3"/>
  <c r="G362" i="3"/>
  <c r="G320" i="3"/>
  <c r="G1130" i="3"/>
  <c r="G277" i="3"/>
  <c r="G23" i="3"/>
  <c r="G283" i="3"/>
  <c r="G265" i="3"/>
  <c r="G127" i="3"/>
  <c r="G507" i="3"/>
  <c r="G225" i="3"/>
  <c r="G1009" i="3"/>
  <c r="G197" i="3"/>
  <c r="G721" i="3"/>
  <c r="G6" i="3"/>
  <c r="G288" i="3"/>
  <c r="G658" i="3"/>
  <c r="G856" i="3"/>
  <c r="G1141" i="3"/>
  <c r="G999" i="3"/>
  <c r="G608" i="3"/>
  <c r="G557" i="3"/>
  <c r="G1047" i="3"/>
  <c r="G946" i="3"/>
  <c r="G961" i="3"/>
  <c r="G962" i="3"/>
  <c r="G1014" i="3"/>
  <c r="G756" i="3"/>
  <c r="G757" i="3"/>
  <c r="G68" i="3"/>
  <c r="G693" i="3"/>
  <c r="G700" i="3"/>
  <c r="G583" i="3"/>
  <c r="G421" i="3"/>
  <c r="G344" i="3"/>
  <c r="G891" i="3"/>
  <c r="G279" i="3"/>
  <c r="G241" i="3"/>
  <c r="G167" i="3"/>
  <c r="G1108" i="3"/>
  <c r="G1010" i="3"/>
  <c r="G169" i="3"/>
  <c r="G527" i="3"/>
  <c r="G1032" i="3"/>
  <c r="G1002" i="3"/>
  <c r="G897" i="3"/>
  <c r="G823" i="3"/>
  <c r="G77" i="3"/>
  <c r="G572" i="3"/>
  <c r="G685" i="3"/>
  <c r="G585" i="3"/>
  <c r="G371" i="3"/>
  <c r="G542" i="3"/>
  <c r="G702" i="3"/>
  <c r="G720" i="3"/>
  <c r="G420" i="3"/>
  <c r="G104" i="3"/>
  <c r="G975" i="3"/>
  <c r="G779" i="3"/>
  <c r="G1051" i="3"/>
  <c r="G724" i="3"/>
  <c r="G705" i="3"/>
  <c r="G725" i="3"/>
  <c r="G567" i="3"/>
  <c r="G1149" i="3"/>
  <c r="G330" i="3"/>
  <c r="G32" i="3"/>
  <c r="G276" i="3"/>
  <c r="G625" i="3"/>
  <c r="G228" i="3"/>
  <c r="G1069" i="3"/>
  <c r="G3" i="3"/>
  <c r="G429" i="3"/>
  <c r="G987" i="3"/>
  <c r="G780" i="3"/>
  <c r="G1104" i="3"/>
  <c r="G1110" i="3"/>
  <c r="G1071" i="3"/>
  <c r="G1092" i="3"/>
  <c r="G1165" i="3"/>
  <c r="G998" i="3"/>
  <c r="G1005" i="3"/>
  <c r="G832" i="3"/>
  <c r="G885" i="3"/>
  <c r="G834" i="3"/>
  <c r="G815" i="3"/>
  <c r="G770" i="3"/>
  <c r="G1160" i="3"/>
  <c r="G822" i="3"/>
  <c r="G760" i="3"/>
  <c r="G734" i="3"/>
  <c r="G742" i="3"/>
  <c r="G717" i="3"/>
  <c r="G62" i="3"/>
  <c r="G588" i="3"/>
  <c r="G432" i="3"/>
  <c r="G404" i="3"/>
  <c r="G338" i="3"/>
  <c r="G1148" i="3"/>
  <c r="G328" i="3"/>
  <c r="G594" i="3"/>
  <c r="G263" i="3"/>
  <c r="G146" i="3"/>
  <c r="G192" i="3"/>
  <c r="G570" i="3"/>
  <c r="G317" i="3"/>
  <c r="G858" i="3"/>
  <c r="G675" i="3"/>
  <c r="G1048" i="3"/>
  <c r="G372" i="3"/>
  <c r="G1011" i="3"/>
  <c r="G1024" i="3"/>
  <c r="G1021" i="3"/>
  <c r="G965" i="3"/>
  <c r="G923" i="3"/>
  <c r="G919" i="3"/>
  <c r="G949" i="3"/>
  <c r="G838" i="3"/>
  <c r="G935" i="3"/>
  <c r="G932" i="3"/>
  <c r="G915" i="3"/>
  <c r="G857" i="3"/>
  <c r="G626" i="3"/>
  <c r="G737" i="3"/>
  <c r="G469" i="3"/>
  <c r="G716" i="3"/>
  <c r="G373" i="3"/>
  <c r="G332" i="3"/>
  <c r="G198" i="3"/>
  <c r="G182" i="3"/>
  <c r="G470" i="3"/>
  <c r="G997" i="3"/>
  <c r="G1015" i="3"/>
  <c r="G101" i="3"/>
  <c r="G1135" i="3"/>
  <c r="G581" i="3"/>
  <c r="G133" i="3"/>
  <c r="G753" i="3"/>
  <c r="G1044" i="3"/>
  <c r="G534" i="3"/>
  <c r="G968" i="3"/>
  <c r="G100" i="3"/>
  <c r="G933" i="3"/>
  <c r="G592" i="3"/>
  <c r="G917" i="3"/>
  <c r="G633" i="3"/>
  <c r="G936" i="3"/>
  <c r="G427" i="3"/>
  <c r="G956" i="3"/>
  <c r="G945" i="3"/>
  <c r="G892" i="3"/>
  <c r="G895" i="3"/>
  <c r="G843" i="3"/>
  <c r="G668" i="3"/>
  <c r="G649" i="3"/>
  <c r="G560" i="3"/>
  <c r="G593" i="3"/>
  <c r="G589" i="3"/>
  <c r="G563" i="3"/>
  <c r="G525" i="3"/>
  <c r="G522" i="3"/>
  <c r="G512" i="3"/>
  <c r="G479" i="3"/>
  <c r="G50" i="3"/>
  <c r="G500" i="3"/>
  <c r="G1004" i="3"/>
  <c r="G448" i="3"/>
  <c r="G663" i="3"/>
  <c r="G248" i="3"/>
  <c r="G471" i="3"/>
  <c r="G1129" i="3"/>
  <c r="G438" i="3"/>
  <c r="G390" i="3"/>
  <c r="G378" i="3"/>
  <c r="G244" i="3"/>
  <c r="G368" i="3"/>
  <c r="G343" i="3"/>
  <c r="G302" i="3"/>
  <c r="G548" i="3"/>
  <c r="G217" i="3"/>
  <c r="G212" i="3"/>
  <c r="G872" i="3"/>
  <c r="G14" i="3"/>
  <c r="G148" i="3"/>
  <c r="G12" i="3"/>
  <c r="G1115" i="3"/>
  <c r="G199" i="3"/>
  <c r="G1097" i="3"/>
  <c r="G989" i="3"/>
  <c r="G453" i="3"/>
  <c r="G687" i="3"/>
  <c r="G157" i="3"/>
  <c r="G952" i="3"/>
  <c r="G862" i="3"/>
  <c r="G347" i="3"/>
  <c r="G85" i="3"/>
  <c r="G1162" i="3"/>
  <c r="G1159" i="3"/>
  <c r="G771" i="3"/>
  <c r="G768" i="3"/>
  <c r="G69" i="3"/>
  <c r="G694" i="3"/>
  <c r="G709" i="3"/>
  <c r="G287" i="3"/>
  <c r="G699" i="3"/>
  <c r="G690" i="3"/>
  <c r="G739" i="3"/>
  <c r="G61" i="3"/>
  <c r="G1066" i="3"/>
  <c r="G646" i="3"/>
  <c r="G640" i="3"/>
  <c r="G595" i="3"/>
  <c r="G58" i="3"/>
  <c r="G541" i="3"/>
  <c r="G538" i="3"/>
  <c r="G536" i="3"/>
  <c r="G533" i="3"/>
  <c r="G526" i="3"/>
  <c r="G513" i="3"/>
  <c r="G482" i="3"/>
  <c r="G504" i="3"/>
  <c r="G489" i="3"/>
  <c r="G47" i="3"/>
  <c r="G1091" i="3"/>
  <c r="G443" i="3"/>
  <c r="G46" i="3"/>
  <c r="G1105" i="3"/>
  <c r="G284" i="3"/>
  <c r="G419" i="3"/>
  <c r="G425" i="3"/>
  <c r="G417" i="3"/>
  <c r="G415" i="3"/>
  <c r="G140" i="3"/>
  <c r="G324" i="3"/>
  <c r="G1053" i="3"/>
  <c r="G37" i="3"/>
  <c r="G35" i="3"/>
  <c r="G333" i="3"/>
  <c r="G31" i="3"/>
  <c r="G273" i="3"/>
  <c r="G270" i="3"/>
  <c r="G282" i="3"/>
  <c r="G243" i="3"/>
  <c r="G21" i="3"/>
  <c r="G238" i="3"/>
  <c r="G213" i="3"/>
  <c r="G790" i="3"/>
  <c r="G202" i="3"/>
  <c r="G19" i="3"/>
  <c r="G129" i="3"/>
  <c r="G15" i="3"/>
  <c r="G206" i="3"/>
  <c r="G1096" i="3"/>
  <c r="G955" i="3"/>
  <c r="G201" i="3"/>
  <c r="G718" i="3"/>
  <c r="G176" i="3"/>
  <c r="G947" i="3"/>
  <c r="G498" i="3"/>
  <c r="G2" i="3"/>
  <c r="G376" i="3"/>
  <c r="G898" i="3"/>
  <c r="G607" i="3"/>
  <c r="G297" i="3"/>
  <c r="G158" i="3"/>
  <c r="G925" i="3"/>
  <c r="G356" i="3"/>
  <c r="G900" i="3"/>
  <c r="G1095" i="3"/>
  <c r="G249" i="3"/>
  <c r="G896" i="3"/>
  <c r="G861" i="3"/>
  <c r="G811" i="3"/>
  <c r="G835" i="3"/>
  <c r="G818" i="3"/>
  <c r="G829" i="3"/>
  <c r="G813" i="3"/>
  <c r="G803" i="3"/>
  <c r="G121" i="3"/>
  <c r="G251" i="3"/>
  <c r="G122" i="3"/>
  <c r="G682" i="3"/>
  <c r="G662" i="3"/>
  <c r="G392" i="3"/>
  <c r="G624" i="3"/>
  <c r="G553" i="3"/>
  <c r="G559" i="3"/>
  <c r="G539" i="3"/>
  <c r="G888" i="3"/>
  <c r="G844" i="3"/>
  <c r="G54" i="3"/>
  <c r="G584" i="3"/>
  <c r="G529" i="3"/>
  <c r="G490" i="3"/>
  <c r="G484" i="3"/>
  <c r="G49" i="3"/>
  <c r="G503" i="3"/>
  <c r="G468" i="3"/>
  <c r="G462" i="3"/>
  <c r="G661" i="3"/>
  <c r="G280" i="3"/>
  <c r="G400" i="3"/>
  <c r="G1055" i="3"/>
  <c r="G375" i="3"/>
  <c r="G1150" i="3"/>
  <c r="G364" i="3"/>
  <c r="G123" i="3"/>
  <c r="G296" i="3"/>
  <c r="G269" i="3"/>
  <c r="G257" i="3"/>
  <c r="G258" i="3"/>
  <c r="G1147" i="3"/>
  <c r="G175" i="3"/>
  <c r="G221" i="3"/>
  <c r="G684" i="3"/>
  <c r="G164" i="3"/>
  <c r="G204" i="3"/>
  <c r="G139" i="3"/>
  <c r="G130" i="3"/>
  <c r="G653" i="3"/>
  <c r="G200" i="3"/>
  <c r="G977" i="3"/>
  <c r="G231" i="3"/>
  <c r="G884" i="3"/>
  <c r="G883" i="3"/>
  <c r="G193" i="3"/>
  <c r="G461" i="3"/>
  <c r="G274" i="3"/>
  <c r="G5" i="3"/>
  <c r="G374" i="3"/>
  <c r="G878" i="3"/>
  <c r="G208" i="3"/>
  <c r="G154" i="3"/>
  <c r="G849" i="3"/>
  <c r="G627" i="3"/>
  <c r="G850" i="3"/>
  <c r="G697" i="3"/>
  <c r="G686" i="3"/>
  <c r="G472" i="3"/>
  <c r="G452" i="3"/>
  <c r="G854" i="3"/>
  <c r="G136" i="3"/>
  <c r="G821" i="3"/>
  <c r="G207" i="3"/>
  <c r="G636" i="3"/>
  <c r="G316" i="3"/>
  <c r="G216" i="3"/>
  <c r="G285" i="3"/>
  <c r="G772" i="3"/>
  <c r="G90" i="3"/>
  <c r="G561" i="3"/>
  <c r="G639" i="3"/>
  <c r="G622" i="3"/>
  <c r="G436" i="3"/>
  <c r="G575" i="3"/>
  <c r="G568" i="3"/>
  <c r="G846" i="3"/>
  <c r="G349" i="3"/>
  <c r="G531" i="3"/>
  <c r="G517" i="3"/>
  <c r="G524" i="3"/>
  <c r="G488" i="3"/>
  <c r="G502" i="3"/>
  <c r="G492" i="3"/>
  <c r="G48" i="3"/>
  <c r="G467" i="3"/>
  <c r="G449" i="3"/>
  <c r="G45" i="3"/>
  <c r="G401" i="3"/>
  <c r="G403" i="3"/>
  <c r="G428" i="3"/>
  <c r="G520" i="3"/>
  <c r="G393" i="3"/>
  <c r="G396" i="3"/>
  <c r="G319" i="3"/>
  <c r="G916" i="3"/>
  <c r="G34" i="3"/>
  <c r="G259" i="3"/>
  <c r="G1035" i="3"/>
  <c r="G459" i="3"/>
  <c r="G142" i="3"/>
  <c r="G180" i="3"/>
  <c r="G226" i="3"/>
  <c r="G162" i="3"/>
  <c r="G234" i="3"/>
  <c r="G152" i="3"/>
  <c r="G286" i="3"/>
  <c r="G143" i="3"/>
  <c r="G814" i="3"/>
  <c r="G230" i="3"/>
  <c r="G763" i="3"/>
  <c r="G163" i="3"/>
  <c r="G755" i="3"/>
  <c r="G578" i="3"/>
  <c r="C180" i="2"/>
  <c r="C136" i="2"/>
  <c r="C22" i="2"/>
  <c r="C85" i="2"/>
  <c r="C74" i="2"/>
  <c r="C122" i="2"/>
  <c r="C10" i="2"/>
  <c r="C11" i="2"/>
  <c r="C116" i="2"/>
  <c r="C71" i="2"/>
  <c r="C55" i="2"/>
  <c r="C20" i="2"/>
  <c r="C44" i="2"/>
  <c r="C15" i="2"/>
  <c r="C23" i="2"/>
  <c r="C5" i="2"/>
  <c r="C86" i="2"/>
  <c r="C170" i="2"/>
  <c r="C90" i="2"/>
  <c r="C51" i="2"/>
  <c r="C73" i="2"/>
  <c r="C183" i="2"/>
  <c r="C98" i="2"/>
  <c r="C99" i="2"/>
  <c r="C16" i="2"/>
  <c r="C65" i="2"/>
  <c r="C66" i="2"/>
  <c r="C67" i="2"/>
  <c r="C118" i="2"/>
  <c r="C135" i="2"/>
  <c r="C154" i="2"/>
  <c r="C70" i="2"/>
  <c r="C112" i="2"/>
  <c r="C91" i="2"/>
  <c r="C31" i="2"/>
  <c r="C152" i="2"/>
  <c r="C132" i="2"/>
  <c r="C159" i="2"/>
  <c r="C9" i="2"/>
  <c r="C130" i="2"/>
  <c r="C162" i="2"/>
  <c r="C163" i="2"/>
  <c r="C17" i="2"/>
  <c r="C2" i="2"/>
  <c r="C37" i="2"/>
  <c r="C38" i="2"/>
  <c r="C172" i="2"/>
  <c r="C146" i="2"/>
  <c r="C34" i="2"/>
  <c r="C157" i="2"/>
  <c r="C148" i="2"/>
  <c r="C103" i="2"/>
  <c r="C109" i="2"/>
  <c r="C110" i="2"/>
  <c r="C79" i="2"/>
  <c r="C173" i="2"/>
  <c r="C25" i="2"/>
  <c r="C26" i="2"/>
  <c r="C158" i="2"/>
  <c r="C80" i="2"/>
  <c r="C3" i="2"/>
  <c r="C92" i="2"/>
  <c r="C119" i="2"/>
  <c r="C56" i="2"/>
  <c r="C36" i="2"/>
  <c r="C75" i="2"/>
  <c r="C93" i="2"/>
  <c r="C144" i="2"/>
  <c r="C124" i="2"/>
  <c r="C45" i="2"/>
  <c r="C143" i="2"/>
  <c r="C165" i="2"/>
  <c r="C43" i="2"/>
  <c r="C125" i="2"/>
  <c r="C7" i="2"/>
  <c r="C120" i="2"/>
  <c r="C35" i="2"/>
  <c r="C138" i="2"/>
  <c r="C139" i="2"/>
  <c r="C160" i="2"/>
  <c r="C153" i="2"/>
  <c r="C105" i="2"/>
  <c r="C59" i="2"/>
  <c r="C30" i="2"/>
  <c r="C104" i="2"/>
  <c r="C72" i="2"/>
  <c r="C126" i="2"/>
  <c r="C12" i="2"/>
  <c r="C156" i="2"/>
  <c r="C117" i="2"/>
  <c r="C167" i="2"/>
  <c r="C113" i="2"/>
  <c r="C13" i="2"/>
  <c r="C14" i="2"/>
  <c r="C94" i="2"/>
  <c r="C95" i="2"/>
  <c r="C81" i="2"/>
  <c r="C39" i="2"/>
  <c r="C140" i="2"/>
  <c r="C96" i="2"/>
  <c r="C50" i="2"/>
  <c r="C149" i="2"/>
  <c r="C88" i="2"/>
  <c r="C21" i="2"/>
  <c r="C40" i="2"/>
  <c r="C100" i="2"/>
  <c r="C168" i="2"/>
  <c r="C171" i="2"/>
  <c r="C184" i="2"/>
  <c r="C147" i="2"/>
  <c r="C82" i="2"/>
  <c r="C69" i="2"/>
  <c r="C46" i="2"/>
  <c r="C49" i="2"/>
  <c r="C181" i="2"/>
  <c r="C175" i="2"/>
  <c r="C127" i="2"/>
  <c r="C174" i="2"/>
  <c r="C27" i="2"/>
  <c r="C111" i="2"/>
  <c r="C114" i="2"/>
  <c r="C161" i="2"/>
  <c r="C151" i="2"/>
  <c r="C128" i="2"/>
  <c r="C142" i="2"/>
  <c r="C145" i="2"/>
  <c r="C76" i="2"/>
  <c r="C106" i="2"/>
  <c r="C134" i="2"/>
  <c r="C133" i="2"/>
  <c r="C60" i="2"/>
  <c r="C61" i="2"/>
  <c r="C53" i="2"/>
  <c r="C54" i="2"/>
  <c r="C131" i="2"/>
  <c r="C87" i="2"/>
  <c r="C102" i="2"/>
  <c r="C4" i="2"/>
  <c r="C24" i="2"/>
  <c r="C8" i="2"/>
  <c r="C18" i="2"/>
  <c r="C28" i="2"/>
  <c r="C129" i="2"/>
  <c r="C63" i="2"/>
  <c r="C141" i="2"/>
  <c r="C123" i="2"/>
  <c r="C83" i="2"/>
  <c r="C150" i="2"/>
  <c r="C89" i="2"/>
  <c r="C33" i="2"/>
  <c r="C68" i="2"/>
  <c r="C47" i="2"/>
  <c r="C115" i="2"/>
  <c r="C77" i="2"/>
  <c r="C41" i="2"/>
  <c r="C101" i="2"/>
  <c r="C29" i="2"/>
  <c r="C6" i="2"/>
  <c r="C84" i="2"/>
  <c r="C107" i="2"/>
  <c r="C108" i="2"/>
  <c r="C52" i="2"/>
  <c r="C62" i="2"/>
  <c r="C155" i="2"/>
  <c r="C64" i="2"/>
  <c r="C19" i="2"/>
  <c r="C169" i="2"/>
  <c r="C182" i="2"/>
  <c r="C42" i="2"/>
  <c r="C97" i="2"/>
  <c r="C177" i="2"/>
  <c r="C121" i="2"/>
  <c r="C179" i="2"/>
  <c r="C176" i="2"/>
  <c r="C48" i="2"/>
  <c r="C58" i="2"/>
  <c r="C164" i="2"/>
  <c r="C137" i="2"/>
  <c r="C57" i="2"/>
  <c r="C166" i="2"/>
  <c r="C178" i="2"/>
  <c r="C32" i="2"/>
  <c r="C78" i="2"/>
  <c r="P21" i="2" l="1"/>
  <c r="P82" i="2"/>
  <c r="P38" i="2"/>
  <c r="P22" i="2"/>
  <c r="P39" i="2"/>
  <c r="P181" i="2"/>
  <c r="P23" i="2"/>
  <c r="P180" i="2"/>
  <c r="P40" i="2"/>
  <c r="P41" i="2"/>
  <c r="P85" i="2"/>
  <c r="P150" i="2"/>
  <c r="P140" i="2"/>
  <c r="P116" i="2"/>
  <c r="P5" i="2"/>
  <c r="P24" i="2"/>
  <c r="P42" i="2"/>
  <c r="P149" i="2"/>
  <c r="P170" i="2"/>
  <c r="P86" i="2"/>
  <c r="P87" i="2"/>
  <c r="P141" i="2"/>
  <c r="P59" i="2"/>
  <c r="P136" i="2"/>
  <c r="P148" i="2"/>
  <c r="P88" i="2"/>
  <c r="P175" i="2"/>
  <c r="P105" i="2"/>
  <c r="P184" i="2"/>
  <c r="P36" i="2"/>
  <c r="P19" i="2"/>
  <c r="P83" i="2"/>
  <c r="P178" i="2"/>
  <c r="P50" i="2"/>
  <c r="P10" i="2"/>
  <c r="P11" i="2"/>
  <c r="P15" i="2"/>
  <c r="P123" i="2"/>
  <c r="P183" i="2"/>
  <c r="P100" i="2"/>
  <c r="P101" i="2"/>
  <c r="P7" i="2"/>
  <c r="P102" i="2"/>
  <c r="P29" i="2"/>
  <c r="P30" i="2"/>
  <c r="P103" i="2"/>
  <c r="P104" i="2"/>
  <c r="P111" i="2"/>
  <c r="P109" i="2"/>
  <c r="P110" i="2"/>
  <c r="P176" i="2"/>
  <c r="P8" i="2"/>
  <c r="P32" i="2"/>
  <c r="P179" i="2"/>
  <c r="P177" i="2"/>
  <c r="P31" i="2"/>
  <c r="P106" i="2"/>
  <c r="P145" i="2"/>
  <c r="P122" i="2"/>
  <c r="P35" i="2"/>
  <c r="P34" i="2"/>
  <c r="P173" i="2"/>
  <c r="P119" i="2"/>
  <c r="P172" i="2"/>
  <c r="P90" i="2"/>
  <c r="P121" i="2"/>
  <c r="P93" i="2"/>
  <c r="P96" i="2"/>
  <c r="P120" i="2"/>
  <c r="P94" i="2"/>
  <c r="P95" i="2"/>
  <c r="P182" i="2"/>
  <c r="P174" i="2"/>
  <c r="P91" i="2"/>
  <c r="P92" i="2"/>
  <c r="P97" i="2"/>
  <c r="P118" i="2"/>
  <c r="P167" i="2"/>
  <c r="P13" i="2"/>
  <c r="P14" i="2"/>
  <c r="P25" i="2"/>
  <c r="P26" i="2"/>
  <c r="P27" i="2"/>
  <c r="P169" i="2"/>
  <c r="P79" i="2"/>
  <c r="P78" i="2"/>
  <c r="P113" i="2"/>
  <c r="P81" i="2"/>
  <c r="P115" i="2"/>
  <c r="P77" i="2"/>
  <c r="P147" i="2"/>
  <c r="P3" i="2"/>
  <c r="P4" i="2"/>
  <c r="P80" i="2"/>
  <c r="P114" i="2"/>
  <c r="P168" i="2"/>
  <c r="P65" i="2"/>
  <c r="P66" i="2"/>
  <c r="P67" i="2"/>
  <c r="P68" i="2"/>
  <c r="P2" i="2"/>
  <c r="P112" i="2"/>
  <c r="P76" i="2"/>
  <c r="P74" i="2"/>
  <c r="P75" i="2"/>
  <c r="P171" i="2"/>
  <c r="P84" i="2"/>
  <c r="P72" i="2"/>
  <c r="P71" i="2"/>
  <c r="P57" i="2"/>
  <c r="P49" i="2"/>
  <c r="P9" i="2"/>
  <c r="P146" i="2"/>
  <c r="P20" i="2"/>
  <c r="P135" i="2"/>
  <c r="P6" i="2"/>
  <c r="P108" i="2"/>
  <c r="P162" i="2"/>
  <c r="P163" i="2"/>
  <c r="P33" i="2"/>
  <c r="P69" i="2"/>
  <c r="P134" i="2"/>
  <c r="P60" i="2"/>
  <c r="P61" i="2"/>
  <c r="P51" i="2"/>
  <c r="P52" i="2"/>
  <c r="P62" i="2"/>
  <c r="P144" i="2"/>
  <c r="P16" i="2"/>
  <c r="P53" i="2"/>
  <c r="P54" i="2"/>
  <c r="P151" i="2"/>
  <c r="P43" i="2"/>
  <c r="P28" i="2"/>
  <c r="P63" i="2"/>
  <c r="P73" i="2"/>
  <c r="P138" i="2"/>
  <c r="P139" i="2"/>
  <c r="P17" i="2"/>
  <c r="P18" i="2"/>
  <c r="P12" i="2"/>
  <c r="P137" i="2"/>
  <c r="P166" i="2"/>
  <c r="P164" i="2"/>
  <c r="P58" i="2"/>
  <c r="P153" i="2"/>
  <c r="P152" i="2"/>
  <c r="P159" i="2"/>
  <c r="P156" i="2"/>
  <c r="P48" i="2"/>
  <c r="P132" i="2"/>
  <c r="P55" i="2"/>
  <c r="P160" i="2"/>
  <c r="P46" i="2"/>
  <c r="P125" i="2"/>
  <c r="P124" i="2"/>
  <c r="P128" i="2"/>
  <c r="P155" i="2"/>
  <c r="P129" i="2"/>
  <c r="P154" i="2"/>
  <c r="P126" i="2"/>
  <c r="P127" i="2"/>
  <c r="P131" i="2"/>
  <c r="P45" i="2"/>
  <c r="P56" i="2"/>
  <c r="P47" i="2"/>
  <c r="P107" i="2"/>
  <c r="P44" i="2"/>
  <c r="P130" i="2"/>
  <c r="P117" i="2"/>
  <c r="P89" i="2"/>
  <c r="P165" i="2"/>
  <c r="P143" i="2"/>
  <c r="P142" i="2"/>
  <c r="P158" i="2"/>
  <c r="P157" i="2"/>
  <c r="P133" i="2"/>
  <c r="P70" i="2"/>
  <c r="P161" i="2"/>
  <c r="P98" i="2"/>
  <c r="P99" i="2"/>
  <c r="P64" i="2"/>
  <c r="P37" i="2"/>
  <c r="G95" i="2" l="1"/>
  <c r="O95" i="2"/>
  <c r="O134" i="2"/>
  <c r="O103" i="2"/>
  <c r="O180" i="2"/>
  <c r="O136" i="2"/>
  <c r="O78" i="2"/>
  <c r="O22" i="2"/>
  <c r="O85" i="2"/>
  <c r="O74" i="2"/>
  <c r="O122" i="2"/>
  <c r="O10" i="2"/>
  <c r="O11" i="2"/>
  <c r="O116" i="2"/>
  <c r="O71" i="2"/>
  <c r="O55" i="2"/>
  <c r="O20" i="2"/>
  <c r="O44" i="2"/>
  <c r="O15" i="2"/>
  <c r="O23" i="2"/>
  <c r="O5" i="2"/>
  <c r="O170" i="2"/>
  <c r="O86" i="2"/>
  <c r="O90" i="2"/>
  <c r="O51" i="2"/>
  <c r="O73" i="2"/>
  <c r="O183" i="2"/>
  <c r="O98" i="2"/>
  <c r="O99" i="2"/>
  <c r="O16" i="2"/>
  <c r="O65" i="2"/>
  <c r="O66" i="2"/>
  <c r="O67" i="2"/>
  <c r="O118" i="2"/>
  <c r="O135" i="2"/>
  <c r="O154" i="2"/>
  <c r="O142" i="2"/>
  <c r="O70" i="2"/>
  <c r="O112" i="2"/>
  <c r="O91" i="2"/>
  <c r="O31" i="2"/>
  <c r="O152" i="2"/>
  <c r="O132" i="2"/>
  <c r="O159" i="2"/>
  <c r="O9" i="2"/>
  <c r="O130" i="2"/>
  <c r="O162" i="2"/>
  <c r="O163" i="2"/>
  <c r="O17" i="2"/>
  <c r="O2" i="2"/>
  <c r="O38" i="2"/>
  <c r="O37" i="2"/>
  <c r="O172" i="2"/>
  <c r="O146" i="2"/>
  <c r="O34" i="2"/>
  <c r="O157" i="2"/>
  <c r="O148" i="2"/>
  <c r="O109" i="2"/>
  <c r="O110" i="2"/>
  <c r="O79" i="2"/>
  <c r="O173" i="2"/>
  <c r="O25" i="2"/>
  <c r="O26" i="2"/>
  <c r="O158" i="2"/>
  <c r="O80" i="2"/>
  <c r="O92" i="2"/>
  <c r="O3" i="2"/>
  <c r="O119" i="2"/>
  <c r="O56" i="2"/>
  <c r="O36" i="2"/>
  <c r="O75" i="2"/>
  <c r="O93" i="2"/>
  <c r="O144" i="2"/>
  <c r="O124" i="2"/>
  <c r="O45" i="2"/>
  <c r="O143" i="2"/>
  <c r="O165" i="2"/>
  <c r="O43" i="2"/>
  <c r="O125" i="2"/>
  <c r="O7" i="2"/>
  <c r="O120" i="2"/>
  <c r="O35" i="2"/>
  <c r="O138" i="2"/>
  <c r="O139" i="2"/>
  <c r="O160" i="2"/>
  <c r="O153" i="2"/>
  <c r="O105" i="2"/>
  <c r="O59" i="2"/>
  <c r="O30" i="2"/>
  <c r="O104" i="2"/>
  <c r="O72" i="2"/>
  <c r="O126" i="2"/>
  <c r="O12" i="2"/>
  <c r="O156" i="2"/>
  <c r="O117" i="2"/>
  <c r="O167" i="2"/>
  <c r="O113" i="2"/>
  <c r="O13" i="2"/>
  <c r="O14" i="2"/>
  <c r="O94" i="2"/>
  <c r="O39" i="2"/>
  <c r="O140" i="2"/>
  <c r="O96" i="2"/>
  <c r="O50" i="2"/>
  <c r="O81" i="2"/>
  <c r="O149" i="2"/>
  <c r="O88" i="2"/>
  <c r="O21" i="2"/>
  <c r="O40" i="2"/>
  <c r="O100" i="2"/>
  <c r="O168" i="2"/>
  <c r="O171" i="2"/>
  <c r="O184" i="2"/>
  <c r="O82" i="2"/>
  <c r="O147" i="2"/>
  <c r="O69" i="2"/>
  <c r="O46" i="2"/>
  <c r="O49" i="2"/>
  <c r="O181" i="2"/>
  <c r="O175" i="2"/>
  <c r="O127" i="2"/>
  <c r="O174" i="2"/>
  <c r="O27" i="2"/>
  <c r="O111" i="2"/>
  <c r="O114" i="2"/>
  <c r="O161" i="2"/>
  <c r="O151" i="2"/>
  <c r="O128" i="2"/>
  <c r="O145" i="2"/>
  <c r="O76" i="2"/>
  <c r="O106" i="2"/>
  <c r="O133" i="2"/>
  <c r="O60" i="2"/>
  <c r="O61" i="2"/>
  <c r="O53" i="2"/>
  <c r="O54" i="2"/>
  <c r="O131" i="2"/>
  <c r="O87" i="2"/>
  <c r="O102" i="2"/>
  <c r="O24" i="2"/>
  <c r="O8" i="2"/>
  <c r="O4" i="2"/>
  <c r="O18" i="2"/>
  <c r="O28" i="2"/>
  <c r="O129" i="2"/>
  <c r="O63" i="2"/>
  <c r="O141" i="2"/>
  <c r="O123" i="2"/>
  <c r="O83" i="2"/>
  <c r="O150" i="2"/>
  <c r="O89" i="2"/>
  <c r="O33" i="2"/>
  <c r="O68" i="2"/>
  <c r="O47" i="2"/>
  <c r="O115" i="2"/>
  <c r="O41" i="2"/>
  <c r="O101" i="2"/>
  <c r="O29" i="2"/>
  <c r="O77" i="2"/>
  <c r="O6" i="2"/>
  <c r="O84" i="2"/>
  <c r="O107" i="2"/>
  <c r="O108" i="2"/>
  <c r="O52" i="2"/>
  <c r="O62" i="2"/>
  <c r="O155" i="2"/>
  <c r="O64" i="2"/>
  <c r="O19" i="2"/>
  <c r="O182" i="2"/>
  <c r="O169" i="2"/>
  <c r="O42" i="2"/>
  <c r="O97" i="2"/>
  <c r="O177" i="2"/>
  <c r="O121" i="2"/>
  <c r="O179" i="2"/>
  <c r="O176" i="2"/>
  <c r="O48" i="2"/>
  <c r="O58" i="2"/>
  <c r="O164" i="2"/>
  <c r="O137" i="2"/>
  <c r="O57" i="2"/>
  <c r="O166" i="2"/>
  <c r="O178" i="2"/>
  <c r="O32" i="2"/>
  <c r="R95" i="2"/>
  <c r="G59" i="2" l="1"/>
  <c r="G19" i="2"/>
  <c r="G170" i="2"/>
  <c r="K126" i="1"/>
  <c r="N126" i="1"/>
  <c r="G142" i="2"/>
  <c r="K125" i="1"/>
  <c r="N125" i="1"/>
  <c r="K124" i="1"/>
  <c r="N124" i="1"/>
  <c r="K123" i="1"/>
  <c r="N123" i="1"/>
  <c r="G83" i="2"/>
  <c r="G82" i="2"/>
  <c r="G180" i="2"/>
  <c r="G21" i="2"/>
  <c r="G70" i="2"/>
  <c r="K122" i="1"/>
  <c r="N122" i="1"/>
  <c r="G74" i="2"/>
  <c r="G75" i="2"/>
  <c r="G112" i="2"/>
  <c r="K56" i="1"/>
  <c r="N56" i="1"/>
  <c r="G26" i="2"/>
  <c r="G135" i="2"/>
  <c r="K32" i="1"/>
  <c r="N32" i="1"/>
  <c r="G146" i="2"/>
  <c r="K16" i="1"/>
  <c r="N16" i="1"/>
  <c r="K42" i="1"/>
  <c r="N42" i="1"/>
  <c r="G166" i="2"/>
  <c r="G58" i="2"/>
  <c r="K25" i="1"/>
  <c r="N25" i="1"/>
  <c r="G163" i="2"/>
  <c r="G162" i="2"/>
  <c r="N30" i="1"/>
  <c r="K30" i="1"/>
  <c r="R19" i="2"/>
  <c r="R163" i="2"/>
  <c r="R26" i="2"/>
  <c r="R135" i="2"/>
  <c r="R58" i="2"/>
  <c r="R146" i="2"/>
  <c r="R70" i="2"/>
  <c r="R166" i="2"/>
  <c r="R162" i="2"/>
  <c r="R59" i="2"/>
  <c r="R180" i="2"/>
  <c r="R112" i="2"/>
  <c r="R170" i="2"/>
  <c r="L42" i="1" l="1"/>
  <c r="M42" i="1" s="1"/>
  <c r="K16" i="2" s="1"/>
  <c r="E16" i="2" s="1"/>
  <c r="J16" i="2"/>
  <c r="L126" i="1"/>
  <c r="M126" i="1" s="1"/>
  <c r="K64" i="2" s="1"/>
  <c r="E64" i="2" s="1"/>
  <c r="J64" i="2"/>
  <c r="L123" i="1"/>
  <c r="M123" i="1" s="1"/>
  <c r="J87" i="2"/>
  <c r="J102" i="2"/>
  <c r="L56" i="1"/>
  <c r="M56" i="1" s="1"/>
  <c r="K126" i="2" s="1"/>
  <c r="E126" i="2" s="1"/>
  <c r="J126" i="2"/>
  <c r="L125" i="1"/>
  <c r="M125" i="1" s="1"/>
  <c r="K42" i="2" s="1"/>
  <c r="E42" i="2" s="1"/>
  <c r="J42" i="2"/>
  <c r="L122" i="1"/>
  <c r="M122" i="1" s="1"/>
  <c r="K70" i="2" s="1"/>
  <c r="E70" i="2" s="1"/>
  <c r="H70" i="2" s="1"/>
  <c r="J70" i="2"/>
  <c r="L124" i="1"/>
  <c r="M124" i="1" s="1"/>
  <c r="K141" i="2" s="1"/>
  <c r="E141" i="2" s="1"/>
  <c r="J141" i="2"/>
  <c r="L25" i="1"/>
  <c r="M25" i="1" s="1"/>
  <c r="K145" i="2" s="1"/>
  <c r="E145" i="2" s="1"/>
  <c r="J145" i="2"/>
  <c r="L32" i="1"/>
  <c r="M32" i="1" s="1"/>
  <c r="K146" i="2" s="1"/>
  <c r="E146" i="2" s="1"/>
  <c r="H146" i="2" s="1"/>
  <c r="J146" i="2"/>
  <c r="L16" i="1"/>
  <c r="M16" i="1" s="1"/>
  <c r="K73" i="2" s="1"/>
  <c r="E73" i="2" s="1"/>
  <c r="J73" i="2"/>
  <c r="L30" i="1"/>
  <c r="M30" i="1" s="1"/>
  <c r="J163" i="2"/>
  <c r="J162" i="2"/>
  <c r="K64" i="1"/>
  <c r="K83" i="1"/>
  <c r="K14" i="1"/>
  <c r="K13" i="1"/>
  <c r="K108" i="1"/>
  <c r="K12" i="1"/>
  <c r="K89" i="1"/>
  <c r="K59" i="1"/>
  <c r="K8" i="1"/>
  <c r="K41" i="1"/>
  <c r="K107" i="1"/>
  <c r="K34" i="1"/>
  <c r="K38" i="1"/>
  <c r="K75" i="1"/>
  <c r="K74" i="1"/>
  <c r="K116" i="1"/>
  <c r="K24" i="1"/>
  <c r="K40" i="1"/>
  <c r="K33" i="1"/>
  <c r="K112" i="1"/>
  <c r="K5" i="1"/>
  <c r="K50" i="1"/>
  <c r="K20" i="1"/>
  <c r="K3" i="1"/>
  <c r="K95" i="1"/>
  <c r="K11" i="1"/>
  <c r="K87" i="1"/>
  <c r="K78" i="1"/>
  <c r="K71" i="1"/>
  <c r="K82" i="1"/>
  <c r="K92" i="1"/>
  <c r="L92" i="1" s="1"/>
  <c r="K65" i="1"/>
  <c r="K22" i="1"/>
  <c r="K72" i="1"/>
  <c r="K66" i="1"/>
  <c r="K10" i="1"/>
  <c r="K67" i="1"/>
  <c r="K37" i="1"/>
  <c r="K55" i="1"/>
  <c r="K57" i="1"/>
  <c r="K6" i="1"/>
  <c r="L6" i="1" s="1"/>
  <c r="M6" i="1" s="1"/>
  <c r="K18" i="1"/>
  <c r="K43" i="1"/>
  <c r="K39" i="1"/>
  <c r="K80" i="1"/>
  <c r="K115" i="1"/>
  <c r="K46" i="1"/>
  <c r="K100" i="1"/>
  <c r="J117" i="2" s="1"/>
  <c r="K48" i="1"/>
  <c r="K94" i="1"/>
  <c r="K52" i="1"/>
  <c r="K110" i="1"/>
  <c r="K4" i="1"/>
  <c r="L4" i="1" s="1"/>
  <c r="K73" i="1"/>
  <c r="K109" i="1"/>
  <c r="K76" i="1"/>
  <c r="K93" i="1"/>
  <c r="K113" i="1"/>
  <c r="L113" i="1" s="1"/>
  <c r="M113" i="1" s="1"/>
  <c r="K47" i="1"/>
  <c r="K103" i="1"/>
  <c r="K96" i="1"/>
  <c r="K119" i="1"/>
  <c r="K106" i="1"/>
  <c r="K28" i="1"/>
  <c r="K88" i="1"/>
  <c r="K84" i="1"/>
  <c r="L84" i="1" s="1"/>
  <c r="K69" i="1"/>
  <c r="K9" i="1"/>
  <c r="K90" i="1"/>
  <c r="K36" i="1"/>
  <c r="L36" i="1" s="1"/>
  <c r="K63" i="1"/>
  <c r="K102" i="1"/>
  <c r="K98" i="1"/>
  <c r="K68" i="1"/>
  <c r="K60" i="1"/>
  <c r="K79" i="1"/>
  <c r="L79" i="1" s="1"/>
  <c r="K121" i="1"/>
  <c r="K2" i="1"/>
  <c r="K85" i="1"/>
  <c r="L85" i="1" s="1"/>
  <c r="K91" i="1"/>
  <c r="K61" i="1"/>
  <c r="K101" i="1"/>
  <c r="K114" i="1"/>
  <c r="K97" i="1"/>
  <c r="K53" i="1"/>
  <c r="J105" i="2" s="1"/>
  <c r="K105" i="1"/>
  <c r="K29" i="1"/>
  <c r="K21" i="1"/>
  <c r="J164" i="2" s="1"/>
  <c r="K111" i="1"/>
  <c r="K118" i="1"/>
  <c r="L118" i="1" s="1"/>
  <c r="M118" i="1" s="1"/>
  <c r="K26" i="1"/>
  <c r="L26" i="1" s="1"/>
  <c r="K120" i="1"/>
  <c r="L120" i="1" s="1"/>
  <c r="K17" i="1"/>
  <c r="K7" i="1"/>
  <c r="K23" i="1"/>
  <c r="J142" i="2" s="1"/>
  <c r="K27" i="1"/>
  <c r="K45" i="1"/>
  <c r="K58" i="1"/>
  <c r="J12" i="2" s="1"/>
  <c r="K44" i="1"/>
  <c r="L44" i="1" s="1"/>
  <c r="K70" i="1"/>
  <c r="J69" i="2" s="1"/>
  <c r="K51" i="1"/>
  <c r="K19" i="1"/>
  <c r="K81" i="1"/>
  <c r="L81" i="1" s="1"/>
  <c r="M81" i="1" s="1"/>
  <c r="K117" i="1"/>
  <c r="J132" i="2" s="1"/>
  <c r="K54" i="1"/>
  <c r="K49" i="1"/>
  <c r="K99" i="1"/>
  <c r="J47" i="2" s="1"/>
  <c r="K77" i="1"/>
  <c r="L77" i="1" s="1"/>
  <c r="M77" i="1" s="1"/>
  <c r="K86" i="1"/>
  <c r="R142" i="2"/>
  <c r="R75" i="2"/>
  <c r="R21" i="2"/>
  <c r="R83" i="2"/>
  <c r="R74" i="2"/>
  <c r="R82" i="2"/>
  <c r="L49" i="1" l="1"/>
  <c r="J7" i="2"/>
  <c r="L68" i="1"/>
  <c r="M68" i="1" s="1"/>
  <c r="J147" i="2"/>
  <c r="J82" i="2"/>
  <c r="L41" i="1"/>
  <c r="M41" i="1" s="1"/>
  <c r="J100" i="2"/>
  <c r="J21" i="2"/>
  <c r="J40" i="2"/>
  <c r="J123" i="2"/>
  <c r="J83" i="2"/>
  <c r="J150" i="2"/>
  <c r="L103" i="1"/>
  <c r="M103" i="1" s="1"/>
  <c r="J52" i="2"/>
  <c r="J155" i="2"/>
  <c r="J62" i="2"/>
  <c r="L110" i="1"/>
  <c r="M110" i="1" s="1"/>
  <c r="K121" i="2" s="1"/>
  <c r="E121" i="2" s="1"/>
  <c r="J121" i="2"/>
  <c r="L39" i="1"/>
  <c r="M39" i="1" s="1"/>
  <c r="J3" i="2"/>
  <c r="J92" i="2"/>
  <c r="L78" i="1"/>
  <c r="M78" i="1" s="1"/>
  <c r="J139" i="2"/>
  <c r="J160" i="2"/>
  <c r="J138" i="2"/>
  <c r="L112" i="1"/>
  <c r="M112" i="1" s="1"/>
  <c r="J97" i="2"/>
  <c r="J177" i="2"/>
  <c r="L114" i="1"/>
  <c r="M114" i="1" s="1"/>
  <c r="K179" i="2" s="1"/>
  <c r="E179" i="2" s="1"/>
  <c r="J179" i="2"/>
  <c r="L60" i="1"/>
  <c r="M60" i="1" s="1"/>
  <c r="K168" i="2" s="1"/>
  <c r="E168" i="2" s="1"/>
  <c r="J168" i="2"/>
  <c r="L69" i="1"/>
  <c r="M69" i="1" s="1"/>
  <c r="K127" i="2" s="1"/>
  <c r="E127" i="2" s="1"/>
  <c r="J127" i="2"/>
  <c r="L47" i="1"/>
  <c r="M47" i="1" s="1"/>
  <c r="J144" i="2"/>
  <c r="J124" i="2"/>
  <c r="L52" i="1"/>
  <c r="M52" i="1" s="1"/>
  <c r="K153" i="2" s="1"/>
  <c r="E153" i="2" s="1"/>
  <c r="J153" i="2"/>
  <c r="L43" i="1"/>
  <c r="M43" i="1" s="1"/>
  <c r="K119" i="2" s="1"/>
  <c r="E119" i="2" s="1"/>
  <c r="J119" i="2"/>
  <c r="L66" i="1"/>
  <c r="M66" i="1" s="1"/>
  <c r="J171" i="2"/>
  <c r="J184" i="2"/>
  <c r="L87" i="1"/>
  <c r="M87" i="1" s="1"/>
  <c r="J24" i="2"/>
  <c r="J8" i="2"/>
  <c r="J4" i="2"/>
  <c r="L107" i="1"/>
  <c r="M107" i="1" s="1"/>
  <c r="J101" i="2"/>
  <c r="J29" i="2"/>
  <c r="J77" i="2"/>
  <c r="J41" i="2"/>
  <c r="L101" i="1"/>
  <c r="M101" i="1" s="1"/>
  <c r="J74" i="2"/>
  <c r="J122" i="2"/>
  <c r="L94" i="1"/>
  <c r="M94" i="1" s="1"/>
  <c r="J43" i="2"/>
  <c r="J125" i="2"/>
  <c r="L72" i="1"/>
  <c r="M72" i="1" s="1"/>
  <c r="J111" i="2"/>
  <c r="J114" i="2"/>
  <c r="L40" i="1"/>
  <c r="M40" i="1" s="1"/>
  <c r="K80" i="2" s="1"/>
  <c r="E80" i="2" s="1"/>
  <c r="J80" i="2"/>
  <c r="L83" i="1"/>
  <c r="M83" i="1" s="1"/>
  <c r="J66" i="2"/>
  <c r="J118" i="2"/>
  <c r="J67" i="2"/>
  <c r="J65" i="2"/>
  <c r="L54" i="1"/>
  <c r="M54" i="1" s="1"/>
  <c r="K72" i="2" s="1"/>
  <c r="E72" i="2" s="1"/>
  <c r="J72" i="2"/>
  <c r="L91" i="1"/>
  <c r="M91" i="1" s="1"/>
  <c r="K115" i="2" s="1"/>
  <c r="E115" i="2" s="1"/>
  <c r="J115" i="2"/>
  <c r="L102" i="1"/>
  <c r="M102" i="1" s="1"/>
  <c r="K68" i="2" s="1"/>
  <c r="E68" i="2" s="1"/>
  <c r="J68" i="2"/>
  <c r="L76" i="1"/>
  <c r="M76" i="1" s="1"/>
  <c r="K161" i="2" s="1"/>
  <c r="E161" i="2" s="1"/>
  <c r="J161" i="2"/>
  <c r="L57" i="1"/>
  <c r="M57" i="1" s="1"/>
  <c r="J180" i="2"/>
  <c r="J78" i="2"/>
  <c r="J136" i="2"/>
  <c r="L65" i="1"/>
  <c r="M65" i="1" s="1"/>
  <c r="K156" i="2" s="1"/>
  <c r="E156" i="2" s="1"/>
  <c r="J156" i="2"/>
  <c r="J45" i="2"/>
  <c r="J143" i="2"/>
  <c r="L59" i="1"/>
  <c r="M59" i="1" s="1"/>
  <c r="J140" i="2"/>
  <c r="J96" i="2"/>
  <c r="J81" i="2"/>
  <c r="J39" i="2"/>
  <c r="J50" i="2"/>
  <c r="L45" i="1"/>
  <c r="M45" i="1" s="1"/>
  <c r="K56" i="2" s="1"/>
  <c r="E56" i="2" s="1"/>
  <c r="J56" i="2"/>
  <c r="L61" i="1"/>
  <c r="M61" i="1" s="1"/>
  <c r="J88" i="2"/>
  <c r="J149" i="2"/>
  <c r="L88" i="1"/>
  <c r="M88" i="1" s="1"/>
  <c r="K158" i="2" s="1"/>
  <c r="E158" i="2" s="1"/>
  <c r="J158" i="2"/>
  <c r="L93" i="1"/>
  <c r="M93" i="1" s="1"/>
  <c r="K18" i="2" s="1"/>
  <c r="E18" i="2" s="1"/>
  <c r="J18" i="2"/>
  <c r="L48" i="1"/>
  <c r="M48" i="1" s="1"/>
  <c r="K165" i="2" s="1"/>
  <c r="E165" i="2" s="1"/>
  <c r="J165" i="2"/>
  <c r="L95" i="1"/>
  <c r="M95" i="1" s="1"/>
  <c r="K28" i="2" s="1"/>
  <c r="E28" i="2" s="1"/>
  <c r="J28" i="2"/>
  <c r="L64" i="1"/>
  <c r="M64" i="1" s="1"/>
  <c r="J13" i="2"/>
  <c r="J14" i="2"/>
  <c r="J94" i="2"/>
  <c r="J95" i="2"/>
  <c r="L106" i="1"/>
  <c r="M106" i="1" s="1"/>
  <c r="J84" i="2"/>
  <c r="J107" i="2"/>
  <c r="J108" i="2"/>
  <c r="J59" i="2"/>
  <c r="J30" i="2"/>
  <c r="J104" i="2"/>
  <c r="L105" i="1"/>
  <c r="M105" i="1" s="1"/>
  <c r="K6" i="2" s="1"/>
  <c r="E6" i="2" s="1"/>
  <c r="J6" i="2"/>
  <c r="L119" i="1"/>
  <c r="M119" i="1" s="1"/>
  <c r="K178" i="2" s="1"/>
  <c r="E178" i="2" s="1"/>
  <c r="J178" i="2"/>
  <c r="L73" i="1"/>
  <c r="J48" i="2"/>
  <c r="L115" i="1"/>
  <c r="M115" i="1" s="1"/>
  <c r="K176" i="2" s="1"/>
  <c r="E176" i="2" s="1"/>
  <c r="J176" i="2"/>
  <c r="J103" i="2"/>
  <c r="J148" i="2"/>
  <c r="J60" i="2"/>
  <c r="J133" i="2"/>
  <c r="J61" i="2"/>
  <c r="J120" i="2"/>
  <c r="J35" i="2"/>
  <c r="J27" i="2"/>
  <c r="J174" i="2"/>
  <c r="K87" i="2"/>
  <c r="E87" i="2" s="1"/>
  <c r="K102" i="2"/>
  <c r="E102" i="2" s="1"/>
  <c r="L111" i="1"/>
  <c r="M111" i="1" s="1"/>
  <c r="K58" i="2" s="1"/>
  <c r="E58" i="2" s="1"/>
  <c r="H58" i="2" s="1"/>
  <c r="J58" i="2"/>
  <c r="L63" i="1"/>
  <c r="M63" i="1" s="1"/>
  <c r="J167" i="2"/>
  <c r="J113" i="2"/>
  <c r="J57" i="2"/>
  <c r="J166" i="2"/>
  <c r="J137" i="2"/>
  <c r="L46" i="1"/>
  <c r="M46" i="1" s="1"/>
  <c r="J36" i="2"/>
  <c r="J93" i="2"/>
  <c r="J75" i="2"/>
  <c r="L74" i="1"/>
  <c r="M74" i="1" s="1"/>
  <c r="J33" i="2"/>
  <c r="J89" i="2"/>
  <c r="L89" i="1"/>
  <c r="M89" i="1" s="1"/>
  <c r="J79" i="2"/>
  <c r="J109" i="2"/>
  <c r="J110" i="2"/>
  <c r="L86" i="1"/>
  <c r="M86" i="1" s="1"/>
  <c r="K134" i="2" s="1"/>
  <c r="E134" i="2" s="1"/>
  <c r="J134" i="2"/>
  <c r="L51" i="1"/>
  <c r="M51" i="1" s="1"/>
  <c r="J154" i="2"/>
  <c r="J135" i="2"/>
  <c r="L121" i="1"/>
  <c r="M121" i="1" s="1"/>
  <c r="K32" i="2" s="1"/>
  <c r="E32" i="2" s="1"/>
  <c r="J32" i="2"/>
  <c r="L96" i="1"/>
  <c r="M96" i="1" s="1"/>
  <c r="J129" i="2"/>
  <c r="J63" i="2"/>
  <c r="J106" i="2"/>
  <c r="J76" i="2"/>
  <c r="J175" i="2"/>
  <c r="J181" i="2"/>
  <c r="L71" i="1"/>
  <c r="J46" i="2"/>
  <c r="J49" i="2"/>
  <c r="J173" i="2"/>
  <c r="J25" i="2"/>
  <c r="J26" i="2"/>
  <c r="L108" i="1"/>
  <c r="M108" i="1" s="1"/>
  <c r="J128" i="2"/>
  <c r="J151" i="2"/>
  <c r="L29" i="1"/>
  <c r="M29" i="1" s="1"/>
  <c r="K17" i="2" s="1"/>
  <c r="E17" i="2" s="1"/>
  <c r="J17" i="2"/>
  <c r="L20" i="1"/>
  <c r="M20" i="1" s="1"/>
  <c r="J98" i="2"/>
  <c r="J99" i="2"/>
  <c r="L27" i="1"/>
  <c r="M27" i="1" s="1"/>
  <c r="K159" i="2" s="1"/>
  <c r="E159" i="2" s="1"/>
  <c r="J159" i="2"/>
  <c r="J44" i="2"/>
  <c r="J20" i="2"/>
  <c r="L13" i="1"/>
  <c r="M13" i="1" s="1"/>
  <c r="J53" i="2"/>
  <c r="J131" i="2"/>
  <c r="J54" i="2"/>
  <c r="L28" i="1"/>
  <c r="M28" i="1" s="1"/>
  <c r="J130" i="2"/>
  <c r="J9" i="2"/>
  <c r="L7" i="1"/>
  <c r="M7" i="1" s="1"/>
  <c r="K34" i="2" s="1"/>
  <c r="E34" i="2" s="1"/>
  <c r="J34" i="2"/>
  <c r="L5" i="1"/>
  <c r="M5" i="1" s="1"/>
  <c r="J85" i="2"/>
  <c r="J22" i="2"/>
  <c r="L10" i="1"/>
  <c r="M10" i="1" s="1"/>
  <c r="J11" i="2"/>
  <c r="J116" i="2"/>
  <c r="J10" i="2"/>
  <c r="J169" i="2"/>
  <c r="J182" i="2"/>
  <c r="J19" i="2"/>
  <c r="L18" i="1"/>
  <c r="M18" i="1" s="1"/>
  <c r="K183" i="2" s="1"/>
  <c r="E183" i="2" s="1"/>
  <c r="J183" i="2"/>
  <c r="L11" i="1"/>
  <c r="M11" i="1" s="1"/>
  <c r="K51" i="2" s="1"/>
  <c r="E51" i="2" s="1"/>
  <c r="J51" i="2"/>
  <c r="L19" i="1"/>
  <c r="M19" i="1" s="1"/>
  <c r="K157" i="2" s="1"/>
  <c r="E157" i="2" s="1"/>
  <c r="J157" i="2"/>
  <c r="J90" i="2"/>
  <c r="J86" i="2"/>
  <c r="J170" i="2"/>
  <c r="K162" i="2"/>
  <c r="E162" i="2" s="1"/>
  <c r="H162" i="2" s="1"/>
  <c r="K163" i="2"/>
  <c r="E163" i="2" s="1"/>
  <c r="H163" i="2" s="1"/>
  <c r="L9" i="1"/>
  <c r="M9" i="1" s="1"/>
  <c r="J55" i="2"/>
  <c r="J71" i="2"/>
  <c r="L34" i="1"/>
  <c r="M34" i="1" s="1"/>
  <c r="K172" i="2" s="1"/>
  <c r="E172" i="2" s="1"/>
  <c r="J172" i="2"/>
  <c r="J37" i="2"/>
  <c r="J38" i="2"/>
  <c r="J2" i="2"/>
  <c r="L22" i="1"/>
  <c r="M22" i="1" s="1"/>
  <c r="K152" i="2" s="1"/>
  <c r="E152" i="2" s="1"/>
  <c r="J152" i="2"/>
  <c r="L24" i="1"/>
  <c r="M24" i="1" s="1"/>
  <c r="J91" i="2"/>
  <c r="J31" i="2"/>
  <c r="J112" i="2"/>
  <c r="L8" i="1"/>
  <c r="M8" i="1" s="1"/>
  <c r="J15" i="2"/>
  <c r="J23" i="2"/>
  <c r="J5" i="2"/>
  <c r="L55" i="1"/>
  <c r="M55" i="1" s="1"/>
  <c r="L14" i="1"/>
  <c r="M14" i="1" s="1"/>
  <c r="L23" i="1"/>
  <c r="M23" i="1" s="1"/>
  <c r="K142" i="2" s="1"/>
  <c r="E142" i="2" s="1"/>
  <c r="H142" i="2" s="1"/>
  <c r="L67" i="1"/>
  <c r="M67" i="1" s="1"/>
  <c r="L33" i="1"/>
  <c r="M33" i="1" s="1"/>
  <c r="L37" i="1"/>
  <c r="M37" i="1" s="1"/>
  <c r="L80" i="1"/>
  <c r="M80" i="1" s="1"/>
  <c r="L38" i="1"/>
  <c r="M38" i="1" s="1"/>
  <c r="L3" i="1"/>
  <c r="M3" i="1" s="1"/>
  <c r="L21" i="1"/>
  <c r="M21" i="1" s="1"/>
  <c r="K164" i="2" s="1"/>
  <c r="E164" i="2" s="1"/>
  <c r="L70" i="1"/>
  <c r="M70" i="1" s="1"/>
  <c r="K69" i="2" s="1"/>
  <c r="E69" i="2" s="1"/>
  <c r="L53" i="1"/>
  <c r="M53" i="1" s="1"/>
  <c r="K105" i="2" s="1"/>
  <c r="E105" i="2" s="1"/>
  <c r="L2" i="1"/>
  <c r="M2" i="1" s="1"/>
  <c r="L98" i="1"/>
  <c r="M98" i="1" s="1"/>
  <c r="L82" i="1"/>
  <c r="M82" i="1" s="1"/>
  <c r="L58" i="1"/>
  <c r="M58" i="1" s="1"/>
  <c r="K12" i="2" s="1"/>
  <c r="E12" i="2" s="1"/>
  <c r="L116" i="1"/>
  <c r="M116" i="1" s="1"/>
  <c r="L100" i="1"/>
  <c r="M100" i="1" s="1"/>
  <c r="K117" i="2" s="1"/>
  <c r="E117" i="2" s="1"/>
  <c r="L12" i="1"/>
  <c r="M12" i="1" s="1"/>
  <c r="M36" i="1"/>
  <c r="M44" i="1"/>
  <c r="M71" i="1"/>
  <c r="L99" i="1"/>
  <c r="M99" i="1" s="1"/>
  <c r="K47" i="2" s="1"/>
  <c r="E47" i="2" s="1"/>
  <c r="M85" i="1"/>
  <c r="M92" i="1"/>
  <c r="L17" i="1"/>
  <c r="M17" i="1" s="1"/>
  <c r="L117" i="1"/>
  <c r="M117" i="1" s="1"/>
  <c r="K132" i="2" s="1"/>
  <c r="E132" i="2" s="1"/>
  <c r="L109" i="1"/>
  <c r="M109" i="1" s="1"/>
  <c r="L50" i="1"/>
  <c r="M50" i="1" s="1"/>
  <c r="L97" i="1"/>
  <c r="M97" i="1" s="1"/>
  <c r="L75" i="1"/>
  <c r="M75" i="1" s="1"/>
  <c r="L90" i="1"/>
  <c r="M90" i="1" s="1"/>
  <c r="M49" i="1"/>
  <c r="K7" i="2" s="1"/>
  <c r="E7" i="2" s="1"/>
  <c r="M120" i="1"/>
  <c r="M26" i="1"/>
  <c r="M79" i="1"/>
  <c r="M4" i="1"/>
  <c r="M73" i="1"/>
  <c r="K48" i="2" s="1"/>
  <c r="E48" i="2" s="1"/>
  <c r="M84" i="1"/>
  <c r="G3" i="6"/>
  <c r="G4" i="6"/>
  <c r="G5" i="6"/>
  <c r="G6" i="6"/>
  <c r="G7" i="6"/>
  <c r="G8" i="6"/>
  <c r="G9" i="6"/>
  <c r="G10" i="6"/>
  <c r="G11" i="6"/>
  <c r="G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2" i="5"/>
  <c r="E1462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2" i="5"/>
  <c r="G78" i="2"/>
  <c r="G22" i="2"/>
  <c r="G85" i="2"/>
  <c r="G122" i="2"/>
  <c r="G116" i="2"/>
  <c r="G10" i="2"/>
  <c r="G11" i="2"/>
  <c r="G71" i="2"/>
  <c r="G55" i="2"/>
  <c r="G44" i="2"/>
  <c r="G20" i="2"/>
  <c r="G23" i="2"/>
  <c r="G5" i="2"/>
  <c r="G15" i="2"/>
  <c r="G86" i="2"/>
  <c r="G90" i="2"/>
  <c r="G51" i="2"/>
  <c r="G183" i="2"/>
  <c r="G98" i="2"/>
  <c r="G99" i="2"/>
  <c r="G118" i="2"/>
  <c r="G65" i="2"/>
  <c r="G66" i="2"/>
  <c r="G67" i="2"/>
  <c r="G154" i="2"/>
  <c r="G149" i="2"/>
  <c r="G31" i="2"/>
  <c r="G91" i="2"/>
  <c r="G152" i="2"/>
  <c r="G132" i="2"/>
  <c r="G159" i="2"/>
  <c r="G130" i="2"/>
  <c r="G9" i="2"/>
  <c r="G73" i="2"/>
  <c r="H73" i="2" s="1"/>
  <c r="G17" i="2"/>
  <c r="G38" i="2"/>
  <c r="G37" i="2"/>
  <c r="H37" i="2" s="1"/>
  <c r="G2" i="2"/>
  <c r="G172" i="2"/>
  <c r="G148" i="2"/>
  <c r="G34" i="2"/>
  <c r="G157" i="2"/>
  <c r="G39" i="2"/>
  <c r="G103" i="2"/>
  <c r="G141" i="2"/>
  <c r="H141" i="2" s="1"/>
  <c r="G109" i="2"/>
  <c r="G110" i="2"/>
  <c r="G79" i="2"/>
  <c r="G173" i="2"/>
  <c r="G25" i="2"/>
  <c r="G158" i="2"/>
  <c r="H158" i="2" s="1"/>
  <c r="G80" i="2"/>
  <c r="G145" i="2"/>
  <c r="H145" i="2" s="1"/>
  <c r="G101" i="2"/>
  <c r="G92" i="2"/>
  <c r="G119" i="2"/>
  <c r="G56" i="2"/>
  <c r="G36" i="2"/>
  <c r="G93" i="2"/>
  <c r="G124" i="2"/>
  <c r="G144" i="2"/>
  <c r="G45" i="2"/>
  <c r="G143" i="2"/>
  <c r="G165" i="2"/>
  <c r="G125" i="2"/>
  <c r="G43" i="2"/>
  <c r="G7" i="2"/>
  <c r="G35" i="2"/>
  <c r="G120" i="2"/>
  <c r="G138" i="2"/>
  <c r="G139" i="2"/>
  <c r="G160" i="2"/>
  <c r="G153" i="2"/>
  <c r="G105" i="2"/>
  <c r="G104" i="2"/>
  <c r="G77" i="2"/>
  <c r="G72" i="2"/>
  <c r="G12" i="2"/>
  <c r="G156" i="2"/>
  <c r="G3" i="2"/>
  <c r="G117" i="2"/>
  <c r="G94" i="2"/>
  <c r="G113" i="2"/>
  <c r="G13" i="2"/>
  <c r="G14" i="2"/>
  <c r="G102" i="2"/>
  <c r="G140" i="2"/>
  <c r="G50" i="2"/>
  <c r="G96" i="2"/>
  <c r="G81" i="2"/>
  <c r="G88" i="2"/>
  <c r="G100" i="2"/>
  <c r="G40" i="2"/>
  <c r="G147" i="2"/>
  <c r="G136" i="2"/>
  <c r="G184" i="2"/>
  <c r="G171" i="2"/>
  <c r="G69" i="2"/>
  <c r="G49" i="2"/>
  <c r="G46" i="2"/>
  <c r="G181" i="2"/>
  <c r="G150" i="2"/>
  <c r="G175" i="2"/>
  <c r="G127" i="2"/>
  <c r="H127" i="2" s="1"/>
  <c r="G174" i="2"/>
  <c r="G27" i="2"/>
  <c r="G161" i="2"/>
  <c r="G168" i="2"/>
  <c r="G128" i="2"/>
  <c r="G151" i="2"/>
  <c r="G106" i="2"/>
  <c r="G76" i="2"/>
  <c r="G134" i="2"/>
  <c r="G133" i="2"/>
  <c r="G60" i="2"/>
  <c r="G61" i="2"/>
  <c r="G131" i="2"/>
  <c r="G53" i="2"/>
  <c r="G54" i="2"/>
  <c r="G62" i="2"/>
  <c r="G84" i="2"/>
  <c r="G126" i="2"/>
  <c r="H126" i="2" s="1"/>
  <c r="G24" i="2"/>
  <c r="G8" i="2"/>
  <c r="G4" i="2"/>
  <c r="G18" i="2"/>
  <c r="G28" i="2"/>
  <c r="G129" i="2"/>
  <c r="G63" i="2"/>
  <c r="G123" i="2"/>
  <c r="G167" i="2"/>
  <c r="G89" i="2"/>
  <c r="G33" i="2"/>
  <c r="G68" i="2"/>
  <c r="G47" i="2"/>
  <c r="H47" i="2" s="1"/>
  <c r="G115" i="2"/>
  <c r="G41" i="2"/>
  <c r="G29" i="2"/>
  <c r="G6" i="2"/>
  <c r="G107" i="2"/>
  <c r="G108" i="2"/>
  <c r="G155" i="2"/>
  <c r="G52" i="2"/>
  <c r="G87" i="2"/>
  <c r="G169" i="2"/>
  <c r="G182" i="2"/>
  <c r="G30" i="2"/>
  <c r="G111" i="2"/>
  <c r="G114" i="2"/>
  <c r="G42" i="2"/>
  <c r="H42" i="2" s="1"/>
  <c r="G177" i="2"/>
  <c r="G97" i="2"/>
  <c r="G121" i="2"/>
  <c r="H121" i="2" s="1"/>
  <c r="G179" i="2"/>
  <c r="G64" i="2"/>
  <c r="H64" i="2" s="1"/>
  <c r="G176" i="2"/>
  <c r="G16" i="2"/>
  <c r="H16" i="2" s="1"/>
  <c r="G48" i="2"/>
  <c r="G164" i="2"/>
  <c r="G137" i="2"/>
  <c r="G57" i="2"/>
  <c r="G178" i="2"/>
  <c r="G32" i="2"/>
  <c r="R10" i="2"/>
  <c r="R33" i="2"/>
  <c r="R60" i="2"/>
  <c r="R66" i="2"/>
  <c r="R53" i="2"/>
  <c r="R98" i="2"/>
  <c r="R29" i="2"/>
  <c r="R20" i="2"/>
  <c r="R100" i="2"/>
  <c r="R138" i="2"/>
  <c r="R109" i="2"/>
  <c r="R13" i="2"/>
  <c r="R158" i="2"/>
  <c r="R127" i="2"/>
  <c r="R130" i="2"/>
  <c r="R38" i="2"/>
  <c r="R65" i="2"/>
  <c r="R178" i="2"/>
  <c r="R126" i="2"/>
  <c r="R157" i="2"/>
  <c r="H18" i="2" l="1"/>
  <c r="H12" i="2"/>
  <c r="H48" i="2"/>
  <c r="H17" i="2"/>
  <c r="H157" i="2"/>
  <c r="H165" i="2"/>
  <c r="H28" i="2"/>
  <c r="H68" i="2"/>
  <c r="H87" i="2"/>
  <c r="H115" i="2"/>
  <c r="H119" i="2"/>
  <c r="K36" i="2"/>
  <c r="E36" i="2" s="1"/>
  <c r="H36" i="2" s="1"/>
  <c r="K93" i="2"/>
  <c r="E93" i="2" s="1"/>
  <c r="H93" i="2" s="1"/>
  <c r="K75" i="2"/>
  <c r="E75" i="2" s="1"/>
  <c r="H75" i="2" s="1"/>
  <c r="K110" i="2"/>
  <c r="E110" i="2" s="1"/>
  <c r="H110" i="2" s="1"/>
  <c r="K79" i="2"/>
  <c r="E79" i="2" s="1"/>
  <c r="H79" i="2" s="1"/>
  <c r="K109" i="2"/>
  <c r="E109" i="2" s="1"/>
  <c r="H109" i="2" s="1"/>
  <c r="K84" i="2"/>
  <c r="E84" i="2" s="1"/>
  <c r="H84" i="2" s="1"/>
  <c r="K108" i="2"/>
  <c r="E108" i="2" s="1"/>
  <c r="H108" i="2" s="1"/>
  <c r="K107" i="2"/>
  <c r="E107" i="2" s="1"/>
  <c r="H107" i="2" s="1"/>
  <c r="K149" i="2"/>
  <c r="E149" i="2" s="1"/>
  <c r="H149" i="2" s="1"/>
  <c r="K88" i="2"/>
  <c r="E88" i="2" s="1"/>
  <c r="H88" i="2" s="1"/>
  <c r="K50" i="2"/>
  <c r="E50" i="2" s="1"/>
  <c r="H50" i="2" s="1"/>
  <c r="K96" i="2"/>
  <c r="E96" i="2" s="1"/>
  <c r="H96" i="2" s="1"/>
  <c r="K140" i="2"/>
  <c r="E140" i="2" s="1"/>
  <c r="H140" i="2" s="1"/>
  <c r="K81" i="2"/>
  <c r="E81" i="2" s="1"/>
  <c r="H81" i="2" s="1"/>
  <c r="K39" i="2"/>
  <c r="E39" i="2" s="1"/>
  <c r="H39" i="2" s="1"/>
  <c r="K78" i="2"/>
  <c r="E78" i="2" s="1"/>
  <c r="H78" i="2" s="1"/>
  <c r="K136" i="2"/>
  <c r="E136" i="2" s="1"/>
  <c r="H136" i="2" s="1"/>
  <c r="K180" i="2"/>
  <c r="E180" i="2" s="1"/>
  <c r="H180" i="2" s="1"/>
  <c r="K89" i="2"/>
  <c r="E89" i="2" s="1"/>
  <c r="H89" i="2" s="1"/>
  <c r="K33" i="2"/>
  <c r="E33" i="2" s="1"/>
  <c r="H33" i="2" s="1"/>
  <c r="K151" i="2"/>
  <c r="E151" i="2" s="1"/>
  <c r="H151" i="2" s="1"/>
  <c r="K128" i="2"/>
  <c r="E128" i="2" s="1"/>
  <c r="H128" i="2" s="1"/>
  <c r="K74" i="2"/>
  <c r="E74" i="2" s="1"/>
  <c r="H74" i="2" s="1"/>
  <c r="K122" i="2"/>
  <c r="E122" i="2" s="1"/>
  <c r="H122" i="2" s="1"/>
  <c r="K24" i="2"/>
  <c r="E24" i="2" s="1"/>
  <c r="H24" i="2" s="1"/>
  <c r="K8" i="2"/>
  <c r="E8" i="2" s="1"/>
  <c r="H8" i="2" s="1"/>
  <c r="K4" i="2"/>
  <c r="E4" i="2" s="1"/>
  <c r="H4" i="2" s="1"/>
  <c r="H168" i="2"/>
  <c r="H80" i="2"/>
  <c r="K174" i="2"/>
  <c r="E174" i="2" s="1"/>
  <c r="H174" i="2" s="1"/>
  <c r="K27" i="2"/>
  <c r="E27" i="2" s="1"/>
  <c r="H27" i="2" s="1"/>
  <c r="K46" i="2"/>
  <c r="E46" i="2" s="1"/>
  <c r="H46" i="2" s="1"/>
  <c r="K49" i="2"/>
  <c r="E49" i="2" s="1"/>
  <c r="H49" i="2" s="1"/>
  <c r="H32" i="2"/>
  <c r="H6" i="2"/>
  <c r="H161" i="2"/>
  <c r="H7" i="2"/>
  <c r="K123" i="2"/>
  <c r="E123" i="2" s="1"/>
  <c r="H123" i="2" s="1"/>
  <c r="K150" i="2"/>
  <c r="E150" i="2" s="1"/>
  <c r="H150" i="2" s="1"/>
  <c r="K83" i="2"/>
  <c r="E83" i="2" s="1"/>
  <c r="H83" i="2" s="1"/>
  <c r="K92" i="2"/>
  <c r="E92" i="2" s="1"/>
  <c r="H92" i="2" s="1"/>
  <c r="K3" i="2"/>
  <c r="E3" i="2" s="1"/>
  <c r="H3" i="2" s="1"/>
  <c r="K82" i="2"/>
  <c r="E82" i="2" s="1"/>
  <c r="H82" i="2" s="1"/>
  <c r="K147" i="2"/>
  <c r="E147" i="2" s="1"/>
  <c r="H147" i="2" s="1"/>
  <c r="H178" i="2"/>
  <c r="H179" i="2"/>
  <c r="H69" i="2"/>
  <c r="H105" i="2"/>
  <c r="K120" i="2"/>
  <c r="E120" i="2" s="1"/>
  <c r="H120" i="2" s="1"/>
  <c r="K35" i="2"/>
  <c r="E35" i="2" s="1"/>
  <c r="H35" i="2" s="1"/>
  <c r="K167" i="2"/>
  <c r="E167" i="2" s="1"/>
  <c r="H167" i="2" s="1"/>
  <c r="K113" i="2"/>
  <c r="E113" i="2" s="1"/>
  <c r="H113" i="2" s="1"/>
  <c r="K133" i="2"/>
  <c r="E133" i="2" s="1"/>
  <c r="H133" i="2" s="1"/>
  <c r="K61" i="2"/>
  <c r="E61" i="2" s="1"/>
  <c r="H61" i="2" s="1"/>
  <c r="K60" i="2"/>
  <c r="E60" i="2" s="1"/>
  <c r="H60" i="2" s="1"/>
  <c r="K26" i="2"/>
  <c r="E26" i="2" s="1"/>
  <c r="H26" i="2" s="1"/>
  <c r="K173" i="2"/>
  <c r="E173" i="2" s="1"/>
  <c r="H173" i="2" s="1"/>
  <c r="K25" i="2"/>
  <c r="E25" i="2" s="1"/>
  <c r="H25" i="2" s="1"/>
  <c r="K171" i="2"/>
  <c r="E171" i="2" s="1"/>
  <c r="H171" i="2" s="1"/>
  <c r="K184" i="2"/>
  <c r="E184" i="2" s="1"/>
  <c r="H184" i="2" s="1"/>
  <c r="K177" i="2"/>
  <c r="E177" i="2" s="1"/>
  <c r="H177" i="2" s="1"/>
  <c r="K97" i="2"/>
  <c r="E97" i="2" s="1"/>
  <c r="H97" i="2" s="1"/>
  <c r="K103" i="2"/>
  <c r="E103" i="2" s="1"/>
  <c r="H103" i="2" s="1"/>
  <c r="K148" i="2"/>
  <c r="E148" i="2" s="1"/>
  <c r="H148" i="2" s="1"/>
  <c r="H156" i="2"/>
  <c r="K143" i="2"/>
  <c r="E143" i="2" s="1"/>
  <c r="H143" i="2" s="1"/>
  <c r="K45" i="2"/>
  <c r="E45" i="2" s="1"/>
  <c r="H45" i="2" s="1"/>
  <c r="H102" i="2"/>
  <c r="H132" i="2"/>
  <c r="K175" i="2"/>
  <c r="E175" i="2" s="1"/>
  <c r="H175" i="2" s="1"/>
  <c r="K181" i="2"/>
  <c r="E181" i="2" s="1"/>
  <c r="H181" i="2" s="1"/>
  <c r="K138" i="2"/>
  <c r="E138" i="2" s="1"/>
  <c r="H138" i="2" s="1"/>
  <c r="K139" i="2"/>
  <c r="E139" i="2" s="1"/>
  <c r="H139" i="2" s="1"/>
  <c r="K160" i="2"/>
  <c r="E160" i="2" s="1"/>
  <c r="H160" i="2" s="1"/>
  <c r="K100" i="2"/>
  <c r="E100" i="2" s="1"/>
  <c r="H100" i="2" s="1"/>
  <c r="K21" i="2"/>
  <c r="E21" i="2" s="1"/>
  <c r="H21" i="2" s="1"/>
  <c r="K40" i="2"/>
  <c r="E40" i="2" s="1"/>
  <c r="H40" i="2" s="1"/>
  <c r="H72" i="2"/>
  <c r="K135" i="2"/>
  <c r="E135" i="2" s="1"/>
  <c r="H135" i="2" s="1"/>
  <c r="K154" i="2"/>
  <c r="E154" i="2" s="1"/>
  <c r="H154" i="2" s="1"/>
  <c r="K62" i="2"/>
  <c r="E62" i="2" s="1"/>
  <c r="H62" i="2" s="1"/>
  <c r="K52" i="2"/>
  <c r="E52" i="2" s="1"/>
  <c r="H52" i="2" s="1"/>
  <c r="K155" i="2"/>
  <c r="E155" i="2" s="1"/>
  <c r="H155" i="2" s="1"/>
  <c r="H176" i="2"/>
  <c r="K111" i="2"/>
  <c r="E111" i="2" s="1"/>
  <c r="H111" i="2" s="1"/>
  <c r="K114" i="2"/>
  <c r="E114" i="2" s="1"/>
  <c r="H114" i="2" s="1"/>
  <c r="K59" i="2"/>
  <c r="E59" i="2" s="1"/>
  <c r="H59" i="2" s="1"/>
  <c r="K104" i="2"/>
  <c r="E104" i="2" s="1"/>
  <c r="H104" i="2" s="1"/>
  <c r="K30" i="2"/>
  <c r="E30" i="2" s="1"/>
  <c r="H30" i="2" s="1"/>
  <c r="K144" i="2"/>
  <c r="E144" i="2" s="1"/>
  <c r="H144" i="2" s="1"/>
  <c r="K124" i="2"/>
  <c r="E124" i="2" s="1"/>
  <c r="H124" i="2" s="1"/>
  <c r="H134" i="2"/>
  <c r="H117" i="2"/>
  <c r="H153" i="2"/>
  <c r="H56" i="2"/>
  <c r="H51" i="2"/>
  <c r="K57" i="2"/>
  <c r="E57" i="2" s="1"/>
  <c r="H57" i="2" s="1"/>
  <c r="K166" i="2"/>
  <c r="E166" i="2" s="1"/>
  <c r="H166" i="2" s="1"/>
  <c r="K137" i="2"/>
  <c r="E137" i="2" s="1"/>
  <c r="H137" i="2" s="1"/>
  <c r="K63" i="2"/>
  <c r="E63" i="2" s="1"/>
  <c r="H63" i="2" s="1"/>
  <c r="K129" i="2"/>
  <c r="E129" i="2" s="1"/>
  <c r="H129" i="2" s="1"/>
  <c r="K76" i="2"/>
  <c r="E76" i="2" s="1"/>
  <c r="H76" i="2" s="1"/>
  <c r="K106" i="2"/>
  <c r="E106" i="2" s="1"/>
  <c r="H106" i="2" s="1"/>
  <c r="K95" i="2"/>
  <c r="E95" i="2" s="1"/>
  <c r="H95" i="2" s="1"/>
  <c r="K13" i="2"/>
  <c r="E13" i="2" s="1"/>
  <c r="H13" i="2" s="1"/>
  <c r="K14" i="2"/>
  <c r="E14" i="2" s="1"/>
  <c r="H14" i="2" s="1"/>
  <c r="K94" i="2"/>
  <c r="E94" i="2" s="1"/>
  <c r="H94" i="2" s="1"/>
  <c r="K65" i="2"/>
  <c r="E65" i="2" s="1"/>
  <c r="H65" i="2" s="1"/>
  <c r="K66" i="2"/>
  <c r="E66" i="2" s="1"/>
  <c r="H66" i="2" s="1"/>
  <c r="K118" i="2"/>
  <c r="E118" i="2" s="1"/>
  <c r="H118" i="2" s="1"/>
  <c r="K67" i="2"/>
  <c r="E67" i="2" s="1"/>
  <c r="H67" i="2" s="1"/>
  <c r="K43" i="2"/>
  <c r="E43" i="2" s="1"/>
  <c r="H43" i="2" s="1"/>
  <c r="K125" i="2"/>
  <c r="E125" i="2" s="1"/>
  <c r="H125" i="2" s="1"/>
  <c r="K101" i="2"/>
  <c r="E101" i="2" s="1"/>
  <c r="H101" i="2" s="1"/>
  <c r="K29" i="2"/>
  <c r="E29" i="2" s="1"/>
  <c r="H29" i="2" s="1"/>
  <c r="K41" i="2"/>
  <c r="E41" i="2" s="1"/>
  <c r="H41" i="2" s="1"/>
  <c r="K77" i="2"/>
  <c r="E77" i="2" s="1"/>
  <c r="H77" i="2" s="1"/>
  <c r="H183" i="2"/>
  <c r="H152" i="2"/>
  <c r="K85" i="2"/>
  <c r="E85" i="2" s="1"/>
  <c r="H85" i="2" s="1"/>
  <c r="K22" i="2"/>
  <c r="E22" i="2" s="1"/>
  <c r="H22" i="2" s="1"/>
  <c r="K55" i="2"/>
  <c r="E55" i="2" s="1"/>
  <c r="H55" i="2" s="1"/>
  <c r="K71" i="2"/>
  <c r="E71" i="2" s="1"/>
  <c r="H71" i="2" s="1"/>
  <c r="K9" i="2"/>
  <c r="E9" i="2" s="1"/>
  <c r="H9" i="2" s="1"/>
  <c r="K130" i="2"/>
  <c r="E130" i="2" s="1"/>
  <c r="H130" i="2" s="1"/>
  <c r="K98" i="2"/>
  <c r="E98" i="2" s="1"/>
  <c r="H98" i="2" s="1"/>
  <c r="K99" i="2"/>
  <c r="E99" i="2" s="1"/>
  <c r="H99" i="2" s="1"/>
  <c r="K37" i="2"/>
  <c r="K38" i="2"/>
  <c r="E38" i="2" s="1"/>
  <c r="H38" i="2" s="1"/>
  <c r="K2" i="2"/>
  <c r="E2" i="2" s="1"/>
  <c r="H2" i="2" s="1"/>
  <c r="K5" i="2"/>
  <c r="E5" i="2" s="1"/>
  <c r="H5" i="2" s="1"/>
  <c r="K15" i="2"/>
  <c r="E15" i="2" s="1"/>
  <c r="H15" i="2" s="1"/>
  <c r="K23" i="2"/>
  <c r="E23" i="2" s="1"/>
  <c r="H23" i="2" s="1"/>
  <c r="H34" i="2"/>
  <c r="K116" i="2"/>
  <c r="E116" i="2" s="1"/>
  <c r="H116" i="2" s="1"/>
  <c r="K11" i="2"/>
  <c r="E11" i="2" s="1"/>
  <c r="H11" i="2" s="1"/>
  <c r="K10" i="2"/>
  <c r="E10" i="2" s="1"/>
  <c r="H10" i="2" s="1"/>
  <c r="H164" i="2"/>
  <c r="H172" i="2"/>
  <c r="H159" i="2"/>
  <c r="K90" i="2"/>
  <c r="E90" i="2" s="1"/>
  <c r="H90" i="2" s="1"/>
  <c r="K86" i="2"/>
  <c r="E86" i="2" s="1"/>
  <c r="H86" i="2" s="1"/>
  <c r="K170" i="2"/>
  <c r="E170" i="2" s="1"/>
  <c r="H170" i="2" s="1"/>
  <c r="K44" i="2"/>
  <c r="E44" i="2" s="1"/>
  <c r="H44" i="2" s="1"/>
  <c r="K20" i="2"/>
  <c r="E20" i="2" s="1"/>
  <c r="H20" i="2" s="1"/>
  <c r="K91" i="2"/>
  <c r="E91" i="2" s="1"/>
  <c r="H91" i="2" s="1"/>
  <c r="K31" i="2"/>
  <c r="E31" i="2" s="1"/>
  <c r="H31" i="2" s="1"/>
  <c r="K112" i="2"/>
  <c r="E112" i="2" s="1"/>
  <c r="H112" i="2" s="1"/>
  <c r="K53" i="2"/>
  <c r="E53" i="2" s="1"/>
  <c r="H53" i="2" s="1"/>
  <c r="K54" i="2"/>
  <c r="E54" i="2" s="1"/>
  <c r="H54" i="2" s="1"/>
  <c r="K131" i="2"/>
  <c r="E131" i="2" s="1"/>
  <c r="H131" i="2" s="1"/>
  <c r="K169" i="2"/>
  <c r="E169" i="2" s="1"/>
  <c r="H169" i="2" s="1"/>
  <c r="K182" i="2"/>
  <c r="E182" i="2" s="1"/>
  <c r="H182" i="2" s="1"/>
  <c r="K19" i="2"/>
  <c r="E19" i="2" s="1"/>
  <c r="H19" i="2" s="1"/>
  <c r="N2" i="1"/>
  <c r="N57" i="1"/>
  <c r="N5" i="1"/>
  <c r="N4" i="1"/>
  <c r="N6" i="1"/>
  <c r="N101" i="1"/>
  <c r="N10" i="1"/>
  <c r="N9" i="1"/>
  <c r="N3" i="1"/>
  <c r="N8" i="1"/>
  <c r="N12" i="1"/>
  <c r="N11" i="1"/>
  <c r="N18" i="1"/>
  <c r="N17" i="1"/>
  <c r="N20" i="1"/>
  <c r="N83" i="1"/>
  <c r="N51" i="1"/>
  <c r="N120" i="1"/>
  <c r="N23" i="1"/>
  <c r="N24" i="1"/>
  <c r="N22" i="1"/>
  <c r="N117" i="1"/>
  <c r="N27" i="1"/>
  <c r="N28" i="1"/>
  <c r="N26" i="1"/>
  <c r="N29" i="1"/>
  <c r="N33" i="1"/>
  <c r="N34" i="1"/>
  <c r="N36" i="1"/>
  <c r="N7" i="1"/>
  <c r="N19" i="1"/>
  <c r="N37" i="1"/>
  <c r="N89" i="1"/>
  <c r="N38" i="1"/>
  <c r="N88" i="1"/>
  <c r="N40" i="1"/>
  <c r="N39" i="1"/>
  <c r="N43" i="1"/>
  <c r="N44" i="1"/>
  <c r="N45" i="1"/>
  <c r="N46" i="1"/>
  <c r="N47" i="1"/>
  <c r="N116" i="1"/>
  <c r="N48" i="1"/>
  <c r="N94" i="1"/>
  <c r="N49" i="1"/>
  <c r="N50" i="1"/>
  <c r="N78" i="1"/>
  <c r="N52" i="1"/>
  <c r="N53" i="1"/>
  <c r="N55" i="1"/>
  <c r="N54" i="1"/>
  <c r="N58" i="1"/>
  <c r="N65" i="1"/>
  <c r="N63" i="1"/>
  <c r="N100" i="1"/>
  <c r="N64" i="1"/>
  <c r="N59" i="1"/>
  <c r="N61" i="1"/>
  <c r="N41" i="1"/>
  <c r="N60" i="1"/>
  <c r="N66" i="1"/>
  <c r="N68" i="1"/>
  <c r="N70" i="1"/>
  <c r="N71" i="1"/>
  <c r="N67" i="1"/>
  <c r="N69" i="1"/>
  <c r="N75" i="1"/>
  <c r="N77" i="1"/>
  <c r="N76" i="1"/>
  <c r="N79" i="1"/>
  <c r="N108" i="1"/>
  <c r="N80" i="1"/>
  <c r="N86" i="1"/>
  <c r="N82" i="1"/>
  <c r="N13" i="1"/>
  <c r="N81" i="1"/>
  <c r="N85" i="1"/>
  <c r="N84" i="1"/>
  <c r="N87" i="1"/>
  <c r="N90" i="1"/>
  <c r="N93" i="1"/>
  <c r="N92" i="1"/>
  <c r="N95" i="1"/>
  <c r="N96" i="1"/>
  <c r="N97" i="1"/>
  <c r="N98" i="1"/>
  <c r="N74" i="1"/>
  <c r="N102" i="1"/>
  <c r="N99" i="1"/>
  <c r="N91" i="1"/>
  <c r="N107" i="1"/>
  <c r="N105" i="1"/>
  <c r="N106" i="1"/>
  <c r="N103" i="1"/>
  <c r="N14" i="1"/>
  <c r="N72" i="1"/>
  <c r="N112" i="1"/>
  <c r="N110" i="1"/>
  <c r="N114" i="1"/>
  <c r="N113" i="1"/>
  <c r="N115" i="1"/>
  <c r="N118" i="1"/>
  <c r="N73" i="1"/>
  <c r="N111" i="1"/>
  <c r="N21" i="1"/>
  <c r="N109" i="1"/>
  <c r="N119" i="1"/>
  <c r="N121" i="1"/>
  <c r="R23" i="2"/>
  <c r="R5" i="2"/>
  <c r="R15" i="2"/>
  <c r="R169" i="2"/>
  <c r="R116" i="2"/>
  <c r="R36" i="2"/>
  <c r="R114" i="2"/>
  <c r="R78" i="2"/>
  <c r="R93" i="2"/>
  <c r="R77" i="2"/>
  <c r="R133" i="2"/>
  <c r="R144" i="2"/>
  <c r="R7" i="2"/>
  <c r="R132" i="2"/>
  <c r="R80" i="2"/>
  <c r="R22" i="2"/>
  <c r="R113" i="2"/>
  <c r="R119" i="2"/>
  <c r="R106" i="2"/>
  <c r="R121" i="2"/>
  <c r="R62" i="2"/>
  <c r="R61" i="2"/>
  <c r="R141" i="2"/>
  <c r="R165" i="2"/>
  <c r="R123" i="2"/>
  <c r="R181" i="2"/>
  <c r="R92" i="2"/>
  <c r="R99" i="2"/>
  <c r="R147" i="2"/>
  <c r="R137" i="2"/>
  <c r="R46" i="2"/>
  <c r="R64" i="2"/>
  <c r="R51" i="2"/>
  <c r="R3" i="2"/>
  <c r="R150" i="2"/>
  <c r="R148" i="2"/>
  <c r="R176" i="2"/>
  <c r="R34" i="2"/>
  <c r="R160" i="2"/>
  <c r="R32" i="2"/>
  <c r="R139" i="2"/>
  <c r="R30" i="2"/>
  <c r="R171" i="2"/>
  <c r="R42" i="2"/>
  <c r="R40" i="2"/>
  <c r="R71" i="2"/>
  <c r="R97" i="2"/>
  <c r="R143" i="2"/>
  <c r="R124" i="2"/>
  <c r="R72" i="2"/>
  <c r="R4" i="2"/>
  <c r="R156" i="2"/>
  <c r="R89" i="2"/>
  <c r="R108" i="2"/>
  <c r="R52" i="2"/>
  <c r="R91" i="2"/>
  <c r="R54" i="2"/>
  <c r="R153" i="2"/>
  <c r="R136" i="2"/>
  <c r="R86" i="2"/>
  <c r="R184" i="2"/>
  <c r="R128" i="2"/>
  <c r="R6" i="2"/>
  <c r="R151" i="2"/>
  <c r="R104" i="2"/>
  <c r="R129" i="2"/>
  <c r="R2" i="2"/>
  <c r="R27" i="2"/>
  <c r="R88" i="2"/>
  <c r="R154" i="2"/>
  <c r="R44" i="2"/>
  <c r="R11" i="2"/>
  <c r="R103" i="2"/>
  <c r="R16" i="2"/>
  <c r="R159" i="2"/>
  <c r="R94" i="2"/>
  <c r="R117" i="2"/>
  <c r="R134" i="2"/>
  <c r="R152" i="2"/>
  <c r="R56" i="2"/>
  <c r="R87" i="2"/>
  <c r="R179" i="2"/>
  <c r="R174" i="2"/>
  <c r="R67" i="2"/>
  <c r="R18" i="2"/>
  <c r="R45" i="2"/>
  <c r="R39" i="2"/>
  <c r="R111" i="2"/>
  <c r="R110" i="2"/>
  <c r="R41" i="2"/>
  <c r="R107" i="2"/>
  <c r="R43" i="2"/>
  <c r="R167" i="2"/>
  <c r="R79" i="2"/>
  <c r="R63" i="2"/>
  <c r="R69" i="2"/>
  <c r="R47" i="2"/>
  <c r="R35" i="2"/>
  <c r="R168" i="2"/>
  <c r="R8" i="2"/>
  <c r="R122" i="2"/>
  <c r="R140" i="2"/>
  <c r="R96" i="2"/>
  <c r="R172" i="2"/>
  <c r="R85" i="2"/>
  <c r="R164" i="2"/>
  <c r="R14" i="2"/>
  <c r="R90" i="2"/>
  <c r="R57" i="2"/>
  <c r="R68" i="2"/>
  <c r="R48" i="2"/>
  <c r="R81" i="2"/>
  <c r="R161" i="2"/>
  <c r="R149" i="2"/>
  <c r="R175" i="2"/>
  <c r="R17" i="2"/>
  <c r="R145" i="2"/>
  <c r="R9" i="2"/>
  <c r="R73" i="2"/>
  <c r="R101" i="2"/>
  <c r="R131" i="2"/>
  <c r="R102" i="2"/>
  <c r="R84" i="2"/>
  <c r="R120" i="2"/>
  <c r="R76" i="2"/>
  <c r="R28" i="2"/>
  <c r="R183" i="2"/>
  <c r="R49" i="2"/>
  <c r="R105" i="2"/>
  <c r="R173" i="2"/>
  <c r="R12" i="2"/>
  <c r="R177" i="2"/>
  <c r="R25" i="2"/>
  <c r="R155" i="2"/>
  <c r="R118" i="2"/>
  <c r="R31" i="2"/>
  <c r="R115" i="2"/>
  <c r="R55" i="2"/>
  <c r="R24" i="2"/>
  <c r="R182" i="2"/>
  <c r="R37" i="2"/>
  <c r="R125" i="2"/>
  <c r="R50" i="2"/>
</calcChain>
</file>

<file path=xl/connections.xml><?xml version="1.0" encoding="utf-8"?>
<connections xmlns="http://schemas.openxmlformats.org/spreadsheetml/2006/main">
  <connection id="1" name="bron_weer" type="6" refreshedVersion="5" deleted="1" background="1" saveData="1">
    <textPr codePage="850" sourceFile="D:\data\ast21252\Documents\201701 VisionWorks Academy XI\Eindcasus Vision Airport\bron_weer.txt" delimited="0" decimal="," thousands="." tab="0">
      <textFields count="42">
        <textField/>
        <textField position="2"/>
        <textField position="6"/>
        <textField position="15"/>
        <textField position="22"/>
        <textField position="28"/>
        <textField position="33"/>
        <textField position="39"/>
        <textField position="45"/>
        <textField position="51"/>
        <textField position="57"/>
        <textField position="63"/>
        <textField position="69"/>
        <textField position="75"/>
        <textField position="81"/>
        <textField position="87"/>
        <textField position="93"/>
        <textField position="99"/>
        <textField position="106"/>
        <textField position="111"/>
        <textField position="117"/>
        <textField position="123"/>
        <textField position="129"/>
        <textField position="136"/>
        <textField position="141"/>
        <textField position="147"/>
        <textField position="153"/>
        <textField position="159"/>
        <textField position="165"/>
        <textField position="171"/>
        <textField position="177"/>
        <textField position="183"/>
        <textField position="189"/>
        <textField position="195"/>
        <textField position="201"/>
        <textField position="207"/>
        <textField position="214"/>
        <textField position="220"/>
        <textField position="225"/>
        <textField position="232"/>
        <textField position="237"/>
        <textField position="243"/>
      </textFields>
    </textPr>
  </connection>
</connections>
</file>

<file path=xl/sharedStrings.xml><?xml version="1.0" encoding="utf-8"?>
<sst xmlns="http://schemas.openxmlformats.org/spreadsheetml/2006/main" count="7539" uniqueCount="4429">
  <si>
    <t>AAL</t>
  </si>
  <si>
    <t>Luchthavencode</t>
  </si>
  <si>
    <t>Naam</t>
  </si>
  <si>
    <t>Plaats</t>
  </si>
  <si>
    <t>Staat</t>
  </si>
  <si>
    <t>Land</t>
  </si>
  <si>
    <t>Aalborg</t>
  </si>
  <si>
    <t>Denmark</t>
  </si>
  <si>
    <t>Buenos Aires</t>
  </si>
  <si>
    <t>Argentina</t>
  </si>
  <si>
    <t>EZE</t>
  </si>
  <si>
    <t>AUA</t>
  </si>
  <si>
    <t>Aruba</t>
  </si>
  <si>
    <t>VIE</t>
  </si>
  <si>
    <t>Schwechat</t>
  </si>
  <si>
    <t>Vienna</t>
  </si>
  <si>
    <t>Austria</t>
  </si>
  <si>
    <t>SZG</t>
  </si>
  <si>
    <t>Salzburg</t>
  </si>
  <si>
    <t>Bahamas</t>
  </si>
  <si>
    <t>NAS</t>
  </si>
  <si>
    <t>Nassau</t>
  </si>
  <si>
    <t>BRU</t>
  </si>
  <si>
    <t>Brussels</t>
  </si>
  <si>
    <t>Belgium</t>
  </si>
  <si>
    <t>BSB</t>
  </si>
  <si>
    <t>Brasilia</t>
  </si>
  <si>
    <t>Distrito Federal</t>
  </si>
  <si>
    <t>Brazil</t>
  </si>
  <si>
    <t>GIG</t>
  </si>
  <si>
    <t>Rio De Janeiro</t>
  </si>
  <si>
    <t>SOF</t>
  </si>
  <si>
    <t>Sofia</t>
  </si>
  <si>
    <t>Bulgaria</t>
  </si>
  <si>
    <t>PNH</t>
  </si>
  <si>
    <t>Phnom Penh</t>
  </si>
  <si>
    <t>Cambodia</t>
  </si>
  <si>
    <t>YYC</t>
  </si>
  <si>
    <t>Calgary</t>
  </si>
  <si>
    <t>Alberta</t>
  </si>
  <si>
    <t>Canada</t>
  </si>
  <si>
    <t>YUL</t>
  </si>
  <si>
    <t>Montreal</t>
  </si>
  <si>
    <t>Quebec</t>
  </si>
  <si>
    <t>Ontario</t>
  </si>
  <si>
    <t>YYZ</t>
  </si>
  <si>
    <t>Toronto</t>
  </si>
  <si>
    <t>YVR</t>
  </si>
  <si>
    <t>Vancouver</t>
  </si>
  <si>
    <t>British Columbia</t>
  </si>
  <si>
    <t>SHA</t>
  </si>
  <si>
    <t>Shanghai</t>
  </si>
  <si>
    <t>China</t>
  </si>
  <si>
    <t>PEK</t>
  </si>
  <si>
    <t>Beijing</t>
  </si>
  <si>
    <t>XIY</t>
  </si>
  <si>
    <t>Xianyang</t>
  </si>
  <si>
    <t>Xi An</t>
  </si>
  <si>
    <t>CGO</t>
  </si>
  <si>
    <t>Zhengzhou</t>
  </si>
  <si>
    <t>ZAG</t>
  </si>
  <si>
    <t>Zagreb</t>
  </si>
  <si>
    <t>Croatia (Hrvatska)</t>
  </si>
  <si>
    <t>HAV</t>
  </si>
  <si>
    <t>Havana</t>
  </si>
  <si>
    <t>Cuba</t>
  </si>
  <si>
    <t>PFO</t>
  </si>
  <si>
    <t>Paphos</t>
  </si>
  <si>
    <t>Cyprus</t>
  </si>
  <si>
    <t>PRG</t>
  </si>
  <si>
    <t>Ruzyne</t>
  </si>
  <si>
    <t>Prague</t>
  </si>
  <si>
    <t>Czech Republic</t>
  </si>
  <si>
    <t>CPH</t>
  </si>
  <si>
    <t>Copenhagen</t>
  </si>
  <si>
    <t>CAI</t>
  </si>
  <si>
    <t>Cairo</t>
  </si>
  <si>
    <t>Egypt</t>
  </si>
  <si>
    <t>ALY</t>
  </si>
  <si>
    <t>Alexandria</t>
  </si>
  <si>
    <t>HEL</t>
  </si>
  <si>
    <t>Helsinki</t>
  </si>
  <si>
    <t>Finland</t>
  </si>
  <si>
    <t>CDG</t>
  </si>
  <si>
    <t>Charles De Gaulle</t>
  </si>
  <si>
    <t>Paris</t>
  </si>
  <si>
    <t>France</t>
  </si>
  <si>
    <t>SXB</t>
  </si>
  <si>
    <t>Entzheim</t>
  </si>
  <si>
    <t>Strasbourg</t>
  </si>
  <si>
    <t>Berlin</t>
  </si>
  <si>
    <t>Germany</t>
  </si>
  <si>
    <t>DUS</t>
  </si>
  <si>
    <t>Dusseldorf</t>
  </si>
  <si>
    <t>HAM</t>
  </si>
  <si>
    <t>Hamburg</t>
  </si>
  <si>
    <t>MUC</t>
  </si>
  <si>
    <t>Franz Josef Strauss</t>
  </si>
  <si>
    <t>Munich</t>
  </si>
  <si>
    <t>FRA</t>
  </si>
  <si>
    <t>Frankfurt</t>
  </si>
  <si>
    <t>ATH</t>
  </si>
  <si>
    <t>Athens</t>
  </si>
  <si>
    <t>Greece</t>
  </si>
  <si>
    <t>PAP</t>
  </si>
  <si>
    <t>Port Au Prince</t>
  </si>
  <si>
    <t>Haiti</t>
  </si>
  <si>
    <t>HKG</t>
  </si>
  <si>
    <t>Hong Kong</t>
  </si>
  <si>
    <t>India</t>
  </si>
  <si>
    <t>DEL</t>
  </si>
  <si>
    <t>Delhi</t>
  </si>
  <si>
    <t>CGK</t>
  </si>
  <si>
    <t>Jakarta</t>
  </si>
  <si>
    <t>Indonesia</t>
  </si>
  <si>
    <t>THR</t>
  </si>
  <si>
    <t>Tehran</t>
  </si>
  <si>
    <t>Iran</t>
  </si>
  <si>
    <t>DUB</t>
  </si>
  <si>
    <t>Dublin</t>
  </si>
  <si>
    <t>Ireland</t>
  </si>
  <si>
    <t>TLV</t>
  </si>
  <si>
    <t>Tel Aviv Yafo</t>
  </si>
  <si>
    <t>Israel</t>
  </si>
  <si>
    <t>FCO</t>
  </si>
  <si>
    <t>Rome</t>
  </si>
  <si>
    <t>Italy</t>
  </si>
  <si>
    <t>VCE</t>
  </si>
  <si>
    <t>Venice</t>
  </si>
  <si>
    <t>KIN</t>
  </si>
  <si>
    <t>Kingston</t>
  </si>
  <si>
    <t>Jamaica</t>
  </si>
  <si>
    <t>NRT</t>
  </si>
  <si>
    <t>Tokyo</t>
  </si>
  <si>
    <t>Japan</t>
  </si>
  <si>
    <t>NBO</t>
  </si>
  <si>
    <t>Nairobi</t>
  </si>
  <si>
    <t>Kenya</t>
  </si>
  <si>
    <t>VTE</t>
  </si>
  <si>
    <t>Vientiane</t>
  </si>
  <si>
    <t>Laos</t>
  </si>
  <si>
    <t>VNO</t>
  </si>
  <si>
    <t>Vilnius</t>
  </si>
  <si>
    <t>Lithuania</t>
  </si>
  <si>
    <t>MLA</t>
  </si>
  <si>
    <t>Luqa</t>
  </si>
  <si>
    <t>Malta</t>
  </si>
  <si>
    <t>MEX</t>
  </si>
  <si>
    <t>Mexico City</t>
  </si>
  <si>
    <t>Mexico</t>
  </si>
  <si>
    <t>AMS</t>
  </si>
  <si>
    <t>Schiphol</t>
  </si>
  <si>
    <t>Amsterdam</t>
  </si>
  <si>
    <t>Netherlands</t>
  </si>
  <si>
    <t>EIN</t>
  </si>
  <si>
    <t>Eindhoven</t>
  </si>
  <si>
    <t>RTM</t>
  </si>
  <si>
    <t>Rotterdam</t>
  </si>
  <si>
    <t>SXM</t>
  </si>
  <si>
    <t>St Maarten</t>
  </si>
  <si>
    <t>Netherlands Antilles</t>
  </si>
  <si>
    <t>CUR</t>
  </si>
  <si>
    <t>Oslo</t>
  </si>
  <si>
    <t>Norway</t>
  </si>
  <si>
    <t>MNL</t>
  </si>
  <si>
    <t>Manila</t>
  </si>
  <si>
    <t>Philippines</t>
  </si>
  <si>
    <t>WAW</t>
  </si>
  <si>
    <t>Okecie</t>
  </si>
  <si>
    <t>Warsaw</t>
  </si>
  <si>
    <t>Poland</t>
  </si>
  <si>
    <t>LIS</t>
  </si>
  <si>
    <t>Lisboa</t>
  </si>
  <si>
    <t>Lisbon</t>
  </si>
  <si>
    <t>Portugal</t>
  </si>
  <si>
    <t>SVO</t>
  </si>
  <si>
    <t>Sheremetyevo</t>
  </si>
  <si>
    <t>Moscow</t>
  </si>
  <si>
    <t>Russia</t>
  </si>
  <si>
    <t>LED</t>
  </si>
  <si>
    <t>Pulkovo</t>
  </si>
  <si>
    <t>St Petersburg</t>
  </si>
  <si>
    <t>LJU</t>
  </si>
  <si>
    <t>Ljubljana</t>
  </si>
  <si>
    <t>Slovenia</t>
  </si>
  <si>
    <t>CPT</t>
  </si>
  <si>
    <t>Cape Town</t>
  </si>
  <si>
    <t>South Africa</t>
  </si>
  <si>
    <t>JNB</t>
  </si>
  <si>
    <t>Johannesburg</t>
  </si>
  <si>
    <t>BCN</t>
  </si>
  <si>
    <t>Barcelona</t>
  </si>
  <si>
    <t>Spain</t>
  </si>
  <si>
    <t>LPA</t>
  </si>
  <si>
    <t>Gran Canaria</t>
  </si>
  <si>
    <t>Canary Islands</t>
  </si>
  <si>
    <t>ACE</t>
  </si>
  <si>
    <t>Lanzarote</t>
  </si>
  <si>
    <t>TFS</t>
  </si>
  <si>
    <t>Tenerife</t>
  </si>
  <si>
    <t>VLC</t>
  </si>
  <si>
    <t>Valencia</t>
  </si>
  <si>
    <t>MAD</t>
  </si>
  <si>
    <t>Barajas</t>
  </si>
  <si>
    <t>Madrid</t>
  </si>
  <si>
    <t>ALC</t>
  </si>
  <si>
    <t>Alicante</t>
  </si>
  <si>
    <t>PBM</t>
  </si>
  <si>
    <t>Paramaribo</t>
  </si>
  <si>
    <t>Suriname</t>
  </si>
  <si>
    <t>ARN</t>
  </si>
  <si>
    <t>Stockholm</t>
  </si>
  <si>
    <t>Sweden</t>
  </si>
  <si>
    <t>GVA</t>
  </si>
  <si>
    <t>Geneva</t>
  </si>
  <si>
    <t>Switzerland</t>
  </si>
  <si>
    <t>ZRH</t>
  </si>
  <si>
    <t>Zurich</t>
  </si>
  <si>
    <t>TPE</t>
  </si>
  <si>
    <t>Taipei</t>
  </si>
  <si>
    <t>Taiwan</t>
  </si>
  <si>
    <t>DAR</t>
  </si>
  <si>
    <t>Dar Es Salaam</t>
  </si>
  <si>
    <t>Tanzania</t>
  </si>
  <si>
    <t>BKK</t>
  </si>
  <si>
    <t>Bangkok</t>
  </si>
  <si>
    <t>Thailand</t>
  </si>
  <si>
    <t>IST</t>
  </si>
  <si>
    <t>Ataturk</t>
  </si>
  <si>
    <t>Istanbul</t>
  </si>
  <si>
    <t>Turkey</t>
  </si>
  <si>
    <t>ESB</t>
  </si>
  <si>
    <t>Esenboga</t>
  </si>
  <si>
    <t>Ankara</t>
  </si>
  <si>
    <t>KBP</t>
  </si>
  <si>
    <t>Kiev</t>
  </si>
  <si>
    <t>Ukraine</t>
  </si>
  <si>
    <t>AUH</t>
  </si>
  <si>
    <t>Abu Dhabi</t>
  </si>
  <si>
    <t>United Arab Emirates</t>
  </si>
  <si>
    <t>GLA</t>
  </si>
  <si>
    <t>Glasgow</t>
  </si>
  <si>
    <t>Scotland</t>
  </si>
  <si>
    <t>United Kingdom</t>
  </si>
  <si>
    <t>SOU</t>
  </si>
  <si>
    <t>Southampton</t>
  </si>
  <si>
    <t>England</t>
  </si>
  <si>
    <t>PLH</t>
  </si>
  <si>
    <t>Plymouth</t>
  </si>
  <si>
    <t>MAN</t>
  </si>
  <si>
    <t>Manchester</t>
  </si>
  <si>
    <t>NCL</t>
  </si>
  <si>
    <t>Newcastle</t>
  </si>
  <si>
    <t>London</t>
  </si>
  <si>
    <t>LHR</t>
  </si>
  <si>
    <t>Heathrow</t>
  </si>
  <si>
    <t>LPL</t>
  </si>
  <si>
    <t>Liverpool</t>
  </si>
  <si>
    <t>IOM</t>
  </si>
  <si>
    <t>Isle Of Man</t>
  </si>
  <si>
    <t>USA</t>
  </si>
  <si>
    <t>AZ</t>
  </si>
  <si>
    <t>LAX</t>
  </si>
  <si>
    <t>Los Angeles</t>
  </si>
  <si>
    <t>CA</t>
  </si>
  <si>
    <t>SFO</t>
  </si>
  <si>
    <t>San Francisco</t>
  </si>
  <si>
    <t>IAD</t>
  </si>
  <si>
    <t>Washington</t>
  </si>
  <si>
    <t>DC</t>
  </si>
  <si>
    <t>FL</t>
  </si>
  <si>
    <t>MIA</t>
  </si>
  <si>
    <t>Miami</t>
  </si>
  <si>
    <t>Chicago</t>
  </si>
  <si>
    <t>IL</t>
  </si>
  <si>
    <t>DTW</t>
  </si>
  <si>
    <t>Detroit</t>
  </si>
  <si>
    <t>MI</t>
  </si>
  <si>
    <t>LAS</t>
  </si>
  <si>
    <t>Las Vegas</t>
  </si>
  <si>
    <t>NV</t>
  </si>
  <si>
    <t>JFK</t>
  </si>
  <si>
    <t>New York</t>
  </si>
  <si>
    <t>NY</t>
  </si>
  <si>
    <t>OK</t>
  </si>
  <si>
    <t>IAH</t>
  </si>
  <si>
    <t>Houston</t>
  </si>
  <si>
    <t>TX</t>
  </si>
  <si>
    <t>DFW</t>
  </si>
  <si>
    <t>Dallas/Ft Worth</t>
  </si>
  <si>
    <t>SEA</t>
  </si>
  <si>
    <t>Seattle</t>
  </si>
  <si>
    <t>WA</t>
  </si>
  <si>
    <t>HAN</t>
  </si>
  <si>
    <t>Hanoi</t>
  </si>
  <si>
    <t>Vietnam</t>
  </si>
  <si>
    <t>RG</t>
  </si>
  <si>
    <t>Vakantiecode</t>
  </si>
  <si>
    <t>Continent</t>
  </si>
  <si>
    <t>UA</t>
  </si>
  <si>
    <t>RB</t>
  </si>
  <si>
    <t>OS</t>
  </si>
  <si>
    <t>OB</t>
  </si>
  <si>
    <t>DM</t>
  </si>
  <si>
    <t>AA</t>
  </si>
  <si>
    <t>AC</t>
  </si>
  <si>
    <t>Lat</t>
  </si>
  <si>
    <t>BT</t>
  </si>
  <si>
    <t>AF</t>
  </si>
  <si>
    <t>BA</t>
  </si>
  <si>
    <t>Alexandria Intl</t>
  </si>
  <si>
    <t>Arlanda</t>
  </si>
  <si>
    <t>Eleftherios Venizelos Intl</t>
  </si>
  <si>
    <t>Reina Beatrix Intl</t>
  </si>
  <si>
    <t>Abu Dhabi Intl</t>
  </si>
  <si>
    <t>Suvarnabhumi Intl</t>
  </si>
  <si>
    <t>Presidente Juscelino Kubitschek</t>
  </si>
  <si>
    <t>Cairo Intl</t>
  </si>
  <si>
    <t>Soekarno Hatta Intl</t>
  </si>
  <si>
    <t>Xinzheng</t>
  </si>
  <si>
    <t>Kastrup</t>
  </si>
  <si>
    <t>Cape Town Intl</t>
  </si>
  <si>
    <t>Hato</t>
  </si>
  <si>
    <t>Indira Gandhi Intl</t>
  </si>
  <si>
    <t>Dallas Fort Worth Intl</t>
  </si>
  <si>
    <t>Detroit Metro Wayne Co</t>
  </si>
  <si>
    <t>Ministro Pistarini</t>
  </si>
  <si>
    <t>Fiumicino</t>
  </si>
  <si>
    <t>Frankfurt Main</t>
  </si>
  <si>
    <t>Galeao Antonio Carlos Jobim</t>
  </si>
  <si>
    <t>Geneve Cointrin</t>
  </si>
  <si>
    <t>Noibai Intl</t>
  </si>
  <si>
    <t>Jose Marti Intl</t>
  </si>
  <si>
    <t>Helsinki Vantaa</t>
  </si>
  <si>
    <t>Hong Kong Intl</t>
  </si>
  <si>
    <t>Washington Dulles Intl</t>
  </si>
  <si>
    <t>George Bush Intercontinental</t>
  </si>
  <si>
    <t>John F Kennedy Intl</t>
  </si>
  <si>
    <t>Boryspil Intl</t>
  </si>
  <si>
    <t>Norman Manley Intl</t>
  </si>
  <si>
    <t>Mc Carran Intl</t>
  </si>
  <si>
    <t>Los Angeles Intl</t>
  </si>
  <si>
    <t>Licenciado Benito Juarez Intl</t>
  </si>
  <si>
    <t>Miami Intl</t>
  </si>
  <si>
    <t>Ninoy Aquino Intl</t>
  </si>
  <si>
    <t>Lynden Pindling Intl</t>
  </si>
  <si>
    <t>Jomo Kenyatta International</t>
  </si>
  <si>
    <t>Narita Intl</t>
  </si>
  <si>
    <t>Toussaint Louverture Intl</t>
  </si>
  <si>
    <t>Johan A Pengel Intl</t>
  </si>
  <si>
    <t>Capital Intl</t>
  </si>
  <si>
    <t>Pafos Intl</t>
  </si>
  <si>
    <t>Phnom Penh Intl</t>
  </si>
  <si>
    <t>Seattle Tacoma Intl</t>
  </si>
  <si>
    <t>San Francisco Intl</t>
  </si>
  <si>
    <t>Hongqiao Intl</t>
  </si>
  <si>
    <t>Princess Juliana Intl</t>
  </si>
  <si>
    <t>Tenerife Sur</t>
  </si>
  <si>
    <t>Mehrabad Intl</t>
  </si>
  <si>
    <t>Ben Gurion</t>
  </si>
  <si>
    <t>Taoyuan Intl</t>
  </si>
  <si>
    <t>Venezia Tessera</t>
  </si>
  <si>
    <t>Vilnius Intl</t>
  </si>
  <si>
    <t>Wattay Intl</t>
  </si>
  <si>
    <t>Pierre Elliott Trudeau Intl</t>
  </si>
  <si>
    <t>Vancouver Intl</t>
  </si>
  <si>
    <t>Calgary Intl</t>
  </si>
  <si>
    <t>Lester B Pearson Intl</t>
  </si>
  <si>
    <t>Lon</t>
  </si>
  <si>
    <t>KL</t>
  </si>
  <si>
    <t>FR</t>
  </si>
  <si>
    <t>HV</t>
  </si>
  <si>
    <t>IB</t>
  </si>
  <si>
    <t>DY</t>
  </si>
  <si>
    <t>SK</t>
  </si>
  <si>
    <t>DL</t>
  </si>
  <si>
    <t>TP</t>
  </si>
  <si>
    <t>BR</t>
  </si>
  <si>
    <t>CI</t>
  </si>
  <si>
    <t>MS</t>
  </si>
  <si>
    <t>EI</t>
  </si>
  <si>
    <t>ET</t>
  </si>
  <si>
    <t>LH</t>
  </si>
  <si>
    <t>AY</t>
  </si>
  <si>
    <t>MH</t>
  </si>
  <si>
    <t>CX</t>
  </si>
  <si>
    <t>TK</t>
  </si>
  <si>
    <t>PS</t>
  </si>
  <si>
    <t>SU</t>
  </si>
  <si>
    <t>US</t>
  </si>
  <si>
    <t>JP</t>
  </si>
  <si>
    <t>UX</t>
  </si>
  <si>
    <t>KM</t>
  </si>
  <si>
    <t>KQ</t>
  </si>
  <si>
    <t>PY</t>
  </si>
  <si>
    <t>CZ</t>
  </si>
  <si>
    <t>QS</t>
  </si>
  <si>
    <t>FB</t>
  </si>
  <si>
    <t>IZ</t>
  </si>
  <si>
    <t>LY</t>
  </si>
  <si>
    <t>LO</t>
  </si>
  <si>
    <t>TS</t>
  </si>
  <si>
    <t>OU</t>
  </si>
  <si>
    <t>Tegel</t>
  </si>
  <si>
    <t>TXL</t>
  </si>
  <si>
    <t>4L</t>
  </si>
  <si>
    <t>5P</t>
  </si>
  <si>
    <t>7L</t>
  </si>
  <si>
    <t>8A</t>
  </si>
  <si>
    <t>9U</t>
  </si>
  <si>
    <t>A9</t>
  </si>
  <si>
    <t>AB</t>
  </si>
  <si>
    <t>AT</t>
  </si>
  <si>
    <t>B8</t>
  </si>
  <si>
    <t>BH</t>
  </si>
  <si>
    <t>BJ</t>
  </si>
  <si>
    <t>CY</t>
  </si>
  <si>
    <t>Aer Lingus</t>
  </si>
  <si>
    <t>FI</t>
  </si>
  <si>
    <t>IG</t>
  </si>
  <si>
    <t>IN</t>
  </si>
  <si>
    <t>IR</t>
  </si>
  <si>
    <t>JL</t>
  </si>
  <si>
    <t>JU</t>
  </si>
  <si>
    <t>KE</t>
  </si>
  <si>
    <t>KF</t>
  </si>
  <si>
    <t>LS</t>
  </si>
  <si>
    <t>MA</t>
  </si>
  <si>
    <t>MP</t>
  </si>
  <si>
    <t>NB</t>
  </si>
  <si>
    <t>NE</t>
  </si>
  <si>
    <t>NI</t>
  </si>
  <si>
    <t>NW</t>
  </si>
  <si>
    <t>OA</t>
  </si>
  <si>
    <t>OV</t>
  </si>
  <si>
    <t>PK</t>
  </si>
  <si>
    <t>RJ</t>
  </si>
  <si>
    <t>SQ</t>
  </si>
  <si>
    <t>TE</t>
  </si>
  <si>
    <t>TU</t>
  </si>
  <si>
    <t>TV</t>
  </si>
  <si>
    <t>U8</t>
  </si>
  <si>
    <t>VG</t>
  </si>
  <si>
    <t>VR</t>
  </si>
  <si>
    <t>WW</t>
  </si>
  <si>
    <t>XQ</t>
  </si>
  <si>
    <t>XT</t>
  </si>
  <si>
    <t>XX</t>
  </si>
  <si>
    <t>QF</t>
  </si>
  <si>
    <t>Qantas</t>
  </si>
  <si>
    <t>Air Europa</t>
  </si>
  <si>
    <t>FM</t>
  </si>
  <si>
    <t>Shanghai Airlines</t>
  </si>
  <si>
    <t>SO</t>
  </si>
  <si>
    <t>BW</t>
  </si>
  <si>
    <t>Gardermoen</t>
  </si>
  <si>
    <t>OSL</t>
  </si>
  <si>
    <t>Norwegian Air Shuttle</t>
  </si>
  <si>
    <t>PR</t>
  </si>
  <si>
    <t>Julius Nyerere International Airport</t>
  </si>
  <si>
    <t>American Airlines</t>
  </si>
  <si>
    <t>VN</t>
  </si>
  <si>
    <t>Vietnam Airlines</t>
  </si>
  <si>
    <t>SA</t>
  </si>
  <si>
    <t>SN</t>
  </si>
  <si>
    <t>Brussels Airlines</t>
  </si>
  <si>
    <t>MT</t>
  </si>
  <si>
    <t>Thomas Cook Airlines</t>
  </si>
  <si>
    <t>Ryanair</t>
  </si>
  <si>
    <t>Wizz Air</t>
  </si>
  <si>
    <t>AYT</t>
  </si>
  <si>
    <t>Antalya</t>
  </si>
  <si>
    <t>Kos</t>
  </si>
  <si>
    <t>KGS</t>
  </si>
  <si>
    <t>NH</t>
  </si>
  <si>
    <t>All Nippon Airways</t>
  </si>
  <si>
    <t>Incheon Intl</t>
  </si>
  <si>
    <t>ICN</t>
  </si>
  <si>
    <t>Seoul</t>
  </si>
  <si>
    <t>South Korea</t>
  </si>
  <si>
    <t>Changi Intl</t>
  </si>
  <si>
    <t>SIN</t>
  </si>
  <si>
    <t>Singapore</t>
  </si>
  <si>
    <t>Afstand in km</t>
  </si>
  <si>
    <t>TUI Airlines</t>
  </si>
  <si>
    <t>FAO</t>
  </si>
  <si>
    <t>Faro</t>
  </si>
  <si>
    <t>Brussels Zaventem</t>
  </si>
  <si>
    <t>Heeft route?</t>
  </si>
  <si>
    <t>Rijlabels</t>
  </si>
  <si>
    <t>(leeg)</t>
  </si>
  <si>
    <t>Eindtotaal</t>
  </si>
  <si>
    <t>Totaal</t>
  </si>
  <si>
    <t>Gate</t>
  </si>
  <si>
    <t>Terminal</t>
  </si>
  <si>
    <t>9R</t>
  </si>
  <si>
    <t>A3</t>
  </si>
  <si>
    <t>U2</t>
  </si>
  <si>
    <t>W6</t>
  </si>
  <si>
    <t>OR</t>
  </si>
  <si>
    <t>C</t>
  </si>
  <si>
    <t>A</t>
  </si>
  <si>
    <t>B</t>
  </si>
  <si>
    <t>D</t>
  </si>
  <si>
    <t>E</t>
  </si>
  <si>
    <t>Afstand</t>
  </si>
  <si>
    <t>A1</t>
  </si>
  <si>
    <t>A2</t>
  </si>
  <si>
    <t>A4</t>
  </si>
  <si>
    <t>A5</t>
  </si>
  <si>
    <t>A6</t>
  </si>
  <si>
    <t>B1</t>
  </si>
  <si>
    <t>B6</t>
  </si>
  <si>
    <t>B5</t>
  </si>
  <si>
    <t>B3</t>
  </si>
  <si>
    <t>B2</t>
  </si>
  <si>
    <t>B4</t>
  </si>
  <si>
    <t>C1</t>
  </si>
  <si>
    <t>C2</t>
  </si>
  <si>
    <t>C7</t>
  </si>
  <si>
    <t>C4</t>
  </si>
  <si>
    <t>C3</t>
  </si>
  <si>
    <t>C6</t>
  </si>
  <si>
    <t>C5</t>
  </si>
  <si>
    <t>D2</t>
  </si>
  <si>
    <t>D1</t>
  </si>
  <si>
    <t>D4</t>
  </si>
  <si>
    <t>D3</t>
  </si>
  <si>
    <t>E1</t>
  </si>
  <si>
    <t>E2</t>
  </si>
  <si>
    <t>E3</t>
  </si>
  <si>
    <t>E5</t>
  </si>
  <si>
    <t>E4</t>
  </si>
  <si>
    <t>D5</t>
  </si>
  <si>
    <t>D6</t>
  </si>
  <si>
    <t>NAm</t>
  </si>
  <si>
    <t>ZAm</t>
  </si>
  <si>
    <t>Afr</t>
  </si>
  <si>
    <t>Eur</t>
  </si>
  <si>
    <t>Az</t>
  </si>
  <si>
    <t>Jaar</t>
  </si>
  <si>
    <t>Airlinecode</t>
  </si>
  <si>
    <t>Airlinenaam</t>
  </si>
  <si>
    <t>Destcode</t>
  </si>
  <si>
    <t>Destnaam</t>
  </si>
  <si>
    <t>NAMC YS-11</t>
  </si>
  <si>
    <t>YS1</t>
  </si>
  <si>
    <t>YS11</t>
  </si>
  <si>
    <t>Harbin Yunshuji Y12</t>
  </si>
  <si>
    <t>YN2</t>
  </si>
  <si>
    <t>Y12</t>
  </si>
  <si>
    <t>YK4</t>
  </si>
  <si>
    <t>YK40</t>
  </si>
  <si>
    <t>YK2</t>
  </si>
  <si>
    <t>YK42</t>
  </si>
  <si>
    <t>Israel Aircraft Industries 1124 Westwind</t>
  </si>
  <si>
    <t>WWP</t>
  </si>
  <si>
    <t>WW24</t>
  </si>
  <si>
    <t>Vickers Viscount</t>
  </si>
  <si>
    <t>VCV</t>
  </si>
  <si>
    <t>VISC</t>
  </si>
  <si>
    <t>TU5</t>
  </si>
  <si>
    <t>T154</t>
  </si>
  <si>
    <t>TU3</t>
  </si>
  <si>
    <t>T134</t>
  </si>
  <si>
    <t>Tupolev Tu-204 / Tu-214</t>
  </si>
  <si>
    <t>T20</t>
  </si>
  <si>
    <t>T204</t>
  </si>
  <si>
    <t>Aerospatiale/BAC Concorde</t>
  </si>
  <si>
    <t>SSC</t>
  </si>
  <si>
    <t>CONC</t>
  </si>
  <si>
    <t>Shorts SC-7 Skyvan</t>
  </si>
  <si>
    <t>SHS</t>
  </si>
  <si>
    <t>SC7</t>
  </si>
  <si>
    <t>Shorts SC-5 Belfast</t>
  </si>
  <si>
    <t>SHB</t>
  </si>
  <si>
    <t>BELF</t>
  </si>
  <si>
    <t>Shorts SD.360</t>
  </si>
  <si>
    <t>SH6</t>
  </si>
  <si>
    <t>SH36</t>
  </si>
  <si>
    <t>Shorts SD.330</t>
  </si>
  <si>
    <t>SH3</t>
  </si>
  <si>
    <t>SH33</t>
  </si>
  <si>
    <t>Saab SF340A/B</t>
  </si>
  <si>
    <t>SF3</t>
  </si>
  <si>
    <t>SF34</t>
  </si>
  <si>
    <t>Sikorsky S-76</t>
  </si>
  <si>
    <t>S76</t>
  </si>
  <si>
    <t>Sikorsky S-61</t>
  </si>
  <si>
    <t>S61</t>
  </si>
  <si>
    <t>Sikorsky S-58T</t>
  </si>
  <si>
    <t>S58</t>
  </si>
  <si>
    <t>S58T</t>
  </si>
  <si>
    <t>Saab 2000</t>
  </si>
  <si>
    <t>S20</t>
  </si>
  <si>
    <t>SB20</t>
  </si>
  <si>
    <t>Partenavia P.68</t>
  </si>
  <si>
    <t>PN6</t>
  </si>
  <si>
    <t>P68</t>
  </si>
  <si>
    <t>Pilatus PC-6 Turbo Porter</t>
  </si>
  <si>
    <t>PL6</t>
  </si>
  <si>
    <t>PC6T</t>
  </si>
  <si>
    <t>Pilatus PC-12</t>
  </si>
  <si>
    <t>PL2</t>
  </si>
  <si>
    <t>PC12</t>
  </si>
  <si>
    <t>PAG</t>
  </si>
  <si>
    <t>PA2</t>
  </si>
  <si>
    <t>Eurocopter (Aerospatiale) SA365C / SA365N Dauphin 2</t>
  </si>
  <si>
    <t>NDH</t>
  </si>
  <si>
    <t>S65C</t>
  </si>
  <si>
    <t>NDE</t>
  </si>
  <si>
    <t>Aerospatiale SN.601 Corvette</t>
  </si>
  <si>
    <t>NDC</t>
  </si>
  <si>
    <t>S601</t>
  </si>
  <si>
    <t>Aerospatiale (Nord) 262</t>
  </si>
  <si>
    <t>ND2</t>
  </si>
  <si>
    <t>N262</t>
  </si>
  <si>
    <t>Mitsubishi Mu-2</t>
  </si>
  <si>
    <t>MU2</t>
  </si>
  <si>
    <t>MIH</t>
  </si>
  <si>
    <t>MI8</t>
  </si>
  <si>
    <t>MD Helicopters MD900 Explorer</t>
  </si>
  <si>
    <t>MD9</t>
  </si>
  <si>
    <t>EXPL</t>
  </si>
  <si>
    <t>Eurocopter (MBB) Bo.105</t>
  </si>
  <si>
    <t>MBH</t>
  </si>
  <si>
    <t>B105</t>
  </si>
  <si>
    <t>M90</t>
  </si>
  <si>
    <t>MD90</t>
  </si>
  <si>
    <t>M88</t>
  </si>
  <si>
    <t>MD88</t>
  </si>
  <si>
    <t>M87</t>
  </si>
  <si>
    <t>MD87</t>
  </si>
  <si>
    <t>M83</t>
  </si>
  <si>
    <t>MD83</t>
  </si>
  <si>
    <t>M82</t>
  </si>
  <si>
    <t>MD82</t>
  </si>
  <si>
    <t>M81</t>
  </si>
  <si>
    <t>MD81</t>
  </si>
  <si>
    <t>M11</t>
  </si>
  <si>
    <t>MD11</t>
  </si>
  <si>
    <t>LRJ</t>
  </si>
  <si>
    <t>Lockheed L-182 / 282 / 382 (L-100) Hercules</t>
  </si>
  <si>
    <t>LOH</t>
  </si>
  <si>
    <t>C130</t>
  </si>
  <si>
    <t>LOE</t>
  </si>
  <si>
    <t>L188</t>
  </si>
  <si>
    <t>LET 410</t>
  </si>
  <si>
    <t>L4T</t>
  </si>
  <si>
    <t>L410</t>
  </si>
  <si>
    <t>Lockheed L-1049 Super Constellation</t>
  </si>
  <si>
    <t>L49</t>
  </si>
  <si>
    <t>CONI</t>
  </si>
  <si>
    <t>L10</t>
  </si>
  <si>
    <t>L101</t>
  </si>
  <si>
    <t>Junkers Ju52/3M</t>
  </si>
  <si>
    <t>JU5</t>
  </si>
  <si>
    <t>JU52</t>
  </si>
  <si>
    <t>British Aerospace Jetstream 41</t>
  </si>
  <si>
    <t>J41</t>
  </si>
  <si>
    <t>JS41</t>
  </si>
  <si>
    <t>British Aerospace Jetstream 32</t>
  </si>
  <si>
    <t>J32</t>
  </si>
  <si>
    <t>JS32</t>
  </si>
  <si>
    <t>British Aerospace Jetstream 31</t>
  </si>
  <si>
    <t>J31</t>
  </si>
  <si>
    <t>JS31</t>
  </si>
  <si>
    <t>Ilyushin IL86</t>
  </si>
  <si>
    <t>ILW</t>
  </si>
  <si>
    <t>IL86</t>
  </si>
  <si>
    <t>Ilyushin IL18</t>
  </si>
  <si>
    <t>IL8</t>
  </si>
  <si>
    <t>IL18</t>
  </si>
  <si>
    <t>Ilyushin IL76</t>
  </si>
  <si>
    <t>IL7</t>
  </si>
  <si>
    <t>IL76</t>
  </si>
  <si>
    <t>Ilyushin IL62</t>
  </si>
  <si>
    <t>IL6</t>
  </si>
  <si>
    <t>IL62</t>
  </si>
  <si>
    <t>I93</t>
  </si>
  <si>
    <t>IL96</t>
  </si>
  <si>
    <t>Ilyushin IL114</t>
  </si>
  <si>
    <t>I14</t>
  </si>
  <si>
    <t>I114</t>
  </si>
  <si>
    <t>HS7</t>
  </si>
  <si>
    <t>A748</t>
  </si>
  <si>
    <t>Helio H-250 Courier / H-295 / 385 Super Courier</t>
  </si>
  <si>
    <t>HEC</t>
  </si>
  <si>
    <t>COUC</t>
  </si>
  <si>
    <t>H25</t>
  </si>
  <si>
    <t>Gulfstream Aerospace G-159 Gulfstream I</t>
  </si>
  <si>
    <t>GRS</t>
  </si>
  <si>
    <t>G159</t>
  </si>
  <si>
    <t>GRM</t>
  </si>
  <si>
    <t>G73T</t>
  </si>
  <si>
    <t>GRG</t>
  </si>
  <si>
    <t>G21</t>
  </si>
  <si>
    <t>Fairchild Dornier 328JET</t>
  </si>
  <si>
    <t>FRJ</t>
  </si>
  <si>
    <t>J328</t>
  </si>
  <si>
    <t>Fokker 70</t>
  </si>
  <si>
    <t>F70</t>
  </si>
  <si>
    <t>Fokker 50</t>
  </si>
  <si>
    <t>F50</t>
  </si>
  <si>
    <t>F27</t>
  </si>
  <si>
    <t>F21</t>
  </si>
  <si>
    <t>F28</t>
  </si>
  <si>
    <t>Embraer RJ140</t>
  </si>
  <si>
    <t>ERD</t>
  </si>
  <si>
    <t>E135</t>
  </si>
  <si>
    <t>ER4</t>
  </si>
  <si>
    <t>E145</t>
  </si>
  <si>
    <t>ER3</t>
  </si>
  <si>
    <t>Embraer RJ135</t>
  </si>
  <si>
    <t>EMB</t>
  </si>
  <si>
    <t>E110</t>
  </si>
  <si>
    <t>EM2</t>
  </si>
  <si>
    <t>E120</t>
  </si>
  <si>
    <t>E90</t>
  </si>
  <si>
    <t>E190</t>
  </si>
  <si>
    <t>Embraer 190</t>
  </si>
  <si>
    <t>Embraer 170</t>
  </si>
  <si>
    <t>E70</t>
  </si>
  <si>
    <t>E170</t>
  </si>
  <si>
    <t>De Havilland Canada DHC-6 Twin Otter</t>
  </si>
  <si>
    <t>DHT</t>
  </si>
  <si>
    <t>DHC6</t>
  </si>
  <si>
    <t>De Havilland Canada DHC-2 Turbo-Beaver</t>
  </si>
  <si>
    <t>DHR</t>
  </si>
  <si>
    <t>DH2T</t>
  </si>
  <si>
    <t>De Havilland Canada DHC-2 Beaver</t>
  </si>
  <si>
    <t>DHP</t>
  </si>
  <si>
    <t>DHC2</t>
  </si>
  <si>
    <t>De Havilland Canada DHC-3 Otter</t>
  </si>
  <si>
    <t>DHL</t>
  </si>
  <si>
    <t>DHC3</t>
  </si>
  <si>
    <t>De Havilland DH.114 Heron</t>
  </si>
  <si>
    <t>DHH</t>
  </si>
  <si>
    <t>HERN</t>
  </si>
  <si>
    <t>De Havilland DH.104 Dove</t>
  </si>
  <si>
    <t>DHD</t>
  </si>
  <si>
    <t>DOVE</t>
  </si>
  <si>
    <t>DHC</t>
  </si>
  <si>
    <t>De Havilland Canada DHC-4 Caribou</t>
  </si>
  <si>
    <t>DHC4</t>
  </si>
  <si>
    <t>De Havilland Canada DHC-7 Dash 7</t>
  </si>
  <si>
    <t>DH7</t>
  </si>
  <si>
    <t>DHC7</t>
  </si>
  <si>
    <t>De Havilland Canada DHC-8-400 Dash 8Q</t>
  </si>
  <si>
    <t>DH4</t>
  </si>
  <si>
    <t>DH8D</t>
  </si>
  <si>
    <t>De Havilland Canada DHC-8-300 Dash 8 / 8Q</t>
  </si>
  <si>
    <t>DH3</t>
  </si>
  <si>
    <t>DH8C</t>
  </si>
  <si>
    <t>De Havilland Canada DHC-8-200 Dash 8 / 8Q</t>
  </si>
  <si>
    <t>DH2</t>
  </si>
  <si>
    <t>DH8B</t>
  </si>
  <si>
    <t>De Havilland Canada DHC-8-100 Dash 8 / 8Q</t>
  </si>
  <si>
    <t>DH1</t>
  </si>
  <si>
    <t>DH8A</t>
  </si>
  <si>
    <t>DC9</t>
  </si>
  <si>
    <t>D95</t>
  </si>
  <si>
    <t>DC95</t>
  </si>
  <si>
    <t>D94</t>
  </si>
  <si>
    <t>DC94</t>
  </si>
  <si>
    <t>D93</t>
  </si>
  <si>
    <t>DC93</t>
  </si>
  <si>
    <t>D92</t>
  </si>
  <si>
    <t>DC92</t>
  </si>
  <si>
    <t>D91</t>
  </si>
  <si>
    <t>DC91</t>
  </si>
  <si>
    <t>D8T</t>
  </si>
  <si>
    <t>DC85</t>
  </si>
  <si>
    <t>D8Q</t>
  </si>
  <si>
    <t>DC87</t>
  </si>
  <si>
    <t>D8L</t>
  </si>
  <si>
    <t>DC86</t>
  </si>
  <si>
    <t>D6F</t>
  </si>
  <si>
    <t>DC6</t>
  </si>
  <si>
    <t>D3F</t>
  </si>
  <si>
    <t>DC3</t>
  </si>
  <si>
    <t>Fairchild Dornier Do.328</t>
  </si>
  <si>
    <t>D38</t>
  </si>
  <si>
    <t>D328</t>
  </si>
  <si>
    <t>Fairchild Dornier Do.228</t>
  </si>
  <si>
    <t>D28</t>
  </si>
  <si>
    <t>D228</t>
  </si>
  <si>
    <t>D10</t>
  </si>
  <si>
    <t>DC10</t>
  </si>
  <si>
    <t>Curtiss C-46 Commando</t>
  </si>
  <si>
    <t>CWC</t>
  </si>
  <si>
    <t>C46</t>
  </si>
  <si>
    <t>CV5</t>
  </si>
  <si>
    <t>CVLT</t>
  </si>
  <si>
    <t>CV4</t>
  </si>
  <si>
    <t>CVLP</t>
  </si>
  <si>
    <t>CS5</t>
  </si>
  <si>
    <t>CN35</t>
  </si>
  <si>
    <t>CASA / IPTN 212 Aviocar</t>
  </si>
  <si>
    <t>CS2</t>
  </si>
  <si>
    <t>C212</t>
  </si>
  <si>
    <t>Aerospatiale (Sud Aviation) Se.210 Caravelle</t>
  </si>
  <si>
    <t>CRV</t>
  </si>
  <si>
    <t>S210</t>
  </si>
  <si>
    <t>CRK</t>
  </si>
  <si>
    <t>Canadair Regional Jet 900</t>
  </si>
  <si>
    <t>CR9</t>
  </si>
  <si>
    <t>CRJ9</t>
  </si>
  <si>
    <t>Canadair Regional Jet 700</t>
  </si>
  <si>
    <t>CR7</t>
  </si>
  <si>
    <t>CRJ7</t>
  </si>
  <si>
    <t>Canadair Regional Jet 200</t>
  </si>
  <si>
    <t>CR2</t>
  </si>
  <si>
    <t>CRJ2</t>
  </si>
  <si>
    <t>Canadair Regional Jet 100</t>
  </si>
  <si>
    <t>CR1</t>
  </si>
  <si>
    <t>CRJ1</t>
  </si>
  <si>
    <t>CNJ</t>
  </si>
  <si>
    <t>CN1</t>
  </si>
  <si>
    <t>Canadair CL-44</t>
  </si>
  <si>
    <t>CL4</t>
  </si>
  <si>
    <t>CL44</t>
  </si>
  <si>
    <t>Government Aircraft Factories N22B / N24A Nomad</t>
  </si>
  <si>
    <t>CD2</t>
  </si>
  <si>
    <t>NOMA</t>
  </si>
  <si>
    <t>CCX</t>
  </si>
  <si>
    <t>GLEX</t>
  </si>
  <si>
    <t>Canadair Challenger</t>
  </si>
  <si>
    <t>CCJ</t>
  </si>
  <si>
    <t>CL60</t>
  </si>
  <si>
    <t>Pilatus Britten-Norman BN-2A Mk III Trislander</t>
  </si>
  <si>
    <t>BNT</t>
  </si>
  <si>
    <t>TRIS</t>
  </si>
  <si>
    <t>Pilatus Britten-Norman BN-2A/B Islander</t>
  </si>
  <si>
    <t>BNI</t>
  </si>
  <si>
    <t>BN2P</t>
  </si>
  <si>
    <t>BH2</t>
  </si>
  <si>
    <t>BEH</t>
  </si>
  <si>
    <t>B190</t>
  </si>
  <si>
    <t>B72</t>
  </si>
  <si>
    <t>B720</t>
  </si>
  <si>
    <t>B11</t>
  </si>
  <si>
    <t>BA11</t>
  </si>
  <si>
    <t>Avro RJX85</t>
  </si>
  <si>
    <t>AX8</t>
  </si>
  <si>
    <t>RX85</t>
  </si>
  <si>
    <t>Avro RJX100</t>
  </si>
  <si>
    <t>AX1</t>
  </si>
  <si>
    <t>RX1H</t>
  </si>
  <si>
    <t>ATR</t>
  </si>
  <si>
    <t>British Aerospace ATP</t>
  </si>
  <si>
    <t>ATP</t>
  </si>
  <si>
    <t>Aerospatiale/Alenia ATR 72</t>
  </si>
  <si>
    <t>AT7</t>
  </si>
  <si>
    <t>AT72</t>
  </si>
  <si>
    <t>Aerospatiale/Alenia ATR 42-500</t>
  </si>
  <si>
    <t>AT5</t>
  </si>
  <si>
    <t>AT45</t>
  </si>
  <si>
    <t>Aerospatiale/Alenia ATR 42-300 / 320</t>
  </si>
  <si>
    <t>AT4</t>
  </si>
  <si>
    <t>AT43</t>
  </si>
  <si>
    <t>AR8</t>
  </si>
  <si>
    <t>RJ85</t>
  </si>
  <si>
    <t>AR7</t>
  </si>
  <si>
    <t>RJ70</t>
  </si>
  <si>
    <t>AR1</t>
  </si>
  <si>
    <t>RJ1H</t>
  </si>
  <si>
    <t>APH</t>
  </si>
  <si>
    <t>Antonov AN-12</t>
  </si>
  <si>
    <t>ANF</t>
  </si>
  <si>
    <t>AN12</t>
  </si>
  <si>
    <t>Antonov AN-72 / AN-74</t>
  </si>
  <si>
    <t>AN7</t>
  </si>
  <si>
    <t>AN72</t>
  </si>
  <si>
    <t>Antonov AN-24</t>
  </si>
  <si>
    <t>AN4</t>
  </si>
  <si>
    <t>AN24</t>
  </si>
  <si>
    <t>ALM</t>
  </si>
  <si>
    <t>LOAD</t>
  </si>
  <si>
    <t>Gulfstream/Rockwell (Aero) Turbo Commander</t>
  </si>
  <si>
    <t>ACT</t>
  </si>
  <si>
    <t>AC90</t>
  </si>
  <si>
    <t>Gulfstream/Rockwell (Aero) Commander</t>
  </si>
  <si>
    <t>ACP</t>
  </si>
  <si>
    <t>AC68</t>
  </si>
  <si>
    <t>ABY</t>
  </si>
  <si>
    <t>A306</t>
  </si>
  <si>
    <t>ABB</t>
  </si>
  <si>
    <t>A3ST</t>
  </si>
  <si>
    <t>AB3</t>
  </si>
  <si>
    <t>A30B</t>
  </si>
  <si>
    <t>Antonov AN-124 Ruslan</t>
  </si>
  <si>
    <t>A4F</t>
  </si>
  <si>
    <t>A124</t>
  </si>
  <si>
    <t>Antonov AN-140</t>
  </si>
  <si>
    <t>A40</t>
  </si>
  <si>
    <t>A140</t>
  </si>
  <si>
    <t>Antonov AN-32</t>
  </si>
  <si>
    <t>A32</t>
  </si>
  <si>
    <t>AN32</t>
  </si>
  <si>
    <t>Antonov AN-30</t>
  </si>
  <si>
    <t>A30</t>
  </si>
  <si>
    <t>AN30</t>
  </si>
  <si>
    <t>A28</t>
  </si>
  <si>
    <t>AN28</t>
  </si>
  <si>
    <t>Antonov AN-26</t>
  </si>
  <si>
    <t>A26</t>
  </si>
  <si>
    <t>AN26</t>
  </si>
  <si>
    <t>74R</t>
  </si>
  <si>
    <t>B74R</t>
  </si>
  <si>
    <t>Boeing 747SP</t>
  </si>
  <si>
    <t>74L</t>
  </si>
  <si>
    <t>73G</t>
  </si>
  <si>
    <t>B737</t>
  </si>
  <si>
    <t>B773</t>
  </si>
  <si>
    <t>B772</t>
  </si>
  <si>
    <t>B764</t>
  </si>
  <si>
    <t>B763</t>
  </si>
  <si>
    <t>B762</t>
  </si>
  <si>
    <t>B753</t>
  </si>
  <si>
    <t>B752</t>
  </si>
  <si>
    <t>B744</t>
  </si>
  <si>
    <t>B743</t>
  </si>
  <si>
    <t>B742</t>
  </si>
  <si>
    <t>B741</t>
  </si>
  <si>
    <t>B739</t>
  </si>
  <si>
    <t>B738</t>
  </si>
  <si>
    <t>B736</t>
  </si>
  <si>
    <t>B735</t>
  </si>
  <si>
    <t>B734</t>
  </si>
  <si>
    <t>B733</t>
  </si>
  <si>
    <t>B732</t>
  </si>
  <si>
    <t>B731</t>
  </si>
  <si>
    <t>B722</t>
  </si>
  <si>
    <t>B721</t>
  </si>
  <si>
    <t>Boeing 717</t>
  </si>
  <si>
    <t>B712</t>
  </si>
  <si>
    <t>B703</t>
  </si>
  <si>
    <t>A388</t>
  </si>
  <si>
    <t>Airbus A350-900</t>
  </si>
  <si>
    <t>A359</t>
  </si>
  <si>
    <t>Airbus A340-600</t>
  </si>
  <si>
    <t>A346</t>
  </si>
  <si>
    <t>Airbus A340-500</t>
  </si>
  <si>
    <t>A345</t>
  </si>
  <si>
    <t>Airbus A340-300</t>
  </si>
  <si>
    <t>A343</t>
  </si>
  <si>
    <t>Airbus A340-200</t>
  </si>
  <si>
    <t>A342</t>
  </si>
  <si>
    <t>A340</t>
  </si>
  <si>
    <t>Airbus A330-300</t>
  </si>
  <si>
    <t>A333</t>
  </si>
  <si>
    <t>Airbus A330-200</t>
  </si>
  <si>
    <t>A332</t>
  </si>
  <si>
    <t>A330</t>
  </si>
  <si>
    <t>A321</t>
  </si>
  <si>
    <t>A320</t>
  </si>
  <si>
    <t>Airbus A319</t>
  </si>
  <si>
    <t>A319</t>
  </si>
  <si>
    <t>Airbus A318</t>
  </si>
  <si>
    <t>A318</t>
  </si>
  <si>
    <t>A310</t>
  </si>
  <si>
    <t>B463</t>
  </si>
  <si>
    <t>B462</t>
  </si>
  <si>
    <t>B461</t>
  </si>
  <si>
    <t>Fokker 100</t>
  </si>
  <si>
    <t>F100</t>
  </si>
  <si>
    <t>IATA</t>
  </si>
  <si>
    <t>ICAO</t>
  </si>
  <si>
    <t>EK</t>
  </si>
  <si>
    <t>Emirates</t>
  </si>
  <si>
    <t>YYYYMMDD</t>
  </si>
  <si>
    <t>DDVEC</t>
  </si>
  <si>
    <t>FHVEC</t>
  </si>
  <si>
    <t>FG</t>
  </si>
  <si>
    <t>FHX</t>
  </si>
  <si>
    <t>FHXH</t>
  </si>
  <si>
    <t>FHN</t>
  </si>
  <si>
    <t>FHNH</t>
  </si>
  <si>
    <t>FXX</t>
  </si>
  <si>
    <t>FXXH</t>
  </si>
  <si>
    <t>TG</t>
  </si>
  <si>
    <t>TN</t>
  </si>
  <si>
    <t>TNH</t>
  </si>
  <si>
    <t>TXH</t>
  </si>
  <si>
    <t>T10N</t>
  </si>
  <si>
    <t>T10NH</t>
  </si>
  <si>
    <t>SP</t>
  </si>
  <si>
    <t>Q</t>
  </si>
  <si>
    <t>DR</t>
  </si>
  <si>
    <t>RH</t>
  </si>
  <si>
    <t>RHX</t>
  </si>
  <si>
    <t>RHXH</t>
  </si>
  <si>
    <t>PG</t>
  </si>
  <si>
    <t>PX</t>
  </si>
  <si>
    <t>PXH</t>
  </si>
  <si>
    <t>PN</t>
  </si>
  <si>
    <t>VVN</t>
  </si>
  <si>
    <t>VVNH</t>
  </si>
  <si>
    <t>VVX</t>
  </si>
  <si>
    <t>VVXH</t>
  </si>
  <si>
    <t>NG</t>
  </si>
  <si>
    <t>UG</t>
  </si>
  <si>
    <t>UXH</t>
  </si>
  <si>
    <t>UN</t>
  </si>
  <si>
    <t>UNH</t>
  </si>
  <si>
    <t>EV2</t>
  </si>
  <si>
    <t>Datum</t>
  </si>
  <si>
    <t>Maand</t>
  </si>
  <si>
    <t>Dag</t>
  </si>
  <si>
    <t>YYYYMMDD_oorsp</t>
  </si>
  <si>
    <t>Baannummer</t>
  </si>
  <si>
    <t xml:space="preserve"> Code</t>
  </si>
  <si>
    <t>Lengte</t>
  </si>
  <si>
    <t>Anthony Fokker baan</t>
  </si>
  <si>
    <t>Sergej Iljoesjin baan</t>
  </si>
  <si>
    <t>Wilbur Wright baan</t>
  </si>
  <si>
    <t>Anthony Plesman baan</t>
  </si>
  <si>
    <t>Henri Wijnmalen baan</t>
  </si>
  <si>
    <t>Charles Lindberg baan</t>
  </si>
  <si>
    <t>Aanvliegroute</t>
  </si>
  <si>
    <t>Landen</t>
  </si>
  <si>
    <t>Opstijgen</t>
  </si>
  <si>
    <t>09-27</t>
  </si>
  <si>
    <t>18R-36L</t>
  </si>
  <si>
    <t>18L-36R</t>
  </si>
  <si>
    <t>18C-36C</t>
  </si>
  <si>
    <t>06-24</t>
  </si>
  <si>
    <t>04-22</t>
  </si>
  <si>
    <t>Tijdsduur</t>
  </si>
  <si>
    <t>Uren</t>
  </si>
  <si>
    <t>DOH</t>
  </si>
  <si>
    <t>Hamad International Airport</t>
  </si>
  <si>
    <t>Doha</t>
  </si>
  <si>
    <t>Qatar</t>
  </si>
  <si>
    <t>QR</t>
  </si>
  <si>
    <t>Qatar Airways</t>
  </si>
  <si>
    <t>AM</t>
  </si>
  <si>
    <t>ORK</t>
  </si>
  <si>
    <t>Cork Airport</t>
  </si>
  <si>
    <t>Cork</t>
  </si>
  <si>
    <t>MXP</t>
  </si>
  <si>
    <t>Milan Malpensa</t>
  </si>
  <si>
    <t>Milan</t>
  </si>
  <si>
    <t>LGW</t>
  </si>
  <si>
    <t>Gatwick</t>
  </si>
  <si>
    <t>MU</t>
  </si>
  <si>
    <t>China Eastern Airlines</t>
  </si>
  <si>
    <t>Baiyun Intl</t>
  </si>
  <si>
    <t>Guangzhou</t>
  </si>
  <si>
    <t>CAN</t>
  </si>
  <si>
    <t>General Edward Lawrence Logan Intl</t>
  </si>
  <si>
    <t>Boston</t>
  </si>
  <si>
    <t>BOS</t>
  </si>
  <si>
    <t>EY</t>
  </si>
  <si>
    <t>Etihad Airways</t>
  </si>
  <si>
    <t>Dubai</t>
  </si>
  <si>
    <t>DXB</t>
  </si>
  <si>
    <t>GA</t>
  </si>
  <si>
    <t>Garuda Indonesia</t>
  </si>
  <si>
    <t>NS</t>
  </si>
  <si>
    <t>9W</t>
  </si>
  <si>
    <t>Jet Airways</t>
  </si>
  <si>
    <t>O. R. Tambo International Airport</t>
  </si>
  <si>
    <t>Kuala Lumpur Intl</t>
  </si>
  <si>
    <t>Kuala Lumpur</t>
  </si>
  <si>
    <t>Malaysia</t>
  </si>
  <si>
    <t>KUL</t>
  </si>
  <si>
    <t>Mohammed V Intl</t>
  </si>
  <si>
    <t>Casablanca</t>
  </si>
  <si>
    <t>Morocco</t>
  </si>
  <si>
    <t>CMN</t>
  </si>
  <si>
    <t>Son Sant Joan</t>
  </si>
  <si>
    <t>Palma de Mallorca</t>
  </si>
  <si>
    <t>PMI</t>
  </si>
  <si>
    <t>Makedonia</t>
  </si>
  <si>
    <t>Thessaloniki</t>
  </si>
  <si>
    <t>SKG</t>
  </si>
  <si>
    <t>Carthage</t>
  </si>
  <si>
    <t>Tunis</t>
  </si>
  <si>
    <t>Tunisia</t>
  </si>
  <si>
    <t>TUN</t>
  </si>
  <si>
    <t>Eurowings</t>
  </si>
  <si>
    <t>EW</t>
  </si>
  <si>
    <t xml:space="preserve"> </t>
  </si>
  <si>
    <t>j</t>
  </si>
  <si>
    <t>z</t>
  </si>
  <si>
    <t>TJ</t>
  </si>
  <si>
    <t>Vluchten</t>
  </si>
  <si>
    <t>Duur</t>
  </si>
  <si>
    <t>Som van Vluchten</t>
  </si>
  <si>
    <t>Private flight</t>
  </si>
  <si>
    <t>\N</t>
  </si>
  <si>
    <t>-</t>
  </si>
  <si>
    <t>N/A</t>
  </si>
  <si>
    <t>1Time Airline</t>
  </si>
  <si>
    <t>1T</t>
  </si>
  <si>
    <t>RNX</t>
  </si>
  <si>
    <t>40-Mile Air</t>
  </si>
  <si>
    <t>Q5</t>
  </si>
  <si>
    <t>Ansett Australia</t>
  </si>
  <si>
    <t>AN</t>
  </si>
  <si>
    <t>AAA</t>
  </si>
  <si>
    <t>Abacus International</t>
  </si>
  <si>
    <t>1B</t>
  </si>
  <si>
    <t>W9</t>
  </si>
  <si>
    <t>Aigle Azur</t>
  </si>
  <si>
    <t>ZI</t>
  </si>
  <si>
    <t>AAF</t>
  </si>
  <si>
    <t>Aloha Airlines</t>
  </si>
  <si>
    <t>AQ</t>
  </si>
  <si>
    <t>AAH</t>
  </si>
  <si>
    <t>Asiana Airlines</t>
  </si>
  <si>
    <t>OZ</t>
  </si>
  <si>
    <t>AAR</t>
  </si>
  <si>
    <t>Askari Aviation</t>
  </si>
  <si>
    <t>4K</t>
  </si>
  <si>
    <t>AAS</t>
  </si>
  <si>
    <t>Afriqiyah Airways</t>
  </si>
  <si>
    <t>8U</t>
  </si>
  <si>
    <t>AAW</t>
  </si>
  <si>
    <t>Q9</t>
  </si>
  <si>
    <t>Allegiant Air</t>
  </si>
  <si>
    <t>G4</t>
  </si>
  <si>
    <t>AAY</t>
  </si>
  <si>
    <t>K5</t>
  </si>
  <si>
    <t>ABF</t>
  </si>
  <si>
    <t>ABSA - Aerolinhas Brasileiras</t>
  </si>
  <si>
    <t>M3</t>
  </si>
  <si>
    <t>TUS</t>
  </si>
  <si>
    <t>Colombia</t>
  </si>
  <si>
    <t>GB</t>
  </si>
  <si>
    <t>ABX</t>
  </si>
  <si>
    <t>ACD</t>
  </si>
  <si>
    <t>Astral Aviation</t>
  </si>
  <si>
    <t>8V</t>
  </si>
  <si>
    <t>YT</t>
  </si>
  <si>
    <t>4G</t>
  </si>
  <si>
    <t>Air Tindi</t>
  </si>
  <si>
    <t>8T</t>
  </si>
  <si>
    <t>Ada Air</t>
  </si>
  <si>
    <t>ZY</t>
  </si>
  <si>
    <t>ADE</t>
  </si>
  <si>
    <t>Z7</t>
  </si>
  <si>
    <t>Adria Airways</t>
  </si>
  <si>
    <t>ADR</t>
  </si>
  <si>
    <t>AEA</t>
  </si>
  <si>
    <t>Aero Benin</t>
  </si>
  <si>
    <t>EM</t>
  </si>
  <si>
    <t>AEB</t>
  </si>
  <si>
    <t>Aegean Airlines</t>
  </si>
  <si>
    <t>AEE</t>
  </si>
  <si>
    <t>KI</t>
  </si>
  <si>
    <t>Air Europe</t>
  </si>
  <si>
    <t>PE</t>
  </si>
  <si>
    <t>AEL</t>
  </si>
  <si>
    <t>Alaska Central Express</t>
  </si>
  <si>
    <t>KO</t>
  </si>
  <si>
    <t>AER</t>
  </si>
  <si>
    <t>ACES Colombia</t>
  </si>
  <si>
    <t>AES</t>
  </si>
  <si>
    <t>Astraeus</t>
  </si>
  <si>
    <t>5W</t>
  </si>
  <si>
    <t>AEU</t>
  </si>
  <si>
    <t>Aerosvit Airlines</t>
  </si>
  <si>
    <t>VV</t>
  </si>
  <si>
    <t>AEW</t>
  </si>
  <si>
    <t>Air Italy</t>
  </si>
  <si>
    <t>I9</t>
  </si>
  <si>
    <t>AEY</t>
  </si>
  <si>
    <t>WK</t>
  </si>
  <si>
    <t>Alliance Airlines</t>
  </si>
  <si>
    <t>QQ</t>
  </si>
  <si>
    <t>UTY</t>
  </si>
  <si>
    <t>Ariana Afghan Airlines</t>
  </si>
  <si>
    <t>AFG</t>
  </si>
  <si>
    <t>Aeroflot Russian Airlines</t>
  </si>
  <si>
    <t>AFL</t>
  </si>
  <si>
    <t>Air Bosna</t>
  </si>
  <si>
    <t>JA</t>
  </si>
  <si>
    <t>BON</t>
  </si>
  <si>
    <t>Air France</t>
  </si>
  <si>
    <t>AFR</t>
  </si>
  <si>
    <t>Air Caledonie International</t>
  </si>
  <si>
    <t>SB</t>
  </si>
  <si>
    <t>ACI</t>
  </si>
  <si>
    <t>GN</t>
  </si>
  <si>
    <t>Air Salone</t>
  </si>
  <si>
    <t>2O</t>
  </si>
  <si>
    <t>Air Cargo Carriers</t>
  </si>
  <si>
    <t>2Q</t>
  </si>
  <si>
    <t>SNC</t>
  </si>
  <si>
    <t>Air Namibia</t>
  </si>
  <si>
    <t>SW</t>
  </si>
  <si>
    <t>NMB</t>
  </si>
  <si>
    <t>G8</t>
  </si>
  <si>
    <t>Aerolitoral</t>
  </si>
  <si>
    <t>5D</t>
  </si>
  <si>
    <t>SLI</t>
  </si>
  <si>
    <t>Air Glaciers</t>
  </si>
  <si>
    <t>7T</t>
  </si>
  <si>
    <t>AGV</t>
  </si>
  <si>
    <t>Aviogenex</t>
  </si>
  <si>
    <t>AGX</t>
  </si>
  <si>
    <t>Aeroper</t>
  </si>
  <si>
    <t>PL</t>
  </si>
  <si>
    <t>PLI</t>
  </si>
  <si>
    <t>Atlas Blue</t>
  </si>
  <si>
    <t>BMM</t>
  </si>
  <si>
    <t>HT</t>
  </si>
  <si>
    <t>Azerbaijan Airlines</t>
  </si>
  <si>
    <t>J2</t>
  </si>
  <si>
    <t>AHY</t>
  </si>
  <si>
    <t>Avies</t>
  </si>
  <si>
    <t>U3</t>
  </si>
  <si>
    <t>AIA</t>
  </si>
  <si>
    <t>AP</t>
  </si>
  <si>
    <t>Airblue</t>
  </si>
  <si>
    <t>ED</t>
  </si>
  <si>
    <t>ABQ</t>
  </si>
  <si>
    <t>Airlift International</t>
  </si>
  <si>
    <t>AIR</t>
  </si>
  <si>
    <t>Air Berlin</t>
  </si>
  <si>
    <t>BER</t>
  </si>
  <si>
    <t>Air India Limited</t>
  </si>
  <si>
    <t>AI</t>
  </si>
  <si>
    <t>AIC</t>
  </si>
  <si>
    <t>Air Bourbon</t>
  </si>
  <si>
    <t>ZB</t>
  </si>
  <si>
    <t>BUB</t>
  </si>
  <si>
    <t>Air Atlanta Icelandic</t>
  </si>
  <si>
    <t>CC</t>
  </si>
  <si>
    <t>ABD</t>
  </si>
  <si>
    <t>Air Tahiti Nui</t>
  </si>
  <si>
    <t>THT</t>
  </si>
  <si>
    <t>W4</t>
  </si>
  <si>
    <t>BES</t>
  </si>
  <si>
    <t>Arkia Israel Airlines</t>
  </si>
  <si>
    <t>AIZ</t>
  </si>
  <si>
    <t>Air Jamaica</t>
  </si>
  <si>
    <t>JM</t>
  </si>
  <si>
    <t>AJM</t>
  </si>
  <si>
    <t>Air One</t>
  </si>
  <si>
    <t>ADH</t>
  </si>
  <si>
    <t>Air Sahara</t>
  </si>
  <si>
    <t>S2</t>
  </si>
  <si>
    <t>RSH</t>
  </si>
  <si>
    <t>Air Malta</t>
  </si>
  <si>
    <t>AMC</t>
  </si>
  <si>
    <t>Air Japan</t>
  </si>
  <si>
    <t>NQ</t>
  </si>
  <si>
    <t>AJX</t>
  </si>
  <si>
    <t>Air Korea Co. Ltd.</t>
  </si>
  <si>
    <t>AKA</t>
  </si>
  <si>
    <t>ABL</t>
  </si>
  <si>
    <t>Air Kiribati</t>
  </si>
  <si>
    <t>4A</t>
  </si>
  <si>
    <t>AKL</t>
  </si>
  <si>
    <t>Atlantic Southeast Airlines</t>
  </si>
  <si>
    <t>America West Airlines</t>
  </si>
  <si>
    <t>HP</t>
  </si>
  <si>
    <t>AWE</t>
  </si>
  <si>
    <t>Air Wisconsin</t>
  </si>
  <si>
    <t>ZW</t>
  </si>
  <si>
    <t>AWI</t>
  </si>
  <si>
    <t>Tatarstan Airlines</t>
  </si>
  <si>
    <t>U9</t>
  </si>
  <si>
    <t>TAK</t>
  </si>
  <si>
    <t>Allegheny Commuter Airlines</t>
  </si>
  <si>
    <t>ALO</t>
  </si>
  <si>
    <t>Air Sunshine</t>
  </si>
  <si>
    <t>RSI</t>
  </si>
  <si>
    <t>Air Libert</t>
  </si>
  <si>
    <t>VD</t>
  </si>
  <si>
    <t>TT</t>
  </si>
  <si>
    <t>Air Malawi</t>
  </si>
  <si>
    <t>QM</t>
  </si>
  <si>
    <t>AML</t>
  </si>
  <si>
    <t>Air Sicilia</t>
  </si>
  <si>
    <t>BM</t>
  </si>
  <si>
    <t>ATA Airlines</t>
  </si>
  <si>
    <t>AMT</t>
  </si>
  <si>
    <t>Air Macau</t>
  </si>
  <si>
    <t>NX</t>
  </si>
  <si>
    <t>AMU</t>
  </si>
  <si>
    <t>AMC Airlines</t>
  </si>
  <si>
    <t>AMV</t>
  </si>
  <si>
    <t>Air Seychelles</t>
  </si>
  <si>
    <t>HM</t>
  </si>
  <si>
    <t>SEY</t>
  </si>
  <si>
    <t>AMX</t>
  </si>
  <si>
    <t>ANA</t>
  </si>
  <si>
    <t>Air Nostrum</t>
  </si>
  <si>
    <t>YW</t>
  </si>
  <si>
    <t>ANE</t>
  </si>
  <si>
    <t>Air Niugini</t>
  </si>
  <si>
    <t>ANG</t>
  </si>
  <si>
    <t>Air Arabia</t>
  </si>
  <si>
    <t>G9</t>
  </si>
  <si>
    <t>Air Canada</t>
  </si>
  <si>
    <t>ACA</t>
  </si>
  <si>
    <t>Air Baltic</t>
  </si>
  <si>
    <t>BTI</t>
  </si>
  <si>
    <t>Air Nippon</t>
  </si>
  <si>
    <t>EL</t>
  </si>
  <si>
    <t>ANK</t>
  </si>
  <si>
    <t>Airnorth</t>
  </si>
  <si>
    <t>TL</t>
  </si>
  <si>
    <t>ANO</t>
  </si>
  <si>
    <t>Air North Charter - Canada</t>
  </si>
  <si>
    <t>4N</t>
  </si>
  <si>
    <t>ANT</t>
  </si>
  <si>
    <t>IW</t>
  </si>
  <si>
    <t>Air New Zealand</t>
  </si>
  <si>
    <t>NZ</t>
  </si>
  <si>
    <t>ANZ</t>
  </si>
  <si>
    <t>2D</t>
  </si>
  <si>
    <t>Alitalia Express</t>
  </si>
  <si>
    <t>XM</t>
  </si>
  <si>
    <t>SMX</t>
  </si>
  <si>
    <t>Aero Flight</t>
  </si>
  <si>
    <t>GV</t>
  </si>
  <si>
    <t>ARF</t>
  </si>
  <si>
    <t>Arrow Air</t>
  </si>
  <si>
    <t>JW</t>
  </si>
  <si>
    <t>APW</t>
  </si>
  <si>
    <t>Aerocondor</t>
  </si>
  <si>
    <t>2B</t>
  </si>
  <si>
    <t>ARD</t>
  </si>
  <si>
    <t>Aires</t>
  </si>
  <si>
    <t>4C</t>
  </si>
  <si>
    <t>ARE</t>
  </si>
  <si>
    <t>Aerolineas Argentinas</t>
  </si>
  <si>
    <t>AR</t>
  </si>
  <si>
    <t>ARG</t>
  </si>
  <si>
    <t>ARJ</t>
  </si>
  <si>
    <t>ARX</t>
  </si>
  <si>
    <t>Alaska Airlines</t>
  </si>
  <si>
    <t>AS</t>
  </si>
  <si>
    <t>ASA</t>
  </si>
  <si>
    <t>Air Sinai</t>
  </si>
  <si>
    <t>4D</t>
  </si>
  <si>
    <t>ASD</t>
  </si>
  <si>
    <t>EV</t>
  </si>
  <si>
    <t>ASQ</t>
  </si>
  <si>
    <t>Astrakhan Airlines</t>
  </si>
  <si>
    <t>ASZ</t>
  </si>
  <si>
    <t>Air Tanzania</t>
  </si>
  <si>
    <t>TC</t>
  </si>
  <si>
    <t>ATC</t>
  </si>
  <si>
    <t>Air Burkina</t>
  </si>
  <si>
    <t>2J</t>
  </si>
  <si>
    <t>VBW</t>
  </si>
  <si>
    <t>HC</t>
  </si>
  <si>
    <t>Airlines Of Tasmania</t>
  </si>
  <si>
    <t>FO</t>
  </si>
  <si>
    <t>ATM</t>
  </si>
  <si>
    <t>Air Saint Pierre</t>
  </si>
  <si>
    <t>PJ</t>
  </si>
  <si>
    <t>SPM</t>
  </si>
  <si>
    <t>Austrian Airlines</t>
  </si>
  <si>
    <t>Air Southwest</t>
  </si>
  <si>
    <t>WOW</t>
  </si>
  <si>
    <t>Augsburg Airways</t>
  </si>
  <si>
    <t>IQ</t>
  </si>
  <si>
    <t>AUB</t>
  </si>
  <si>
    <t>RU</t>
  </si>
  <si>
    <t>ATUR</t>
  </si>
  <si>
    <t>TUR</t>
  </si>
  <si>
    <t>Abu Dhabi Amiri Flight</t>
  </si>
  <si>
    <t>MO</t>
  </si>
  <si>
    <t>Aeroflot-Nord</t>
  </si>
  <si>
    <t>5N</t>
  </si>
  <si>
    <t>AUL</t>
  </si>
  <si>
    <t>Aurigny Air Services</t>
  </si>
  <si>
    <t>GR</t>
  </si>
  <si>
    <t>AUR</t>
  </si>
  <si>
    <t>Austral Lineas Aereas</t>
  </si>
  <si>
    <t>AU</t>
  </si>
  <si>
    <t>AUT</t>
  </si>
  <si>
    <t>AO</t>
  </si>
  <si>
    <t>Avianca - Aerovias Nacionales de Colombia</t>
  </si>
  <si>
    <t>AV</t>
  </si>
  <si>
    <t>AVA</t>
  </si>
  <si>
    <t>Air Vanuatu</t>
  </si>
  <si>
    <t>NF</t>
  </si>
  <si>
    <t>AVN</t>
  </si>
  <si>
    <t>K8</t>
  </si>
  <si>
    <t>Air Bangladesh</t>
  </si>
  <si>
    <t>B9</t>
  </si>
  <si>
    <t>BGD</t>
  </si>
  <si>
    <t>Air Mediterranee</t>
  </si>
  <si>
    <t>BIE</t>
  </si>
  <si>
    <t>Air Moorea</t>
  </si>
  <si>
    <t>TAH</t>
  </si>
  <si>
    <t>Aeroline GmbH</t>
  </si>
  <si>
    <t>7E</t>
  </si>
  <si>
    <t>AWU</t>
  </si>
  <si>
    <t>Air Wales</t>
  </si>
  <si>
    <t>6G</t>
  </si>
  <si>
    <t>AWW</t>
  </si>
  <si>
    <t>FWI</t>
  </si>
  <si>
    <t>Air India Express</t>
  </si>
  <si>
    <t>IX</t>
  </si>
  <si>
    <t>AXB</t>
  </si>
  <si>
    <t>Air Exel</t>
  </si>
  <si>
    <t>AXL</t>
  </si>
  <si>
    <t>AirAsia</t>
  </si>
  <si>
    <t>AK</t>
  </si>
  <si>
    <t>AXM</t>
  </si>
  <si>
    <t>Atlant-Soyuz Airlines</t>
  </si>
  <si>
    <t>3G</t>
  </si>
  <si>
    <t>AYZ</t>
  </si>
  <si>
    <t>Alitalia</t>
  </si>
  <si>
    <t>AZA</t>
  </si>
  <si>
    <t>ZE</t>
  </si>
  <si>
    <t>Amaszonas</t>
  </si>
  <si>
    <t>Z8</t>
  </si>
  <si>
    <t>AZN</t>
  </si>
  <si>
    <t>Air Zimbabwe</t>
  </si>
  <si>
    <t>UM</t>
  </si>
  <si>
    <t>AZW</t>
  </si>
  <si>
    <t>Aserca Airlines</t>
  </si>
  <si>
    <t>R7</t>
  </si>
  <si>
    <t>OCA</t>
  </si>
  <si>
    <t>Rossiya-Russian Airlines</t>
  </si>
  <si>
    <t>FV</t>
  </si>
  <si>
    <t>SDM</t>
  </si>
  <si>
    <t>RX</t>
  </si>
  <si>
    <t>American Eagle Airlines</t>
  </si>
  <si>
    <t>MQ</t>
  </si>
  <si>
    <t>EGF</t>
  </si>
  <si>
    <t>ML</t>
  </si>
  <si>
    <t>AD Aviation</t>
  </si>
  <si>
    <t>VUE</t>
  </si>
  <si>
    <t>Air Ivoire</t>
  </si>
  <si>
    <t>VU</t>
  </si>
  <si>
    <t>VUN</t>
  </si>
  <si>
    <t>Air Botswana</t>
  </si>
  <si>
    <t>BP</t>
  </si>
  <si>
    <t>BOT</t>
  </si>
  <si>
    <t>Air Foyle</t>
  </si>
  <si>
    <t>GS</t>
  </si>
  <si>
    <t>UPA</t>
  </si>
  <si>
    <t>Air Tahiti</t>
  </si>
  <si>
    <t>VT</t>
  </si>
  <si>
    <t>VTA</t>
  </si>
  <si>
    <t>Air VIA</t>
  </si>
  <si>
    <t>VL</t>
  </si>
  <si>
    <t>VIM</t>
  </si>
  <si>
    <t>Africa West</t>
  </si>
  <si>
    <t>FK</t>
  </si>
  <si>
    <t>WTA</t>
  </si>
  <si>
    <t>ATRAN Cargo Airlines</t>
  </si>
  <si>
    <t>V8</t>
  </si>
  <si>
    <t>VAS</t>
  </si>
  <si>
    <t>VE</t>
  </si>
  <si>
    <t>V5</t>
  </si>
  <si>
    <t>Air China Cargo</t>
  </si>
  <si>
    <t>CAO</t>
  </si>
  <si>
    <t>Air China</t>
  </si>
  <si>
    <t>CCA</t>
  </si>
  <si>
    <t>Aero Condor Peru</t>
  </si>
  <si>
    <t>Q6</t>
  </si>
  <si>
    <t>CDP</t>
  </si>
  <si>
    <t>QC</t>
  </si>
  <si>
    <t>CRJ</t>
  </si>
  <si>
    <t>Air Chathams</t>
  </si>
  <si>
    <t>CV</t>
  </si>
  <si>
    <t>CVA</t>
  </si>
  <si>
    <t>Air Marshall Islands</t>
  </si>
  <si>
    <t>CW</t>
  </si>
  <si>
    <t>CWM</t>
  </si>
  <si>
    <t>Access Air</t>
  </si>
  <si>
    <t>ZA</t>
  </si>
  <si>
    <t>CYD</t>
  </si>
  <si>
    <t>Air Algerie</t>
  </si>
  <si>
    <t>AH</t>
  </si>
  <si>
    <t>DAH</t>
  </si>
  <si>
    <t>Adam Air</t>
  </si>
  <si>
    <t>DHI</t>
  </si>
  <si>
    <t>ER</t>
  </si>
  <si>
    <t>HO</t>
  </si>
  <si>
    <t>Air Dolomiti</t>
  </si>
  <si>
    <t>EN</t>
  </si>
  <si>
    <t>DLA</t>
  </si>
  <si>
    <t>Aeroflot-Don</t>
  </si>
  <si>
    <t>D9</t>
  </si>
  <si>
    <t>DNV</t>
  </si>
  <si>
    <t>Air Madrid</t>
  </si>
  <si>
    <t>NM</t>
  </si>
  <si>
    <t>DRD</t>
  </si>
  <si>
    <t>KY</t>
  </si>
  <si>
    <t>PC</t>
  </si>
  <si>
    <t>Air Finland</t>
  </si>
  <si>
    <t>OF</t>
  </si>
  <si>
    <t>FIF</t>
  </si>
  <si>
    <t>Airfix Aviation</t>
  </si>
  <si>
    <t>FIX</t>
  </si>
  <si>
    <t>Air Pacific</t>
  </si>
  <si>
    <t>FJ</t>
  </si>
  <si>
    <t>FJI</t>
  </si>
  <si>
    <t>Atlantic Airways</t>
  </si>
  <si>
    <t>RC</t>
  </si>
  <si>
    <t>FLI</t>
  </si>
  <si>
    <t>Air Florida</t>
  </si>
  <si>
    <t>QH</t>
  </si>
  <si>
    <t>FLZ</t>
  </si>
  <si>
    <t>Air Iceland</t>
  </si>
  <si>
    <t>FXI</t>
  </si>
  <si>
    <t>Air Philippines</t>
  </si>
  <si>
    <t>2P</t>
  </si>
  <si>
    <t>GAP</t>
  </si>
  <si>
    <t>ZX</t>
  </si>
  <si>
    <t>Air Guinee Express</t>
  </si>
  <si>
    <t>2U</t>
  </si>
  <si>
    <t>GIP</t>
  </si>
  <si>
    <t>DA</t>
  </si>
  <si>
    <t>Air Greenland</t>
  </si>
  <si>
    <t>GL</t>
  </si>
  <si>
    <t>GRL</t>
  </si>
  <si>
    <t>Atlas Air</t>
  </si>
  <si>
    <t>5Y</t>
  </si>
  <si>
    <t>GTI</t>
  </si>
  <si>
    <t>Air Guyane</t>
  </si>
  <si>
    <t>GG</t>
  </si>
  <si>
    <t>GUY</t>
  </si>
  <si>
    <t>H9</t>
  </si>
  <si>
    <t>Air Bagan</t>
  </si>
  <si>
    <t>JAB</t>
  </si>
  <si>
    <t>IP</t>
  </si>
  <si>
    <t>Air Canada Jazz</t>
  </si>
  <si>
    <t>QK</t>
  </si>
  <si>
    <t>JZA</t>
  </si>
  <si>
    <t>Atlasjet</t>
  </si>
  <si>
    <t>KK</t>
  </si>
  <si>
    <t>KKK</t>
  </si>
  <si>
    <t>Air Koryo</t>
  </si>
  <si>
    <t>JS</t>
  </si>
  <si>
    <t>KOR</t>
  </si>
  <si>
    <t>Air Astana</t>
  </si>
  <si>
    <t>KC</t>
  </si>
  <si>
    <t>KZR</t>
  </si>
  <si>
    <t>Albanian Airlines</t>
  </si>
  <si>
    <t>LV</t>
  </si>
  <si>
    <t>LBC</t>
  </si>
  <si>
    <t>LET</t>
  </si>
  <si>
    <t>Air Alfa</t>
  </si>
  <si>
    <t>LFA</t>
  </si>
  <si>
    <t>Aerolane</t>
  </si>
  <si>
    <t>XL</t>
  </si>
  <si>
    <t>LNE</t>
  </si>
  <si>
    <t>Atlantis European Airways</t>
  </si>
  <si>
    <t>TD</t>
  </si>
  <si>
    <t>LUR</t>
  </si>
  <si>
    <t>L8</t>
  </si>
  <si>
    <t>Air Luxor</t>
  </si>
  <si>
    <t>LK</t>
  </si>
  <si>
    <t>LXR</t>
  </si>
  <si>
    <t>Air Mauritius</t>
  </si>
  <si>
    <t>MK</t>
  </si>
  <si>
    <t>MAU</t>
  </si>
  <si>
    <t>Air Madagascar</t>
  </si>
  <si>
    <t>MD</t>
  </si>
  <si>
    <t>MDG</t>
  </si>
  <si>
    <t>Air Moldova</t>
  </si>
  <si>
    <t>MLD</t>
  </si>
  <si>
    <t>MMM</t>
  </si>
  <si>
    <t>Air Plus Comet</t>
  </si>
  <si>
    <t>A7</t>
  </si>
  <si>
    <t>MPD</t>
  </si>
  <si>
    <t>QO</t>
  </si>
  <si>
    <t>MR</t>
  </si>
  <si>
    <t>3S</t>
  </si>
  <si>
    <t>Astair</t>
  </si>
  <si>
    <t>8D</t>
  </si>
  <si>
    <t>Aero Contractors</t>
  </si>
  <si>
    <t>AJ</t>
  </si>
  <si>
    <t>NIG</t>
  </si>
  <si>
    <t>Aeropelican Air Services</t>
  </si>
  <si>
    <t>OT</t>
  </si>
  <si>
    <t>PEL</t>
  </si>
  <si>
    <t>AD</t>
  </si>
  <si>
    <t>QD</t>
  </si>
  <si>
    <t>Aer Arann</t>
  </si>
  <si>
    <t>RE</t>
  </si>
  <si>
    <t>REA</t>
  </si>
  <si>
    <t>Air Austral</t>
  </si>
  <si>
    <t>UU</t>
  </si>
  <si>
    <t>REU</t>
  </si>
  <si>
    <t>Asian Spirit</t>
  </si>
  <si>
    <t>6K</t>
  </si>
  <si>
    <t>RIT</t>
  </si>
  <si>
    <t>Air Afrique</t>
  </si>
  <si>
    <t>RK</t>
  </si>
  <si>
    <t>RKA</t>
  </si>
  <si>
    <t>Airlinair</t>
  </si>
  <si>
    <t>RLA</t>
  </si>
  <si>
    <t>Aero Lanka</t>
  </si>
  <si>
    <t>QL</t>
  </si>
  <si>
    <t>RLN</t>
  </si>
  <si>
    <t>RNE</t>
  </si>
  <si>
    <t>Armavia</t>
  </si>
  <si>
    <t>RNV</t>
  </si>
  <si>
    <t>Aeromar</t>
  </si>
  <si>
    <t>BQ</t>
  </si>
  <si>
    <t>AeroRep</t>
  </si>
  <si>
    <t>P5</t>
  </si>
  <si>
    <t>RPB</t>
  </si>
  <si>
    <t>Aero-Service</t>
  </si>
  <si>
    <t>BF</t>
  </si>
  <si>
    <t>RSR</t>
  </si>
  <si>
    <t>Aerosur</t>
  </si>
  <si>
    <t>5L</t>
  </si>
  <si>
    <t>RSU</t>
  </si>
  <si>
    <t>Aeronorte</t>
  </si>
  <si>
    <t>RTE</t>
  </si>
  <si>
    <t>JR</t>
  </si>
  <si>
    <t>Avient Aviation</t>
  </si>
  <si>
    <t>Z3</t>
  </si>
  <si>
    <t>SMJ</t>
  </si>
  <si>
    <t>GM</t>
  </si>
  <si>
    <t>Aircompany Yakutia</t>
  </si>
  <si>
    <t>R3</t>
  </si>
  <si>
    <t>SYL</t>
  </si>
  <si>
    <t>VW</t>
  </si>
  <si>
    <t>TAO</t>
  </si>
  <si>
    <t>JY</t>
  </si>
  <si>
    <t>TFL</t>
  </si>
  <si>
    <t>Airlines PNG</t>
  </si>
  <si>
    <t>CG</t>
  </si>
  <si>
    <t>TOK</t>
  </si>
  <si>
    <t>TY</t>
  </si>
  <si>
    <t>AirTran Airways</t>
  </si>
  <si>
    <t>TRS</t>
  </si>
  <si>
    <t>Air Transat</t>
  </si>
  <si>
    <t>TSC</t>
  </si>
  <si>
    <t>Avialeasing Aviation Company</t>
  </si>
  <si>
    <t>EC</t>
  </si>
  <si>
    <t>TWN</t>
  </si>
  <si>
    <t>Tyrolean Airways</t>
  </si>
  <si>
    <t>VO</t>
  </si>
  <si>
    <t>TYR</t>
  </si>
  <si>
    <t>6U</t>
  </si>
  <si>
    <t>Aerolineas Galapagos (Aerogal)</t>
  </si>
  <si>
    <t>2K</t>
  </si>
  <si>
    <t>GLG</t>
  </si>
  <si>
    <t>Alrosa Mirny Air Enterprise</t>
  </si>
  <si>
    <t>6R</t>
  </si>
  <si>
    <t>DRU</t>
  </si>
  <si>
    <t>8Q</t>
  </si>
  <si>
    <t>British Airways</t>
  </si>
  <si>
    <t>BAW</t>
  </si>
  <si>
    <t>Biman Bangladesh Airlines</t>
  </si>
  <si>
    <t>BG</t>
  </si>
  <si>
    <t>BBC</t>
  </si>
  <si>
    <t>BZ</t>
  </si>
  <si>
    <t>BET</t>
  </si>
  <si>
    <t>J4</t>
  </si>
  <si>
    <t>Bombardier</t>
  </si>
  <si>
    <t>Belair Airlines</t>
  </si>
  <si>
    <t>4T</t>
  </si>
  <si>
    <t>BHP</t>
  </si>
  <si>
    <t>Bahamasair</t>
  </si>
  <si>
    <t>UP</t>
  </si>
  <si>
    <t>BHS</t>
  </si>
  <si>
    <t>Balkan Bulgarian Airlines</t>
  </si>
  <si>
    <t>LZ</t>
  </si>
  <si>
    <t>TH</t>
  </si>
  <si>
    <t>British International Helicopters</t>
  </si>
  <si>
    <t>BS</t>
  </si>
  <si>
    <t>BIH</t>
  </si>
  <si>
    <t>BF-Lento OY</t>
  </si>
  <si>
    <t>BKF</t>
  </si>
  <si>
    <t>Bangkok Airways</t>
  </si>
  <si>
    <t>BKP</t>
  </si>
  <si>
    <t>Blue1</t>
  </si>
  <si>
    <t>BLF</t>
  </si>
  <si>
    <t>Baltic Airlines</t>
  </si>
  <si>
    <t>BLL</t>
  </si>
  <si>
    <t>Bearskin Lake Air Service</t>
  </si>
  <si>
    <t>JV</t>
  </si>
  <si>
    <t>BLS</t>
  </si>
  <si>
    <t>Bellview Airlines</t>
  </si>
  <si>
    <t>BLV</t>
  </si>
  <si>
    <t>bmi</t>
  </si>
  <si>
    <t>BD</t>
  </si>
  <si>
    <t>BMA</t>
  </si>
  <si>
    <t>bmibaby</t>
  </si>
  <si>
    <t>BMI</t>
  </si>
  <si>
    <t>Bemidji Airlines</t>
  </si>
  <si>
    <t>CH</t>
  </si>
  <si>
    <t>BMJ</t>
  </si>
  <si>
    <t>5Z</t>
  </si>
  <si>
    <t>British Midland Regional</t>
  </si>
  <si>
    <t>BMR</t>
  </si>
  <si>
    <t>Boeing</t>
  </si>
  <si>
    <t>Blue Panorama Airlines</t>
  </si>
  <si>
    <t>BV</t>
  </si>
  <si>
    <t>BPA</t>
  </si>
  <si>
    <t>Budapest Aircraft Services/Manx2</t>
  </si>
  <si>
    <t>BPS</t>
  </si>
  <si>
    <t>Bering Air</t>
  </si>
  <si>
    <t>8E</t>
  </si>
  <si>
    <t>BRG</t>
  </si>
  <si>
    <t>Brazilian Air Force</t>
  </si>
  <si>
    <t>BRS</t>
  </si>
  <si>
    <t>Belavia Belarusian Airlines</t>
  </si>
  <si>
    <t>K6</t>
  </si>
  <si>
    <t>BN</t>
  </si>
  <si>
    <t>V9</t>
  </si>
  <si>
    <t>Metro Batavia</t>
  </si>
  <si>
    <t>7P</t>
  </si>
  <si>
    <t>BTV</t>
  </si>
  <si>
    <t>Berjaya Air</t>
  </si>
  <si>
    <t>J8</t>
  </si>
  <si>
    <t>BVT</t>
  </si>
  <si>
    <t>Blue Wings</t>
  </si>
  <si>
    <t>QW</t>
  </si>
  <si>
    <t>BWG</t>
  </si>
  <si>
    <t>Brit Air</t>
  </si>
  <si>
    <t>DB</t>
  </si>
  <si>
    <t>BZH</t>
  </si>
  <si>
    <t>E9</t>
  </si>
  <si>
    <t>DAT</t>
  </si>
  <si>
    <t>FOS</t>
  </si>
  <si>
    <t>Binter Canarias</t>
  </si>
  <si>
    <t>NT</t>
  </si>
  <si>
    <t>IBB</t>
  </si>
  <si>
    <t>Blue Air</t>
  </si>
  <si>
    <t>0B</t>
  </si>
  <si>
    <t>JOR</t>
  </si>
  <si>
    <t>British Mediterranean Airways</t>
  </si>
  <si>
    <t>KJ</t>
  </si>
  <si>
    <t>LAJ</t>
  </si>
  <si>
    <t>Bulgaria Air</t>
  </si>
  <si>
    <t>LZB</t>
  </si>
  <si>
    <t>Barents AirLink</t>
  </si>
  <si>
    <t>8N</t>
  </si>
  <si>
    <t>NKF</t>
  </si>
  <si>
    <t>CAL Cargo Air Lines</t>
  </si>
  <si>
    <t>5C</t>
  </si>
  <si>
    <t>ICL</t>
  </si>
  <si>
    <t>CAL</t>
  </si>
  <si>
    <t>AW</t>
  </si>
  <si>
    <t>CNT</t>
  </si>
  <si>
    <t>Calima Aviacion</t>
  </si>
  <si>
    <t>XG</t>
  </si>
  <si>
    <t>CLI</t>
  </si>
  <si>
    <t>Canadian Airlines</t>
  </si>
  <si>
    <t>CP</t>
  </si>
  <si>
    <t>CDN</t>
  </si>
  <si>
    <t>Canadian North</t>
  </si>
  <si>
    <t>5T</t>
  </si>
  <si>
    <t>MPE</t>
  </si>
  <si>
    <t>W2</t>
  </si>
  <si>
    <t>Cape Air</t>
  </si>
  <si>
    <t>9K</t>
  </si>
  <si>
    <t>KAP</t>
  </si>
  <si>
    <t>PT</t>
  </si>
  <si>
    <t>Caribbean Airlines</t>
  </si>
  <si>
    <t>BWA</t>
  </si>
  <si>
    <t>8B</t>
  </si>
  <si>
    <t>Carpatair</t>
  </si>
  <si>
    <t>V3</t>
  </si>
  <si>
    <t>KRP</t>
  </si>
  <si>
    <t>Caspian Airlines</t>
  </si>
  <si>
    <t>RV</t>
  </si>
  <si>
    <t>CPN</t>
  </si>
  <si>
    <t>Cathay Pacific</t>
  </si>
  <si>
    <t>CPA</t>
  </si>
  <si>
    <t>Cayman Airways</t>
  </si>
  <si>
    <t>KX</t>
  </si>
  <si>
    <t>CAY</t>
  </si>
  <si>
    <t>Cebu Pacific</t>
  </si>
  <si>
    <t>5J</t>
  </si>
  <si>
    <t>CEB</t>
  </si>
  <si>
    <t>CNA</t>
  </si>
  <si>
    <t>Central Connect Airlines</t>
  </si>
  <si>
    <t>CCG</t>
  </si>
  <si>
    <t>Centralwings</t>
  </si>
  <si>
    <t>C0</t>
  </si>
  <si>
    <t>CLW</t>
  </si>
  <si>
    <t>J7</t>
  </si>
  <si>
    <t>S8</t>
  </si>
  <si>
    <t>Charter Air</t>
  </si>
  <si>
    <t>CHW</t>
  </si>
  <si>
    <t>Chautauqua Airlines</t>
  </si>
  <si>
    <t>RP</t>
  </si>
  <si>
    <t>CHQ</t>
  </si>
  <si>
    <t>CVR</t>
  </si>
  <si>
    <t>China Airlines</t>
  </si>
  <si>
    <t>CES</t>
  </si>
  <si>
    <t>CJ</t>
  </si>
  <si>
    <t>WH</t>
  </si>
  <si>
    <t>China Southern Airlines</t>
  </si>
  <si>
    <t>CSN</t>
  </si>
  <si>
    <t>China United Airlines</t>
  </si>
  <si>
    <t>HR</t>
  </si>
  <si>
    <t>CUA</t>
  </si>
  <si>
    <t>XO</t>
  </si>
  <si>
    <t>Yunnan Airlines</t>
  </si>
  <si>
    <t>3Q</t>
  </si>
  <si>
    <t>CYH</t>
  </si>
  <si>
    <t>Cimber Air</t>
  </si>
  <si>
    <t>QI</t>
  </si>
  <si>
    <t>CIM</t>
  </si>
  <si>
    <t>Cirrus Airlines</t>
  </si>
  <si>
    <t>C9</t>
  </si>
  <si>
    <t>RUS</t>
  </si>
  <si>
    <t>City Airline</t>
  </si>
  <si>
    <t>CF</t>
  </si>
  <si>
    <t>SDR</t>
  </si>
  <si>
    <t>City Connexion Airlines</t>
  </si>
  <si>
    <t>G3</t>
  </si>
  <si>
    <t>CIX</t>
  </si>
  <si>
    <t>CityJet</t>
  </si>
  <si>
    <t>WX</t>
  </si>
  <si>
    <t>BCY</t>
  </si>
  <si>
    <t>BA CityFlyer</t>
  </si>
  <si>
    <t>CFE</t>
  </si>
  <si>
    <t>CT</t>
  </si>
  <si>
    <t>Click Airways</t>
  </si>
  <si>
    <t>6P</t>
  </si>
  <si>
    <t>BX</t>
  </si>
  <si>
    <t>Coastal Air</t>
  </si>
  <si>
    <t>DQ</t>
  </si>
  <si>
    <t>Colgan Air</t>
  </si>
  <si>
    <t>9L</t>
  </si>
  <si>
    <t>CJC</t>
  </si>
  <si>
    <t>Comair</t>
  </si>
  <si>
    <t>OH</t>
  </si>
  <si>
    <t>COM</t>
  </si>
  <si>
    <t>MN</t>
  </si>
  <si>
    <t>CAW</t>
  </si>
  <si>
    <t>CVV</t>
  </si>
  <si>
    <t>CommutAir</t>
  </si>
  <si>
    <t>UCA</t>
  </si>
  <si>
    <t>Comores Airlines</t>
  </si>
  <si>
    <t>KR</t>
  </si>
  <si>
    <t>CWK</t>
  </si>
  <si>
    <t>GJ</t>
  </si>
  <si>
    <t>Compass Airlines</t>
  </si>
  <si>
    <t>CPZ</t>
  </si>
  <si>
    <t>Condor Flugdienst</t>
  </si>
  <si>
    <t>DE</t>
  </si>
  <si>
    <t>CFG</t>
  </si>
  <si>
    <t>Consorcio Aviaxsa</t>
  </si>
  <si>
    <t>6A</t>
  </si>
  <si>
    <t>CHP</t>
  </si>
  <si>
    <t>Contact Air</t>
  </si>
  <si>
    <t>KIS</t>
  </si>
  <si>
    <t>Continental Airlines</t>
  </si>
  <si>
    <t>CO</t>
  </si>
  <si>
    <t>COA</t>
  </si>
  <si>
    <t>Continental Express</t>
  </si>
  <si>
    <t>Continental Micronesia</t>
  </si>
  <si>
    <t>CS</t>
  </si>
  <si>
    <t>CMI</t>
  </si>
  <si>
    <t>Conviasa</t>
  </si>
  <si>
    <t>V0</t>
  </si>
  <si>
    <t>Copa Airlines</t>
  </si>
  <si>
    <t>CM</t>
  </si>
  <si>
    <t>CMP</t>
  </si>
  <si>
    <t>Copterline</t>
  </si>
  <si>
    <t>AAQ</t>
  </si>
  <si>
    <t>Corendon Airlines</t>
  </si>
  <si>
    <t>CNC</t>
  </si>
  <si>
    <t>Corsairfly</t>
  </si>
  <si>
    <t>SS</t>
  </si>
  <si>
    <t>CRL</t>
  </si>
  <si>
    <t>Corse-Mediterranee</t>
  </si>
  <si>
    <t>XK</t>
  </si>
  <si>
    <t>CCM</t>
  </si>
  <si>
    <t>Crest Aviation</t>
  </si>
  <si>
    <t>Croatia Airlines</t>
  </si>
  <si>
    <t>CTN</t>
  </si>
  <si>
    <t>Crown Airways</t>
  </si>
  <si>
    <t>CRO</t>
  </si>
  <si>
    <t>CU</t>
  </si>
  <si>
    <t>CUB</t>
  </si>
  <si>
    <t>Cyprus Airways</t>
  </si>
  <si>
    <t>CYP</t>
  </si>
  <si>
    <t>Cyprus Turkish Airlines</t>
  </si>
  <si>
    <t>YK</t>
  </si>
  <si>
    <t>Czech Airlines</t>
  </si>
  <si>
    <t>CSA</t>
  </si>
  <si>
    <t>WD</t>
  </si>
  <si>
    <t>DAT Danish Air Transport</t>
  </si>
  <si>
    <t>DX</t>
  </si>
  <si>
    <t>DTR</t>
  </si>
  <si>
    <t>DHK</t>
  </si>
  <si>
    <t>ES</t>
  </si>
  <si>
    <t>L3</t>
  </si>
  <si>
    <t>Daallo Airlines</t>
  </si>
  <si>
    <t>DAO</t>
  </si>
  <si>
    <t>Dalavia</t>
  </si>
  <si>
    <t>H8</t>
  </si>
  <si>
    <t>KHB</t>
  </si>
  <si>
    <t>Darwin Airline</t>
  </si>
  <si>
    <t>0D</t>
  </si>
  <si>
    <t>DWT</t>
  </si>
  <si>
    <t>CVF</t>
  </si>
  <si>
    <t>Delta Aerotaxi</t>
  </si>
  <si>
    <t>DEA</t>
  </si>
  <si>
    <t>Delta Air Lines</t>
  </si>
  <si>
    <t>DAL</t>
  </si>
  <si>
    <t>Denim Air</t>
  </si>
  <si>
    <t>DNM</t>
  </si>
  <si>
    <t>Deutsche Bahn</t>
  </si>
  <si>
    <t>2A</t>
  </si>
  <si>
    <t>1I</t>
  </si>
  <si>
    <t>D7</t>
  </si>
  <si>
    <t>Sky Express</t>
  </si>
  <si>
    <t>DH</t>
  </si>
  <si>
    <t>Djibouti Airlines</t>
  </si>
  <si>
    <t>D8</t>
  </si>
  <si>
    <t>DJB</t>
  </si>
  <si>
    <t>Dniproavia</t>
  </si>
  <si>
    <t>UDN</t>
  </si>
  <si>
    <t>Dominicana de Aviaci</t>
  </si>
  <si>
    <t>DO</t>
  </si>
  <si>
    <t>DOA</t>
  </si>
  <si>
    <t>Domodedovo Airlines</t>
  </si>
  <si>
    <t>DMO</t>
  </si>
  <si>
    <t>DonbassAero</t>
  </si>
  <si>
    <t>UDC</t>
  </si>
  <si>
    <t>Dragonair</t>
  </si>
  <si>
    <t>KA</t>
  </si>
  <si>
    <t>HDA</t>
  </si>
  <si>
    <t>Druk Air</t>
  </si>
  <si>
    <t>KB</t>
  </si>
  <si>
    <t>DRK</t>
  </si>
  <si>
    <t>Dubrovnik Air</t>
  </si>
  <si>
    <t>DBK</t>
  </si>
  <si>
    <t>Dutch Antilles Express</t>
  </si>
  <si>
    <t>DNL</t>
  </si>
  <si>
    <t>dba</t>
  </si>
  <si>
    <t>DI</t>
  </si>
  <si>
    <t>BAG</t>
  </si>
  <si>
    <t>1C</t>
  </si>
  <si>
    <t>EVA Air</t>
  </si>
  <si>
    <t>EVA</t>
  </si>
  <si>
    <t>Eagle Air</t>
  </si>
  <si>
    <t>H7</t>
  </si>
  <si>
    <t>East African</t>
  </si>
  <si>
    <t>QU</t>
  </si>
  <si>
    <t>UGX</t>
  </si>
  <si>
    <t>S9</t>
  </si>
  <si>
    <t>Eastern Airways</t>
  </si>
  <si>
    <t>T3</t>
  </si>
  <si>
    <t>Eastland Air</t>
  </si>
  <si>
    <t>DK</t>
  </si>
  <si>
    <t>ELA</t>
  </si>
  <si>
    <t>Ecuavia</t>
  </si>
  <si>
    <t>ECU</t>
  </si>
  <si>
    <t>Edelweiss Air</t>
  </si>
  <si>
    <t>EDW</t>
  </si>
  <si>
    <t>Egyptair</t>
  </si>
  <si>
    <t>MSR</t>
  </si>
  <si>
    <t>EMA</t>
  </si>
  <si>
    <t>El Al Israel Airlines</t>
  </si>
  <si>
    <t>ELY</t>
  </si>
  <si>
    <t>El-Buraq Air Transport</t>
  </si>
  <si>
    <t>UZ</t>
  </si>
  <si>
    <t>BRQ</t>
  </si>
  <si>
    <t>UAE</t>
  </si>
  <si>
    <t>Empresa Ecuatoriana De Aviacion</t>
  </si>
  <si>
    <t>EU</t>
  </si>
  <si>
    <t>EEA</t>
  </si>
  <si>
    <t>Eritrean Airlines</t>
  </si>
  <si>
    <t>ERT</t>
  </si>
  <si>
    <t>Estonian Air</t>
  </si>
  <si>
    <t>ELL</t>
  </si>
  <si>
    <t>Ethiopian Airlines</t>
  </si>
  <si>
    <t>ETH</t>
  </si>
  <si>
    <t>ETD</t>
  </si>
  <si>
    <t>Euro Exec Express</t>
  </si>
  <si>
    <t>RZ</t>
  </si>
  <si>
    <t>MM</t>
  </si>
  <si>
    <t>Eurocopter</t>
  </si>
  <si>
    <t>Eurocypria Airlines</t>
  </si>
  <si>
    <t>UI</t>
  </si>
  <si>
    <t>ECA</t>
  </si>
  <si>
    <t>Eurofly Service</t>
  </si>
  <si>
    <t>EEU</t>
  </si>
  <si>
    <t>ERJ</t>
  </si>
  <si>
    <t>Eurolot</t>
  </si>
  <si>
    <t>K2</t>
  </si>
  <si>
    <t>ELO</t>
  </si>
  <si>
    <t>3W</t>
  </si>
  <si>
    <t>European Air Express</t>
  </si>
  <si>
    <t>EA</t>
  </si>
  <si>
    <t>EAL</t>
  </si>
  <si>
    <t>QY</t>
  </si>
  <si>
    <t>EWG</t>
  </si>
  <si>
    <t>Evergreen International Airlines</t>
  </si>
  <si>
    <t>EZ</t>
  </si>
  <si>
    <t>EIA</t>
  </si>
  <si>
    <t>Excel Airways</t>
  </si>
  <si>
    <t>JN</t>
  </si>
  <si>
    <t>XLA</t>
  </si>
  <si>
    <t>Excel Charter</t>
  </si>
  <si>
    <t>XEL</t>
  </si>
  <si>
    <t>MB</t>
  </si>
  <si>
    <t>Express One International</t>
  </si>
  <si>
    <t>EO</t>
  </si>
  <si>
    <t>LHN</t>
  </si>
  <si>
    <t>ExpressJet</t>
  </si>
  <si>
    <t>XE</t>
  </si>
  <si>
    <t>BTA</t>
  </si>
  <si>
    <t>easyJet</t>
  </si>
  <si>
    <t>EZY</t>
  </si>
  <si>
    <t>NetJets</t>
  </si>
  <si>
    <t>EJA</t>
  </si>
  <si>
    <t>Far Eastern Air Transport</t>
  </si>
  <si>
    <t>EF</t>
  </si>
  <si>
    <t>EFA</t>
  </si>
  <si>
    <t>FX</t>
  </si>
  <si>
    <t>FDX</t>
  </si>
  <si>
    <t>N8</t>
  </si>
  <si>
    <t>Finnair</t>
  </si>
  <si>
    <t>FIN</t>
  </si>
  <si>
    <t>Finncomm Airlines</t>
  </si>
  <si>
    <t>FC</t>
  </si>
  <si>
    <t>WBA</t>
  </si>
  <si>
    <t>Firefly</t>
  </si>
  <si>
    <t>FY</t>
  </si>
  <si>
    <t>FFM</t>
  </si>
  <si>
    <t>First Air</t>
  </si>
  <si>
    <t>7F</t>
  </si>
  <si>
    <t>FAB</t>
  </si>
  <si>
    <t>First Choice Airways</t>
  </si>
  <si>
    <t>DP</t>
  </si>
  <si>
    <t>FCA</t>
  </si>
  <si>
    <t>8F</t>
  </si>
  <si>
    <t>Flightline</t>
  </si>
  <si>
    <t>FLT</t>
  </si>
  <si>
    <t>PA</t>
  </si>
  <si>
    <t>Florida West International Airways</t>
  </si>
  <si>
    <t>RF</t>
  </si>
  <si>
    <t>FWL</t>
  </si>
  <si>
    <t>SH</t>
  </si>
  <si>
    <t>AirAsia X</t>
  </si>
  <si>
    <t>XAX</t>
  </si>
  <si>
    <t>FlyLal</t>
  </si>
  <si>
    <t>LIL</t>
  </si>
  <si>
    <t>FlyNordic</t>
  </si>
  <si>
    <t>LF</t>
  </si>
  <si>
    <t>Flybaboo</t>
  </si>
  <si>
    <t>F7</t>
  </si>
  <si>
    <t>BBO</t>
  </si>
  <si>
    <t>Flybe</t>
  </si>
  <si>
    <t>BE</t>
  </si>
  <si>
    <t>BEE</t>
  </si>
  <si>
    <t>Flyglobespan</t>
  </si>
  <si>
    <t>GSM</t>
  </si>
  <si>
    <t>Flyhy Cargo Airlines</t>
  </si>
  <si>
    <t>FYH</t>
  </si>
  <si>
    <t>Fokker</t>
  </si>
  <si>
    <t>Formosa Airlines</t>
  </si>
  <si>
    <t>VY</t>
  </si>
  <si>
    <t>HK</t>
  </si>
  <si>
    <t>Freedom Air</t>
  </si>
  <si>
    <t>FP</t>
  </si>
  <si>
    <t>FRE</t>
  </si>
  <si>
    <t>Freedom Airlines</t>
  </si>
  <si>
    <t>FRL</t>
  </si>
  <si>
    <t>Frontier Airlines</t>
  </si>
  <si>
    <t>F9</t>
  </si>
  <si>
    <t>FFT</t>
  </si>
  <si>
    <t>Frontier Flying Service</t>
  </si>
  <si>
    <t>2F</t>
  </si>
  <si>
    <t>FTA</t>
  </si>
  <si>
    <t>FH</t>
  </si>
  <si>
    <t>GB Airways</t>
  </si>
  <si>
    <t>GT</t>
  </si>
  <si>
    <t>GBL</t>
  </si>
  <si>
    <t>7O</t>
  </si>
  <si>
    <t>G7</t>
  </si>
  <si>
    <t>GIA</t>
  </si>
  <si>
    <t>Gazpromavia</t>
  </si>
  <si>
    <t>GZP</t>
  </si>
  <si>
    <t>Georgian Airways</t>
  </si>
  <si>
    <t>TGZ</t>
  </si>
  <si>
    <t>Georgian National Airlines</t>
  </si>
  <si>
    <t>QB</t>
  </si>
  <si>
    <t>GFG</t>
  </si>
  <si>
    <t>Germania</t>
  </si>
  <si>
    <t>ST</t>
  </si>
  <si>
    <t>GMI</t>
  </si>
  <si>
    <t>Germanwings</t>
  </si>
  <si>
    <t>4U</t>
  </si>
  <si>
    <t>GWI</t>
  </si>
  <si>
    <t>GP</t>
  </si>
  <si>
    <t>Ghana International Airlines</t>
  </si>
  <si>
    <t>G0</t>
  </si>
  <si>
    <t>GHB</t>
  </si>
  <si>
    <t>Go Air</t>
  </si>
  <si>
    <t>GOW</t>
  </si>
  <si>
    <t>GK</t>
  </si>
  <si>
    <t>GoJet Airlines</t>
  </si>
  <si>
    <t>GJS</t>
  </si>
  <si>
    <t>GLO</t>
  </si>
  <si>
    <t>Golden Air</t>
  </si>
  <si>
    <t>GAO</t>
  </si>
  <si>
    <t>G1</t>
  </si>
  <si>
    <t>IKA</t>
  </si>
  <si>
    <t>Great Lakes Airlines</t>
  </si>
  <si>
    <t>ZK</t>
  </si>
  <si>
    <t>Grupo TACA</t>
  </si>
  <si>
    <t>TA</t>
  </si>
  <si>
    <t>TAT</t>
  </si>
  <si>
    <t>G6</t>
  </si>
  <si>
    <t>J9</t>
  </si>
  <si>
    <t>Gulf Air</t>
  </si>
  <si>
    <t>GFA</t>
  </si>
  <si>
    <t>Gulf Air Bahrain</t>
  </si>
  <si>
    <t>GF</t>
  </si>
  <si>
    <t>GBA</t>
  </si>
  <si>
    <t>Gulfstream International Airlines</t>
  </si>
  <si>
    <t>GFT</t>
  </si>
  <si>
    <t>GY</t>
  </si>
  <si>
    <t>Hageland Aviation Services</t>
  </si>
  <si>
    <t>H6</t>
  </si>
  <si>
    <t>HAG</t>
  </si>
  <si>
    <t>Hainan Airlines</t>
  </si>
  <si>
    <t>HU</t>
  </si>
  <si>
    <t>CHH</t>
  </si>
  <si>
    <t>Haiti Ambassador Airlines</t>
  </si>
  <si>
    <t>2T</t>
  </si>
  <si>
    <t>Hamburg International</t>
  </si>
  <si>
    <t>4R</t>
  </si>
  <si>
    <t>HHI</t>
  </si>
  <si>
    <t>TUIfly</t>
  </si>
  <si>
    <t>X3</t>
  </si>
  <si>
    <t>HLX</t>
  </si>
  <si>
    <t>Hapagfly</t>
  </si>
  <si>
    <t>HF</t>
  </si>
  <si>
    <t>HLF</t>
  </si>
  <si>
    <t>Hawaiian Airlines</t>
  </si>
  <si>
    <t>HA</t>
  </si>
  <si>
    <t>HAL</t>
  </si>
  <si>
    <t>Hawkair</t>
  </si>
  <si>
    <t>HN</t>
  </si>
  <si>
    <t>Heli France</t>
  </si>
  <si>
    <t>8H</t>
  </si>
  <si>
    <t>HFR</t>
  </si>
  <si>
    <t>Helijet</t>
  </si>
  <si>
    <t>JB</t>
  </si>
  <si>
    <t>JBA</t>
  </si>
  <si>
    <t>SCO</t>
  </si>
  <si>
    <t>Hellas Jet</t>
  </si>
  <si>
    <t>T4</t>
  </si>
  <si>
    <t>HEJ</t>
  </si>
  <si>
    <t>Hello</t>
  </si>
  <si>
    <t>HW</t>
  </si>
  <si>
    <t>FHE</t>
  </si>
  <si>
    <t>Helvetic Airways</t>
  </si>
  <si>
    <t>2L</t>
  </si>
  <si>
    <t>OAW</t>
  </si>
  <si>
    <t>Hex'Air</t>
  </si>
  <si>
    <t>UD</t>
  </si>
  <si>
    <t>HER</t>
  </si>
  <si>
    <t>5K</t>
  </si>
  <si>
    <t>Highland Airways</t>
  </si>
  <si>
    <t>HWY</t>
  </si>
  <si>
    <t>Hokkaido International Airlines</t>
  </si>
  <si>
    <t>HD</t>
  </si>
  <si>
    <t>ADO</t>
  </si>
  <si>
    <t>H5</t>
  </si>
  <si>
    <t>Hong Kong Airlines</t>
  </si>
  <si>
    <t>HX</t>
  </si>
  <si>
    <t>Hong Kong Express Airways</t>
  </si>
  <si>
    <t>UO</t>
  </si>
  <si>
    <t>HKE</t>
  </si>
  <si>
    <t>HH</t>
  </si>
  <si>
    <t>Horizon Air</t>
  </si>
  <si>
    <t>Horizon Airlines</t>
  </si>
  <si>
    <t>QX</t>
  </si>
  <si>
    <t>QXE</t>
  </si>
  <si>
    <t>HZA</t>
  </si>
  <si>
    <t>II</t>
  </si>
  <si>
    <t>1F</t>
  </si>
  <si>
    <t>Iberia Airlines</t>
  </si>
  <si>
    <t>IBE</t>
  </si>
  <si>
    <t>Iberworld</t>
  </si>
  <si>
    <t>IWD</t>
  </si>
  <si>
    <t>Ibex Airlines</t>
  </si>
  <si>
    <t>FW</t>
  </si>
  <si>
    <t>IBX</t>
  </si>
  <si>
    <t>Icar Air</t>
  </si>
  <si>
    <t>RAC</t>
  </si>
  <si>
    <t>Icelandair</t>
  </si>
  <si>
    <t>ICE</t>
  </si>
  <si>
    <t>Imair Airlines</t>
  </si>
  <si>
    <t>IK</t>
  </si>
  <si>
    <t>ITX</t>
  </si>
  <si>
    <t>IndiGo Airlines</t>
  </si>
  <si>
    <t>6E</t>
  </si>
  <si>
    <t>IGO</t>
  </si>
  <si>
    <t>Indian Airlines</t>
  </si>
  <si>
    <t>IC</t>
  </si>
  <si>
    <t>IAC</t>
  </si>
  <si>
    <t>Indigo</t>
  </si>
  <si>
    <t>IBU</t>
  </si>
  <si>
    <t>Indonesia AirAsia</t>
  </si>
  <si>
    <t>QZ</t>
  </si>
  <si>
    <t>AWQ</t>
  </si>
  <si>
    <t>Indonesian Airlines</t>
  </si>
  <si>
    <t>IO</t>
  </si>
  <si>
    <t>IAA</t>
  </si>
  <si>
    <t>Interair South Africa</t>
  </si>
  <si>
    <t>ILN</t>
  </si>
  <si>
    <t>Interavia Airlines</t>
  </si>
  <si>
    <t>SUW</t>
  </si>
  <si>
    <t>RS</t>
  </si>
  <si>
    <t>Interlink Airlines</t>
  </si>
  <si>
    <t>ID</t>
  </si>
  <si>
    <t>ITK</t>
  </si>
  <si>
    <t>6I</t>
  </si>
  <si>
    <t>Intersky</t>
  </si>
  <si>
    <t>3L</t>
  </si>
  <si>
    <t>ISK</t>
  </si>
  <si>
    <t>Iran Air</t>
  </si>
  <si>
    <t>IRA</t>
  </si>
  <si>
    <t>Iran Aseman Airlines</t>
  </si>
  <si>
    <t>EP</t>
  </si>
  <si>
    <t>IRC</t>
  </si>
  <si>
    <t>Iraqi Airways</t>
  </si>
  <si>
    <t>IA</t>
  </si>
  <si>
    <t>IAW</t>
  </si>
  <si>
    <t>Island Airlines</t>
  </si>
  <si>
    <t>IS</t>
  </si>
  <si>
    <t>Cargo Plus Aviation</t>
  </si>
  <si>
    <t>8L</t>
  </si>
  <si>
    <t>CGP</t>
  </si>
  <si>
    <t>CN</t>
  </si>
  <si>
    <t>Islas Airways</t>
  </si>
  <si>
    <t>IF</t>
  </si>
  <si>
    <t>ISW</t>
  </si>
  <si>
    <t>Islena De Inversiones</t>
  </si>
  <si>
    <t>WC</t>
  </si>
  <si>
    <t>ISV</t>
  </si>
  <si>
    <t>Israel Aircraft Industries</t>
  </si>
  <si>
    <t>Israir</t>
  </si>
  <si>
    <t>6H</t>
  </si>
  <si>
    <t>ISR</t>
  </si>
  <si>
    <t>9X</t>
  </si>
  <si>
    <t>Itek Air</t>
  </si>
  <si>
    <t>GI</t>
  </si>
  <si>
    <t>JAL Express</t>
  </si>
  <si>
    <t>JC</t>
  </si>
  <si>
    <t>JEX</t>
  </si>
  <si>
    <t>JALways</t>
  </si>
  <si>
    <t>JO</t>
  </si>
  <si>
    <t>JAZ</t>
  </si>
  <si>
    <t>Japan Airlines</t>
  </si>
  <si>
    <t>JAL</t>
  </si>
  <si>
    <t>Japan Airlines Domestic</t>
  </si>
  <si>
    <t>Japan Asia Airways</t>
  </si>
  <si>
    <t>EG</t>
  </si>
  <si>
    <t>JAA</t>
  </si>
  <si>
    <t>Japan Transocean Air</t>
  </si>
  <si>
    <t>NU</t>
  </si>
  <si>
    <t>JTA</t>
  </si>
  <si>
    <t>Jat Airways</t>
  </si>
  <si>
    <t>JAT</t>
  </si>
  <si>
    <t>VJ</t>
  </si>
  <si>
    <t>Jazeera Airways</t>
  </si>
  <si>
    <t>JZR</t>
  </si>
  <si>
    <t>Jeju Air</t>
  </si>
  <si>
    <t>7C</t>
  </si>
  <si>
    <t>JJA</t>
  </si>
  <si>
    <t>JAI</t>
  </si>
  <si>
    <t>QJ</t>
  </si>
  <si>
    <t>Jetstar Asia Airways</t>
  </si>
  <si>
    <t>3K</t>
  </si>
  <si>
    <t>JSA</t>
  </si>
  <si>
    <t>Jet2.com</t>
  </si>
  <si>
    <t>EXS</t>
  </si>
  <si>
    <t>Jet4You</t>
  </si>
  <si>
    <t>8J</t>
  </si>
  <si>
    <t>JFU</t>
  </si>
  <si>
    <t>JetBlue Airways</t>
  </si>
  <si>
    <t>JBU</t>
  </si>
  <si>
    <t>Jetairfly</t>
  </si>
  <si>
    <t>JF</t>
  </si>
  <si>
    <t>JAF</t>
  </si>
  <si>
    <t>Jetflite</t>
  </si>
  <si>
    <t>JEF</t>
  </si>
  <si>
    <t>SG</t>
  </si>
  <si>
    <t>Jetstar Airways</t>
  </si>
  <si>
    <t>JQ</t>
  </si>
  <si>
    <t>JST</t>
  </si>
  <si>
    <t>JX</t>
  </si>
  <si>
    <t>R5</t>
  </si>
  <si>
    <t>Juneyao Airlines</t>
  </si>
  <si>
    <t>DKH</t>
  </si>
  <si>
    <t>KD Avia</t>
  </si>
  <si>
    <t>KD</t>
  </si>
  <si>
    <t>KNI</t>
  </si>
  <si>
    <t>KLM Cityhopper</t>
  </si>
  <si>
    <t>KLC</t>
  </si>
  <si>
    <t>KLM Royal Dutch Airlines</t>
  </si>
  <si>
    <t>KLM</t>
  </si>
  <si>
    <t>Kam Air</t>
  </si>
  <si>
    <t>RQ</t>
  </si>
  <si>
    <t>KMF</t>
  </si>
  <si>
    <t>V2</t>
  </si>
  <si>
    <t>Kavminvodyavia</t>
  </si>
  <si>
    <t>KV</t>
  </si>
  <si>
    <t>MVD</t>
  </si>
  <si>
    <t>Kendell Airlines</t>
  </si>
  <si>
    <t>KDA</t>
  </si>
  <si>
    <t>Kenmore Air</t>
  </si>
  <si>
    <t>M5</t>
  </si>
  <si>
    <t>KEN</t>
  </si>
  <si>
    <t>Kenya Airways</t>
  </si>
  <si>
    <t>KQA</t>
  </si>
  <si>
    <t>Kingfisher Airlines</t>
  </si>
  <si>
    <t>IT</t>
  </si>
  <si>
    <t>KFR</t>
  </si>
  <si>
    <t>Kish Air</t>
  </si>
  <si>
    <t>Y9</t>
  </si>
  <si>
    <t>IRK</t>
  </si>
  <si>
    <t>Kogalymavia Air Company</t>
  </si>
  <si>
    <t>7K</t>
  </si>
  <si>
    <t>KGL</t>
  </si>
  <si>
    <t>KMV</t>
  </si>
  <si>
    <t>Korean Air</t>
  </si>
  <si>
    <t>KAL</t>
  </si>
  <si>
    <t>Kosmos</t>
  </si>
  <si>
    <t>KSM</t>
  </si>
  <si>
    <t>Krasnojarsky Airlines</t>
  </si>
  <si>
    <t>7B</t>
  </si>
  <si>
    <t>KJC</t>
  </si>
  <si>
    <t>Kuban Airlines</t>
  </si>
  <si>
    <t>GW</t>
  </si>
  <si>
    <t>KIL</t>
  </si>
  <si>
    <t>Kuwait Airways</t>
  </si>
  <si>
    <t>KU</t>
  </si>
  <si>
    <t>KAC</t>
  </si>
  <si>
    <t>Kuzu Airlines Cargo</t>
  </si>
  <si>
    <t>GO</t>
  </si>
  <si>
    <t>KZU</t>
  </si>
  <si>
    <t>N5</t>
  </si>
  <si>
    <t>R8</t>
  </si>
  <si>
    <t>LACSA</t>
  </si>
  <si>
    <t>LR</t>
  </si>
  <si>
    <t>LRC</t>
  </si>
  <si>
    <t>KG</t>
  </si>
  <si>
    <t>LAN Airlines</t>
  </si>
  <si>
    <t>LA</t>
  </si>
  <si>
    <t>LAN</t>
  </si>
  <si>
    <t>LAN Argentina</t>
  </si>
  <si>
    <t>4M</t>
  </si>
  <si>
    <t>DSM</t>
  </si>
  <si>
    <t>LCO</t>
  </si>
  <si>
    <t>LAN Express</t>
  </si>
  <si>
    <t>LU</t>
  </si>
  <si>
    <t>LXP</t>
  </si>
  <si>
    <t>LAN Peru</t>
  </si>
  <si>
    <t>LP</t>
  </si>
  <si>
    <t>LPE</t>
  </si>
  <si>
    <t>LAP</t>
  </si>
  <si>
    <t>LOT Polish Airlines</t>
  </si>
  <si>
    <t>LOT</t>
  </si>
  <si>
    <t>LTE International Airways</t>
  </si>
  <si>
    <t>LTE</t>
  </si>
  <si>
    <t>LTU Austria</t>
  </si>
  <si>
    <t>LTO</t>
  </si>
  <si>
    <t>LTU International</t>
  </si>
  <si>
    <t>LT</t>
  </si>
  <si>
    <t>LTU</t>
  </si>
  <si>
    <t>Lao Airlines</t>
  </si>
  <si>
    <t>QV</t>
  </si>
  <si>
    <t>LAO</t>
  </si>
  <si>
    <t>L7</t>
  </si>
  <si>
    <t>LatCharter</t>
  </si>
  <si>
    <t>LTC</t>
  </si>
  <si>
    <t>Lauda Air</t>
  </si>
  <si>
    <t>LDA</t>
  </si>
  <si>
    <t>LQ</t>
  </si>
  <si>
    <t>Leeward Islands Air Transport</t>
  </si>
  <si>
    <t>LI</t>
  </si>
  <si>
    <t>LIA</t>
  </si>
  <si>
    <t>Libyan Arab Airlines</t>
  </si>
  <si>
    <t>LN</t>
  </si>
  <si>
    <t>LAA</t>
  </si>
  <si>
    <t>Linhas A</t>
  </si>
  <si>
    <t>LM</t>
  </si>
  <si>
    <t>LAM</t>
  </si>
  <si>
    <t>Lion Mentari Airlines</t>
  </si>
  <si>
    <t>JT</t>
  </si>
  <si>
    <t>LNI</t>
  </si>
  <si>
    <t>LB</t>
  </si>
  <si>
    <t>Luftfahrtgesellschaft Walter</t>
  </si>
  <si>
    <t>HE</t>
  </si>
  <si>
    <t>Lufthansa</t>
  </si>
  <si>
    <t>DLH</t>
  </si>
  <si>
    <t>Lufthansa Cargo</t>
  </si>
  <si>
    <t>GEC</t>
  </si>
  <si>
    <t>Lufthansa CityLine</t>
  </si>
  <si>
    <t>CL</t>
  </si>
  <si>
    <t>CLH</t>
  </si>
  <si>
    <t>L1</t>
  </si>
  <si>
    <t>DV</t>
  </si>
  <si>
    <t>Lufttransport</t>
  </si>
  <si>
    <t>L5</t>
  </si>
  <si>
    <t>LTR</t>
  </si>
  <si>
    <t>Luxair</t>
  </si>
  <si>
    <t>LG</t>
  </si>
  <si>
    <t>LGL</t>
  </si>
  <si>
    <t>LCH</t>
  </si>
  <si>
    <t>L</t>
  </si>
  <si>
    <t>MJ</t>
  </si>
  <si>
    <t>LPR</t>
  </si>
  <si>
    <t>MasAir</t>
  </si>
  <si>
    <t>M7</t>
  </si>
  <si>
    <t>MAA</t>
  </si>
  <si>
    <t>MAT Macedonian Airlines</t>
  </si>
  <si>
    <t>MAK</t>
  </si>
  <si>
    <t>MIAT Mongolian Airlines</t>
  </si>
  <si>
    <t>OM</t>
  </si>
  <si>
    <t>MGL</t>
  </si>
  <si>
    <t>MNG Airlines</t>
  </si>
  <si>
    <t>MNB</t>
  </si>
  <si>
    <t>Macair Airlines</t>
  </si>
  <si>
    <t>MCK</t>
  </si>
  <si>
    <t>Maersk</t>
  </si>
  <si>
    <t>Mahan Air</t>
  </si>
  <si>
    <t>W5</t>
  </si>
  <si>
    <t>IRM</t>
  </si>
  <si>
    <t>M2</t>
  </si>
  <si>
    <t>Malaysia Airlines</t>
  </si>
  <si>
    <t>MAS</t>
  </si>
  <si>
    <t>Malmo Aviation</t>
  </si>
  <si>
    <t>SCW</t>
  </si>
  <si>
    <t>TF</t>
  </si>
  <si>
    <t>Malta Air Charter</t>
  </si>
  <si>
    <t>MAC</t>
  </si>
  <si>
    <t>MAH</t>
  </si>
  <si>
    <t>Mandala Airlines</t>
  </si>
  <si>
    <t>RI</t>
  </si>
  <si>
    <t>MDL</t>
  </si>
  <si>
    <t>Mandarin Airlines</t>
  </si>
  <si>
    <t>AE</t>
  </si>
  <si>
    <t>MDA</t>
  </si>
  <si>
    <t>Mango</t>
  </si>
  <si>
    <t>JE</t>
  </si>
  <si>
    <t>MNO</t>
  </si>
  <si>
    <t>Martinair</t>
  </si>
  <si>
    <t>MPH</t>
  </si>
  <si>
    <t>MAI</t>
  </si>
  <si>
    <t>Maxair</t>
  </si>
  <si>
    <t>8M</t>
  </si>
  <si>
    <t>MXL</t>
  </si>
  <si>
    <t>MY</t>
  </si>
  <si>
    <t>Maya Island Air</t>
  </si>
  <si>
    <t>MW</t>
  </si>
  <si>
    <t>MYD</t>
  </si>
  <si>
    <t>McDonnell Douglas</t>
  </si>
  <si>
    <t>Meridiana</t>
  </si>
  <si>
    <t>ISS</t>
  </si>
  <si>
    <t>Merpati Nusantara Airlines</t>
  </si>
  <si>
    <t>MZ</t>
  </si>
  <si>
    <t>MNA</t>
  </si>
  <si>
    <t>Mesa Airlines</t>
  </si>
  <si>
    <t>YV</t>
  </si>
  <si>
    <t>ASH</t>
  </si>
  <si>
    <t>Mesaba Airlines</t>
  </si>
  <si>
    <t>XJ</t>
  </si>
  <si>
    <t>MES</t>
  </si>
  <si>
    <t>Mexicana de Aviaci</t>
  </si>
  <si>
    <t>MX</t>
  </si>
  <si>
    <t>MXA</t>
  </si>
  <si>
    <t>Middle East Airlines</t>
  </si>
  <si>
    <t>ME</t>
  </si>
  <si>
    <t>MEA</t>
  </si>
  <si>
    <t>Midway Airlines</t>
  </si>
  <si>
    <t>JI</t>
  </si>
  <si>
    <t>MDW</t>
  </si>
  <si>
    <t>Midwest Airlines</t>
  </si>
  <si>
    <t>YX</t>
  </si>
  <si>
    <t>MEP</t>
  </si>
  <si>
    <t>Midwest Airlines (Egypt)</t>
  </si>
  <si>
    <t>MWA</t>
  </si>
  <si>
    <t>Moldavian Airlines</t>
  </si>
  <si>
    <t>2M</t>
  </si>
  <si>
    <t>MDV</t>
  </si>
  <si>
    <t>Monarch Airlines</t>
  </si>
  <si>
    <t>MON</t>
  </si>
  <si>
    <t>Myway Airlines</t>
  </si>
  <si>
    <t>8I</t>
  </si>
  <si>
    <t>Montenegro Airlines</t>
  </si>
  <si>
    <t>YM</t>
  </si>
  <si>
    <t>MGX</t>
  </si>
  <si>
    <t>Morningstar Air Express</t>
  </si>
  <si>
    <t>MAL</t>
  </si>
  <si>
    <t>Moskovia Airlines</t>
  </si>
  <si>
    <t>3R</t>
  </si>
  <si>
    <t>GAI</t>
  </si>
  <si>
    <t>Motor Sich</t>
  </si>
  <si>
    <t>M9</t>
  </si>
  <si>
    <t>MSI</t>
  </si>
  <si>
    <t>N4</t>
  </si>
  <si>
    <t>MyTravel Airways</t>
  </si>
  <si>
    <t>VZ</t>
  </si>
  <si>
    <t>MYT</t>
  </si>
  <si>
    <t>Myanma Airways</t>
  </si>
  <si>
    <t>UB</t>
  </si>
  <si>
    <t>UBA</t>
  </si>
  <si>
    <t>Myanmar Airways International</t>
  </si>
  <si>
    <t>Myflug</t>
  </si>
  <si>
    <t>MYA</t>
  </si>
  <si>
    <t>Nas Air</t>
  </si>
  <si>
    <t>P9</t>
  </si>
  <si>
    <t>Nasair</t>
  </si>
  <si>
    <t>UE</t>
  </si>
  <si>
    <t>N7</t>
  </si>
  <si>
    <t>NA</t>
  </si>
  <si>
    <t>National Jet Systems</t>
  </si>
  <si>
    <t>NC</t>
  </si>
  <si>
    <t>NJS</t>
  </si>
  <si>
    <t>Nationwide Airlines</t>
  </si>
  <si>
    <t>CE</t>
  </si>
  <si>
    <t>NTW</t>
  </si>
  <si>
    <t>Nauru Air Corporation</t>
  </si>
  <si>
    <t>ON</t>
  </si>
  <si>
    <t>RON</t>
  </si>
  <si>
    <t>Nepal Airlines</t>
  </si>
  <si>
    <t>RA</t>
  </si>
  <si>
    <t>RNA</t>
  </si>
  <si>
    <t>New England Airlines</t>
  </si>
  <si>
    <t>EJ</t>
  </si>
  <si>
    <t>NEA</t>
  </si>
  <si>
    <t>NextJet</t>
  </si>
  <si>
    <t>2N</t>
  </si>
  <si>
    <t>NTJ</t>
  </si>
  <si>
    <t>Niki</t>
  </si>
  <si>
    <t>HG</t>
  </si>
  <si>
    <t>NLY</t>
  </si>
  <si>
    <t>Nok Air</t>
  </si>
  <si>
    <t>DD</t>
  </si>
  <si>
    <t>NOK</t>
  </si>
  <si>
    <t>JH</t>
  </si>
  <si>
    <t>Norfolk County Flight College</t>
  </si>
  <si>
    <t>NCF</t>
  </si>
  <si>
    <t>North American Airlines</t>
  </si>
  <si>
    <t>NTM</t>
  </si>
  <si>
    <t>North American Charters</t>
  </si>
  <si>
    <t>HMR</t>
  </si>
  <si>
    <t>N9</t>
  </si>
  <si>
    <t>Northern Dene Airways</t>
  </si>
  <si>
    <t>U7</t>
  </si>
  <si>
    <t>Northwest Airlines</t>
  </si>
  <si>
    <t>NWA</t>
  </si>
  <si>
    <t>Northwestern Air</t>
  </si>
  <si>
    <t>J3</t>
  </si>
  <si>
    <t>PLR</t>
  </si>
  <si>
    <t>NAX</t>
  </si>
  <si>
    <t>Norwegian Aviation College</t>
  </si>
  <si>
    <t>TFN</t>
  </si>
  <si>
    <t>Nouvel Air Tunisie</t>
  </si>
  <si>
    <t>LBT</t>
  </si>
  <si>
    <t>M4</t>
  </si>
  <si>
    <t>Novair</t>
  </si>
  <si>
    <t>NVR</t>
  </si>
  <si>
    <t>XY</t>
  </si>
  <si>
    <t>KNE</t>
  </si>
  <si>
    <t>UQ</t>
  </si>
  <si>
    <t>Oasis Hong Kong Airlines</t>
  </si>
  <si>
    <t>O8</t>
  </si>
  <si>
    <t>OHK</t>
  </si>
  <si>
    <t>Ocean Air</t>
  </si>
  <si>
    <t>VC</t>
  </si>
  <si>
    <t>Oceanair</t>
  </si>
  <si>
    <t>O6</t>
  </si>
  <si>
    <t>ONE</t>
  </si>
  <si>
    <t>Oceanic Airlines</t>
  </si>
  <si>
    <t>O2</t>
  </si>
  <si>
    <t>Olympic Airlines</t>
  </si>
  <si>
    <t>OAL</t>
  </si>
  <si>
    <t>Oman Air</t>
  </si>
  <si>
    <t>WY</t>
  </si>
  <si>
    <t>OMA</t>
  </si>
  <si>
    <t>Omni Air International</t>
  </si>
  <si>
    <t>OY</t>
  </si>
  <si>
    <t>OAE</t>
  </si>
  <si>
    <t>One Two Go Airlines</t>
  </si>
  <si>
    <t>OTG</t>
  </si>
  <si>
    <t>Onur Air</t>
  </si>
  <si>
    <t>OHY</t>
  </si>
  <si>
    <t>ORD</t>
  </si>
  <si>
    <t>Orenburg Airlines</t>
  </si>
  <si>
    <t>R2</t>
  </si>
  <si>
    <t>ORB</t>
  </si>
  <si>
    <t>Orient Thai Airlines</t>
  </si>
  <si>
    <t>OX</t>
  </si>
  <si>
    <t>OEA</t>
  </si>
  <si>
    <t>Origin Pacific Airways</t>
  </si>
  <si>
    <t>OGN</t>
  </si>
  <si>
    <t>Ostfriesische Lufttransport</t>
  </si>
  <si>
    <t>OL</t>
  </si>
  <si>
    <t>OLT</t>
  </si>
  <si>
    <t>Overland Airways</t>
  </si>
  <si>
    <t>OJ</t>
  </si>
  <si>
    <t>OLA</t>
  </si>
  <si>
    <t>Ozjet Airlines</t>
  </si>
  <si>
    <t>O7</t>
  </si>
  <si>
    <t>OZJ</t>
  </si>
  <si>
    <t>PAN Air</t>
  </si>
  <si>
    <t>PV</t>
  </si>
  <si>
    <t>PNR</t>
  </si>
  <si>
    <t>PB Air</t>
  </si>
  <si>
    <t>9Q</t>
  </si>
  <si>
    <t>PBA</t>
  </si>
  <si>
    <t>PLUNA</t>
  </si>
  <si>
    <t>PU</t>
  </si>
  <si>
    <t>PUA</t>
  </si>
  <si>
    <t>PMTair</t>
  </si>
  <si>
    <t>U4</t>
  </si>
  <si>
    <t>PMT</t>
  </si>
  <si>
    <t>Y5</t>
  </si>
  <si>
    <t>Jetstar Pacific</t>
  </si>
  <si>
    <t>BL</t>
  </si>
  <si>
    <t>PIC</t>
  </si>
  <si>
    <t>Pacific Coastal Airline</t>
  </si>
  <si>
    <t>8P</t>
  </si>
  <si>
    <t>PCO</t>
  </si>
  <si>
    <t>Pacific East Asia Cargo Airlines</t>
  </si>
  <si>
    <t>Q8</t>
  </si>
  <si>
    <t>PEC</t>
  </si>
  <si>
    <t>Pacific Island Aviation</t>
  </si>
  <si>
    <t>PSA</t>
  </si>
  <si>
    <t>Pacific Wings</t>
  </si>
  <si>
    <t>LW</t>
  </si>
  <si>
    <t>NMI</t>
  </si>
  <si>
    <t>Pakistan International Airlines</t>
  </si>
  <si>
    <t>PIA</t>
  </si>
  <si>
    <t>PF</t>
  </si>
  <si>
    <t>NR</t>
  </si>
  <si>
    <t>PQ</t>
  </si>
  <si>
    <t>P8</t>
  </si>
  <si>
    <t>Paramount Airways</t>
  </si>
  <si>
    <t>I7</t>
  </si>
  <si>
    <t>PMW</t>
  </si>
  <si>
    <t>Passaredo Transportes Aereos</t>
  </si>
  <si>
    <t>PTB</t>
  </si>
  <si>
    <t>Pegasus Airlines</t>
  </si>
  <si>
    <t>PGT</t>
  </si>
  <si>
    <t>Peninsula Airways</t>
  </si>
  <si>
    <t>KS</t>
  </si>
  <si>
    <t>PEN</t>
  </si>
  <si>
    <t>Philippine Airlines</t>
  </si>
  <si>
    <t>PAL</t>
  </si>
  <si>
    <t>Piedmont Airlines (1948-1989)</t>
  </si>
  <si>
    <t>PI</t>
  </si>
  <si>
    <t>PDT</t>
  </si>
  <si>
    <t>Pinnacle Airlines</t>
  </si>
  <si>
    <t>9E</t>
  </si>
  <si>
    <t>FLG</t>
  </si>
  <si>
    <t>PO</t>
  </si>
  <si>
    <t>Polet</t>
  </si>
  <si>
    <t>POT</t>
  </si>
  <si>
    <t>Polynesian Airlines</t>
  </si>
  <si>
    <t>PH</t>
  </si>
  <si>
    <t>PAO</t>
  </si>
  <si>
    <t>Porter Airlines</t>
  </si>
  <si>
    <t>PD</t>
  </si>
  <si>
    <t>POE</t>
  </si>
  <si>
    <t>Portugalia</t>
  </si>
  <si>
    <t>PGA</t>
  </si>
  <si>
    <t>Potomac Air</t>
  </si>
  <si>
    <t>BK</t>
  </si>
  <si>
    <t>PDC</t>
  </si>
  <si>
    <t>Precision Air</t>
  </si>
  <si>
    <t>PW</t>
  </si>
  <si>
    <t>PRF</t>
  </si>
  <si>
    <t>TO</t>
  </si>
  <si>
    <t>PAT</t>
  </si>
  <si>
    <t>Privatair</t>
  </si>
  <si>
    <t>PTI</t>
  </si>
  <si>
    <t>Proflight Commuter Services</t>
  </si>
  <si>
    <t>P0</t>
  </si>
  <si>
    <t>QFA</t>
  </si>
  <si>
    <t>QTR</t>
  </si>
  <si>
    <t>RACSA</t>
  </si>
  <si>
    <t>R6</t>
  </si>
  <si>
    <t>Kinloss Flying Training Unit</t>
  </si>
  <si>
    <t>STN</t>
  </si>
  <si>
    <t>Regional Airlines</t>
  </si>
  <si>
    <t>FN</t>
  </si>
  <si>
    <t>Regional Express</t>
  </si>
  <si>
    <t>ZL</t>
  </si>
  <si>
    <t>RXA</t>
  </si>
  <si>
    <t>Republic Airlines</t>
  </si>
  <si>
    <t>RW</t>
  </si>
  <si>
    <t>RPA</t>
  </si>
  <si>
    <t>Republic Express Airlines</t>
  </si>
  <si>
    <t>RPH</t>
  </si>
  <si>
    <t>SL</t>
  </si>
  <si>
    <t>Rossiya</t>
  </si>
  <si>
    <t>R4</t>
  </si>
  <si>
    <t>Air Rarotonga</t>
  </si>
  <si>
    <t>GZ</t>
  </si>
  <si>
    <t>RAR</t>
  </si>
  <si>
    <t>Royal Air Maroc</t>
  </si>
  <si>
    <t>RAM</t>
  </si>
  <si>
    <t>Royal Brunei Airlines</t>
  </si>
  <si>
    <t>BI</t>
  </si>
  <si>
    <t>RBA</t>
  </si>
  <si>
    <t>Royal Jordanian</t>
  </si>
  <si>
    <t>RJA</t>
  </si>
  <si>
    <t>Royal Nepal Airlines</t>
  </si>
  <si>
    <t>Royal Phnom Penh Airways</t>
  </si>
  <si>
    <t>PPW</t>
  </si>
  <si>
    <t>Rusline</t>
  </si>
  <si>
    <t>RLU</t>
  </si>
  <si>
    <t>P7</t>
  </si>
  <si>
    <t>Rwandair Express</t>
  </si>
  <si>
    <t>WB</t>
  </si>
  <si>
    <t>RWD</t>
  </si>
  <si>
    <t>Ryan Air Services</t>
  </si>
  <si>
    <t>RYA</t>
  </si>
  <si>
    <t>Ryan International Airlines</t>
  </si>
  <si>
    <t>RD</t>
  </si>
  <si>
    <t>RYN</t>
  </si>
  <si>
    <t>RYR</t>
  </si>
  <si>
    <t>YS</t>
  </si>
  <si>
    <t>RAE</t>
  </si>
  <si>
    <t>BEC</t>
  </si>
  <si>
    <t>SATA International</t>
  </si>
  <si>
    <t>S4</t>
  </si>
  <si>
    <t>RZO</t>
  </si>
  <si>
    <t>South African Airways</t>
  </si>
  <si>
    <t>SAA</t>
  </si>
  <si>
    <t>Shaheen Air International</t>
  </si>
  <si>
    <t>NL</t>
  </si>
  <si>
    <t>SAI</t>
  </si>
  <si>
    <t>Scandinavian Airlines System</t>
  </si>
  <si>
    <t>SAS</t>
  </si>
  <si>
    <t>ScotAirways</t>
  </si>
  <si>
    <t>SAY</t>
  </si>
  <si>
    <t>S7 Airlines</t>
  </si>
  <si>
    <t>S7</t>
  </si>
  <si>
    <t>SBI</t>
  </si>
  <si>
    <t>Seaborne Airlines</t>
  </si>
  <si>
    <t>BB</t>
  </si>
  <si>
    <t>SBS</t>
  </si>
  <si>
    <t>Scenic Airlines</t>
  </si>
  <si>
    <t>SCE</t>
  </si>
  <si>
    <t>SriLankan Airlines</t>
  </si>
  <si>
    <t>UL</t>
  </si>
  <si>
    <t>ALK</t>
  </si>
  <si>
    <t>Sun Country Airlines</t>
  </si>
  <si>
    <t>SY</t>
  </si>
  <si>
    <t>SCX</t>
  </si>
  <si>
    <t>Southeast Air</t>
  </si>
  <si>
    <t>SEH</t>
  </si>
  <si>
    <t>Spicejet</t>
  </si>
  <si>
    <t>SEJ</t>
  </si>
  <si>
    <t>I6</t>
  </si>
  <si>
    <t>Star Flyer</t>
  </si>
  <si>
    <t>7G</t>
  </si>
  <si>
    <t>SFJ</t>
  </si>
  <si>
    <t>FA</t>
  </si>
  <si>
    <t>Skagway Air Service</t>
  </si>
  <si>
    <t>SGY</t>
  </si>
  <si>
    <t>Sahara Airlines</t>
  </si>
  <si>
    <t>SHD</t>
  </si>
  <si>
    <t>SATA Air Acores</t>
  </si>
  <si>
    <t>SAT</t>
  </si>
  <si>
    <t>Singapore Airlines</t>
  </si>
  <si>
    <t>SIA</t>
  </si>
  <si>
    <t>Sibaviatrans</t>
  </si>
  <si>
    <t>5M</t>
  </si>
  <si>
    <t>SIB</t>
  </si>
  <si>
    <t>Skynet Airlines</t>
  </si>
  <si>
    <t>SI</t>
  </si>
  <si>
    <t>SIH</t>
  </si>
  <si>
    <t>Sriwijaya Air</t>
  </si>
  <si>
    <t>SJ</t>
  </si>
  <si>
    <t>SJY</t>
  </si>
  <si>
    <t>Sama Airlines</t>
  </si>
  <si>
    <t>ZS</t>
  </si>
  <si>
    <t>SMY</t>
  </si>
  <si>
    <t>Singapore Airlines Cargo</t>
  </si>
  <si>
    <t>SQC</t>
  </si>
  <si>
    <t>Siem Reap Airways</t>
  </si>
  <si>
    <t>FT</t>
  </si>
  <si>
    <t>SRH</t>
  </si>
  <si>
    <t>SX</t>
  </si>
  <si>
    <t>SM</t>
  </si>
  <si>
    <t>SRN</t>
  </si>
  <si>
    <t>South East Asian Airlines</t>
  </si>
  <si>
    <t>DG</t>
  </si>
  <si>
    <t>SRQ</t>
  </si>
  <si>
    <t>Skyservice Airlines</t>
  </si>
  <si>
    <t>5G</t>
  </si>
  <si>
    <t>SSV</t>
  </si>
  <si>
    <t>Servicios de Transportes A</t>
  </si>
  <si>
    <t>FS</t>
  </si>
  <si>
    <t>STU</t>
  </si>
  <si>
    <t>Sudan Airways</t>
  </si>
  <si>
    <t>SD</t>
  </si>
  <si>
    <t>SUD</t>
  </si>
  <si>
    <t>Saudi Arabian Airlines</t>
  </si>
  <si>
    <t>SV</t>
  </si>
  <si>
    <t>SVA</t>
  </si>
  <si>
    <t>Southwest Airlines</t>
  </si>
  <si>
    <t>WN</t>
  </si>
  <si>
    <t>SWA</t>
  </si>
  <si>
    <t>Southern Winds Airlines</t>
  </si>
  <si>
    <t>SWD</t>
  </si>
  <si>
    <t>WG</t>
  </si>
  <si>
    <t>SWR</t>
  </si>
  <si>
    <t>Swissair</t>
  </si>
  <si>
    <t>SR</t>
  </si>
  <si>
    <t>Swiss European Air Lines</t>
  </si>
  <si>
    <t>SWU</t>
  </si>
  <si>
    <t>Swe Fly</t>
  </si>
  <si>
    <t>WV</t>
  </si>
  <si>
    <t>SWV</t>
  </si>
  <si>
    <t>SunExpress</t>
  </si>
  <si>
    <t>SXS</t>
  </si>
  <si>
    <t>Syrian Arab Airlines</t>
  </si>
  <si>
    <t>SYR</t>
  </si>
  <si>
    <t>Skywalk Airlines</t>
  </si>
  <si>
    <t>AL</t>
  </si>
  <si>
    <t>SYX</t>
  </si>
  <si>
    <t>ZP</t>
  </si>
  <si>
    <t>Shandong Airlines</t>
  </si>
  <si>
    <t>SC</t>
  </si>
  <si>
    <t>SAS Braathens</t>
  </si>
  <si>
    <t>CNO</t>
  </si>
  <si>
    <t>Spring Airlines</t>
  </si>
  <si>
    <t>9S</t>
  </si>
  <si>
    <t>CQH</t>
  </si>
  <si>
    <t>Sichuan Airlines</t>
  </si>
  <si>
    <t>3U</t>
  </si>
  <si>
    <t>CSC</t>
  </si>
  <si>
    <t>CSH</t>
  </si>
  <si>
    <t>Shenzhen Airlines</t>
  </si>
  <si>
    <t>ZH</t>
  </si>
  <si>
    <t>CSZ</t>
  </si>
  <si>
    <t>Sun D'Or</t>
  </si>
  <si>
    <t>ERO</t>
  </si>
  <si>
    <t>SkyEurope</t>
  </si>
  <si>
    <t>ESK</t>
  </si>
  <si>
    <t>CQ</t>
  </si>
  <si>
    <t>Sky Europe Airlines</t>
  </si>
  <si>
    <t>HSK</t>
  </si>
  <si>
    <t>Spanair</t>
  </si>
  <si>
    <t>JK</t>
  </si>
  <si>
    <t>JKK</t>
  </si>
  <si>
    <t>LMO</t>
  </si>
  <si>
    <t>Spirit Airlines</t>
  </si>
  <si>
    <t>NK</t>
  </si>
  <si>
    <t>NKS</t>
  </si>
  <si>
    <t>SATENA</t>
  </si>
  <si>
    <t>NSE</t>
  </si>
  <si>
    <t>S0</t>
  </si>
  <si>
    <t>Skywest Airlines</t>
  </si>
  <si>
    <t>OZW</t>
  </si>
  <si>
    <t>Santa Barbara Airlines</t>
  </si>
  <si>
    <t>S3</t>
  </si>
  <si>
    <t>BBR</t>
  </si>
  <si>
    <t>Sky Airline</t>
  </si>
  <si>
    <t>H2</t>
  </si>
  <si>
    <t>SKU</t>
  </si>
  <si>
    <t>SkyWest</t>
  </si>
  <si>
    <t>OO</t>
  </si>
  <si>
    <t>SKW</t>
  </si>
  <si>
    <t>Skyways Express</t>
  </si>
  <si>
    <t>JZ</t>
  </si>
  <si>
    <t>SKX</t>
  </si>
  <si>
    <t>Skymark Airlines</t>
  </si>
  <si>
    <t>BC</t>
  </si>
  <si>
    <t>SKY</t>
  </si>
  <si>
    <t>LJ</t>
  </si>
  <si>
    <t>SilkAir</t>
  </si>
  <si>
    <t>SLK</t>
  </si>
  <si>
    <t>Surinam Airways</t>
  </si>
  <si>
    <t>SLM</t>
  </si>
  <si>
    <t>Sterling Airlines</t>
  </si>
  <si>
    <t>SNB</t>
  </si>
  <si>
    <t>Skynet Asia Airways</t>
  </si>
  <si>
    <t>6J</t>
  </si>
  <si>
    <t>SNJ</t>
  </si>
  <si>
    <t>Solomon Airlines</t>
  </si>
  <si>
    <t>IE</t>
  </si>
  <si>
    <t>SOL</t>
  </si>
  <si>
    <t>Southern Airways</t>
  </si>
  <si>
    <t>Saratov Aviation Division</t>
  </si>
  <si>
    <t>6W</t>
  </si>
  <si>
    <t>SOV</t>
  </si>
  <si>
    <t>Sat Airlines</t>
  </si>
  <si>
    <t>HZ</t>
  </si>
  <si>
    <t>SOZ</t>
  </si>
  <si>
    <t>South Pacific Island Airways</t>
  </si>
  <si>
    <t>SPI</t>
  </si>
  <si>
    <t>Shuttle America</t>
  </si>
  <si>
    <t>S5</t>
  </si>
  <si>
    <t>TCF</t>
  </si>
  <si>
    <t>TRN</t>
  </si>
  <si>
    <t>Scat Air</t>
  </si>
  <si>
    <t>VSV</t>
  </si>
  <si>
    <t>S6</t>
  </si>
  <si>
    <t>TAME</t>
  </si>
  <si>
    <t>EQ</t>
  </si>
  <si>
    <t>TAE</t>
  </si>
  <si>
    <t>TAM Brazilian Airlines</t>
  </si>
  <si>
    <t>JJ</t>
  </si>
  <si>
    <t>TAM</t>
  </si>
  <si>
    <t>TAP Portugal</t>
  </si>
  <si>
    <t>TAP</t>
  </si>
  <si>
    <t>Tunisair</t>
  </si>
  <si>
    <t>TAR</t>
  </si>
  <si>
    <t>Thai Air Cargo</t>
  </si>
  <si>
    <t>T2</t>
  </si>
  <si>
    <t>TCG</t>
  </si>
  <si>
    <t>FQ</t>
  </si>
  <si>
    <t>TCW</t>
  </si>
  <si>
    <t>TCX</t>
  </si>
  <si>
    <t>TQ</t>
  </si>
  <si>
    <t>L9</t>
  </si>
  <si>
    <t>Trigana Air Service</t>
  </si>
  <si>
    <t>TGN</t>
  </si>
  <si>
    <t>Tiger Airways</t>
  </si>
  <si>
    <t>TR</t>
  </si>
  <si>
    <t>TGW</t>
  </si>
  <si>
    <t>Tiger Airways Australia</t>
  </si>
  <si>
    <t>Thai Airways International</t>
  </si>
  <si>
    <t>THA</t>
  </si>
  <si>
    <t>Turk Hava Kurumu Hava Taksi Isletmesi</t>
  </si>
  <si>
    <t>THK</t>
  </si>
  <si>
    <t>Thai AirAsia</t>
  </si>
  <si>
    <t>FD</t>
  </si>
  <si>
    <t>AIQ</t>
  </si>
  <si>
    <t>Turkish Airlines</t>
  </si>
  <si>
    <t>THY</t>
  </si>
  <si>
    <t>Tajikistan International Airlines</t>
  </si>
  <si>
    <t>TIL</t>
  </si>
  <si>
    <t>Twin Jet</t>
  </si>
  <si>
    <t>T7</t>
  </si>
  <si>
    <t>TJT</t>
  </si>
  <si>
    <t>Translift Airways</t>
  </si>
  <si>
    <t>TLA</t>
  </si>
  <si>
    <t>Trans Mediterranean Airlines</t>
  </si>
  <si>
    <t>TMA</t>
  </si>
  <si>
    <t>Tiara Air</t>
  </si>
  <si>
    <t>3P</t>
  </si>
  <si>
    <t>TNM</t>
  </si>
  <si>
    <t>TI</t>
  </si>
  <si>
    <t>Thomsonfly</t>
  </si>
  <si>
    <t>BY</t>
  </si>
  <si>
    <t>TOM</t>
  </si>
  <si>
    <t>Tropic Air</t>
  </si>
  <si>
    <t>PM</t>
  </si>
  <si>
    <t>TOS</t>
  </si>
  <si>
    <t>TAMPA</t>
  </si>
  <si>
    <t>QT</t>
  </si>
  <si>
    <t>TPA</t>
  </si>
  <si>
    <t>TransAsia Airways</t>
  </si>
  <si>
    <t>GE</t>
  </si>
  <si>
    <t>TNA</t>
  </si>
  <si>
    <t>Transavia Holland</t>
  </si>
  <si>
    <t>TRA</t>
  </si>
  <si>
    <t>TACV</t>
  </si>
  <si>
    <t>TCV</t>
  </si>
  <si>
    <t>Transwest Air</t>
  </si>
  <si>
    <t>9T</t>
  </si>
  <si>
    <t>ABS</t>
  </si>
  <si>
    <t>Transaero Airlines</t>
  </si>
  <si>
    <t>TSO</t>
  </si>
  <si>
    <t>Turkmenistan Airlines</t>
  </si>
  <si>
    <t>T5</t>
  </si>
  <si>
    <t>TUA</t>
  </si>
  <si>
    <t>Tuninter</t>
  </si>
  <si>
    <t>TUI</t>
  </si>
  <si>
    <t>Travel Service</t>
  </si>
  <si>
    <t>T6</t>
  </si>
  <si>
    <t>TVS</t>
  </si>
  <si>
    <t>TW</t>
  </si>
  <si>
    <t>TUIfly Nordic</t>
  </si>
  <si>
    <t>6B</t>
  </si>
  <si>
    <t>BLX</t>
  </si>
  <si>
    <t>TAAG Angola Airlines</t>
  </si>
  <si>
    <t>DT</t>
  </si>
  <si>
    <t>DTA</t>
  </si>
  <si>
    <t>Turkish Air Force</t>
  </si>
  <si>
    <t>HVK</t>
  </si>
  <si>
    <t>TAM Mercosur</t>
  </si>
  <si>
    <t>PZ</t>
  </si>
  <si>
    <t>Trans States Airlines</t>
  </si>
  <si>
    <t>AX</t>
  </si>
  <si>
    <t>LOF</t>
  </si>
  <si>
    <t>Tarom</t>
  </si>
  <si>
    <t>RO</t>
  </si>
  <si>
    <t>ROT</t>
  </si>
  <si>
    <t>Turan Air</t>
  </si>
  <si>
    <t>3T</t>
  </si>
  <si>
    <t>URN</t>
  </si>
  <si>
    <t>TRIP Linhas A</t>
  </si>
  <si>
    <t>8R</t>
  </si>
  <si>
    <t>TIB</t>
  </si>
  <si>
    <t>USA3000 Airlines</t>
  </si>
  <si>
    <t>U5</t>
  </si>
  <si>
    <t>GWY</t>
  </si>
  <si>
    <t>United Airlines</t>
  </si>
  <si>
    <t>UAL</t>
  </si>
  <si>
    <t>United Air Charters</t>
  </si>
  <si>
    <t>UAC</t>
  </si>
  <si>
    <t>Ural Airlines</t>
  </si>
  <si>
    <t>U6</t>
  </si>
  <si>
    <t>SVR</t>
  </si>
  <si>
    <t>UM Airlines</t>
  </si>
  <si>
    <t>UF</t>
  </si>
  <si>
    <t>UKM</t>
  </si>
  <si>
    <t>US Airways</t>
  </si>
  <si>
    <t>US Helicopter</t>
  </si>
  <si>
    <t>USH</t>
  </si>
  <si>
    <t>UTair Aviation</t>
  </si>
  <si>
    <t>UT</t>
  </si>
  <si>
    <t>UTA</t>
  </si>
  <si>
    <t>United States Air Force</t>
  </si>
  <si>
    <t>AIO</t>
  </si>
  <si>
    <t>Uzbekistan Airways</t>
  </si>
  <si>
    <t>HY</t>
  </si>
  <si>
    <t>UZB</t>
  </si>
  <si>
    <t>Ukraine International Airlines</t>
  </si>
  <si>
    <t>AUI</t>
  </si>
  <si>
    <t>US Helicopter Corporation</t>
  </si>
  <si>
    <t>UH</t>
  </si>
  <si>
    <t>VA</t>
  </si>
  <si>
    <t>Valuair</t>
  </si>
  <si>
    <t>VF</t>
  </si>
  <si>
    <t>VLU</t>
  </si>
  <si>
    <t>Vasco Air</t>
  </si>
  <si>
    <t>VFC</t>
  </si>
  <si>
    <t>HVN</t>
  </si>
  <si>
    <t>VIM Airlines</t>
  </si>
  <si>
    <t>NN</t>
  </si>
  <si>
    <t>MOV</t>
  </si>
  <si>
    <t>Volaris</t>
  </si>
  <si>
    <t>Y4</t>
  </si>
  <si>
    <t>VOI</t>
  </si>
  <si>
    <t>Volga-Dnepr Airlines</t>
  </si>
  <si>
    <t>VI</t>
  </si>
  <si>
    <t>VDA</t>
  </si>
  <si>
    <t>Virgin America</t>
  </si>
  <si>
    <t>VX</t>
  </si>
  <si>
    <t>VRD</t>
  </si>
  <si>
    <t>Virgin Express</t>
  </si>
  <si>
    <t>VEX</t>
  </si>
  <si>
    <t>Virgin Nigeria Airways</t>
  </si>
  <si>
    <t>VK</t>
  </si>
  <si>
    <t>VGN</t>
  </si>
  <si>
    <t>Virgin Atlantic Airways</t>
  </si>
  <si>
    <t>VS</t>
  </si>
  <si>
    <t>VIR</t>
  </si>
  <si>
    <t>Viva Macau</t>
  </si>
  <si>
    <t>ZG</t>
  </si>
  <si>
    <t>VVM</t>
  </si>
  <si>
    <t>Volare Airlines</t>
  </si>
  <si>
    <t>VLE</t>
  </si>
  <si>
    <t>Vueling Airlines</t>
  </si>
  <si>
    <t>VLG</t>
  </si>
  <si>
    <t>Vladivostok Air</t>
  </si>
  <si>
    <t>XF</t>
  </si>
  <si>
    <t>VLK</t>
  </si>
  <si>
    <t>Varig Log</t>
  </si>
  <si>
    <t>LC</t>
  </si>
  <si>
    <t>VLO</t>
  </si>
  <si>
    <t>Virgin Australia</t>
  </si>
  <si>
    <t>VOZ</t>
  </si>
  <si>
    <t>VRG Linhas Aereas</t>
  </si>
  <si>
    <t>VRN</t>
  </si>
  <si>
    <t>VASP</t>
  </si>
  <si>
    <t>VP</t>
  </si>
  <si>
    <t>VSP</t>
  </si>
  <si>
    <t>VLM Airlines</t>
  </si>
  <si>
    <t>VLM</t>
  </si>
  <si>
    <t>Wayraper</t>
  </si>
  <si>
    <t>7W</t>
  </si>
  <si>
    <t>WebJet Linhas A</t>
  </si>
  <si>
    <t>WJ</t>
  </si>
  <si>
    <t>WEB</t>
  </si>
  <si>
    <t>Welcome Air</t>
  </si>
  <si>
    <t>2W</t>
  </si>
  <si>
    <t>WLC</t>
  </si>
  <si>
    <t>West Coast Air</t>
  </si>
  <si>
    <t>8O</t>
  </si>
  <si>
    <t>WestJet</t>
  </si>
  <si>
    <t>WS</t>
  </si>
  <si>
    <t>WJA</t>
  </si>
  <si>
    <t>Western Airlines</t>
  </si>
  <si>
    <t>WAL</t>
  </si>
  <si>
    <t>WF</t>
  </si>
  <si>
    <t>WIF</t>
  </si>
  <si>
    <t>Wind Jet</t>
  </si>
  <si>
    <t>IV</t>
  </si>
  <si>
    <t>JET</t>
  </si>
  <si>
    <t>Wings Air</t>
  </si>
  <si>
    <t>WON</t>
  </si>
  <si>
    <t>WZZ</t>
  </si>
  <si>
    <t>Wizz Air Hungary</t>
  </si>
  <si>
    <t>8Z</t>
  </si>
  <si>
    <t>WVL</t>
  </si>
  <si>
    <t>World Airways</t>
  </si>
  <si>
    <t>WO</t>
  </si>
  <si>
    <t>WOA</t>
  </si>
  <si>
    <t>XL Airways France</t>
  </si>
  <si>
    <t>SE</t>
  </si>
  <si>
    <t>SEU</t>
  </si>
  <si>
    <t>Xiamen Airlines</t>
  </si>
  <si>
    <t>MF</t>
  </si>
  <si>
    <t>CXA</t>
  </si>
  <si>
    <t>XP</t>
  </si>
  <si>
    <t>Yamal Airlines</t>
  </si>
  <si>
    <t>YL</t>
  </si>
  <si>
    <t>LLM</t>
  </si>
  <si>
    <t>Y8</t>
  </si>
  <si>
    <t>Yemenia</t>
  </si>
  <si>
    <t>IY</t>
  </si>
  <si>
    <t>IYE</t>
  </si>
  <si>
    <t>Yuzhmashavia</t>
  </si>
  <si>
    <t>UMK</t>
  </si>
  <si>
    <t>Q3</t>
  </si>
  <si>
    <t>Zanair</t>
  </si>
  <si>
    <t>TAN</t>
  </si>
  <si>
    <t>Zoom Airlines</t>
  </si>
  <si>
    <t>Z4</t>
  </si>
  <si>
    <t>OOM</t>
  </si>
  <si>
    <t>Maldivian Air Taxi</t>
  </si>
  <si>
    <t>Royal Air Cambodge</t>
  </si>
  <si>
    <t>Air Mandalay</t>
  </si>
  <si>
    <t>6T</t>
  </si>
  <si>
    <t>Unknown</t>
  </si>
  <si>
    <t>Air Busan</t>
  </si>
  <si>
    <t>TB</t>
  </si>
  <si>
    <t>XW</t>
  </si>
  <si>
    <t>SXR</t>
  </si>
  <si>
    <t>BU</t>
  </si>
  <si>
    <t>Globus</t>
  </si>
  <si>
    <t>GH</t>
  </si>
  <si>
    <t>GLP</t>
  </si>
  <si>
    <t>Air Kazakhstan</t>
  </si>
  <si>
    <t>9Y</t>
  </si>
  <si>
    <t>KZK</t>
  </si>
  <si>
    <t>Japan Air System</t>
  </si>
  <si>
    <t>JD</t>
  </si>
  <si>
    <t>JAS</t>
  </si>
  <si>
    <t>ZQ</t>
  </si>
  <si>
    <t>EasyJet (DS)</t>
  </si>
  <si>
    <t>DS</t>
  </si>
  <si>
    <t>Star Peru (2I)</t>
  </si>
  <si>
    <t>2I</t>
  </si>
  <si>
    <t>Carnival Air Lines</t>
  </si>
  <si>
    <t>KW</t>
  </si>
  <si>
    <t>United Airways</t>
  </si>
  <si>
    <t>4H</t>
  </si>
  <si>
    <t>UBD</t>
  </si>
  <si>
    <t>Fly540</t>
  </si>
  <si>
    <t>5H</t>
  </si>
  <si>
    <t>FFV</t>
  </si>
  <si>
    <t>Transavia France</t>
  </si>
  <si>
    <t>TVF</t>
  </si>
  <si>
    <t>Island Air (WP)</t>
  </si>
  <si>
    <t>WP</t>
  </si>
  <si>
    <t>MKU</t>
  </si>
  <si>
    <t>OG</t>
  </si>
  <si>
    <t>Uni Air</t>
  </si>
  <si>
    <t>B7</t>
  </si>
  <si>
    <t>UIA</t>
  </si>
  <si>
    <t>Gomelavia</t>
  </si>
  <si>
    <t>YD</t>
  </si>
  <si>
    <t>Red Wings</t>
  </si>
  <si>
    <t>WZ</t>
  </si>
  <si>
    <t>RWZ</t>
  </si>
  <si>
    <t>TUIfly (X3)</t>
  </si>
  <si>
    <t>Felix Airways</t>
  </si>
  <si>
    <t>FU</t>
  </si>
  <si>
    <t>Kostromskie avialinii</t>
  </si>
  <si>
    <t>K1</t>
  </si>
  <si>
    <t>KOQ</t>
  </si>
  <si>
    <t>Greenfly</t>
  </si>
  <si>
    <t>GFY</t>
  </si>
  <si>
    <t>Tajik Air</t>
  </si>
  <si>
    <t>7J</t>
  </si>
  <si>
    <t>Air Mozambique</t>
  </si>
  <si>
    <t>TM</t>
  </si>
  <si>
    <t>ELK Airways</t>
  </si>
  <si>
    <t>--</t>
  </si>
  <si>
    <t>ELK</t>
  </si>
  <si>
    <t>Gabon Airlines</t>
  </si>
  <si>
    <t>GBK</t>
  </si>
  <si>
    <t>MCA Airlines</t>
  </si>
  <si>
    <t>MCA</t>
  </si>
  <si>
    <t>Maldivo Airlines</t>
  </si>
  <si>
    <t>MAV</t>
  </si>
  <si>
    <t>Virgin Pacific</t>
  </si>
  <si>
    <t>VH</t>
  </si>
  <si>
    <t>VNP</t>
  </si>
  <si>
    <t>Zest Air</t>
  </si>
  <si>
    <t>Z2</t>
  </si>
  <si>
    <t>Yangon Airways</t>
  </si>
  <si>
    <t>Eastar Jet</t>
  </si>
  <si>
    <t>ESR</t>
  </si>
  <si>
    <t>Jin Air</t>
  </si>
  <si>
    <t>JNA</t>
  </si>
  <si>
    <t>Wataniya Airways</t>
  </si>
  <si>
    <t>KW1</t>
  </si>
  <si>
    <t>Air Arabia Maroc</t>
  </si>
  <si>
    <t>3O</t>
  </si>
  <si>
    <t>Baltic Air lines</t>
  </si>
  <si>
    <t>BA1</t>
  </si>
  <si>
    <t>Ciel Canadien</t>
  </si>
  <si>
    <t>YC</t>
  </si>
  <si>
    <t>YCC</t>
  </si>
  <si>
    <t>Canadian National Airways</t>
  </si>
  <si>
    <t>YCP</t>
  </si>
  <si>
    <t>Epic Holiday</t>
  </si>
  <si>
    <t>4AA</t>
  </si>
  <si>
    <t>Indochina Airlines</t>
  </si>
  <si>
    <t>AXC</t>
  </si>
  <si>
    <t>Air Comet Chile</t>
  </si>
  <si>
    <t>3I</t>
  </si>
  <si>
    <t>German Air Force - FLB</t>
  </si>
  <si>
    <t>FLB</t>
  </si>
  <si>
    <t>DN</t>
  </si>
  <si>
    <t>Line Blue</t>
  </si>
  <si>
    <t>LBL</t>
  </si>
  <si>
    <t>FlyLAL Charters</t>
  </si>
  <si>
    <t>LLC</t>
  </si>
  <si>
    <t>Salzburg arrows</t>
  </si>
  <si>
    <t>SZ</t>
  </si>
  <si>
    <t>Texas Wings</t>
  </si>
  <si>
    <t>TXW</t>
  </si>
  <si>
    <t>KT</t>
  </si>
  <si>
    <t>Dennis Sky</t>
  </si>
  <si>
    <t>DSY</t>
  </si>
  <si>
    <t>Zz</t>
  </si>
  <si>
    <t>ZZ</t>
  </si>
  <si>
    <t>Atifly</t>
  </si>
  <si>
    <t>A1F</t>
  </si>
  <si>
    <t>CB</t>
  </si>
  <si>
    <t>RY</t>
  </si>
  <si>
    <t>Aerolineas heredas santa maria</t>
  </si>
  <si>
    <t>SZB</t>
  </si>
  <si>
    <t>Ciao Air</t>
  </si>
  <si>
    <t>Jc royal.britannica</t>
  </si>
  <si>
    <t>JRB</t>
  </si>
  <si>
    <t>Pal airlines</t>
  </si>
  <si>
    <t>CanXpress</t>
  </si>
  <si>
    <t>CA1</t>
  </si>
  <si>
    <t>Danube Wings (V5)</t>
  </si>
  <si>
    <t>Sharp Airlines</t>
  </si>
  <si>
    <t>CanXplorer</t>
  </si>
  <si>
    <t>CAP</t>
  </si>
  <si>
    <t>Click (Mexicana)</t>
  </si>
  <si>
    <t>QA</t>
  </si>
  <si>
    <t>World Experience Airline</t>
  </si>
  <si>
    <t>W1</t>
  </si>
  <si>
    <t>WE1</t>
  </si>
  <si>
    <t>ALAK</t>
  </si>
  <si>
    <t>Air Choice One</t>
  </si>
  <si>
    <t>3E</t>
  </si>
  <si>
    <t>Tianjin Airlines</t>
  </si>
  <si>
    <t>GCR</t>
  </si>
  <si>
    <t>China United</t>
  </si>
  <si>
    <t>KN</t>
  </si>
  <si>
    <t>Locair</t>
  </si>
  <si>
    <t>LOC</t>
  </si>
  <si>
    <t>Safi Airlines</t>
  </si>
  <si>
    <t>4Q</t>
  </si>
  <si>
    <t>SeaPort Airlines</t>
  </si>
  <si>
    <t>SQH</t>
  </si>
  <si>
    <t>Salmon Air</t>
  </si>
  <si>
    <t>Bobb Air Freight</t>
  </si>
  <si>
    <t>Star1 Airlines</t>
  </si>
  <si>
    <t>HCW</t>
  </si>
  <si>
    <t>Pelita</t>
  </si>
  <si>
    <t>6D</t>
  </si>
  <si>
    <t>Alaska Seaplane Service</t>
  </si>
  <si>
    <t>J5</t>
  </si>
  <si>
    <t>Enerjet</t>
  </si>
  <si>
    <t>ENJ</t>
  </si>
  <si>
    <t>MexicanaLink</t>
  </si>
  <si>
    <t>MXI</t>
  </si>
  <si>
    <t>Island Spirit</t>
  </si>
  <si>
    <t>ISX</t>
  </si>
  <si>
    <t>TACA Peru</t>
  </si>
  <si>
    <t>T0</t>
  </si>
  <si>
    <t>Orbest</t>
  </si>
  <si>
    <t>OBS</t>
  </si>
  <si>
    <t>Southern Air Charter</t>
  </si>
  <si>
    <t>SOA</t>
  </si>
  <si>
    <t>SVG Air</t>
  </si>
  <si>
    <t>SVG</t>
  </si>
  <si>
    <t>Air Century</t>
  </si>
  <si>
    <t>CEY</t>
  </si>
  <si>
    <t>Pan Am World Airways Dominicana</t>
  </si>
  <si>
    <t>7Q</t>
  </si>
  <si>
    <t>Primera Air</t>
  </si>
  <si>
    <t>Air Antilles Express</t>
  </si>
  <si>
    <t>Sol Lineas Aereas</t>
  </si>
  <si>
    <t>OLS</t>
  </si>
  <si>
    <t>Regional Paraguaya</t>
  </si>
  <si>
    <t>REP</t>
  </si>
  <si>
    <t>VIP Ecuador</t>
  </si>
  <si>
    <t>V6</t>
  </si>
  <si>
    <t>Transportes Aereos Cielos Andinos</t>
  </si>
  <si>
    <t>NDN</t>
  </si>
  <si>
    <t>Peruvian Airlines</t>
  </si>
  <si>
    <t>EasyFly</t>
  </si>
  <si>
    <t>EFY</t>
  </si>
  <si>
    <t>Polar Airlines</t>
  </si>
  <si>
    <t>Catovair</t>
  </si>
  <si>
    <t>OC</t>
  </si>
  <si>
    <t>Andalus Lineas Aereas</t>
  </si>
  <si>
    <t>ANU</t>
  </si>
  <si>
    <t>Air 26</t>
  </si>
  <si>
    <t>DCD</t>
  </si>
  <si>
    <t>Mauritania Airways</t>
  </si>
  <si>
    <t>MTW</t>
  </si>
  <si>
    <t>CEIBA Intercontinental</t>
  </si>
  <si>
    <t>CEL</t>
  </si>
  <si>
    <t>Halcyonair</t>
  </si>
  <si>
    <t>7Z</t>
  </si>
  <si>
    <t>Business Aviation</t>
  </si>
  <si>
    <t>4P</t>
  </si>
  <si>
    <t>Compagnie Africaine d\\'Aviation</t>
  </si>
  <si>
    <t>Zambia Skyways</t>
  </si>
  <si>
    <t>AlMasria Universal Airlines</t>
  </si>
  <si>
    <t>UJ</t>
  </si>
  <si>
    <t>LMU</t>
  </si>
  <si>
    <t>EgyptAir Express</t>
  </si>
  <si>
    <t>MSE</t>
  </si>
  <si>
    <t>SmartLynx Airlines</t>
  </si>
  <si>
    <t>6Y</t>
  </si>
  <si>
    <t>Air Italy Egypt</t>
  </si>
  <si>
    <t>EUD</t>
  </si>
  <si>
    <t>KoralBlue Airlines</t>
  </si>
  <si>
    <t>K7</t>
  </si>
  <si>
    <t>KBR</t>
  </si>
  <si>
    <t>Wind Rose Aviation</t>
  </si>
  <si>
    <t>WRC</t>
  </si>
  <si>
    <t>Elysian Airlines</t>
  </si>
  <si>
    <t>GIE</t>
  </si>
  <si>
    <t>Sevenair</t>
  </si>
  <si>
    <t>SEN</t>
  </si>
  <si>
    <t>Hellenic Imperial Airways</t>
  </si>
  <si>
    <t>IMP</t>
  </si>
  <si>
    <t>Amsterdam Airlines</t>
  </si>
  <si>
    <t>AAN</t>
  </si>
  <si>
    <t>Arik Niger</t>
  </si>
  <si>
    <t>NAK</t>
  </si>
  <si>
    <t>Dana Air</t>
  </si>
  <si>
    <t>STP Airways</t>
  </si>
  <si>
    <t>STP</t>
  </si>
  <si>
    <t>Med Airways</t>
  </si>
  <si>
    <t>7Y</t>
  </si>
  <si>
    <t>Skyjet Airlines</t>
  </si>
  <si>
    <t>SJU</t>
  </si>
  <si>
    <t>Air Volga</t>
  </si>
  <si>
    <t>Transavia Denmark</t>
  </si>
  <si>
    <t>TDK</t>
  </si>
  <si>
    <t>Royal Falcon</t>
  </si>
  <si>
    <t>RL</t>
  </si>
  <si>
    <t>RFJ</t>
  </si>
  <si>
    <t>Euroline</t>
  </si>
  <si>
    <t>MJX</t>
  </si>
  <si>
    <t>Turkuaz Airlines</t>
  </si>
  <si>
    <t>TRK</t>
  </si>
  <si>
    <t>Athens Airways</t>
  </si>
  <si>
    <t>ZF</t>
  </si>
  <si>
    <t>Viking Hellas</t>
  </si>
  <si>
    <t>VQ</t>
  </si>
  <si>
    <t>VKH</t>
  </si>
  <si>
    <t>Norlandair</t>
  </si>
  <si>
    <t>FNA</t>
  </si>
  <si>
    <t>Flugfelag Vestmannaeyja</t>
  </si>
  <si>
    <t>FVM</t>
  </si>
  <si>
    <t>Starline.kz</t>
  </si>
  <si>
    <t>DZ</t>
  </si>
  <si>
    <t>Lugansk Airlines</t>
  </si>
  <si>
    <t>Gryphon Airlines</t>
  </si>
  <si>
    <t>Gadair European Airlines</t>
  </si>
  <si>
    <t>GDR</t>
  </si>
  <si>
    <t>Spirit of Manila Airlines</t>
  </si>
  <si>
    <t>MNP</t>
  </si>
  <si>
    <t>Chongqing Airlines</t>
  </si>
  <si>
    <t>OQ</t>
  </si>
  <si>
    <t>CQN</t>
  </si>
  <si>
    <t>Grand China Air</t>
  </si>
  <si>
    <t>GDC</t>
  </si>
  <si>
    <t>West Air China</t>
  </si>
  <si>
    <t>CHB</t>
  </si>
  <si>
    <t>QatXpress</t>
  </si>
  <si>
    <t>QAX</t>
  </si>
  <si>
    <t>OneChina</t>
  </si>
  <si>
    <t>1CH</t>
  </si>
  <si>
    <t>NordStar Airlines</t>
  </si>
  <si>
    <t>Y7</t>
  </si>
  <si>
    <t>Joy Air</t>
  </si>
  <si>
    <t>JOY</t>
  </si>
  <si>
    <t>MDLR Airlines</t>
  </si>
  <si>
    <t>9H</t>
  </si>
  <si>
    <t>Jagson Airlines</t>
  </si>
  <si>
    <t>JGN</t>
  </si>
  <si>
    <t>Maldivian</t>
  </si>
  <si>
    <t>Q2</t>
  </si>
  <si>
    <t>Xpressair</t>
  </si>
  <si>
    <t>XN</t>
  </si>
  <si>
    <t>Strategic Airlines</t>
  </si>
  <si>
    <t>Fars Air Qeshm</t>
  </si>
  <si>
    <t>QFZ</t>
  </si>
  <si>
    <t>Eastok Avia</t>
  </si>
  <si>
    <t>EAA</t>
  </si>
  <si>
    <t>Jupiter Airlines</t>
  </si>
  <si>
    <t>JPU</t>
  </si>
  <si>
    <t>Vision Air International</t>
  </si>
  <si>
    <t>VIS</t>
  </si>
  <si>
    <t>Al-Naser Airlines</t>
  </si>
  <si>
    <t>Fuji Dream Airlines</t>
  </si>
  <si>
    <t>Korea Express Air</t>
  </si>
  <si>
    <t>KEA</t>
  </si>
  <si>
    <t>Eznis Airways</t>
  </si>
  <si>
    <t>EZA</t>
  </si>
  <si>
    <t>Pacific Flier</t>
  </si>
  <si>
    <t>PFL</t>
  </si>
  <si>
    <t>Syrian Pearl Airlines</t>
  </si>
  <si>
    <t>PSB</t>
  </si>
  <si>
    <t>SGA Airlines</t>
  </si>
  <si>
    <t>5E</t>
  </si>
  <si>
    <t>Air2there</t>
  </si>
  <si>
    <t>F8</t>
  </si>
  <si>
    <t>Avianova (Russia)</t>
  </si>
  <si>
    <t>Parmiss Airlines (IPV)</t>
  </si>
  <si>
    <t>IPV</t>
  </si>
  <si>
    <t>EuropeSky</t>
  </si>
  <si>
    <t>EUV</t>
  </si>
  <si>
    <t>BRAZIL AIR</t>
  </si>
  <si>
    <t>BZE</t>
  </si>
  <si>
    <t>Homer Air</t>
  </si>
  <si>
    <t>OME</t>
  </si>
  <si>
    <t>U.S. Air</t>
  </si>
  <si>
    <t>-+</t>
  </si>
  <si>
    <t>--+</t>
  </si>
  <si>
    <t>Wilderness Air</t>
  </si>
  <si>
    <t>;;</t>
  </si>
  <si>
    <t>Whitaker Air</t>
  </si>
  <si>
    <t>^^</t>
  </si>
  <si>
    <t>PanAm World Airways</t>
  </si>
  <si>
    <t>WQ</t>
  </si>
  <si>
    <t>PQW</t>
  </si>
  <si>
    <t>Virginwings</t>
  </si>
  <si>
    <t>YY</t>
  </si>
  <si>
    <t>VWA</t>
  </si>
  <si>
    <t>KSY</t>
  </si>
  <si>
    <t>BQB</t>
  </si>
  <si>
    <t>SOCHI AIR</t>
  </si>
  <si>
    <t>KOL</t>
  </si>
  <si>
    <t>Wizz Air Ukraine</t>
  </si>
  <si>
    <t>WU</t>
  </si>
  <si>
    <t>WAU</t>
  </si>
  <si>
    <t>LCM AIRLINES</t>
  </si>
  <si>
    <t>LMM</t>
  </si>
  <si>
    <t>Cambodia Angkor Air (K6)</t>
  </si>
  <si>
    <t>H3</t>
  </si>
  <si>
    <t>Royal European Airlines</t>
  </si>
  <si>
    <t>Tom\\'s &amp; co airliners</t>
  </si>
  <si>
    <t>&amp;T</t>
  </si>
  <si>
    <t>T&amp;O</t>
  </si>
  <si>
    <t>Azul</t>
  </si>
  <si>
    <t>AZU</t>
  </si>
  <si>
    <t>LSM Airlines</t>
  </si>
  <si>
    <t>LOO</t>
  </si>
  <si>
    <t>Zapolyarie Airlines</t>
  </si>
  <si>
    <t>PZY</t>
  </si>
  <si>
    <t>Finlandian</t>
  </si>
  <si>
    <t>FN1</t>
  </si>
  <si>
    <t>LionXpress</t>
  </si>
  <si>
    <t>LIX</t>
  </si>
  <si>
    <t>Genesis</t>
  </si>
  <si>
    <t>Congo Express</t>
  </si>
  <si>
    <t>XZ</t>
  </si>
  <si>
    <t>Fly Dubai</t>
  </si>
  <si>
    <t>FZ</t>
  </si>
  <si>
    <t>FDB</t>
  </si>
  <si>
    <t>Domenican Airlines</t>
  </si>
  <si>
    <t>MDO</t>
  </si>
  <si>
    <t>ConneX European Airline</t>
  </si>
  <si>
    <t>2CO</t>
  </si>
  <si>
    <t>9A</t>
  </si>
  <si>
    <t>Aereonautica militare</t>
  </si>
  <si>
    <t>AXZ</t>
  </si>
  <si>
    <t>Kal Star Aviation</t>
  </si>
  <si>
    <t>KLS</t>
  </si>
  <si>
    <t xml:space="preserve">LSM AIRLINES </t>
  </si>
  <si>
    <t>YZ</t>
  </si>
  <si>
    <t>YZZ</t>
  </si>
  <si>
    <t>UTair-Express</t>
  </si>
  <si>
    <t>UR</t>
  </si>
  <si>
    <t>Huaxia</t>
  </si>
  <si>
    <t>G5</t>
  </si>
  <si>
    <t>Zabaykalskii Airlines</t>
  </si>
  <si>
    <t>ZZZ</t>
  </si>
  <si>
    <t>CBM America</t>
  </si>
  <si>
    <t>XBM</t>
  </si>
  <si>
    <t>Marysya Airlines</t>
  </si>
  <si>
    <t>1QA</t>
  </si>
  <si>
    <t>N1</t>
  </si>
  <si>
    <t>Airlink (SAA)</t>
  </si>
  <si>
    <t>4Z</t>
  </si>
  <si>
    <t>Westfalia Express VA</t>
  </si>
  <si>
    <t>WFX</t>
  </si>
  <si>
    <t>JobAir</t>
  </si>
  <si>
    <t>3B</t>
  </si>
  <si>
    <t>OD</t>
  </si>
  <si>
    <t>Black Stallion Airways</t>
  </si>
  <si>
    <t>BSA</t>
  </si>
  <si>
    <t>German International Air Lines</t>
  </si>
  <si>
    <t>GER</t>
  </si>
  <si>
    <t>TrasBrasil</t>
  </si>
  <si>
    <t>TBZ</t>
  </si>
  <si>
    <t>TransBrasil Airlines</t>
  </si>
  <si>
    <t>THS</t>
  </si>
  <si>
    <t>China SSS</t>
  </si>
  <si>
    <t>9C</t>
  </si>
  <si>
    <t>NJ</t>
  </si>
  <si>
    <t>AIR INDOCHINE</t>
  </si>
  <si>
    <t>IIA</t>
  </si>
  <si>
    <t>Happy Air</t>
  </si>
  <si>
    <t>HPY</t>
  </si>
  <si>
    <t>Solar Air</t>
  </si>
  <si>
    <t>SRB</t>
  </si>
  <si>
    <t>Air Mekong</t>
  </si>
  <si>
    <t>MKG</t>
  </si>
  <si>
    <t>Harbour Air (Priv)</t>
  </si>
  <si>
    <t>Air Hamburg (AHO)</t>
  </si>
  <si>
    <t>AHO</t>
  </si>
  <si>
    <t>ZABAIKAL AIRLINES</t>
  </si>
  <si>
    <t>Z6</t>
  </si>
  <si>
    <t>ZTT</t>
  </si>
  <si>
    <t>TransHolding</t>
  </si>
  <si>
    <t>THI</t>
  </si>
  <si>
    <t>SUR Lineas Aereas</t>
  </si>
  <si>
    <t>SZZ</t>
  </si>
  <si>
    <t>Aerolineas Africanas</t>
  </si>
  <si>
    <t>AA1</t>
  </si>
  <si>
    <t>Yeti Airways</t>
  </si>
  <si>
    <t>Yellowstone Club Private Shuttle</t>
  </si>
  <si>
    <t>Y1</t>
  </si>
  <si>
    <t>Caucasus Airlines</t>
  </si>
  <si>
    <t>Serbian Airlines</t>
  </si>
  <si>
    <t>S1</t>
  </si>
  <si>
    <t>SA1</t>
  </si>
  <si>
    <t>Windward Islands Airways</t>
  </si>
  <si>
    <t>WM</t>
  </si>
  <si>
    <t>TransHolding System</t>
  </si>
  <si>
    <t>YO</t>
  </si>
  <si>
    <t>TYS</t>
  </si>
  <si>
    <t>CCML Airlines</t>
  </si>
  <si>
    <t>CCC</t>
  </si>
  <si>
    <t>Small Planet Airlines</t>
  </si>
  <si>
    <t>ELC</t>
  </si>
  <si>
    <t>Fly Brasil</t>
  </si>
  <si>
    <t>F1</t>
  </si>
  <si>
    <t>FBL</t>
  </si>
  <si>
    <t>CB Airways UK ( Interliging Flights )</t>
  </si>
  <si>
    <t>CIF</t>
  </si>
  <si>
    <t>Fly Colombia ( Interliging Flights )</t>
  </si>
  <si>
    <t>3F</t>
  </si>
  <si>
    <t>3FF</t>
  </si>
  <si>
    <t>Trans Pas Air</t>
  </si>
  <si>
    <t>TP6</t>
  </si>
  <si>
    <t>Himalayan Airlines</t>
  </si>
  <si>
    <t>HYM</t>
  </si>
  <si>
    <t>Indya Airline Group</t>
  </si>
  <si>
    <t>IG1</t>
  </si>
  <si>
    <t>Sunwing</t>
  </si>
  <si>
    <t>Turkish Wings Domestic</t>
  </si>
  <si>
    <t>TWD</t>
  </si>
  <si>
    <t>Japan Regio</t>
  </si>
  <si>
    <t>ZXY</t>
  </si>
  <si>
    <t>OCEAN AIR CARGO</t>
  </si>
  <si>
    <t>IXO</t>
  </si>
  <si>
    <t>Norte Lineas Aereas</t>
  </si>
  <si>
    <t>N0</t>
  </si>
  <si>
    <t>Austral Brasil</t>
  </si>
  <si>
    <t>W7</t>
  </si>
  <si>
    <t>PEGASUS AIRLINES-</t>
  </si>
  <si>
    <t>Nihon.jet connect</t>
  </si>
  <si>
    <t>NX1</t>
  </si>
  <si>
    <t>Camair-co</t>
  </si>
  <si>
    <t>Sky Regional</t>
  </si>
  <si>
    <t xml:space="preserve">LSM International </t>
  </si>
  <si>
    <t>UWW</t>
  </si>
  <si>
    <t xml:space="preserve">Baikotovitchestrian Airlines </t>
  </si>
  <si>
    <t>BUU</t>
  </si>
  <si>
    <t xml:space="preserve">Luchsh Airlines </t>
  </si>
  <si>
    <t>L4</t>
  </si>
  <si>
    <t>LJJ</t>
  </si>
  <si>
    <t>ENTERair</t>
  </si>
  <si>
    <t>QQQ</t>
  </si>
  <si>
    <t>Air Cargo Germany</t>
  </si>
  <si>
    <t xml:space="preserve">Mongolian International Air Lines </t>
  </si>
  <si>
    <t>7M</t>
  </si>
  <si>
    <t>ZTF</t>
  </si>
  <si>
    <t>Tway Airlines</t>
  </si>
  <si>
    <t>TWB</t>
  </si>
  <si>
    <t>Papillon Grand Canyon Helicopters</t>
  </si>
  <si>
    <t>HI</t>
  </si>
  <si>
    <t>Jusur airways</t>
  </si>
  <si>
    <t>JSR</t>
  </si>
  <si>
    <t>NEXT Brasil</t>
  </si>
  <si>
    <t>XB</t>
  </si>
  <si>
    <t>NXB</t>
  </si>
  <si>
    <t xml:space="preserve">AeroWorld </t>
  </si>
  <si>
    <t>WER</t>
  </si>
  <si>
    <t>KH</t>
  </si>
  <si>
    <t>GNB Linhas Aereas</t>
  </si>
  <si>
    <t>Usa Sky Cargo</t>
  </si>
  <si>
    <t>ES2</t>
  </si>
  <si>
    <t>Hankook Airline</t>
  </si>
  <si>
    <t>HNX</t>
  </si>
  <si>
    <t>REDjet</t>
  </si>
  <si>
    <t>Red Jet Andes</t>
  </si>
  <si>
    <t>Red Jet Canada</t>
  </si>
  <si>
    <t>Sprintair</t>
  </si>
  <si>
    <t>Red Jet Mexico</t>
  </si>
  <si>
    <t>4X</t>
  </si>
  <si>
    <t>Marusya Airways</t>
  </si>
  <si>
    <t>MRS</t>
  </si>
  <si>
    <t>Era Alaska</t>
  </si>
  <si>
    <t>7H</t>
  </si>
  <si>
    <t>ERR</t>
  </si>
  <si>
    <t>AirRussia</t>
  </si>
  <si>
    <t>RRJ</t>
  </si>
  <si>
    <t>Hankook Air US</t>
  </si>
  <si>
    <t>H1</t>
  </si>
  <si>
    <t>HA1</t>
  </si>
  <si>
    <t>Carpatair Flight Training</t>
  </si>
  <si>
    <t>SMW</t>
  </si>
  <si>
    <t>I-Fly</t>
  </si>
  <si>
    <t>RSY</t>
  </si>
  <si>
    <t>Whitejets</t>
  </si>
  <si>
    <t>WTJ</t>
  </si>
  <si>
    <t>VickJet</t>
  </si>
  <si>
    <t>VKJ</t>
  </si>
  <si>
    <t>BVI Airways</t>
  </si>
  <si>
    <t>XV</t>
  </si>
  <si>
    <t>Hamburg Airways</t>
  </si>
  <si>
    <t>HAY</t>
  </si>
  <si>
    <t>SLC</t>
  </si>
  <si>
    <t>Zambezi Airlines (ZMA)</t>
  </si>
  <si>
    <t>ZJ</t>
  </si>
  <si>
    <t>Kan Air</t>
  </si>
  <si>
    <t>KND</t>
  </si>
  <si>
    <t>Air Cudlua</t>
  </si>
  <si>
    <t>CUD</t>
  </si>
  <si>
    <t>Polet Airlines (Priv)</t>
  </si>
  <si>
    <t>YQ</t>
  </si>
  <si>
    <t>Air Explore</t>
  </si>
  <si>
    <t>AXE</t>
  </si>
  <si>
    <t>12 North</t>
  </si>
  <si>
    <t>N12</t>
  </si>
  <si>
    <t>Holidays Czech Airlines</t>
  </si>
  <si>
    <t>HCC</t>
  </si>
  <si>
    <t>Comtel Air</t>
  </si>
  <si>
    <t>COE</t>
  </si>
  <si>
    <t>Mint Airways</t>
  </si>
  <si>
    <t>MIC</t>
  </si>
  <si>
    <t>Orbit Airlines</t>
  </si>
  <si>
    <t>OBT</t>
  </si>
  <si>
    <t>Air Bucharest</t>
  </si>
  <si>
    <t>BUR</t>
  </si>
  <si>
    <t>AlbaStar</t>
  </si>
  <si>
    <t>LAV</t>
  </si>
  <si>
    <t>Mauritania Airlines International</t>
  </si>
  <si>
    <t>L6</t>
  </si>
  <si>
    <t>MAT Airways</t>
  </si>
  <si>
    <t>6F</t>
  </si>
  <si>
    <t>MKD</t>
  </si>
  <si>
    <t>Asian Wings Airways</t>
  </si>
  <si>
    <t>AWM</t>
  </si>
  <si>
    <t>Air Arabia Egypt</t>
  </si>
  <si>
    <t>RBG</t>
  </si>
  <si>
    <t>Eagles Airlines</t>
  </si>
  <si>
    <t>EGS</t>
  </si>
  <si>
    <t>YES Airways</t>
  </si>
  <si>
    <t>YEP</t>
  </si>
  <si>
    <t>Alitalia Cityliner</t>
  </si>
  <si>
    <t>Direct Aero Services</t>
  </si>
  <si>
    <t>DSV</t>
  </si>
  <si>
    <t>Medallion Air</t>
  </si>
  <si>
    <t>MDP</t>
  </si>
  <si>
    <t>Orchid Airlines</t>
  </si>
  <si>
    <t>OI</t>
  </si>
  <si>
    <t>ORC</t>
  </si>
  <si>
    <t>Asia Wings</t>
  </si>
  <si>
    <t>AWA</t>
  </si>
  <si>
    <t>Georgian International Airlines</t>
  </si>
  <si>
    <t>GNN</t>
  </si>
  <si>
    <t>Air Batumi</t>
  </si>
  <si>
    <t>BTM</t>
  </si>
  <si>
    <t>Skywest Australia</t>
  </si>
  <si>
    <t>XR</t>
  </si>
  <si>
    <t>Nile Air</t>
  </si>
  <si>
    <t>NP</t>
  </si>
  <si>
    <t>NIA</t>
  </si>
  <si>
    <t>Feeder Airlines</t>
  </si>
  <si>
    <t>FDD</t>
  </si>
  <si>
    <t>Senegal Airlines</t>
  </si>
  <si>
    <t>SGG</t>
  </si>
  <si>
    <t>Fly 6ix</t>
  </si>
  <si>
    <t>Starbow Airlines</t>
  </si>
  <si>
    <t>Copenhagen Express</t>
  </si>
  <si>
    <t>0X</t>
  </si>
  <si>
    <t>CX0</t>
  </si>
  <si>
    <t>BusinessAir</t>
  </si>
  <si>
    <t>BCC</t>
  </si>
  <si>
    <t>SENIC AIRLINES</t>
  </si>
  <si>
    <t>YR</t>
  </si>
  <si>
    <t>XOJET</t>
  </si>
  <si>
    <t>XOJ</t>
  </si>
  <si>
    <t>Sky Wing Pacific</t>
  </si>
  <si>
    <t>Bateleur Air</t>
  </si>
  <si>
    <t>BEU</t>
  </si>
  <si>
    <t>Air Indus</t>
  </si>
  <si>
    <t>PP</t>
  </si>
  <si>
    <t>AI0</t>
  </si>
  <si>
    <t>U1</t>
  </si>
  <si>
    <t>Orbit International Airlines</t>
  </si>
  <si>
    <t>OAI</t>
  </si>
  <si>
    <t>Orbit Regional Airlines</t>
  </si>
  <si>
    <t>OAR</t>
  </si>
  <si>
    <t>Orbit Atlantic Airways</t>
  </si>
  <si>
    <t>OAN</t>
  </si>
  <si>
    <t>Volotea</t>
  </si>
  <si>
    <t>VOO</t>
  </si>
  <si>
    <t>Peach Aviation</t>
  </si>
  <si>
    <t>HTH</t>
  </si>
  <si>
    <t>Russia State Transport</t>
  </si>
  <si>
    <t>RSD</t>
  </si>
  <si>
    <t>Malaysia Wings</t>
  </si>
  <si>
    <t>MWI</t>
  </si>
  <si>
    <t>Aviabus</t>
  </si>
  <si>
    <t>ABI</t>
  </si>
  <si>
    <t>Michael Airlines</t>
  </si>
  <si>
    <t>DF</t>
  </si>
  <si>
    <t>MJG</t>
  </si>
  <si>
    <t>Korongo Airlines</t>
  </si>
  <si>
    <t>ZC</t>
  </si>
  <si>
    <t>KGO</t>
  </si>
  <si>
    <t>Indonesia Sky</t>
  </si>
  <si>
    <t>I5</t>
  </si>
  <si>
    <t>IDS</t>
  </si>
  <si>
    <t>Aws express</t>
  </si>
  <si>
    <t>B0</t>
  </si>
  <si>
    <t>Southjet</t>
  </si>
  <si>
    <t>SJS</t>
  </si>
  <si>
    <t>Southjet connect</t>
  </si>
  <si>
    <t>ZCS</t>
  </si>
  <si>
    <t>Southjet cargo</t>
  </si>
  <si>
    <t>XAN</t>
  </si>
  <si>
    <t>Iberia Express</t>
  </si>
  <si>
    <t>I2</t>
  </si>
  <si>
    <t>IBS</t>
  </si>
  <si>
    <t>Interjet (ABC Aerolineas)</t>
  </si>
  <si>
    <t>4O</t>
  </si>
  <si>
    <t>AirOnix</t>
  </si>
  <si>
    <t>Nordic Global Airlines</t>
  </si>
  <si>
    <t>NGB</t>
  </si>
  <si>
    <t>Scoot</t>
  </si>
  <si>
    <t>TZ</t>
  </si>
  <si>
    <t>Hi Fly (5K)</t>
  </si>
  <si>
    <t>China Northwest Airlines (WH)</t>
  </si>
  <si>
    <t>Zenith International Airline</t>
  </si>
  <si>
    <t>ZN</t>
  </si>
  <si>
    <t>ZNA</t>
  </si>
  <si>
    <t>Orbit Airlines Azerbaijan</t>
  </si>
  <si>
    <t>O1</t>
  </si>
  <si>
    <t>OAB</t>
  </si>
  <si>
    <t>Air Alps Aviation (A6)</t>
  </si>
  <si>
    <t>Flying kangaroo Airline</t>
  </si>
  <si>
    <t>FKA</t>
  </si>
  <si>
    <t>RusJet</t>
  </si>
  <si>
    <t>RSJ</t>
  </si>
  <si>
    <t>VietJet Air</t>
  </si>
  <si>
    <t>VJC</t>
  </si>
  <si>
    <t>Patriot Airways</t>
  </si>
  <si>
    <t>P4</t>
  </si>
  <si>
    <t>Vision Airlines (V2)</t>
  </si>
  <si>
    <t>RBY</t>
  </si>
  <si>
    <t>BQB Lineas Aereas</t>
  </si>
  <si>
    <t>5Q</t>
  </si>
  <si>
    <t>AirAsia Japan</t>
  </si>
  <si>
    <t>WAJ</t>
  </si>
  <si>
    <t>Yellowtail</t>
  </si>
  <si>
    <t>YE</t>
  </si>
  <si>
    <t>YEL</t>
  </si>
  <si>
    <t>Royal Airways</t>
  </si>
  <si>
    <t>RAW</t>
  </si>
  <si>
    <t>FlyHigh Airlines Ireland (FH)</t>
  </si>
  <si>
    <t>FHI</t>
  </si>
  <si>
    <t>Executive AirShare</t>
  </si>
  <si>
    <t>XSR</t>
  </si>
  <si>
    <t>Hebei Airlines</t>
  </si>
  <si>
    <t>HBH</t>
  </si>
  <si>
    <t>Air KBZ</t>
  </si>
  <si>
    <t>KBZ</t>
  </si>
  <si>
    <t>Aero VIP (2D)</t>
  </si>
  <si>
    <t>Yangon Airways Ltd.</t>
  </si>
  <si>
    <t>YH</t>
  </si>
  <si>
    <t>T.J. Air</t>
  </si>
  <si>
    <t>TJA</t>
  </si>
  <si>
    <t xml:space="preserve">SkyWork Airlines </t>
  </si>
  <si>
    <t>Maastricht Airlines</t>
  </si>
  <si>
    <t>Euro Jet</t>
  </si>
  <si>
    <t>Ukraine Atlantic</t>
  </si>
  <si>
    <t>UAT</t>
  </si>
  <si>
    <t>Nesma Airlines</t>
  </si>
  <si>
    <t>NMA</t>
  </si>
  <si>
    <t>East Horizon</t>
  </si>
  <si>
    <t>EHN</t>
  </si>
  <si>
    <t>Air Majoro</t>
  </si>
  <si>
    <t>MJP</t>
  </si>
  <si>
    <t>Rotana Jet</t>
  </si>
  <si>
    <t>RJD</t>
  </si>
  <si>
    <t>SOCHI AIR CHATER</t>
  </si>
  <si>
    <t>QER</t>
  </si>
  <si>
    <t xml:space="preserve">Denim Air </t>
  </si>
  <si>
    <t>Malindo Air</t>
  </si>
  <si>
    <t>MXD</t>
  </si>
  <si>
    <t>Hermes Airlines</t>
  </si>
  <si>
    <t>HRM</t>
  </si>
  <si>
    <t>Flightlink Tanzania</t>
  </si>
  <si>
    <t>Z9</t>
  </si>
  <si>
    <t>IzAvia</t>
  </si>
  <si>
    <t>I8</t>
  </si>
  <si>
    <t>Maryland Air</t>
  </si>
  <si>
    <t>M1</t>
  </si>
  <si>
    <t>M1F</t>
  </si>
  <si>
    <t>Insel Air (7I/INC) (Priv)</t>
  </si>
  <si>
    <t>7I</t>
  </si>
  <si>
    <t>VivaColombia</t>
  </si>
  <si>
    <t>VVC</t>
  </si>
  <si>
    <t>Flybe Finland Oy</t>
  </si>
  <si>
    <t>FCM</t>
  </si>
  <si>
    <t>Bingo Airways</t>
  </si>
  <si>
    <t>BGY</t>
  </si>
  <si>
    <t>Bluebird Airways (BZ)</t>
  </si>
  <si>
    <t>BBG</t>
  </si>
  <si>
    <t>Apache Air</t>
  </si>
  <si>
    <t>ZM</t>
  </si>
  <si>
    <t>IWA</t>
  </si>
  <si>
    <t>MHS Aviation GmbH</t>
  </si>
  <si>
    <t>Jettor Airlines</t>
  </si>
  <si>
    <t>JTO</t>
  </si>
  <si>
    <t>Flyme (VP)</t>
  </si>
  <si>
    <t>VQI</t>
  </si>
  <si>
    <t>Thai Lion Air</t>
  </si>
  <si>
    <t>Golden Myanmar Airlines</t>
  </si>
  <si>
    <t>GMR</t>
  </si>
  <si>
    <t>Canaryfly</t>
  </si>
  <si>
    <t>CNF</t>
  </si>
  <si>
    <t>Sunrise Airways</t>
  </si>
  <si>
    <t>KSZ</t>
  </si>
  <si>
    <t>National Air Cargo</t>
  </si>
  <si>
    <t>NCR</t>
  </si>
  <si>
    <t>Eastern Atlantic Virtual Airlines</t>
  </si>
  <si>
    <t>EAV</t>
  </si>
  <si>
    <t>Citilink Indonesia</t>
  </si>
  <si>
    <t>QG</t>
  </si>
  <si>
    <t>Transair</t>
  </si>
  <si>
    <t>TTZ</t>
  </si>
  <si>
    <t>Comfort Express Virtual Charters Albany</t>
  </si>
  <si>
    <t>EVC</t>
  </si>
  <si>
    <t>Comfort Express Virtual Charters</t>
  </si>
  <si>
    <t>CEO</t>
  </si>
  <si>
    <t>FLYJET</t>
  </si>
  <si>
    <t>FYJ</t>
  </si>
  <si>
    <t>Snowbird Airlines</t>
  </si>
  <si>
    <t>SBD</t>
  </si>
  <si>
    <t>Russkie Krylya</t>
  </si>
  <si>
    <t>KRY</t>
  </si>
  <si>
    <t>Kharkiv Airlines</t>
  </si>
  <si>
    <t>KHK</t>
  </si>
  <si>
    <t>XAIR USA</t>
  </si>
  <si>
    <t>XA</t>
  </si>
  <si>
    <t>XAU</t>
  </si>
  <si>
    <t>Air Costa</t>
  </si>
  <si>
    <t>Simrik Airlines</t>
  </si>
  <si>
    <t>RMK</t>
  </si>
  <si>
    <t>XPTO</t>
  </si>
  <si>
    <t>XPT</t>
  </si>
  <si>
    <t>Royal Flight</t>
  </si>
  <si>
    <t>DME</t>
  </si>
  <si>
    <t>BBN-Airways</t>
  </si>
  <si>
    <t>EGH</t>
  </si>
  <si>
    <t>Tomsk-Avia</t>
  </si>
  <si>
    <t>TKS</t>
  </si>
  <si>
    <t>Malawian Airlines</t>
  </si>
  <si>
    <t xml:space="preserve">Yeti Airlines </t>
  </si>
  <si>
    <t>NYT</t>
  </si>
  <si>
    <t>Skyline Ulasim Ticaret A.S.</t>
  </si>
  <si>
    <t>KCU</t>
  </si>
  <si>
    <t>Envoy Air</t>
  </si>
  <si>
    <t>ENY</t>
  </si>
  <si>
    <t>CARICOM AIRWAYS (BARBADOS) INC.</t>
  </si>
  <si>
    <t>CCB</t>
  </si>
  <si>
    <t>Rainbow Air (RAI)</t>
  </si>
  <si>
    <t>RN</t>
  </si>
  <si>
    <t>RAB</t>
  </si>
  <si>
    <t>Rainbow Air Canada</t>
  </si>
  <si>
    <t>RAY</t>
  </si>
  <si>
    <t>Rainbow Air Polynesia</t>
  </si>
  <si>
    <t>RPO</t>
  </si>
  <si>
    <t>Rainbow Air Euro</t>
  </si>
  <si>
    <t>RUE</t>
  </si>
  <si>
    <t>Rainbow Air US</t>
  </si>
  <si>
    <t>RM</t>
  </si>
  <si>
    <t>RNY</t>
  </si>
  <si>
    <t>Transilvania</t>
  </si>
  <si>
    <t>TNS</t>
  </si>
  <si>
    <t>Dobrolet</t>
  </si>
  <si>
    <t>DOB</t>
  </si>
  <si>
    <t>Spike Airlines</t>
  </si>
  <si>
    <t>SAL</t>
  </si>
  <si>
    <t>Grand Cru Airlines</t>
  </si>
  <si>
    <t>GCA</t>
  </si>
  <si>
    <t>Go2Sky</t>
  </si>
  <si>
    <t>RLX</t>
  </si>
  <si>
    <t>All Argentina</t>
  </si>
  <si>
    <t>AL1</t>
  </si>
  <si>
    <t>All America</t>
  </si>
  <si>
    <t>AL2</t>
  </si>
  <si>
    <t>All Asia</t>
  </si>
  <si>
    <t>AL3</t>
  </si>
  <si>
    <t>All Africa</t>
  </si>
  <si>
    <t>99F</t>
  </si>
  <si>
    <t>J88</t>
  </si>
  <si>
    <t>All Europe</t>
  </si>
  <si>
    <t>N99</t>
  </si>
  <si>
    <t>All Spain</t>
  </si>
  <si>
    <t>N77</t>
  </si>
  <si>
    <t>Regional Air Iceland</t>
  </si>
  <si>
    <t>9N</t>
  </si>
  <si>
    <t>N78</t>
  </si>
  <si>
    <t>Voestar</t>
  </si>
  <si>
    <t>8K</t>
  </si>
  <si>
    <t>K88</t>
  </si>
  <si>
    <t>All Colombia</t>
  </si>
  <si>
    <t>7KK</t>
  </si>
  <si>
    <t>Regionalia Uruguay</t>
  </si>
  <si>
    <t>2X</t>
  </si>
  <si>
    <t>2K2</t>
  </si>
  <si>
    <t>Regionalia Venezuela</t>
  </si>
  <si>
    <t>9XX</t>
  </si>
  <si>
    <t>Regionalia Chile</t>
  </si>
  <si>
    <t>9J</t>
  </si>
  <si>
    <t>Vuela Cuba</t>
  </si>
  <si>
    <t>6C</t>
  </si>
  <si>
    <t>6CC</t>
  </si>
  <si>
    <t>All Australia</t>
  </si>
  <si>
    <t>8K8</t>
  </si>
  <si>
    <t>Fly Europa</t>
  </si>
  <si>
    <t>RWW</t>
  </si>
  <si>
    <t>FlyPortugal</t>
  </si>
  <si>
    <t>FPT</t>
  </si>
  <si>
    <t>Name</t>
  </si>
  <si>
    <t>AeroMéxico</t>
  </si>
  <si>
    <t>Air Caraïbes</t>
  </si>
  <si>
    <t>20</t>
  </si>
  <si>
    <t>Cubana de Aviación</t>
  </si>
  <si>
    <t>Gol Transportes Aéreos</t>
  </si>
  <si>
    <t>Malmö Aviation</t>
  </si>
  <si>
    <t>Malév</t>
  </si>
  <si>
    <t>Régional</t>
  </si>
  <si>
    <t>Widerøe</t>
  </si>
  <si>
    <t>11</t>
  </si>
  <si>
    <t>99</t>
  </si>
  <si>
    <t>01</t>
  </si>
  <si>
    <t>ЯП</t>
  </si>
  <si>
    <t>Buquebus Líneas Aéreas</t>
  </si>
  <si>
    <t>88</t>
  </si>
  <si>
    <t>69</t>
  </si>
  <si>
    <t>МИ</t>
  </si>
  <si>
    <t>12</t>
  </si>
  <si>
    <t>Helitt Líneas Aéreas</t>
  </si>
  <si>
    <t>666</t>
  </si>
  <si>
    <t>76</t>
  </si>
  <si>
    <t>77</t>
  </si>
  <si>
    <t>78</t>
  </si>
  <si>
    <t>24</t>
  </si>
  <si>
    <t>13</t>
  </si>
  <si>
    <t>Regionalia México</t>
  </si>
  <si>
    <t>Salsa d'Haiti</t>
  </si>
  <si>
    <t>Delay</t>
  </si>
  <si>
    <t>Turnaround</t>
  </si>
  <si>
    <t>Turnaroundtotaal</t>
  </si>
  <si>
    <t>Som van Turnaroundtotaal</t>
  </si>
  <si>
    <t>Periode</t>
  </si>
  <si>
    <t>Aanduiding</t>
  </si>
  <si>
    <t>London Gatwick</t>
  </si>
  <si>
    <t>Curacao</t>
  </si>
  <si>
    <t>Willemstad</t>
  </si>
  <si>
    <t>Mallorca</t>
  </si>
  <si>
    <t>O'Hare International</t>
  </si>
  <si>
    <t>Wake</t>
  </si>
  <si>
    <t>Capaciteit</t>
  </si>
  <si>
    <t>Vracht</t>
  </si>
  <si>
    <t>M</t>
  </si>
  <si>
    <t>British Aerospace</t>
  </si>
  <si>
    <t>BAe 146-100 Pax</t>
  </si>
  <si>
    <t>BAe 146-200 Pax</t>
  </si>
  <si>
    <t>BAe 146-300 Pax</t>
  </si>
  <si>
    <t>BAe 146 all pax models</t>
  </si>
  <si>
    <t>14F</t>
  </si>
  <si>
    <t>BAe 146 Freighter (-100/200/300QT &amp; QC)</t>
  </si>
  <si>
    <t>14X</t>
  </si>
  <si>
    <t>BAe 146 Freighter (-100QT &amp; QC)</t>
  </si>
  <si>
    <t>14Y</t>
  </si>
  <si>
    <t>BAe 146 Freighter (-200QT &amp; QC)</t>
  </si>
  <si>
    <t>14Z</t>
  </si>
  <si>
    <t>Airbus</t>
  </si>
  <si>
    <t>Airbus A310 all pax models</t>
  </si>
  <si>
    <t>H</t>
  </si>
  <si>
    <t>Airbus A310-200 pax</t>
  </si>
  <si>
    <t>Airbus A310-300 pax</t>
  </si>
  <si>
    <t>31F</t>
  </si>
  <si>
    <t>Airbus A310 Freighter</t>
  </si>
  <si>
    <t>31X</t>
  </si>
  <si>
    <t>Airbus A310-200 Freighter</t>
  </si>
  <si>
    <t>31Y</t>
  </si>
  <si>
    <t>Airbus A310-300 Freighter</t>
  </si>
  <si>
    <t>Airbus A320-100/200</t>
  </si>
  <si>
    <t>Airbus A321-100/200</t>
  </si>
  <si>
    <t>32S</t>
  </si>
  <si>
    <t>n/a</t>
  </si>
  <si>
    <t>Airbus A318/319/320/321</t>
  </si>
  <si>
    <t>Airbus A330 all models</t>
  </si>
  <si>
    <t>Airbus A340 all models</t>
  </si>
  <si>
    <t>Airbus A380 pax</t>
  </si>
  <si>
    <t>38F</t>
  </si>
  <si>
    <t>Airbus A380 Freighter</t>
  </si>
  <si>
    <t>Boeing 707-300 pax</t>
  </si>
  <si>
    <t>Boeing 707/720 all pax models</t>
  </si>
  <si>
    <t>70F</t>
  </si>
  <si>
    <t>Boeing 707 Freighter</t>
  </si>
  <si>
    <t>70M</t>
  </si>
  <si>
    <t>Boeing 707 Combi</t>
  </si>
  <si>
    <t>Boeing 727-100 pax</t>
  </si>
  <si>
    <t>Boeing 727-200 pax</t>
  </si>
  <si>
    <t>Boeing 727 all pax models</t>
  </si>
  <si>
    <t>72B</t>
  </si>
  <si>
    <t>Boeing 727-100 Mixed Configuration</t>
  </si>
  <si>
    <t>72C</t>
  </si>
  <si>
    <t>Boeing 727-200 Mixed Configuration</t>
  </si>
  <si>
    <t>72F</t>
  </si>
  <si>
    <t>Boeing 727 Freighter (-100/200)</t>
  </si>
  <si>
    <t>72M</t>
  </si>
  <si>
    <t>Boeing 727 Combi</t>
  </si>
  <si>
    <t>72S</t>
  </si>
  <si>
    <t>Boeing 727-200 Advanced pax</t>
  </si>
  <si>
    <t>72X</t>
  </si>
  <si>
    <t>Boeing 727-100 Freighter</t>
  </si>
  <si>
    <t>72Y</t>
  </si>
  <si>
    <t>Boeing 727-200 Freighter</t>
  </si>
  <si>
    <t>Boeing 737-100 pax</t>
  </si>
  <si>
    <t>Boeing 737-200 pax</t>
  </si>
  <si>
    <t>Boeing 737-300 pax</t>
  </si>
  <si>
    <t>Boeing 737-400 pax</t>
  </si>
  <si>
    <t>Boeing 737-500 pax</t>
  </si>
  <si>
    <t>Boeing 737-600 pax</t>
  </si>
  <si>
    <t>Boeing 737 all pax models</t>
  </si>
  <si>
    <t>Boeing 737-800 pax</t>
  </si>
  <si>
    <t>Boeing 737-900 pax</t>
  </si>
  <si>
    <t>73F</t>
  </si>
  <si>
    <t>Boeing 737 all Freighter models</t>
  </si>
  <si>
    <t>Boeing 737-700 pax</t>
  </si>
  <si>
    <t>73H</t>
  </si>
  <si>
    <t>Boeing 737-800 (winglets) pax</t>
  </si>
  <si>
    <t>73M</t>
  </si>
  <si>
    <t>Boeing 737-200 Combi</t>
  </si>
  <si>
    <t>73W</t>
  </si>
  <si>
    <t>Boeing 737-700 (winglets) pax</t>
  </si>
  <si>
    <t>73X</t>
  </si>
  <si>
    <t>Boeing 737-200 Freighter</t>
  </si>
  <si>
    <t>73Y</t>
  </si>
  <si>
    <t>Boeing 737-300 Freighter</t>
  </si>
  <si>
    <t>Boeing 747-100 pax</t>
  </si>
  <si>
    <t>Boeing 747-200 pax</t>
  </si>
  <si>
    <t>Boeing 747-300 pax</t>
  </si>
  <si>
    <t>Boeing 747-400 pax</t>
  </si>
  <si>
    <t>Boeing 747 all pax models</t>
  </si>
  <si>
    <t>74C</t>
  </si>
  <si>
    <t>Boeing 747-200 Combi</t>
  </si>
  <si>
    <t>74D</t>
  </si>
  <si>
    <t>Boeing 747-300 Combi</t>
  </si>
  <si>
    <t>74E</t>
  </si>
  <si>
    <t>Boeing 747-400 Combi</t>
  </si>
  <si>
    <t>74F</t>
  </si>
  <si>
    <t>Boeing 747 all Freighter models</t>
  </si>
  <si>
    <t>74J</t>
  </si>
  <si>
    <t>Boeing 747-400 (Domestic) pax</t>
  </si>
  <si>
    <t>N74S</t>
  </si>
  <si>
    <t>74M</t>
  </si>
  <si>
    <t>Boeing 747 all Combi models</t>
  </si>
  <si>
    <t>Boeing 747SR pax</t>
  </si>
  <si>
    <t>74T</t>
  </si>
  <si>
    <t>Boeing 747-100 Freighter</t>
  </si>
  <si>
    <t>74U</t>
  </si>
  <si>
    <t>Boeing 747-300 / 747-200 SUD Freighter</t>
  </si>
  <si>
    <t>74V</t>
  </si>
  <si>
    <t>Boeing 747SR Freighter</t>
  </si>
  <si>
    <t>74X</t>
  </si>
  <si>
    <t>Boeing 747-200 Freighter</t>
  </si>
  <si>
    <t>74Y</t>
  </si>
  <si>
    <t>Boeing 747-400 Freighter</t>
  </si>
  <si>
    <t>Boeing 757-200 pax</t>
  </si>
  <si>
    <t>Boeing 757-300 pax</t>
  </si>
  <si>
    <t>Boeing 757 all pax models</t>
  </si>
  <si>
    <t>75F</t>
  </si>
  <si>
    <t>75M</t>
  </si>
  <si>
    <t>Boeing 757 Mixed Configuration</t>
  </si>
  <si>
    <t>Boeing 767-200 pax</t>
  </si>
  <si>
    <t>Boeing 767-300 pax</t>
  </si>
  <si>
    <t>Boeing 767-400 pax</t>
  </si>
  <si>
    <t>Boeing 767 all pax models</t>
  </si>
  <si>
    <t>76F</t>
  </si>
  <si>
    <t>Boeing 767 all Freighter models</t>
  </si>
  <si>
    <t>76X</t>
  </si>
  <si>
    <t>Boeing 767-200 Freighter</t>
  </si>
  <si>
    <t>76Y</t>
  </si>
  <si>
    <t>Boeing 767-300 Freighter</t>
  </si>
  <si>
    <t>Boeing 777-200 pax</t>
  </si>
  <si>
    <t>Boeing 777-300 pax</t>
  </si>
  <si>
    <t>Boeing 777 all pax models</t>
  </si>
  <si>
    <t>Antonov</t>
  </si>
  <si>
    <t>Antonov AN-28 / PZL Miele M-28 Skytruck</t>
  </si>
  <si>
    <t>Airbus Industrie A300 pax</t>
  </si>
  <si>
    <t>AB4</t>
  </si>
  <si>
    <t>Airbus Industrie A300B2/B4/C4 pax</t>
  </si>
  <si>
    <t>AB6</t>
  </si>
  <si>
    <t>Airbus Industrie A300-600 pax</t>
  </si>
  <si>
    <t>Airbus Industrie A300-600ST Beluga Freighter</t>
  </si>
  <si>
    <t>Airbus Industrie A300 Freighter</t>
  </si>
  <si>
    <t>Airbus Industrie A300C4/F4 Freighter</t>
  </si>
  <si>
    <t>Airbus Industrie A600-600 Freighter</t>
  </si>
  <si>
    <t>Gulfstream</t>
  </si>
  <si>
    <t>Gulfstream/Rockwell (Aero) Commander/Turbo Commander</t>
  </si>
  <si>
    <t>Ayres</t>
  </si>
  <si>
    <t>Ayres LM-200 Loadmaster</t>
  </si>
  <si>
    <t>AN6</t>
  </si>
  <si>
    <t>Antonov AN-26 / AN-30 /AN-32</t>
  </si>
  <si>
    <t>Aerospatiale</t>
  </si>
  <si>
    <t>Eurocopter (Aerospatiale) SA330 Puma / AS332 Super Puma</t>
  </si>
  <si>
    <t>Avro</t>
  </si>
  <si>
    <t>Avro RJ100 Avroliner</t>
  </si>
  <si>
    <t>Avro RJ70 Avroliner</t>
  </si>
  <si>
    <t>Avro RJ85 Avroliner</t>
  </si>
  <si>
    <t>Avro RJ70 / RJ85 / RJ100 Avroliner</t>
  </si>
  <si>
    <t>Avro RJX85 / RJX100</t>
  </si>
  <si>
    <t>Aerospatiale/Alenia ATR 42/ ATR 72</t>
  </si>
  <si>
    <t>British Aerospace (BAC) One Eleven / RomBAC One Eleven</t>
  </si>
  <si>
    <t>B12</t>
  </si>
  <si>
    <t>British Aerospace (BAC) One Eleven 200</t>
  </si>
  <si>
    <t>B13</t>
  </si>
  <si>
    <t>British Aerospace (BAC) One Eleven 300</t>
  </si>
  <si>
    <t>B14</t>
  </si>
  <si>
    <t>British Aerospace (BAC) One Eleven 400/475</t>
  </si>
  <si>
    <t>B15</t>
  </si>
  <si>
    <t>British Aerospace (BAC) One Eleven 500 / RomBAC One Eleven</t>
  </si>
  <si>
    <t>Boeing 720B pax</t>
  </si>
  <si>
    <t>BE1</t>
  </si>
  <si>
    <t xml:space="preserve">Beechcraft </t>
  </si>
  <si>
    <t>Beechcraft 1900/1900C/1900D</t>
  </si>
  <si>
    <t>BE2</t>
  </si>
  <si>
    <t>Beechcraft twin piston engines</t>
  </si>
  <si>
    <t>Beechcraft light aircraft</t>
  </si>
  <si>
    <t>Beechcraft 1900D</t>
  </si>
  <si>
    <t>BEP</t>
  </si>
  <si>
    <t>Beechcraft light aircraft - single engine</t>
  </si>
  <si>
    <t>Beechcfrat 1900/1900C</t>
  </si>
  <si>
    <t>Beechcraft light aircraft - twin turboprop engine</t>
  </si>
  <si>
    <t>Bell</t>
  </si>
  <si>
    <t>Bell Helicopters</t>
  </si>
  <si>
    <t>Pilatus</t>
  </si>
  <si>
    <t>BUS</t>
  </si>
  <si>
    <t>Bus</t>
  </si>
  <si>
    <t>Canadair Global Express</t>
  </si>
  <si>
    <t>Cessna</t>
  </si>
  <si>
    <t>Cessna light aircraft - single piston engine</t>
  </si>
  <si>
    <t>CN2</t>
  </si>
  <si>
    <t>Cessna light aircraft - twin piston engines</t>
  </si>
  <si>
    <t>Cessna light aircraft</t>
  </si>
  <si>
    <t>Cessna light aircraft - single turboprop engine</t>
  </si>
  <si>
    <t>Cessna Citation</t>
  </si>
  <si>
    <t>Cessna light aircraft - twin turboprop engines</t>
  </si>
  <si>
    <t>Canadair Regional Jet</t>
  </si>
  <si>
    <t>CASA</t>
  </si>
  <si>
    <t>CASA / IPTN CN-235</t>
  </si>
  <si>
    <t>Convair</t>
  </si>
  <si>
    <t>Convair CV-440 Metropolitan pax</t>
  </si>
  <si>
    <t>Convair CV-580 pax</t>
  </si>
  <si>
    <t>Convair CV-240 / 440 / 580 / 600 / 640 Freighter</t>
  </si>
  <si>
    <t>Convair CV-240 / 440 / 580 / 600 / 640 pax</t>
  </si>
  <si>
    <t>Convair CV-240 Freighter</t>
  </si>
  <si>
    <t>CVX</t>
  </si>
  <si>
    <t>Convair CV-440 Freighter</t>
  </si>
  <si>
    <t>CVY</t>
  </si>
  <si>
    <t>Convair CV-580 / 600 / 640 Freighter</t>
  </si>
  <si>
    <t>Curtiss</t>
  </si>
  <si>
    <t>Douglas</t>
  </si>
  <si>
    <t>Douglas DC-10 pax</t>
  </si>
  <si>
    <t>D11</t>
  </si>
  <si>
    <t>Douglas DC-10-10/15 pax</t>
  </si>
  <si>
    <t>D1C</t>
  </si>
  <si>
    <t>Douglas DC-10-30/40 pax</t>
  </si>
  <si>
    <t>D1F</t>
  </si>
  <si>
    <t>Douglas DC-10 all Freighters</t>
  </si>
  <si>
    <t>D1M</t>
  </si>
  <si>
    <t>Douglas DC-10 all Combi models</t>
  </si>
  <si>
    <t>D1X</t>
  </si>
  <si>
    <t>Douglas DC-10-10 Freighter</t>
  </si>
  <si>
    <t>D1Y</t>
  </si>
  <si>
    <t>Douglas DC-10-30 / 40 Freighters</t>
  </si>
  <si>
    <t>Fairchild</t>
  </si>
  <si>
    <t>Douglas DC-3 Freighter</t>
  </si>
  <si>
    <t>Douglas DC-6A/B/C Freighter</t>
  </si>
  <si>
    <t>D8F</t>
  </si>
  <si>
    <t>Douglas DC-8 all Freighters</t>
  </si>
  <si>
    <t>Douglas DC-8-62 pax</t>
  </si>
  <si>
    <t>D8M</t>
  </si>
  <si>
    <t>Douglas DC-8 all Combi models</t>
  </si>
  <si>
    <t>Douglas DC-8-72 pax</t>
  </si>
  <si>
    <t>Douglas DC-8-50 Freighter</t>
  </si>
  <si>
    <t>D8X</t>
  </si>
  <si>
    <t>Douglas DC-8-61 / 62 / 63 Freighters</t>
  </si>
  <si>
    <t>D8Y</t>
  </si>
  <si>
    <t>Douglas DC-8-71 / 72 / 73 Freighters</t>
  </si>
  <si>
    <t>Douglas DC-9-10 pax</t>
  </si>
  <si>
    <t>Douglas DC-9-20 pax</t>
  </si>
  <si>
    <t>Douglas DC-9-30 pax</t>
  </si>
  <si>
    <t>Douglas DC-9-40 pax</t>
  </si>
  <si>
    <t>Douglas DC-9-50 pax</t>
  </si>
  <si>
    <t>D9C</t>
  </si>
  <si>
    <t>Douglas DC-9-30 Freighter</t>
  </si>
  <si>
    <t>D9F</t>
  </si>
  <si>
    <t>Douglas DC-9-40 Freighter</t>
  </si>
  <si>
    <t>Douglas DC-9 all Freighters</t>
  </si>
  <si>
    <t>D9X</t>
  </si>
  <si>
    <t>Douglas DC-9-10 Freighter</t>
  </si>
  <si>
    <t>Douglas DC-3 pax</t>
  </si>
  <si>
    <t>Douglas DC6A/B pax</t>
  </si>
  <si>
    <t>DC8</t>
  </si>
  <si>
    <t>Douglas DC-8 all pax models</t>
  </si>
  <si>
    <t>Douglas DC-9 all pax models</t>
  </si>
  <si>
    <t>DF2</t>
  </si>
  <si>
    <t>Dassault</t>
  </si>
  <si>
    <t>Dassault (Breguet Mystere) Falcon 10 / 100 / 20 / 200 / 2000</t>
  </si>
  <si>
    <t>DF3</t>
  </si>
  <si>
    <t>Dassault (Breguet Mystere) Falcon 50 / 900</t>
  </si>
  <si>
    <t>DFL</t>
  </si>
  <si>
    <t>Dassault (Breguet Mystere) Falcon</t>
  </si>
  <si>
    <t>De Haviland Canada</t>
  </si>
  <si>
    <t>DH8</t>
  </si>
  <si>
    <t>De Havilland Canada DHC-8 Dash 8 all models</t>
  </si>
  <si>
    <t>DHB</t>
  </si>
  <si>
    <t>De Havilland Canada DHC-2 Beaver / Turbo Beaver</t>
  </si>
  <si>
    <t>De Havilland Canada DHC-3 Turbo Otter</t>
  </si>
  <si>
    <t>DHO</t>
  </si>
  <si>
    <t>De Havilland Canada DHC-3 Otter / Turbo Otter</t>
  </si>
  <si>
    <t>DHS</t>
  </si>
  <si>
    <t>Embraer</t>
  </si>
  <si>
    <t>Embraer EMB.120 Brasilia</t>
  </si>
  <si>
    <t>Embraer EMB.110 Bandeirnate</t>
  </si>
  <si>
    <t>EMJ</t>
  </si>
  <si>
    <t>Embraer 170/190</t>
  </si>
  <si>
    <t>Embraer RJ145 Amazon</t>
  </si>
  <si>
    <t>Embraer RJ135 / RJ140 / RJ145</t>
  </si>
  <si>
    <t>Fokker F.28 Fellowship 1000</t>
  </si>
  <si>
    <t>F22</t>
  </si>
  <si>
    <t>Fokker F.28 Fellowship 2000</t>
  </si>
  <si>
    <t>F23</t>
  </si>
  <si>
    <t>Fokker F.28 Fellowship 3000</t>
  </si>
  <si>
    <t>F24</t>
  </si>
  <si>
    <t>Fokker F.28 Fellowship 4000</t>
  </si>
  <si>
    <t>Fokker F.27 Friendship / Fairchild F.27</t>
  </si>
  <si>
    <t>Fokker F.28 Fellowship</t>
  </si>
  <si>
    <t>FA7</t>
  </si>
  <si>
    <t>Fairchild Dornier 728JET</t>
  </si>
  <si>
    <t>FK7</t>
  </si>
  <si>
    <t>Fairchild FH.227</t>
  </si>
  <si>
    <t>Grumman</t>
  </si>
  <si>
    <t>Grumman G.21 Goose</t>
  </si>
  <si>
    <t>GRJ</t>
  </si>
  <si>
    <t>Gulfstream Aerospace G-1159 Gulfstream II / III / IV / V</t>
  </si>
  <si>
    <t>Grumman G.73 Turbo Mallard</t>
  </si>
  <si>
    <t>British Aerospace (Hawker Siddeley) HS.125</t>
  </si>
  <si>
    <t>Helio</t>
  </si>
  <si>
    <t>HOV</t>
  </si>
  <si>
    <t>Hovercraft</t>
  </si>
  <si>
    <t>Hawker</t>
  </si>
  <si>
    <t>Hawker Siddeley HS.748</t>
  </si>
  <si>
    <t>Ilyushin</t>
  </si>
  <si>
    <t>Ilyushin IL96-300 pax</t>
  </si>
  <si>
    <t>I9F</t>
  </si>
  <si>
    <t>Ilyushin IL96 Freighters</t>
  </si>
  <si>
    <t>I9M</t>
  </si>
  <si>
    <t>Ilyushin IL96M pax</t>
  </si>
  <si>
    <t>I9X</t>
  </si>
  <si>
    <t>Ilyushin IL96-300 Freighter</t>
  </si>
  <si>
    <t>I9Y</t>
  </si>
  <si>
    <t>Ilyushin IL96T Freighter</t>
  </si>
  <si>
    <t>IL9</t>
  </si>
  <si>
    <t>Ilyushin IL96 pax</t>
  </si>
  <si>
    <t>British Aerospace Jetstream 31 / 32 / 41</t>
  </si>
  <si>
    <t>L/M</t>
  </si>
  <si>
    <t>Junkers</t>
  </si>
  <si>
    <t>Lockheed</t>
  </si>
  <si>
    <t>Lockheed L-1011 Tristar pax</t>
  </si>
  <si>
    <t>L11</t>
  </si>
  <si>
    <t>Lockheed L-1011 1 / 50 / 100 / 150 / 200 / 250 Tristar pax</t>
  </si>
  <si>
    <t>L15</t>
  </si>
  <si>
    <t>Lockheed L-1011 500 Tristar pax</t>
  </si>
  <si>
    <t>L1F</t>
  </si>
  <si>
    <t>Lockheed L-1011 Tristar Freighter</t>
  </si>
  <si>
    <t>Launch - Boat</t>
  </si>
  <si>
    <t>Limousine</t>
  </si>
  <si>
    <t>Lockheed L-188 Electra pax</t>
  </si>
  <si>
    <t>Lockheed L-188 Electra Freighter</t>
  </si>
  <si>
    <t>LOM</t>
  </si>
  <si>
    <t>Lockheed L-188 Electra Mixed Configuration</t>
  </si>
  <si>
    <t>Gates</t>
  </si>
  <si>
    <t>Gates Learjet</t>
  </si>
  <si>
    <t>McDonnell Douglas MD11 pax</t>
  </si>
  <si>
    <t>McDonnell Douglas MD11 Freighter</t>
  </si>
  <si>
    <t>M1M</t>
  </si>
  <si>
    <t>McDonnell Douglas MD11 Mixed Configuration</t>
  </si>
  <si>
    <t>M80</t>
  </si>
  <si>
    <t>MD80</t>
  </si>
  <si>
    <t>McDonnell Douglas MD80</t>
  </si>
  <si>
    <t>McDonnell Douglas MD81</t>
  </si>
  <si>
    <t>McDonnell Douglas MD82</t>
  </si>
  <si>
    <t>McDonnell Douglas MD83</t>
  </si>
  <si>
    <t>McDonnell Douglas MD87</t>
  </si>
  <si>
    <t>McDonnell Douglas MD88</t>
  </si>
  <si>
    <t>McDonnell Douglas MD90</t>
  </si>
  <si>
    <t>MIL</t>
  </si>
  <si>
    <t>MIL Mi-8 / Mi-17 / Mi-171 / Mil-172</t>
  </si>
  <si>
    <t>Mitsubishi</t>
  </si>
  <si>
    <t>Eurocopter (Aerospatiale) AS350 Ecureuil / AS355 Ecureuil 2</t>
  </si>
  <si>
    <t>PA1</t>
  </si>
  <si>
    <t>Piper light aircraft - single piston engine</t>
  </si>
  <si>
    <t>Piper light aircraft - twin piston engines</t>
  </si>
  <si>
    <t>Piper light aircraft</t>
  </si>
  <si>
    <t>Piper light aircraft - twin turboprop engines</t>
  </si>
  <si>
    <t>Partenavia</t>
  </si>
  <si>
    <t>Saab</t>
  </si>
  <si>
    <t>Sikorsky</t>
  </si>
  <si>
    <t>Shorts</t>
  </si>
  <si>
    <t>Tupolev</t>
  </si>
  <si>
    <t>Train</t>
  </si>
  <si>
    <t>Tupolev Tu134</t>
  </si>
  <si>
    <t>Tupolev Tu154</t>
  </si>
  <si>
    <t>Vickers</t>
  </si>
  <si>
    <t>Yakovlev</t>
  </si>
  <si>
    <t>Yakovlev Yak 42</t>
  </si>
  <si>
    <t>Yakovlev Yak 40</t>
  </si>
  <si>
    <t>Harbin</t>
  </si>
  <si>
    <t>YN7</t>
  </si>
  <si>
    <t>Xi'an</t>
  </si>
  <si>
    <t>Xian Yunshuji Y7</t>
  </si>
  <si>
    <t>Nihon Aircraft</t>
  </si>
  <si>
    <t/>
  </si>
  <si>
    <t>Merk</t>
  </si>
  <si>
    <t>Type</t>
  </si>
  <si>
    <t>33F</t>
  </si>
  <si>
    <t>A33F</t>
  </si>
  <si>
    <t>A31F</t>
  </si>
  <si>
    <t>Freighter</t>
  </si>
  <si>
    <t>Airbus A330-200 Freighter</t>
  </si>
  <si>
    <t>359</t>
  </si>
  <si>
    <t>351</t>
  </si>
  <si>
    <t>A351</t>
  </si>
  <si>
    <t>Airbus A350-1000</t>
  </si>
  <si>
    <t>Zomerdrukte</t>
  </si>
  <si>
    <t>Vliegtuigtype</t>
  </si>
  <si>
    <t>East Midlands Airport</t>
  </si>
  <si>
    <t>Leicestershire</t>
  </si>
  <si>
    <t>East Midlands</t>
  </si>
  <si>
    <t>DHL Air UK</t>
  </si>
  <si>
    <t>D0</t>
  </si>
  <si>
    <t>DWC</t>
  </si>
  <si>
    <t>Dubai Al-Maktoum</t>
  </si>
  <si>
    <t>Al-Maktoum International Airport</t>
  </si>
  <si>
    <t>Dubai International</t>
  </si>
  <si>
    <t>FedEx Express</t>
  </si>
  <si>
    <t>Imam Khomeini</t>
  </si>
  <si>
    <t>Abyek</t>
  </si>
  <si>
    <t>Tehran-Abyek</t>
  </si>
  <si>
    <t>LATAM Cargo Chile</t>
  </si>
  <si>
    <t>UC</t>
  </si>
  <si>
    <t>Eldorado Intl</t>
  </si>
  <si>
    <t>Bogota</t>
  </si>
  <si>
    <t>BOG</t>
  </si>
  <si>
    <t>Stansted</t>
  </si>
  <si>
    <t>London Stansted</t>
  </si>
  <si>
    <t>MASkargo</t>
  </si>
  <si>
    <t>Qatar Airways Cargo</t>
  </si>
  <si>
    <t>F</t>
  </si>
  <si>
    <t>Turkish Airlines Cargo</t>
  </si>
  <si>
    <t>Cathay Pacific Cargo</t>
  </si>
  <si>
    <t>China Airlines Cargo</t>
  </si>
  <si>
    <t>Emirates SkyCargo</t>
  </si>
  <si>
    <t>Iran Air Cargo</t>
  </si>
  <si>
    <t>Korean Air Cargo</t>
  </si>
  <si>
    <t>Vracht?</t>
  </si>
  <si>
    <t>77F</t>
  </si>
  <si>
    <t>Boeing 777-200 Freighter</t>
  </si>
  <si>
    <t>Boeing 757-200 Freighter</t>
  </si>
  <si>
    <t>Vliegtuigtypenaam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</si>
</sst>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#,##0.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1" fontId="0" fillId="2" borderId="0" xfId="0" applyNumberFormat="1" applyFill="1"/>
    <xf numFmtId="3" fontId="0" fillId="2" borderId="0" xfId="0" applyNumberFormat="1" applyFill="1" applyAlignment="1">
      <alignment wrapText="1"/>
    </xf>
    <xf numFmtId="3" fontId="0" fillId="2" borderId="0" xfId="0" applyNumberFormat="1" applyFill="1"/>
    <xf numFmtId="49" fontId="0" fillId="0" borderId="0" xfId="0" applyNumberFormat="1"/>
    <xf numFmtId="14" fontId="0" fillId="0" borderId="0" xfId="0" applyNumberFormat="1"/>
    <xf numFmtId="0" fontId="1" fillId="0" borderId="0" xfId="1"/>
    <xf numFmtId="0" fontId="1" fillId="0" borderId="0" xfId="1" applyFill="1"/>
    <xf numFmtId="49" fontId="1" fillId="0" borderId="0" xfId="1" applyNumberFormat="1"/>
    <xf numFmtId="165" fontId="0" fillId="2" borderId="0" xfId="0" applyNumberFormat="1" applyFill="1"/>
    <xf numFmtId="0" fontId="0" fillId="0" borderId="0" xfId="0" applyFill="1"/>
    <xf numFmtId="0" fontId="0" fillId="0" borderId="0" xfId="0" applyFont="1" applyFill="1"/>
    <xf numFmtId="166" fontId="0" fillId="2" borderId="0" xfId="0" applyNumberFormat="1" applyFill="1"/>
    <xf numFmtId="0" fontId="0" fillId="3" borderId="0" xfId="0" applyFill="1"/>
  </cellXfs>
  <cellStyles count="2">
    <cellStyle name="Standaard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m, Anton" refreshedDate="42776.725157754627" createdVersion="5" refreshedVersion="5" minRefreshableVersion="3" recordCount="184">
  <cacheSource type="worksheet">
    <worksheetSource ref="B1:K1048576" sheet="routes"/>
  </cacheSource>
  <cacheFields count="10">
    <cacheField name="Destcode" numFmtId="0">
      <sharedItems containsBlank="1"/>
    </cacheField>
    <cacheField name="Destnaam" numFmtId="0">
      <sharedItems containsBlank="1" count="105">
        <s v="Dublin"/>
        <s v="Gran Canaria"/>
        <s v="Manchester"/>
        <s v="Alicante"/>
        <s v="Lisbon"/>
        <s v="Malta"/>
        <s v="Antalya"/>
        <s v="Lanzarote"/>
        <s v="Tenerife"/>
        <s v="Sofia"/>
        <s v="Athens"/>
        <s v="Prague"/>
        <s v="Venice"/>
        <s v="Ljubljana"/>
        <s v="Barcelona"/>
        <s v="Mallorca"/>
        <s v="Thessaloniki"/>
        <s v="Kos"/>
        <s v="Faro"/>
        <s v="Kiev"/>
        <s v="Madrid"/>
        <s v="Helsinki"/>
        <s v="Berlin"/>
        <s v="Zagreb"/>
        <s v="Brussels"/>
        <s v="Isle Of Man"/>
        <s v="Milan"/>
        <s v="Rome"/>
        <s v="Warsaw"/>
        <s v="Zurich"/>
        <s v="Vilnius"/>
        <s v="Vienna"/>
        <s v="Copenhagen"/>
        <s v="Oslo"/>
        <s v="Cork"/>
        <s v="Stockholm"/>
        <s v="Istanbul"/>
        <s v="Ankara"/>
        <s v="Frankfurt"/>
        <s v="Hamburg"/>
        <s v="Dusseldorf"/>
        <s v="Valencia"/>
        <s v="London"/>
        <s v="Munich"/>
        <s v="Geneva"/>
        <s v="Paris"/>
        <s v="London Gatwick"/>
        <s v="Salzburg"/>
        <s v="Glasgow"/>
        <s v="Liverpool"/>
        <s v="Strasbourg"/>
        <s v="Tel Aviv Yafo"/>
        <s v="Kingston"/>
        <s v="Aruba"/>
        <s v="Toronto"/>
        <s v="Miami"/>
        <s v="Delhi"/>
        <s v="Dubai"/>
        <s v="Abu Dhabi"/>
        <s v="Jakarta"/>
        <s v="Tehran"/>
        <s v="Doha"/>
        <s v="Moscow"/>
        <s v="Mexico City"/>
        <s v="Port Au Prince"/>
        <s v="Paramaribo"/>
        <s v="Bangkok"/>
        <s v="Taipei"/>
        <s v="Hong Kong"/>
        <s v="Guangzhou"/>
        <s v="Beijing"/>
        <s v="Tokyo"/>
        <s v="Seoul"/>
        <s v="Shanghai"/>
        <s v="Singapore"/>
        <s v="Boston"/>
        <s v="New York"/>
        <s v="Detroit"/>
        <s v="Seattle"/>
        <s v="Las Vegas"/>
        <s v="Calgary"/>
        <s v="Vancouver"/>
        <s v="Johannesburg"/>
        <s v="Cape Town"/>
        <s v="Dar Es Salaam"/>
        <s v="Los Angeles"/>
        <s v="Montreal"/>
        <s v="Curacao"/>
        <s v="Kuala Lumpur"/>
        <s v="Manila"/>
        <s v="Washington"/>
        <s v="Havana"/>
        <s v="St Maarten"/>
        <s v="St Petersburg"/>
        <s v="Houston"/>
        <s v="Chicago"/>
        <s v="Rio De Janeiro"/>
        <s v="Buenos Aires"/>
        <s v="Casablanca"/>
        <s v="Nairobi"/>
        <s v="Cairo"/>
        <s v="Tunis"/>
        <m/>
        <s v="Palma de Mallorca" u="1"/>
        <s v="Willemstad / Curacao Island" u="1"/>
      </sharedItems>
    </cacheField>
    <cacheField name="Periode" numFmtId="0">
      <sharedItems containsBlank="1"/>
    </cacheField>
    <cacheField name="Vluchten" numFmtId="0">
      <sharedItems containsString="0" containsBlank="1" containsNumber="1" minValue="0.5" maxValue="2"/>
    </cacheField>
    <cacheField name="Delay" numFmtId="0">
      <sharedItems containsString="0" containsBlank="1" containsNumber="1" containsInteger="1" minValue="0" maxValue="1"/>
    </cacheField>
    <cacheField name="Turnaround" numFmtId="0">
      <sharedItems containsString="0" containsBlank="1" containsNumber="1" minValue="0.75" maxValue="1.25"/>
    </cacheField>
    <cacheField name="Turnaroundtotaal" numFmtId="0">
      <sharedItems containsString="0" containsBlank="1" containsNumber="1" minValue="0.625" maxValue="2.5"/>
    </cacheField>
    <cacheField name="Continent" numFmtId="0">
      <sharedItems containsBlank="1"/>
    </cacheField>
    <cacheField name="Afstand" numFmtId="0">
      <sharedItems containsString="0" containsBlank="1" containsNumber="1" minValue="135.55158294681547" maxValue="11461.590941236098"/>
    </cacheField>
    <cacheField name="Duur" numFmtId="0">
      <sharedItems containsString="0" containsBlank="1" containsNumber="1" minValue="0.82762393555710223" maxValue="17.0616136824384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am, Anton" refreshedDate="42776.725194328705" createdVersion="5" refreshedVersion="5" minRefreshableVersion="3" recordCount="184">
  <cacheSource type="worksheet">
    <worksheetSource ref="A1:R1048576" sheet="routes"/>
  </cacheSource>
  <cacheFields count="13">
    <cacheField name="Airlinecode" numFmtId="0">
      <sharedItems containsBlank="1"/>
    </cacheField>
    <cacheField name="Airlinenaam" numFmtId="0">
      <sharedItems containsBlank="1" count="123">
        <s v="Ryanair"/>
        <s v="Transavia Holland"/>
        <s v="Adria Airways"/>
        <s v="Air Malta"/>
        <s v="Ukraine International Airlines"/>
        <s v="Air Europa"/>
        <s v="Finnair"/>
        <s v="Eurowings"/>
        <s v="Croatia Airlines"/>
        <s v="TAP Portugal"/>
        <s v="Aegean Airlines"/>
        <s v="Corendon Airlines"/>
        <s v="Bulgaria Air"/>
        <s v="Brussels Airlines"/>
        <s v="Thomas Cook Airlines"/>
        <s v="TUI Airlines"/>
        <s v="Alitalia"/>
        <s v="LOT Polish Airlines"/>
        <s v="Czech Airlines"/>
        <s v="Swissair"/>
        <s v="Air Baltic"/>
        <s v="Austrian Airlines"/>
        <s v="Scandinavian Airlines System"/>
        <s v="Aer Lingus"/>
        <s v="Turkish Airlines"/>
        <s v="KLM Royal Dutch Airlines"/>
        <s v="British Airways"/>
        <s v="Lufthansa"/>
        <s v="easyJet"/>
        <s v="Air France"/>
        <s v="Norwegian Air Shuttle"/>
        <s v="Iberia Airlines"/>
        <s v="Caribbean Airlines"/>
        <s v="Jet Airways"/>
        <s v="Emirates"/>
        <s v="Etihad Airways"/>
        <s v="Garuda Indonesia"/>
        <s v="Iran Air"/>
        <s v="El Al Israel Airlines"/>
        <s v="Qatar Airways"/>
        <s v="Aeroflot Russian Airlines"/>
        <s v="AeroMéxico"/>
        <s v="Salsa d'Haiti"/>
        <s v="Surinam Airways"/>
        <s v="EVA Air"/>
        <s v="China Airlines"/>
        <s v="Cathay Pacific"/>
        <s v="China Southern Airlines"/>
        <s v="Japan Airlines"/>
        <s v="Korean Air"/>
        <s v="China Eastern Airlines"/>
        <s v="Singapore Airlines"/>
        <s v="Delta Air Lines"/>
        <s v="American Airlines"/>
        <s v="Air Canada"/>
        <s v="Air Transat"/>
        <s v="United Airlines"/>
        <s v="Royal Air Maroc"/>
        <s v="Kenya Airways"/>
        <s v="Egyptair"/>
        <s v="Tunisair"/>
        <m/>
        <s v="South African Airlines" u="1"/>
        <e v="#N/A" u="1"/>
        <s v="Salsa d'Haïti" u="1"/>
        <s v="TAP Portugal " u="1"/>
        <s v="EVA Airways " u="1"/>
        <s v="Croatia Airlines " u="1"/>
        <s v="THY Turkish Airlines " u="1"/>
        <s v="British Airways " u="1"/>
        <s v="Vietnam Airlines" u="1"/>
        <s v="Phillipine Airlines" u="1"/>
        <s v="SAS Scandinavian Airlines " u="1"/>
        <s v="Air Canada " u="1"/>
        <s v="Royal Air Maroc " u="1"/>
        <s v="Shanghai Airlines" u="1"/>
        <s v="El Al Israel Airlines " u="1"/>
        <s v="Iran Air " u="1"/>
        <s v="Lufthansa " u="1"/>
        <s v="Adria Airways " u="1"/>
        <s v="Bulgaria Air " u="1"/>
        <s v="Alitalia " u="1"/>
        <s v="Aeroflot Russian Int. Airlines" u="1"/>
        <s v="Qantas" u="1"/>
        <s v="Malaysia Airlines " u="1"/>
        <s v="Kenya Airways " u="1"/>
        <s v="Japan Airlines " u="1"/>
        <s v="Aegean Airlines " u="1"/>
        <s v="China Southern Airlines " u="1"/>
        <s v="CSA Czech Airlines " u="1"/>
        <s v="Swiss International Air Lines" u="1"/>
        <s v="Phuket Air " u="1"/>
        <s v="Korean Air " u="1"/>
        <s v="Air Berlin " u="1"/>
        <s v="Egypt Air " u="1"/>
        <s v="United Airlines " u="1"/>
        <s v="Corendon Airlines " u="1"/>
        <s v="Iberia " u="1"/>
        <s v="Air France " u="1"/>
        <s v="Surinam Airways " u="1"/>
        <s v="Air Transat " u="1"/>
        <s v="Boliviana de Aviacion" u="1"/>
        <s v="Singapore Airlines " u="1"/>
        <s v="Lithuanian Airlines " u="1"/>
        <s v="All Nippon Airways" u="1"/>
        <s v="transavia.com " u="1"/>
        <s v="Austrian " u="1"/>
        <s v="Cyprus Airways " u="1"/>
        <s v="Nederlandse Spoorwegen" u="1"/>
        <s v="Ukraine International Airlines " u="1"/>
        <s v="AirBaltic " u="1"/>
        <s v="Cathay Pacific Airways " u="1"/>
        <s v="KLM Royal Dutch Airlines " u="1"/>
        <s v="Finnair " u="1"/>
        <s v="easyJet " u="1"/>
        <s v="Delta Air Lines " u="1"/>
        <s v="Carribean Airlines" u="1"/>
        <s v="Air Malta " u="1"/>
        <s v="Tunis Air " u="1"/>
        <s v="LOT Polish Airlines " u="1"/>
        <s v="Wizz Air" u="1"/>
        <s v="Swiss International Air Lines " u="1"/>
        <s v="China Airlines " u="1"/>
      </sharedItems>
    </cacheField>
    <cacheField name="Destcode" numFmtId="0">
      <sharedItems containsBlank="1"/>
    </cacheField>
    <cacheField name="Destnaam" numFmtId="0">
      <sharedItems containsBlank="1"/>
    </cacheField>
    <cacheField name="Periode" numFmtId="0">
      <sharedItems containsBlank="1"/>
    </cacheField>
    <cacheField name="Vluchten" numFmtId="0">
      <sharedItems containsString="0" containsBlank="1" containsNumber="1" minValue="0.5" maxValue="2"/>
    </cacheField>
    <cacheField name="Delay" numFmtId="0">
      <sharedItems containsString="0" containsBlank="1" containsNumber="1" containsInteger="1" minValue="0" maxValue="1"/>
    </cacheField>
    <cacheField name="Turnaround" numFmtId="0">
      <sharedItems containsString="0" containsBlank="1" containsNumber="1" minValue="0.75" maxValue="1.25"/>
    </cacheField>
    <cacheField name="Turnaroundtotaal" numFmtId="0">
      <sharedItems containsString="0" containsBlank="1" containsNumber="1" minValue="0.625" maxValue="2.5"/>
    </cacheField>
    <cacheField name="Continent" numFmtId="0">
      <sharedItems containsBlank="1"/>
    </cacheField>
    <cacheField name="Afstand" numFmtId="0">
      <sharedItems containsString="0" containsBlank="1" containsNumber="1" minValue="135.55158294681547" maxValue="11461.590941236098"/>
    </cacheField>
    <cacheField name="Duur" numFmtId="0">
      <sharedItems containsString="0" containsBlank="1" containsNumber="1" minValue="0.82762393555710223" maxValue="17.061613682438406"/>
    </cacheField>
    <cacheField name="Totaal" numFmtId="166">
      <sharedItems containsString="0" containsBlank="1" containsNumber="1" minValue="0.5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tam, Anton" refreshedDate="42776.725223611109" createdVersion="5" refreshedVersion="5" minRefreshableVersion="3" recordCount="184">
  <cacheSource type="worksheet">
    <worksheetSource ref="A1:M1048576" sheet="routes"/>
  </cacheSource>
  <cacheFields count="15">
    <cacheField name="Airlinecode" numFmtId="0">
      <sharedItems containsBlank="1"/>
    </cacheField>
    <cacheField name="Airlinenaam" numFmtId="0">
      <sharedItems containsBlank="1"/>
    </cacheField>
    <cacheField name="Destcode" numFmtId="0">
      <sharedItems containsBlank="1"/>
    </cacheField>
    <cacheField name="Destnaam" numFmtId="0">
      <sharedItems containsBlank="1"/>
    </cacheField>
    <cacheField name="Periode" numFmtId="0">
      <sharedItems containsBlank="1"/>
    </cacheField>
    <cacheField name="Vluchten" numFmtId="0">
      <sharedItems containsString="0" containsBlank="1" containsNumber="1" minValue="0.5" maxValue="2"/>
    </cacheField>
    <cacheField name="Delay" numFmtId="0">
      <sharedItems containsString="0" containsBlank="1" containsNumber="1" containsInteger="1" minValue="0" maxValue="1"/>
    </cacheField>
    <cacheField name="Turnaround" numFmtId="0">
      <sharedItems containsString="0" containsBlank="1" containsNumber="1" minValue="0.75" maxValue="1.25"/>
    </cacheField>
    <cacheField name="Turnaroundtotaal" numFmtId="0">
      <sharedItems containsString="0" containsBlank="1" containsNumber="1" minValue="0.625" maxValue="2.5"/>
    </cacheField>
    <cacheField name="Continent" numFmtId="0">
      <sharedItems containsBlank="1"/>
    </cacheField>
    <cacheField name="Afstand" numFmtId="0">
      <sharedItems containsString="0" containsBlank="1" containsNumber="1" minValue="135.55158294681547" maxValue="11461.590941236098"/>
    </cacheField>
    <cacheField name="Duur" numFmtId="0">
      <sharedItems containsString="0" containsBlank="1" containsNumber="1" minValue="0.82762393555710223" maxValue="17.061613682438406"/>
    </cacheField>
    <cacheField name="Totaal" numFmtId="166">
      <sharedItems containsString="0" containsBlank="1" containsNumber="1" minValue="0.5" maxValue="10"/>
    </cacheField>
    <cacheField name="Terminal" numFmtId="0">
      <sharedItems containsBlank="1" count="6">
        <s v="A"/>
        <s v="B"/>
        <s v="C"/>
        <s v="D"/>
        <s v="E"/>
        <m/>
      </sharedItems>
    </cacheField>
    <cacheField name="Gate" numFmtId="0">
      <sharedItems containsBlank="1" count="33">
        <s v="A1"/>
        <s v="A2"/>
        <s v="A3"/>
        <s v="A4"/>
        <s v="A5"/>
        <s v="A6"/>
        <s v="B1"/>
        <s v="B2"/>
        <s v="B3"/>
        <s v="B4"/>
        <s v="B5"/>
        <s v="C1"/>
        <s v="C2"/>
        <s v="C3"/>
        <s v="C4"/>
        <s v="C5"/>
        <s v="C6"/>
        <s v="C7"/>
        <s v="D1"/>
        <s v="D2"/>
        <s v="D3"/>
        <s v="D4"/>
        <s v="D5"/>
        <s v="D6"/>
        <s v="E1"/>
        <s v="E2"/>
        <s v="E3"/>
        <s v="E4"/>
        <s v="E5"/>
        <m/>
        <s v="B6" u="1"/>
        <s v="C8" u="1"/>
        <s v="E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s v="DUB"/>
    <x v="0"/>
    <s v="z"/>
    <n v="1"/>
    <n v="0"/>
    <n v="0.75"/>
    <n v="0.75"/>
    <s v="Eur"/>
    <n v="780.20989150006517"/>
    <n v="1.7516341778167601"/>
  </r>
  <r>
    <s v="LPA"/>
    <x v="1"/>
    <s v="z"/>
    <n v="1"/>
    <n v="0"/>
    <n v="0.75"/>
    <n v="0.75"/>
    <s v="Eur"/>
    <n v="3176.423224886616"/>
    <n v="5.1862066223374823"/>
  </r>
  <r>
    <s v="MAN"/>
    <x v="2"/>
    <s v="j"/>
    <n v="2"/>
    <n v="0"/>
    <n v="0.75"/>
    <n v="1.5"/>
    <s v="Eur"/>
    <n v="517.8542641422664"/>
    <n v="1.3755911119372484"/>
  </r>
  <r>
    <s v="DUB"/>
    <x v="0"/>
    <s v="j"/>
    <n v="2"/>
    <n v="0"/>
    <n v="0.75"/>
    <n v="1.5"/>
    <s v="Eur"/>
    <n v="780.20989150006517"/>
    <n v="1.7516341778167601"/>
  </r>
  <r>
    <s v="ALC"/>
    <x v="3"/>
    <s v="z"/>
    <n v="2"/>
    <n v="0"/>
    <n v="0.75"/>
    <n v="1.5"/>
    <s v="Eur"/>
    <n v="1593.5566480917669"/>
    <n v="2.9174311955981991"/>
  </r>
  <r>
    <s v="LIS"/>
    <x v="4"/>
    <s v="j"/>
    <n v="2"/>
    <n v="0"/>
    <n v="0.75"/>
    <n v="1.5"/>
    <s v="Eur"/>
    <n v="1841.0513119403968"/>
    <n v="3.2721735471145688"/>
  </r>
  <r>
    <s v="MLA"/>
    <x v="5"/>
    <s v="z"/>
    <n v="2"/>
    <n v="0"/>
    <n v="0.75"/>
    <n v="1.5"/>
    <s v="Eur"/>
    <n v="1947.2136342664132"/>
    <n v="3.4243395424485255"/>
  </r>
  <r>
    <s v="AYT"/>
    <x v="6"/>
    <s v="j"/>
    <n v="2"/>
    <n v="0"/>
    <n v="0.75"/>
    <n v="1.5"/>
    <s v="Eur"/>
    <n v="2620.306245645078"/>
    <n v="4.3891056187579442"/>
  </r>
  <r>
    <s v="ACE"/>
    <x v="7"/>
    <s v="z"/>
    <n v="2"/>
    <n v="0"/>
    <n v="0.75"/>
    <n v="1.5"/>
    <s v="Eur"/>
    <n v="2998.2353495276038"/>
    <n v="4.9308040009895651"/>
  </r>
  <r>
    <s v="LPA"/>
    <x v="1"/>
    <s v="z"/>
    <n v="1"/>
    <n v="0"/>
    <n v="0.75"/>
    <n v="0.75"/>
    <s v="Eur"/>
    <n v="3176.423224886616"/>
    <n v="5.1862066223374823"/>
  </r>
  <r>
    <s v="TFS"/>
    <x v="8"/>
    <s v="j"/>
    <n v="1"/>
    <n v="0"/>
    <n v="0.75"/>
    <n v="0.75"/>
    <s v="Eur"/>
    <n v="3218.8606501815702"/>
    <n v="5.2470335985935836"/>
  </r>
  <r>
    <s v="ALC"/>
    <x v="3"/>
    <s v="j"/>
    <n v="2"/>
    <n v="0"/>
    <n v="0.75"/>
    <n v="1.5"/>
    <s v="Eur"/>
    <n v="1593.5566480917669"/>
    <n v="2.9174311955981991"/>
  </r>
  <r>
    <s v="SOF"/>
    <x v="9"/>
    <s v="j"/>
    <n v="2"/>
    <n v="0"/>
    <n v="0.75"/>
    <n v="1.5"/>
    <s v="Eur"/>
    <n v="1718.5378184270699"/>
    <n v="3.0965708730787997"/>
  </r>
  <r>
    <s v="LIS"/>
    <x v="4"/>
    <s v="j"/>
    <n v="2"/>
    <n v="0"/>
    <n v="0.75"/>
    <n v="1.5"/>
    <s v="Eur"/>
    <n v="1841.0513119403968"/>
    <n v="3.2721735471145688"/>
  </r>
  <r>
    <s v="ATH"/>
    <x v="10"/>
    <s v="j"/>
    <n v="2"/>
    <n v="0"/>
    <n v="0.75"/>
    <n v="1.5"/>
    <s v="Eur"/>
    <n v="2145.6316477606752"/>
    <n v="3.7087386951236341"/>
  </r>
  <r>
    <s v="AYT"/>
    <x v="6"/>
    <s v="z"/>
    <n v="2"/>
    <n v="0"/>
    <n v="0.75"/>
    <n v="1.5"/>
    <s v="Eur"/>
    <n v="2620.306245645078"/>
    <n v="4.3891056187579442"/>
  </r>
  <r>
    <s v="PRG"/>
    <x v="11"/>
    <s v="j"/>
    <n v="2"/>
    <n v="0"/>
    <n v="0.75"/>
    <n v="1.5"/>
    <s v="Eur"/>
    <n v="674.55052565537517"/>
    <n v="1.6001890867727042"/>
  </r>
  <r>
    <s v="VCE"/>
    <x v="12"/>
    <s v="z"/>
    <n v="2"/>
    <n v="0"/>
    <n v="0.75"/>
    <n v="1.5"/>
    <s v="Eur"/>
    <n v="900.21174425090055"/>
    <n v="1.9236368334262905"/>
  </r>
  <r>
    <s v="LJU"/>
    <x v="13"/>
    <s v="j"/>
    <n v="2"/>
    <n v="0"/>
    <n v="0.75"/>
    <n v="1.5"/>
    <s v="Eur"/>
    <n v="938.25347686825341"/>
    <n v="1.9781633168444965"/>
  </r>
  <r>
    <s v="BCN"/>
    <x v="14"/>
    <s v="j"/>
    <n v="2"/>
    <n v="0"/>
    <n v="0.75"/>
    <n v="1.5"/>
    <s v="Eur"/>
    <n v="1218.25015188967"/>
    <n v="2.3794918843751933"/>
  </r>
  <r>
    <s v="BCN"/>
    <x v="14"/>
    <s v="j"/>
    <n v="2"/>
    <n v="0"/>
    <n v="0.75"/>
    <n v="1.5"/>
    <s v="Eur"/>
    <n v="1218.25015188967"/>
    <n v="2.3794918843751933"/>
  </r>
  <r>
    <s v="PMI"/>
    <x v="15"/>
    <s v="z"/>
    <n v="2"/>
    <n v="0"/>
    <n v="0.75"/>
    <n v="1.5"/>
    <s v="Eur"/>
    <n v="1402.2517268880417"/>
    <n v="2.6432274752061931"/>
  </r>
  <r>
    <s v="SKG"/>
    <x v="16"/>
    <s v="z"/>
    <n v="2"/>
    <n v="0"/>
    <n v="0.75"/>
    <n v="1.5"/>
    <s v="Eur"/>
    <n v="1869.1256944451213"/>
    <n v="3.3124134953713402"/>
  </r>
  <r>
    <s v="KGS"/>
    <x v="17"/>
    <s v="z"/>
    <n v="2"/>
    <n v="0"/>
    <n v="0.75"/>
    <n v="1.5"/>
    <s v="Eur"/>
    <n v="2416.3223826328453"/>
    <n v="4.0967287484404116"/>
  </r>
  <r>
    <s v="ACE"/>
    <x v="7"/>
    <s v="z"/>
    <n v="2"/>
    <n v="0"/>
    <n v="0.75"/>
    <n v="1.5"/>
    <s v="Eur"/>
    <n v="2998.2353495276038"/>
    <n v="4.9308040009895651"/>
  </r>
  <r>
    <s v="FAO"/>
    <x v="18"/>
    <s v="j"/>
    <n v="2"/>
    <n v="0"/>
    <n v="0.75"/>
    <n v="1.5"/>
    <s v="Eur"/>
    <n v="1960.9624013887719"/>
    <n v="3.4440461086572394"/>
  </r>
  <r>
    <s v="LJU"/>
    <x v="13"/>
    <s v="j"/>
    <n v="2"/>
    <n v="0"/>
    <n v="0.75"/>
    <n v="1.5"/>
    <s v="Eur"/>
    <n v="938.25347686825341"/>
    <n v="1.9781633168444965"/>
  </r>
  <r>
    <s v="MLA"/>
    <x v="5"/>
    <s v="j"/>
    <n v="2"/>
    <n v="0"/>
    <n v="0.75"/>
    <n v="1.5"/>
    <s v="Eur"/>
    <n v="1947.2136342664132"/>
    <n v="3.4243395424485255"/>
  </r>
  <r>
    <s v="KBP"/>
    <x v="19"/>
    <s v="j"/>
    <n v="2"/>
    <n v="0"/>
    <n v="0.75"/>
    <n v="1.5"/>
    <s v="Eur"/>
    <n v="1796.9141931135807"/>
    <n v="3.2089103434627986"/>
  </r>
  <r>
    <s v="MAD"/>
    <x v="20"/>
    <s v="z"/>
    <n v="2"/>
    <n v="0"/>
    <n v="0.75"/>
    <n v="1.5"/>
    <s v="Eur"/>
    <n v="1446.0233093051877"/>
    <n v="2.7059667433374357"/>
  </r>
  <r>
    <s v="HEL"/>
    <x v="21"/>
    <s v="j"/>
    <n v="2"/>
    <n v="0"/>
    <n v="0.75"/>
    <n v="1.5"/>
    <s v="Eur"/>
    <n v="1523.9231406741771"/>
    <n v="2.817623168299654"/>
  </r>
  <r>
    <s v="TXL"/>
    <x v="22"/>
    <s v="j"/>
    <n v="2"/>
    <n v="0"/>
    <n v="0.75"/>
    <n v="1.5"/>
    <s v="Eur"/>
    <n v="558.40517989215277"/>
    <n v="1.4337140911787525"/>
  </r>
  <r>
    <s v="SOF"/>
    <x v="9"/>
    <s v="j"/>
    <n v="2"/>
    <n v="0"/>
    <n v="0.75"/>
    <n v="1.5"/>
    <s v="Eur"/>
    <n v="1718.5378184270699"/>
    <n v="3.0965708730787997"/>
  </r>
  <r>
    <s v="ZAG"/>
    <x v="23"/>
    <s v="j"/>
    <n v="2"/>
    <n v="0"/>
    <n v="0.75"/>
    <n v="1.5"/>
    <s v="Eur"/>
    <n v="1063.0459911972405"/>
    <n v="2.157032587382711"/>
  </r>
  <r>
    <s v="LIS"/>
    <x v="4"/>
    <s v="j"/>
    <n v="2"/>
    <n v="0"/>
    <n v="0.75"/>
    <n v="1.5"/>
    <s v="Eur"/>
    <n v="1841.0513119403968"/>
    <n v="3.2721735471145688"/>
  </r>
  <r>
    <s v="ATH"/>
    <x v="10"/>
    <s v="j"/>
    <n v="2"/>
    <n v="0"/>
    <n v="0.75"/>
    <n v="1.5"/>
    <s v="Eur"/>
    <n v="2145.6316477606752"/>
    <n v="3.7087386951236341"/>
  </r>
  <r>
    <s v="ATH"/>
    <x v="10"/>
    <s v="z"/>
    <n v="2"/>
    <n v="0"/>
    <n v="0.75"/>
    <n v="1.5"/>
    <s v="Eur"/>
    <n v="2145.6316477606752"/>
    <n v="3.7087386951236341"/>
  </r>
  <r>
    <s v="AYT"/>
    <x v="6"/>
    <s v="z"/>
    <n v="2"/>
    <n v="0"/>
    <n v="0.75"/>
    <n v="1.5"/>
    <s v="Eur"/>
    <n v="2620.306245645078"/>
    <n v="4.3891056187579442"/>
  </r>
  <r>
    <s v="SOF"/>
    <x v="9"/>
    <s v="j"/>
    <n v="2"/>
    <n v="0"/>
    <n v="0.75"/>
    <n v="1.5"/>
    <s v="Eur"/>
    <n v="1718.5378184270699"/>
    <n v="3.0965708730787997"/>
  </r>
  <r>
    <s v="BRU"/>
    <x v="24"/>
    <s v="j"/>
    <n v="2"/>
    <n v="0"/>
    <n v="0.75"/>
    <n v="1.5"/>
    <s v="Eur"/>
    <n v="135.55158294681547"/>
    <n v="0.82762393555710223"/>
  </r>
  <r>
    <s v="LPA"/>
    <x v="1"/>
    <s v="z"/>
    <n v="1"/>
    <n v="0"/>
    <n v="0.75"/>
    <n v="0.75"/>
    <s v="Eur"/>
    <n v="3176.423224886616"/>
    <n v="5.1862066223374823"/>
  </r>
  <r>
    <s v="TFS"/>
    <x v="8"/>
    <s v="z"/>
    <n v="1"/>
    <n v="0"/>
    <n v="0.75"/>
    <n v="0.75"/>
    <s v="Eur"/>
    <n v="3218.8606501815702"/>
    <n v="5.2470335985935836"/>
  </r>
  <r>
    <s v="IOM"/>
    <x v="25"/>
    <s v="z"/>
    <n v="2"/>
    <n v="0"/>
    <n v="0.75"/>
    <n v="1.5"/>
    <s v="Eur"/>
    <n v="687.67362659510422"/>
    <n v="1.618998864786316"/>
  </r>
  <r>
    <s v="PMI"/>
    <x v="15"/>
    <s v="z"/>
    <n v="2"/>
    <n v="0"/>
    <n v="0.75"/>
    <n v="1.5"/>
    <s v="Eur"/>
    <n v="1402.2517268880417"/>
    <n v="2.6432274752061931"/>
  </r>
  <r>
    <s v="TFS"/>
    <x v="8"/>
    <s v="z"/>
    <n v="1"/>
    <n v="0"/>
    <n v="0.75"/>
    <n v="0.75"/>
    <s v="Eur"/>
    <n v="3218.8606501815702"/>
    <n v="5.2470335985935836"/>
  </r>
  <r>
    <s v="KGS"/>
    <x v="17"/>
    <s v="z"/>
    <n v="2"/>
    <n v="0"/>
    <n v="0.75"/>
    <n v="1.5"/>
    <s v="Eur"/>
    <n v="2416.3223826328453"/>
    <n v="4.0967287484404116"/>
  </r>
  <r>
    <s v="FAO"/>
    <x v="18"/>
    <s v="z"/>
    <n v="2"/>
    <n v="0"/>
    <n v="0.75"/>
    <n v="1.5"/>
    <s v="Eur"/>
    <n v="1960.9624013887719"/>
    <n v="3.4440461086572394"/>
  </r>
  <r>
    <s v="KGS"/>
    <x v="17"/>
    <s v="z"/>
    <n v="2"/>
    <n v="0"/>
    <n v="0.75"/>
    <n v="1.5"/>
    <s v="Eur"/>
    <n v="2416.3223826328453"/>
    <n v="4.0967287484404116"/>
  </r>
  <r>
    <s v="MXP"/>
    <x v="26"/>
    <s v="j"/>
    <n v="2"/>
    <n v="0"/>
    <n v="0.75"/>
    <n v="1.5"/>
    <s v="Eur"/>
    <n v="761.70874360226992"/>
    <n v="1.7251158658299202"/>
  </r>
  <r>
    <s v="FCO"/>
    <x v="27"/>
    <s v="j"/>
    <n v="2"/>
    <n v="0"/>
    <n v="0.75"/>
    <n v="1.5"/>
    <s v="Eur"/>
    <n v="1260.8394103136059"/>
    <n v="2.4405364881161682"/>
  </r>
  <r>
    <s v="FCO"/>
    <x v="27"/>
    <s v="z"/>
    <n v="2"/>
    <n v="0"/>
    <n v="0.75"/>
    <n v="1.5"/>
    <s v="Eur"/>
    <n v="1260.8394103136059"/>
    <n v="2.4405364881161682"/>
  </r>
  <r>
    <s v="WAW"/>
    <x v="28"/>
    <s v="j"/>
    <n v="2"/>
    <n v="0"/>
    <n v="0.75"/>
    <n v="1.5"/>
    <s v="Eur"/>
    <n v="1080.6951171665173"/>
    <n v="2.1823296679386748"/>
  </r>
  <r>
    <s v="PRG"/>
    <x v="11"/>
    <s v="j"/>
    <n v="2"/>
    <n v="0"/>
    <n v="0.75"/>
    <n v="1.5"/>
    <s v="Eur"/>
    <n v="674.55052565537517"/>
    <n v="1.6001890867727042"/>
  </r>
  <r>
    <s v="ZRH"/>
    <x v="29"/>
    <s v="j"/>
    <n v="2"/>
    <n v="0"/>
    <n v="0.75"/>
    <n v="1.5"/>
    <s v="Eur"/>
    <n v="566.98980793614703"/>
    <n v="1.4460187247084775"/>
  </r>
  <r>
    <s v="VNO"/>
    <x v="30"/>
    <s v="j"/>
    <n v="2"/>
    <n v="0"/>
    <n v="0.75"/>
    <n v="1.5"/>
    <s v="Eur"/>
    <n v="1364.4999242805475"/>
    <n v="2.5891165581354509"/>
  </r>
  <r>
    <s v="VIE"/>
    <x v="31"/>
    <s v="j"/>
    <n v="2"/>
    <n v="0"/>
    <n v="0.75"/>
    <n v="1.5"/>
    <s v="Eur"/>
    <n v="926.42183642768862"/>
    <n v="1.9612046322130203"/>
  </r>
  <r>
    <s v="CPH"/>
    <x v="32"/>
    <s v="j"/>
    <n v="2"/>
    <n v="0"/>
    <n v="0.75"/>
    <n v="1.5"/>
    <s v="Eur"/>
    <n v="633.37746879510416"/>
    <n v="1.5411743719396493"/>
  </r>
  <r>
    <s v="OSL"/>
    <x v="33"/>
    <s v="j"/>
    <n v="2"/>
    <n v="0"/>
    <n v="0.75"/>
    <n v="1.5"/>
    <s v="Eur"/>
    <n v="934.55839079491557"/>
    <n v="1.9728670268060455"/>
  </r>
  <r>
    <s v="ORK"/>
    <x v="34"/>
    <s v="j"/>
    <n v="2"/>
    <n v="0"/>
    <n v="0.75"/>
    <n v="1.5"/>
    <s v="Eur"/>
    <n v="931.19497837462109"/>
    <n v="1.9680461356702901"/>
  </r>
  <r>
    <s v="ARN"/>
    <x v="35"/>
    <s v="j"/>
    <n v="2"/>
    <n v="0"/>
    <n v="0.75"/>
    <n v="1.5"/>
    <s v="Eur"/>
    <n v="1159.0839741429565"/>
    <n v="2.294687029604904"/>
  </r>
  <r>
    <s v="IST"/>
    <x v="36"/>
    <s v="j"/>
    <n v="2"/>
    <n v="0"/>
    <n v="0.75"/>
    <n v="1.5"/>
    <s v="Eur"/>
    <n v="2176.7286176584958"/>
    <n v="3.7533110186438434"/>
  </r>
  <r>
    <s v="ESB"/>
    <x v="37"/>
    <s v="j"/>
    <n v="2"/>
    <n v="0"/>
    <n v="0.75"/>
    <n v="1.5"/>
    <s v="Eur"/>
    <n v="2502.8483274107039"/>
    <n v="4.2207492692886754"/>
  </r>
  <r>
    <s v="FRA"/>
    <x v="38"/>
    <s v="j"/>
    <n v="2"/>
    <n v="0"/>
    <n v="0.75"/>
    <n v="1.5"/>
    <s v="Eur"/>
    <n v="329.35837714328153"/>
    <n v="1.1054136739053702"/>
  </r>
  <r>
    <s v="HAM"/>
    <x v="39"/>
    <s v="j"/>
    <n v="2"/>
    <n v="0"/>
    <n v="0.75"/>
    <n v="1.5"/>
    <s v="Eur"/>
    <n v="371.27522625889333"/>
    <n v="1.1654944909710805"/>
  </r>
  <r>
    <s v="DUS"/>
    <x v="40"/>
    <s v="j"/>
    <n v="2"/>
    <n v="0"/>
    <n v="0.75"/>
    <n v="1.5"/>
    <s v="Eur"/>
    <n v="142.49215667400384"/>
    <n v="0.83757209123273879"/>
  </r>
  <r>
    <s v="BCN"/>
    <x v="14"/>
    <s v="j"/>
    <n v="2"/>
    <n v="0"/>
    <n v="0.75"/>
    <n v="1.5"/>
    <s v="Eur"/>
    <n v="1218.25015188967"/>
    <n v="2.3794918843751933"/>
  </r>
  <r>
    <s v="VLC"/>
    <x v="41"/>
    <s v="j"/>
    <n v="2"/>
    <n v="0"/>
    <n v="0.75"/>
    <n v="1.5"/>
    <s v="Eur"/>
    <n v="1462.0546163404836"/>
    <n v="2.7289449500880263"/>
  </r>
  <r>
    <s v="HEL"/>
    <x v="21"/>
    <s v="j"/>
    <n v="2"/>
    <n v="0"/>
    <n v="0.75"/>
    <n v="1.5"/>
    <s v="Eur"/>
    <n v="1523.9231406741771"/>
    <n v="2.817623168299654"/>
  </r>
  <r>
    <s v="LIS"/>
    <x v="4"/>
    <s v="j"/>
    <n v="2"/>
    <n v="0"/>
    <n v="0.75"/>
    <n v="1.5"/>
    <s v="Eur"/>
    <n v="1841.0513119403968"/>
    <n v="3.2721735471145688"/>
  </r>
  <r>
    <s v="IST"/>
    <x v="36"/>
    <s v="j"/>
    <n v="2"/>
    <n v="0"/>
    <n v="0.75"/>
    <n v="1.5"/>
    <s v="Eur"/>
    <n v="2176.7286176584958"/>
    <n v="3.7533110186438434"/>
  </r>
  <r>
    <s v="LHR"/>
    <x v="42"/>
    <s v="j"/>
    <n v="2"/>
    <n v="0"/>
    <n v="0.75"/>
    <n v="1.5"/>
    <s v="Eur"/>
    <n v="388.72884957080532"/>
    <n v="1.1905113510514875"/>
  </r>
  <r>
    <s v="LHR"/>
    <x v="42"/>
    <s v="j"/>
    <n v="2"/>
    <n v="0"/>
    <n v="0.75"/>
    <n v="1.5"/>
    <s v="Eur"/>
    <n v="388.72884957080532"/>
    <n v="1.1905113510514875"/>
  </r>
  <r>
    <s v="TXL"/>
    <x v="22"/>
    <s v="j"/>
    <n v="2"/>
    <n v="0"/>
    <n v="0.75"/>
    <n v="1.5"/>
    <s v="Eur"/>
    <n v="558.40517989215277"/>
    <n v="1.4337140911787525"/>
  </r>
  <r>
    <s v="MUC"/>
    <x v="43"/>
    <s v="j"/>
    <n v="2"/>
    <n v="0"/>
    <n v="0.75"/>
    <n v="1.5"/>
    <s v="Eur"/>
    <n v="628.17586285687719"/>
    <n v="1.5337187367615239"/>
  </r>
  <r>
    <s v="CPH"/>
    <x v="32"/>
    <s v="j"/>
    <n v="2"/>
    <n v="0"/>
    <n v="0.75"/>
    <n v="1.5"/>
    <s v="Eur"/>
    <n v="633.37746879510416"/>
    <n v="1.5411743719396493"/>
  </r>
  <r>
    <s v="GVA"/>
    <x v="44"/>
    <s v="j"/>
    <n v="2"/>
    <n v="0"/>
    <n v="0.75"/>
    <n v="1.5"/>
    <s v="Eur"/>
    <n v="650.99729467759732"/>
    <n v="1.5664294557045559"/>
  </r>
  <r>
    <s v="VIE"/>
    <x v="31"/>
    <s v="j"/>
    <n v="2"/>
    <n v="0"/>
    <n v="0.75"/>
    <n v="1.5"/>
    <s v="Eur"/>
    <n v="926.42183642768862"/>
    <n v="1.9612046322130203"/>
  </r>
  <r>
    <s v="CDG"/>
    <x v="45"/>
    <s v="j"/>
    <n v="2"/>
    <n v="0"/>
    <n v="0.75"/>
    <n v="1.5"/>
    <s v="Eur"/>
    <n v="383.73084037778011"/>
    <n v="1.1833475378748182"/>
  </r>
  <r>
    <s v="LGW"/>
    <x v="46"/>
    <s v="j"/>
    <n v="2"/>
    <n v="0"/>
    <n v="0.75"/>
    <n v="1.5"/>
    <s v="Eur"/>
    <n v="379.71425778046296"/>
    <n v="1.1775904361519969"/>
  </r>
  <r>
    <s v="LHR"/>
    <x v="42"/>
    <s v="j"/>
    <n v="2"/>
    <n v="0"/>
    <n v="0.75"/>
    <n v="1.5"/>
    <s v="Eur"/>
    <n v="388.72884957080532"/>
    <n v="1.1905113510514875"/>
  </r>
  <r>
    <s v="LHR"/>
    <x v="42"/>
    <s v="j"/>
    <n v="2"/>
    <n v="0"/>
    <n v="0.75"/>
    <n v="1.5"/>
    <s v="Eur"/>
    <n v="388.72884957080532"/>
    <n v="1.1905113510514875"/>
  </r>
  <r>
    <s v="FRA"/>
    <x v="38"/>
    <s v="j"/>
    <n v="2"/>
    <n v="0"/>
    <n v="0.75"/>
    <n v="1.5"/>
    <s v="Eur"/>
    <n v="329.35837714328153"/>
    <n v="1.1054136739053702"/>
  </r>
  <r>
    <s v="FRA"/>
    <x v="38"/>
    <s v="j"/>
    <n v="2"/>
    <n v="0"/>
    <n v="0.75"/>
    <n v="1.5"/>
    <s v="Eur"/>
    <n v="329.35837714328153"/>
    <n v="1.1054136739053702"/>
  </r>
  <r>
    <s v="MUC"/>
    <x v="43"/>
    <s v="j"/>
    <n v="2"/>
    <n v="0"/>
    <n v="0.75"/>
    <n v="1.5"/>
    <s v="Eur"/>
    <n v="628.17586285687719"/>
    <n v="1.5337187367615239"/>
  </r>
  <r>
    <s v="TXL"/>
    <x v="22"/>
    <s v="j"/>
    <n v="2"/>
    <n v="0"/>
    <n v="0.75"/>
    <n v="1.5"/>
    <s v="Eur"/>
    <n v="558.40517989215277"/>
    <n v="1.4337140911787525"/>
  </r>
  <r>
    <s v="FCO"/>
    <x v="27"/>
    <s v="j"/>
    <n v="2"/>
    <n v="0"/>
    <n v="0.75"/>
    <n v="1.5"/>
    <s v="Eur"/>
    <n v="1260.8394103136059"/>
    <n v="2.4405364881161682"/>
  </r>
  <r>
    <s v="ACE"/>
    <x v="7"/>
    <s v="j"/>
    <n v="2"/>
    <n v="0"/>
    <n v="0.75"/>
    <n v="1.5"/>
    <s v="Eur"/>
    <n v="2998.2353495276038"/>
    <n v="4.9308040009895651"/>
  </r>
  <r>
    <s v="LGW"/>
    <x v="46"/>
    <s v="j"/>
    <n v="2"/>
    <n v="0"/>
    <n v="0.75"/>
    <n v="1.5"/>
    <s v="Eur"/>
    <n v="379.71425778046296"/>
    <n v="1.1775904361519969"/>
  </r>
  <r>
    <s v="LIS"/>
    <x v="4"/>
    <s v="z"/>
    <n v="2"/>
    <n v="0"/>
    <n v="0.75"/>
    <n v="1.5"/>
    <s v="Eur"/>
    <n v="1841.0513119403968"/>
    <n v="3.2721735471145688"/>
  </r>
  <r>
    <s v="SZG"/>
    <x v="47"/>
    <s v="j"/>
    <n v="2"/>
    <n v="0"/>
    <n v="0.75"/>
    <n v="1.5"/>
    <s v="Eur"/>
    <n v="736.82382553728098"/>
    <n v="1.6894474832701027"/>
  </r>
  <r>
    <s v="TFS"/>
    <x v="8"/>
    <s v="z"/>
    <n v="1"/>
    <n v="0"/>
    <n v="0.75"/>
    <n v="0.75"/>
    <s v="Eur"/>
    <n v="3218.8606501815702"/>
    <n v="5.2470335985935836"/>
  </r>
  <r>
    <s v="MAN"/>
    <x v="2"/>
    <s v="j"/>
    <n v="2"/>
    <n v="0"/>
    <n v="0.75"/>
    <n v="1.5"/>
    <s v="Eur"/>
    <n v="517.8542641422664"/>
    <n v="1.3755911119372484"/>
  </r>
  <r>
    <s v="GVA"/>
    <x v="44"/>
    <s v="j"/>
    <n v="2"/>
    <n v="0"/>
    <n v="0.75"/>
    <n v="1.5"/>
    <s v="Eur"/>
    <n v="650.99729467759732"/>
    <n v="1.5664294557045559"/>
  </r>
  <r>
    <s v="PRG"/>
    <x v="11"/>
    <s v="j"/>
    <n v="2"/>
    <n v="0"/>
    <n v="0.75"/>
    <n v="1.5"/>
    <s v="Eur"/>
    <n v="674.55052565537517"/>
    <n v="1.6001890867727042"/>
  </r>
  <r>
    <s v="GLA"/>
    <x v="48"/>
    <s v="j"/>
    <n v="2"/>
    <n v="0"/>
    <n v="0.75"/>
    <n v="1.5"/>
    <s v="Eur"/>
    <n v="753.82715229552309"/>
    <n v="1.7138189182902497"/>
  </r>
  <r>
    <s v="MXP"/>
    <x v="26"/>
    <s v="z"/>
    <n v="2"/>
    <n v="0"/>
    <n v="0.75"/>
    <n v="1.5"/>
    <s v="Eur"/>
    <n v="761.70874360226992"/>
    <n v="1.7251158658299202"/>
  </r>
  <r>
    <s v="LPL"/>
    <x v="49"/>
    <s v="j"/>
    <n v="2"/>
    <n v="0"/>
    <n v="0.75"/>
    <n v="1.5"/>
    <s v="Eur"/>
    <n v="554.63728669708291"/>
    <n v="1.4283134442658187"/>
  </r>
  <r>
    <s v="CDG"/>
    <x v="45"/>
    <s v="z"/>
    <n v="2"/>
    <n v="0"/>
    <n v="0.75"/>
    <n v="1.5"/>
    <s v="Eur"/>
    <n v="383.73084037778011"/>
    <n v="1.1833475378748182"/>
  </r>
  <r>
    <s v="CDG"/>
    <x v="45"/>
    <s v="j"/>
    <n v="2"/>
    <n v="0"/>
    <n v="0.75"/>
    <n v="1.5"/>
    <s v="Eur"/>
    <n v="383.73084037778011"/>
    <n v="1.1833475378748182"/>
  </r>
  <r>
    <s v="CDG"/>
    <x v="45"/>
    <s v="j"/>
    <n v="2"/>
    <n v="0"/>
    <n v="0.75"/>
    <n v="1.5"/>
    <s v="Eur"/>
    <n v="383.73084037778011"/>
    <n v="1.1833475378748182"/>
  </r>
  <r>
    <s v="SXB"/>
    <x v="50"/>
    <s v="j"/>
    <n v="2"/>
    <n v="0"/>
    <n v="0.75"/>
    <n v="1.5"/>
    <s v="Eur"/>
    <n v="430.03837667436403"/>
    <n v="1.2497216732332552"/>
  </r>
  <r>
    <s v="DUB"/>
    <x v="0"/>
    <s v="j"/>
    <n v="2"/>
    <n v="0"/>
    <n v="0.75"/>
    <n v="1.5"/>
    <s v="Eur"/>
    <n v="780.20989150006517"/>
    <n v="1.7516341778167601"/>
  </r>
  <r>
    <s v="CPH"/>
    <x v="32"/>
    <s v="j"/>
    <n v="2"/>
    <n v="0"/>
    <n v="0.75"/>
    <n v="1.5"/>
    <s v="Eur"/>
    <n v="633.37746879510416"/>
    <n v="1.5411743719396493"/>
  </r>
  <r>
    <s v="OSL"/>
    <x v="33"/>
    <s v="j"/>
    <n v="2"/>
    <n v="0"/>
    <n v="0.75"/>
    <n v="1.5"/>
    <s v="Eur"/>
    <n v="934.55839079491557"/>
    <n v="1.9728670268060455"/>
  </r>
  <r>
    <s v="ARN"/>
    <x v="35"/>
    <s v="j"/>
    <n v="2"/>
    <n v="0"/>
    <n v="0.75"/>
    <n v="1.5"/>
    <s v="Eur"/>
    <n v="1159.0839741429565"/>
    <n v="2.294687029604904"/>
  </r>
  <r>
    <s v="HEL"/>
    <x v="21"/>
    <s v="j"/>
    <n v="2"/>
    <n v="0"/>
    <n v="0.75"/>
    <n v="1.5"/>
    <s v="Eur"/>
    <n v="1523.9231406741771"/>
    <n v="2.817623168299654"/>
  </r>
  <r>
    <s v="MAD"/>
    <x v="20"/>
    <s v="j"/>
    <n v="2"/>
    <n v="0"/>
    <n v="0.75"/>
    <n v="1.5"/>
    <s v="Eur"/>
    <n v="1446.0233093051877"/>
    <n v="2.7059667433374357"/>
  </r>
  <r>
    <s v="TLV"/>
    <x v="51"/>
    <s v="j"/>
    <n v="1"/>
    <n v="0"/>
    <n v="1.25"/>
    <n v="1.25"/>
    <s v="Az"/>
    <n v="3277.2287086644201"/>
    <n v="5.3306944824190019"/>
  </r>
  <r>
    <s v="KIN"/>
    <x v="52"/>
    <s v="j"/>
    <n v="1"/>
    <n v="0"/>
    <n v="1.25"/>
    <n v="1.25"/>
    <s v="NAm"/>
    <n v="7896.6779269496319"/>
    <n v="11.951905028627804"/>
  </r>
  <r>
    <s v="AUA"/>
    <x v="53"/>
    <s v="z"/>
    <n v="1"/>
    <n v="0"/>
    <n v="1.25"/>
    <n v="1.25"/>
    <s v="NAm"/>
    <n v="7900.0233734153289"/>
    <n v="11.956700168561971"/>
  </r>
  <r>
    <s v="YYZ"/>
    <x v="54"/>
    <s v="z"/>
    <n v="1"/>
    <n v="0"/>
    <n v="1.25"/>
    <n v="1.25"/>
    <s v="NAm"/>
    <n v="6023.5254035183225"/>
    <n v="9.2670530783762608"/>
  </r>
  <r>
    <s v="MIA"/>
    <x v="55"/>
    <s v="z"/>
    <n v="1"/>
    <n v="0"/>
    <n v="1.25"/>
    <n v="1.25"/>
    <s v="NAm"/>
    <n v="7472.1962343179603"/>
    <n v="11.343481269189075"/>
  </r>
  <r>
    <s v="DEL"/>
    <x v="56"/>
    <s v="z"/>
    <n v="1"/>
    <n v="0"/>
    <n v="1.25"/>
    <n v="1.25"/>
    <s v="Az"/>
    <n v="6342.5863506367186"/>
    <n v="9.7243737692459629"/>
  </r>
  <r>
    <s v="DXB"/>
    <x v="57"/>
    <s v="j"/>
    <n v="1"/>
    <n v="0"/>
    <n v="1.25"/>
    <n v="1.25"/>
    <s v="Az"/>
    <n v="5138.3258860908809"/>
    <n v="7.9982671033969286"/>
  </r>
  <r>
    <s v="AUH"/>
    <x v="58"/>
    <s v="j"/>
    <n v="1"/>
    <n v="0"/>
    <n v="1.25"/>
    <n v="1.25"/>
    <s v="Az"/>
    <n v="5160.7516133170311"/>
    <n v="8.0304106457544098"/>
  </r>
  <r>
    <s v="CGK"/>
    <x v="59"/>
    <s v="j"/>
    <n v="0.5"/>
    <n v="1"/>
    <n v="1.25"/>
    <n v="0.625"/>
    <s v="Az"/>
    <n v="11332.745088548378"/>
    <n v="16.87693462691934"/>
  </r>
  <r>
    <s v="THR"/>
    <x v="60"/>
    <s v="j"/>
    <n v="1"/>
    <n v="0"/>
    <n v="1.25"/>
    <n v="1.25"/>
    <s v="Az"/>
    <n v="4038.6676758723238"/>
    <n v="6.4220903354169971"/>
  </r>
  <r>
    <s v="TLV"/>
    <x v="51"/>
    <s v="j"/>
    <n v="1"/>
    <n v="0"/>
    <n v="1.25"/>
    <n v="1.25"/>
    <s v="Az"/>
    <n v="3277.2287086644201"/>
    <n v="5.3306944824190019"/>
  </r>
  <r>
    <s v="DOH"/>
    <x v="61"/>
    <s v="j"/>
    <n v="1"/>
    <n v="0"/>
    <n v="1.25"/>
    <n v="1.25"/>
    <s v="Az"/>
    <n v="4889.7677469317614"/>
    <n v="7.6420004372688579"/>
  </r>
  <r>
    <s v="DOH"/>
    <x v="61"/>
    <s v="j"/>
    <n v="1"/>
    <n v="0"/>
    <n v="1.25"/>
    <n v="1.25"/>
    <s v="Az"/>
    <n v="4889.7677469317614"/>
    <n v="7.6420004372688579"/>
  </r>
  <r>
    <s v="SVO"/>
    <x v="62"/>
    <s v="j"/>
    <n v="2"/>
    <n v="0"/>
    <n v="1.25"/>
    <n v="2.5"/>
    <s v="Az"/>
    <n v="2134.2772833438885"/>
    <n v="3.69246410612624"/>
  </r>
  <r>
    <s v="MEX"/>
    <x v="63"/>
    <s v="j"/>
    <n v="0.5"/>
    <n v="1"/>
    <n v="1.25"/>
    <n v="0.625"/>
    <s v="NAm"/>
    <n v="9238.9756936167832"/>
    <n v="13.87586516085072"/>
  </r>
  <r>
    <s v="PAP"/>
    <x v="64"/>
    <s v="z"/>
    <n v="1"/>
    <n v="0"/>
    <n v="1.25"/>
    <n v="1.25"/>
    <s v="NAm"/>
    <n v="7535.290784286487"/>
    <n v="11.433916790810631"/>
  </r>
  <r>
    <s v="PBM"/>
    <x v="65"/>
    <s v="j"/>
    <n v="1"/>
    <n v="0"/>
    <n v="1.25"/>
    <n v="1.25"/>
    <s v="ZAm"/>
    <n v="7536.3922593940933"/>
    <n v="11.435495571798201"/>
  </r>
  <r>
    <s v="PBM"/>
    <x v="65"/>
    <s v="z"/>
    <n v="1"/>
    <n v="0"/>
    <n v="1.25"/>
    <n v="1.25"/>
    <s v="ZAm"/>
    <n v="7536.3922593940933"/>
    <n v="11.435495571798201"/>
  </r>
  <r>
    <s v="BKK"/>
    <x v="66"/>
    <s v="j"/>
    <n v="0.5"/>
    <n v="0"/>
    <n v="1.25"/>
    <n v="0.625"/>
    <s v="Az"/>
    <n v="9190.8013643887771"/>
    <n v="13.806815288957246"/>
  </r>
  <r>
    <s v="TPE"/>
    <x v="67"/>
    <s v="j"/>
    <n v="0.5"/>
    <n v="1"/>
    <n v="1.25"/>
    <n v="0.625"/>
    <s v="Az"/>
    <n v="9439.4517442381784"/>
    <n v="14.163214166741389"/>
  </r>
  <r>
    <s v="TPE"/>
    <x v="67"/>
    <s v="j"/>
    <n v="0.5"/>
    <n v="0"/>
    <n v="1.25"/>
    <n v="0.625"/>
    <s v="Az"/>
    <n v="9439.4517442381784"/>
    <n v="14.163214166741389"/>
  </r>
  <r>
    <s v="HKG"/>
    <x v="68"/>
    <s v="z"/>
    <n v="0.5"/>
    <n v="1"/>
    <n v="1.25"/>
    <n v="0.625"/>
    <s v="Az"/>
    <n v="9266.8371976619528"/>
    <n v="13.915799983315464"/>
  </r>
  <r>
    <s v="CAN"/>
    <x v="69"/>
    <s v="j"/>
    <n v="0.5"/>
    <n v="1"/>
    <n v="1.25"/>
    <n v="0.625"/>
    <s v="Az"/>
    <n v="9132.2778615506613"/>
    <n v="13.722931601555947"/>
  </r>
  <r>
    <s v="PEK"/>
    <x v="70"/>
    <s v="j"/>
    <n v="1"/>
    <n v="0"/>
    <n v="1.25"/>
    <n v="1.25"/>
    <s v="Az"/>
    <n v="7827.6035783781072"/>
    <n v="11.852898462341953"/>
  </r>
  <r>
    <s v="PEK"/>
    <x v="70"/>
    <s v="z"/>
    <n v="1"/>
    <n v="0"/>
    <n v="1.25"/>
    <n v="1.25"/>
    <s v="Az"/>
    <n v="7827.6035783781072"/>
    <n v="11.852898462341953"/>
  </r>
  <r>
    <s v="NRT"/>
    <x v="71"/>
    <s v="j"/>
    <n v="0.5"/>
    <n v="1"/>
    <n v="1.25"/>
    <n v="0.625"/>
    <s v="Az"/>
    <n v="9328.2431027226576"/>
    <n v="14.003815113902474"/>
  </r>
  <r>
    <s v="ICN"/>
    <x v="72"/>
    <s v="j"/>
    <n v="0.5"/>
    <n v="0"/>
    <n v="1.25"/>
    <n v="0.625"/>
    <s v="Az"/>
    <n v="8555.7009689911756"/>
    <n v="12.896504722220685"/>
  </r>
  <r>
    <s v="SHA"/>
    <x v="73"/>
    <s v="j"/>
    <n v="0.5"/>
    <n v="0"/>
    <n v="1.25"/>
    <n v="0.625"/>
    <s v="Az"/>
    <n v="8879.8914499294951"/>
    <n v="13.361177744898942"/>
  </r>
  <r>
    <s v="SIN"/>
    <x v="74"/>
    <s v="j"/>
    <n v="0.5"/>
    <n v="0"/>
    <n v="1.25"/>
    <n v="0.625"/>
    <s v="Az"/>
    <n v="10494.405858631886"/>
    <n v="15.675315064039037"/>
  </r>
  <r>
    <s v="BOS"/>
    <x v="75"/>
    <s v="j"/>
    <n v="1"/>
    <n v="0"/>
    <n v="1.25"/>
    <n v="1.25"/>
    <s v="NAm"/>
    <n v="5579.421709748045"/>
    <n v="8.6305044506388633"/>
  </r>
  <r>
    <s v="JFK"/>
    <x v="76"/>
    <s v="j"/>
    <n v="1"/>
    <n v="0"/>
    <n v="1.25"/>
    <n v="1.25"/>
    <s v="NAm"/>
    <n v="5879.607481195676"/>
    <n v="9.0607707230471348"/>
  </r>
  <r>
    <s v="JFK"/>
    <x v="76"/>
    <s v="z"/>
    <n v="1"/>
    <n v="0"/>
    <n v="1.25"/>
    <n v="1.25"/>
    <s v="NAm"/>
    <n v="5879.607481195676"/>
    <n v="9.0607707230471348"/>
  </r>
  <r>
    <s v="DTW"/>
    <x v="77"/>
    <s v="j"/>
    <n v="1"/>
    <n v="0"/>
    <n v="1.25"/>
    <n v="1.25"/>
    <s v="NAm"/>
    <n v="6357.6858777920188"/>
    <n v="9.7460164248352275"/>
  </r>
  <r>
    <s v="SEA"/>
    <x v="78"/>
    <s v="j"/>
    <n v="1"/>
    <n v="0"/>
    <n v="1.25"/>
    <n v="1.25"/>
    <s v="NAm"/>
    <n v="7876.5582590493123"/>
    <n v="11.92306683797068"/>
  </r>
  <r>
    <s v="LAS"/>
    <x v="79"/>
    <s v="j"/>
    <n v="0.5"/>
    <n v="0"/>
    <n v="1.25"/>
    <n v="0.625"/>
    <s v="NAm"/>
    <n v="8633.6689424960823"/>
    <n v="13.008258817577717"/>
  </r>
  <r>
    <s v="YYZ"/>
    <x v="54"/>
    <s v="j"/>
    <n v="1"/>
    <n v="0"/>
    <n v="1.25"/>
    <n v="1.25"/>
    <s v="NAm"/>
    <n v="6023.5254035183225"/>
    <n v="9.2670530783762608"/>
  </r>
  <r>
    <s v="YYZ"/>
    <x v="54"/>
    <s v="j"/>
    <n v="1"/>
    <n v="0"/>
    <n v="1.25"/>
    <n v="1.25"/>
    <s v="NAm"/>
    <n v="6023.5254035183225"/>
    <n v="9.2670530783762608"/>
  </r>
  <r>
    <s v="YYC"/>
    <x v="80"/>
    <s v="j"/>
    <n v="1"/>
    <n v="0"/>
    <n v="1.25"/>
    <n v="1.25"/>
    <s v="NAm"/>
    <n v="7204.3053964674418"/>
    <n v="10.959504401603333"/>
  </r>
  <r>
    <s v="YVR"/>
    <x v="81"/>
    <s v="j"/>
    <n v="1"/>
    <n v="0"/>
    <n v="1.25"/>
    <n v="1.25"/>
    <s v="NAm"/>
    <n v="7743.7220250440014"/>
    <n v="11.732668235896401"/>
  </r>
  <r>
    <s v="JNB"/>
    <x v="82"/>
    <s v="j"/>
    <n v="0.5"/>
    <n v="1"/>
    <n v="1.25"/>
    <n v="0.625"/>
    <s v="Afr"/>
    <n v="8982.6007831141378"/>
    <n v="13.508394455796928"/>
  </r>
  <r>
    <s v="CPT"/>
    <x v="83"/>
    <s v="j"/>
    <n v="0.5"/>
    <n v="0"/>
    <n v="1.25"/>
    <n v="0.625"/>
    <s v="Afr"/>
    <n v="9654.9310537021429"/>
    <n v="14.472067843639737"/>
  </r>
  <r>
    <s v="DAR"/>
    <x v="84"/>
    <s v="j"/>
    <n v="1"/>
    <n v="0"/>
    <n v="1.25"/>
    <n v="1.25"/>
    <s v="Afr"/>
    <n v="7308.3523749650549"/>
    <n v="11.108638404116579"/>
  </r>
  <r>
    <s v="LAX"/>
    <x v="85"/>
    <s v="j"/>
    <n v="0.5"/>
    <n v="1"/>
    <n v="1.25"/>
    <n v="0.625"/>
    <s v="NAm"/>
    <n v="8992.549207473754"/>
    <n v="13.522653864045713"/>
  </r>
  <r>
    <s v="YUL"/>
    <x v="86"/>
    <s v="j"/>
    <n v="1"/>
    <n v="0"/>
    <n v="1.25"/>
    <n v="1.25"/>
    <s v="NAm"/>
    <n v="5536.5916453667551"/>
    <n v="8.5691146916923504"/>
  </r>
  <r>
    <s v="CUR"/>
    <x v="87"/>
    <s v="j"/>
    <n v="1"/>
    <n v="0"/>
    <n v="1.25"/>
    <n v="1.25"/>
    <s v="NAm"/>
    <n v="7855.1371924811074"/>
    <n v="11.892363309222921"/>
  </r>
  <r>
    <s v="AUA"/>
    <x v="53"/>
    <s v="j"/>
    <n v="1"/>
    <n v="0"/>
    <n v="1.25"/>
    <n v="1.25"/>
    <s v="NAm"/>
    <n v="7900.0233734153289"/>
    <n v="11.956700168561971"/>
  </r>
  <r>
    <s v="JFK"/>
    <x v="76"/>
    <s v="j"/>
    <n v="1"/>
    <n v="0"/>
    <n v="1.25"/>
    <n v="1.25"/>
    <s v="NAm"/>
    <n v="5879.607481195676"/>
    <n v="9.0607707230471348"/>
  </r>
  <r>
    <s v="MIA"/>
    <x v="55"/>
    <s v="z"/>
    <n v="1"/>
    <n v="0"/>
    <n v="1.25"/>
    <n v="1.25"/>
    <s v="NAm"/>
    <n v="7472.1962343179603"/>
    <n v="11.343481269189075"/>
  </r>
  <r>
    <s v="ICN"/>
    <x v="72"/>
    <s v="j"/>
    <n v="0.5"/>
    <n v="1"/>
    <n v="1.25"/>
    <n v="0.625"/>
    <s v="Az"/>
    <n v="8555.7009689911756"/>
    <n v="12.896504722220685"/>
  </r>
  <r>
    <s v="HKG"/>
    <x v="68"/>
    <s v="j"/>
    <n v="0.5"/>
    <n v="0"/>
    <n v="1.25"/>
    <n v="0.625"/>
    <s v="Az"/>
    <n v="9266.8371976619528"/>
    <n v="13.915799983315464"/>
  </r>
  <r>
    <s v="NRT"/>
    <x v="71"/>
    <s v="j"/>
    <n v="0.5"/>
    <n v="1"/>
    <n v="1.25"/>
    <n v="0.625"/>
    <s v="Az"/>
    <n v="9328.2431027226576"/>
    <n v="14.003815113902474"/>
  </r>
  <r>
    <s v="TPE"/>
    <x v="67"/>
    <s v="j"/>
    <n v="0.5"/>
    <n v="0"/>
    <n v="1.25"/>
    <n v="0.625"/>
    <s v="Az"/>
    <n v="9439.4517442381784"/>
    <n v="14.163214166741389"/>
  </r>
  <r>
    <s v="SIN"/>
    <x v="74"/>
    <s v="j"/>
    <n v="0.5"/>
    <n v="1"/>
    <n v="1.25"/>
    <n v="0.625"/>
    <s v="Az"/>
    <n v="10494.405858631886"/>
    <n v="15.675315064039037"/>
  </r>
  <r>
    <s v="CGK"/>
    <x v="59"/>
    <s v="j"/>
    <n v="0.5"/>
    <n v="0"/>
    <n v="1.25"/>
    <n v="0.625"/>
    <s v="Az"/>
    <n v="11332.745088548378"/>
    <n v="16.87693462691934"/>
  </r>
  <r>
    <s v="KUL"/>
    <x v="88"/>
    <s v="j"/>
    <n v="0.5"/>
    <n v="0"/>
    <n v="1.25"/>
    <n v="0.625"/>
    <s v="Az"/>
    <n v="10216.576363656332"/>
    <n v="15.277092787907407"/>
  </r>
  <r>
    <s v="MNL"/>
    <x v="89"/>
    <s v="j"/>
    <n v="0.5"/>
    <n v="1"/>
    <n v="1.25"/>
    <n v="0.625"/>
    <s v="Az"/>
    <n v="10406.176970651135"/>
    <n v="15.548853657933291"/>
  </r>
  <r>
    <s v="PEK"/>
    <x v="70"/>
    <s v="j"/>
    <n v="1"/>
    <n v="0"/>
    <n v="1.25"/>
    <n v="1.25"/>
    <s v="Az"/>
    <n v="7827.6035783781072"/>
    <n v="11.852898462341953"/>
  </r>
  <r>
    <s v="IAD"/>
    <x v="90"/>
    <s v="j"/>
    <n v="1"/>
    <n v="0"/>
    <n v="1.25"/>
    <n v="1.25"/>
    <s v="NAm"/>
    <n v="6239.4097209436122"/>
    <n v="9.5764872666858434"/>
  </r>
  <r>
    <s v="HAV"/>
    <x v="91"/>
    <s v="j"/>
    <n v="1"/>
    <n v="0"/>
    <n v="1.25"/>
    <n v="1.25"/>
    <s v="NAm"/>
    <n v="7848.1357527176424"/>
    <n v="11.88232791222862"/>
  </r>
  <r>
    <s v="SXM"/>
    <x v="92"/>
    <s v="j"/>
    <n v="1"/>
    <n v="0"/>
    <n v="1.25"/>
    <n v="1.25"/>
    <s v="NAm"/>
    <n v="6953.8767922632751"/>
    <n v="10.60055673557736"/>
  </r>
  <r>
    <s v="TLV"/>
    <x v="51"/>
    <s v="j"/>
    <n v="1"/>
    <n v="0"/>
    <n v="1.25"/>
    <n v="1.25"/>
    <s v="Az"/>
    <n v="3277.2287086644201"/>
    <n v="5.3306944824190019"/>
  </r>
  <r>
    <s v="AUH"/>
    <x v="58"/>
    <s v="j"/>
    <n v="1"/>
    <n v="0"/>
    <n v="1.25"/>
    <n v="1.25"/>
    <s v="Az"/>
    <n v="5160.7516133170311"/>
    <n v="8.0304106457544098"/>
  </r>
  <r>
    <s v="DEL"/>
    <x v="56"/>
    <s v="j"/>
    <n v="1"/>
    <n v="0"/>
    <n v="1.25"/>
    <n v="1.25"/>
    <s v="Az"/>
    <n v="6342.5863506367186"/>
    <n v="9.7243737692459629"/>
  </r>
  <r>
    <s v="LED"/>
    <x v="93"/>
    <s v="j"/>
    <n v="2"/>
    <n v="0"/>
    <n v="1.25"/>
    <n v="2.5"/>
    <s v="Az"/>
    <n v="1772.3313745893606"/>
    <n v="3.17367497024475"/>
  </r>
  <r>
    <s v="SVO"/>
    <x v="62"/>
    <s v="j"/>
    <n v="2"/>
    <n v="0"/>
    <n v="1.25"/>
    <n v="2.5"/>
    <s v="Az"/>
    <n v="2134.2772833438885"/>
    <n v="3.69246410612624"/>
  </r>
  <r>
    <s v="IAH"/>
    <x v="94"/>
    <s v="j"/>
    <n v="0.5"/>
    <n v="0"/>
    <n v="1.25"/>
    <n v="0.625"/>
    <s v="NAm"/>
    <n v="8083.0445471588728"/>
    <n v="12.219030517594383"/>
  </r>
  <r>
    <s v="IAD"/>
    <x v="90"/>
    <s v="j"/>
    <n v="1"/>
    <n v="0"/>
    <n v="1.25"/>
    <n v="1.25"/>
    <s v="NAm"/>
    <n v="6239.4097209436122"/>
    <n v="9.5764872666858434"/>
  </r>
  <r>
    <s v="CGX"/>
    <x v="95"/>
    <s v="j"/>
    <n v="1"/>
    <n v="0"/>
    <n v="1.25"/>
    <n v="1.25"/>
    <s v="NAm"/>
    <n v="6638.4148805809727"/>
    <n v="10.14839466216606"/>
  </r>
  <r>
    <s v="GIG"/>
    <x v="96"/>
    <s v="j"/>
    <n v="0.5"/>
    <n v="0"/>
    <n v="1.25"/>
    <n v="0.625"/>
    <s v="ZAm"/>
    <n v="9555.2203329740187"/>
    <n v="14.329149143929424"/>
  </r>
  <r>
    <s v="EZE"/>
    <x v="97"/>
    <s v="j"/>
    <n v="0.5"/>
    <n v="1"/>
    <n v="1.25"/>
    <n v="0.625"/>
    <s v="ZAm"/>
    <n v="11461.590941236098"/>
    <n v="17.061613682438406"/>
  </r>
  <r>
    <s v="PBM"/>
    <x v="65"/>
    <s v="j"/>
    <n v="1"/>
    <n v="0"/>
    <n v="1.25"/>
    <n v="1.25"/>
    <s v="ZAm"/>
    <n v="7536.3922593940933"/>
    <n v="11.435495571798201"/>
  </r>
  <r>
    <s v="CMN"/>
    <x v="98"/>
    <s v="j"/>
    <n v="2"/>
    <n v="0"/>
    <n v="1.25"/>
    <n v="2.5"/>
    <s v="Afr"/>
    <n v="2314.9824314160683"/>
    <n v="3.9514748183630308"/>
  </r>
  <r>
    <s v="NBO"/>
    <x v="99"/>
    <s v="j"/>
    <n v="1"/>
    <n v="0"/>
    <n v="1.25"/>
    <n v="1.25"/>
    <s v="Afr"/>
    <n v="6640.7435298329538"/>
    <n v="10.151732392760566"/>
  </r>
  <r>
    <s v="CAI"/>
    <x v="100"/>
    <s v="j"/>
    <n v="1"/>
    <n v="0"/>
    <n v="1.25"/>
    <n v="1.25"/>
    <s v="Afr"/>
    <n v="3251.3379483063459"/>
    <n v="5.2935843925724289"/>
  </r>
  <r>
    <s v="CAI"/>
    <x v="100"/>
    <s v="z"/>
    <n v="1"/>
    <n v="0"/>
    <n v="1.25"/>
    <n v="1.25"/>
    <s v="Afr"/>
    <n v="3251.3379483063459"/>
    <n v="5.2935843925724289"/>
  </r>
  <r>
    <s v="TUN"/>
    <x v="101"/>
    <s v="j"/>
    <n v="2"/>
    <n v="0"/>
    <n v="1.25"/>
    <n v="2.5"/>
    <s v="Afr"/>
    <n v="1737.7261767719256"/>
    <n v="3.1240741867064261"/>
  </r>
  <r>
    <m/>
    <x v="102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4">
  <r>
    <s v="FR"/>
    <x v="0"/>
    <s v="DUB"/>
    <s v="Dublin"/>
    <s v="z"/>
    <n v="1"/>
    <n v="0"/>
    <n v="0.75"/>
    <n v="0.75"/>
    <s v="Eur"/>
    <n v="780.20989150006517"/>
    <n v="1.7516341778167601"/>
    <n v="5"/>
  </r>
  <r>
    <s v="FR"/>
    <x v="0"/>
    <s v="LPA"/>
    <s v="Gran Canaria"/>
    <s v="z"/>
    <n v="1"/>
    <n v="0"/>
    <n v="0.75"/>
    <n v="0.75"/>
    <s v="Eur"/>
    <n v="3176.423224886616"/>
    <n v="5.1862066223374823"/>
    <n v="3"/>
  </r>
  <r>
    <s v="FR"/>
    <x v="0"/>
    <s v="MAN"/>
    <s v="Manchester"/>
    <s v="j"/>
    <n v="2"/>
    <n v="0"/>
    <n v="0.75"/>
    <n v="1.5"/>
    <s v="Eur"/>
    <n v="517.8542641422664"/>
    <n v="1.3755911119372484"/>
    <n v="4"/>
  </r>
  <r>
    <s v="FR"/>
    <x v="0"/>
    <s v="DUB"/>
    <s v="Dublin"/>
    <s v="j"/>
    <n v="2"/>
    <n v="0"/>
    <n v="0.75"/>
    <n v="1.5"/>
    <s v="Eur"/>
    <n v="780.20989150006517"/>
    <n v="1.7516341778167601"/>
    <n v="5"/>
  </r>
  <r>
    <s v="FR"/>
    <x v="0"/>
    <s v="ALC"/>
    <s v="Alicante"/>
    <s v="z"/>
    <n v="2"/>
    <n v="0"/>
    <n v="0.75"/>
    <n v="1.5"/>
    <s v="Eur"/>
    <n v="1593.5566480917669"/>
    <n v="2.9174311955981991"/>
    <n v="4"/>
  </r>
  <r>
    <s v="FR"/>
    <x v="0"/>
    <s v="LIS"/>
    <s v="Lisbon"/>
    <s v="j"/>
    <n v="2"/>
    <n v="0"/>
    <n v="0.75"/>
    <n v="1.5"/>
    <s v="Eur"/>
    <n v="1841.0513119403968"/>
    <n v="3.2721735471145688"/>
    <n v="10"/>
  </r>
  <r>
    <s v="FR"/>
    <x v="0"/>
    <s v="MLA"/>
    <s v="Malta"/>
    <s v="z"/>
    <n v="2"/>
    <n v="0"/>
    <n v="0.75"/>
    <n v="1.5"/>
    <s v="Eur"/>
    <n v="1947.2136342664132"/>
    <n v="3.4243395424485255"/>
    <n v="4"/>
  </r>
  <r>
    <s v="FR"/>
    <x v="0"/>
    <s v="AYT"/>
    <s v="Antalya"/>
    <s v="j"/>
    <n v="2"/>
    <n v="0"/>
    <n v="0.75"/>
    <n v="1.5"/>
    <s v="Eur"/>
    <n v="2620.306245645078"/>
    <n v="4.3891056187579442"/>
    <n v="6"/>
  </r>
  <r>
    <s v="FR"/>
    <x v="0"/>
    <s v="ACE"/>
    <s v="Lanzarote"/>
    <s v="z"/>
    <n v="2"/>
    <n v="0"/>
    <n v="0.75"/>
    <n v="1.5"/>
    <s v="Eur"/>
    <n v="2998.2353495276038"/>
    <n v="4.9308040009895651"/>
    <n v="6"/>
  </r>
  <r>
    <s v="HV"/>
    <x v="1"/>
    <s v="LPA"/>
    <s v="Gran Canaria"/>
    <s v="z"/>
    <n v="1"/>
    <n v="0"/>
    <n v="0.75"/>
    <n v="0.75"/>
    <s v="Eur"/>
    <n v="3176.423224886616"/>
    <n v="5.1862066223374823"/>
    <n v="3"/>
  </r>
  <r>
    <s v="HV"/>
    <x v="1"/>
    <s v="TFS"/>
    <s v="Tenerife"/>
    <s v="j"/>
    <n v="1"/>
    <n v="0"/>
    <n v="0.75"/>
    <n v="0.75"/>
    <s v="Eur"/>
    <n v="3218.8606501815702"/>
    <n v="5.2470335985935836"/>
    <n v="4"/>
  </r>
  <r>
    <s v="HV"/>
    <x v="1"/>
    <s v="ALC"/>
    <s v="Alicante"/>
    <s v="j"/>
    <n v="2"/>
    <n v="0"/>
    <n v="0.75"/>
    <n v="1.5"/>
    <s v="Eur"/>
    <n v="1593.5566480917669"/>
    <n v="2.9174311955981991"/>
    <n v="4"/>
  </r>
  <r>
    <s v="HV"/>
    <x v="1"/>
    <s v="SOF"/>
    <s v="Sofia"/>
    <s v="j"/>
    <n v="2"/>
    <n v="0"/>
    <n v="0.75"/>
    <n v="1.5"/>
    <s v="Eur"/>
    <n v="1718.5378184270699"/>
    <n v="3.0965708730787997"/>
    <n v="6"/>
  </r>
  <r>
    <s v="HV"/>
    <x v="1"/>
    <s v="LIS"/>
    <s v="Lisbon"/>
    <s v="j"/>
    <n v="2"/>
    <n v="0"/>
    <n v="0.75"/>
    <n v="1.5"/>
    <s v="Eur"/>
    <n v="1841.0513119403968"/>
    <n v="3.2721735471145688"/>
    <n v="10"/>
  </r>
  <r>
    <s v="HV"/>
    <x v="1"/>
    <s v="ATH"/>
    <s v="Athens"/>
    <s v="j"/>
    <n v="2"/>
    <n v="0"/>
    <n v="0.75"/>
    <n v="1.5"/>
    <s v="Eur"/>
    <n v="2145.6316477606752"/>
    <n v="3.7087386951236341"/>
    <n v="6"/>
  </r>
  <r>
    <s v="HV"/>
    <x v="1"/>
    <s v="AYT"/>
    <s v="Antalya"/>
    <s v="z"/>
    <n v="2"/>
    <n v="0"/>
    <n v="0.75"/>
    <n v="1.5"/>
    <s v="Eur"/>
    <n v="2620.306245645078"/>
    <n v="4.3891056187579442"/>
    <n v="6"/>
  </r>
  <r>
    <s v="HV"/>
    <x v="1"/>
    <s v="PRG"/>
    <s v="Prague"/>
    <s v="j"/>
    <n v="2"/>
    <n v="0"/>
    <n v="0.75"/>
    <n v="1.5"/>
    <s v="Eur"/>
    <n v="674.55052565537517"/>
    <n v="1.6001890867727042"/>
    <n v="6"/>
  </r>
  <r>
    <s v="HV"/>
    <x v="1"/>
    <s v="VCE"/>
    <s v="Venice"/>
    <s v="z"/>
    <n v="2"/>
    <n v="0"/>
    <n v="0.75"/>
    <n v="1.5"/>
    <s v="Eur"/>
    <n v="900.21174425090055"/>
    <n v="1.9236368334262905"/>
    <n v="2"/>
  </r>
  <r>
    <s v="HV"/>
    <x v="1"/>
    <s v="LJU"/>
    <s v="Ljubljana"/>
    <s v="j"/>
    <n v="2"/>
    <n v="0"/>
    <n v="0.75"/>
    <n v="1.5"/>
    <s v="Eur"/>
    <n v="938.25347686825341"/>
    <n v="1.9781633168444965"/>
    <n v="4"/>
  </r>
  <r>
    <s v="HV"/>
    <x v="1"/>
    <s v="BCN"/>
    <s v="Barcelona"/>
    <s v="j"/>
    <n v="2"/>
    <n v="0"/>
    <n v="0.75"/>
    <n v="1.5"/>
    <s v="Eur"/>
    <n v="1218.25015188967"/>
    <n v="2.3794918843751933"/>
    <n v="6"/>
  </r>
  <r>
    <s v="HV"/>
    <x v="1"/>
    <s v="BCN"/>
    <s v="Barcelona"/>
    <s v="j"/>
    <n v="2"/>
    <n v="0"/>
    <n v="0.75"/>
    <n v="1.5"/>
    <s v="Eur"/>
    <n v="1218.25015188967"/>
    <n v="2.3794918843751933"/>
    <n v="6"/>
  </r>
  <r>
    <s v="HV"/>
    <x v="1"/>
    <s v="PMI"/>
    <s v="Mallorca"/>
    <s v="z"/>
    <n v="2"/>
    <n v="0"/>
    <n v="0.75"/>
    <n v="1.5"/>
    <s v="Eur"/>
    <n v="1402.2517268880417"/>
    <n v="2.6432274752061931"/>
    <n v="4"/>
  </r>
  <r>
    <s v="HV"/>
    <x v="1"/>
    <s v="SKG"/>
    <s v="Thessaloniki"/>
    <s v="z"/>
    <n v="2"/>
    <n v="0"/>
    <n v="0.75"/>
    <n v="1.5"/>
    <s v="Eur"/>
    <n v="1869.1256944451213"/>
    <n v="3.3124134953713402"/>
    <n v="2"/>
  </r>
  <r>
    <s v="HV"/>
    <x v="1"/>
    <s v="KGS"/>
    <s v="Kos"/>
    <s v="z"/>
    <n v="2"/>
    <n v="0"/>
    <n v="0.75"/>
    <n v="1.5"/>
    <s v="Eur"/>
    <n v="2416.3223826328453"/>
    <n v="4.0967287484404116"/>
    <n v="6"/>
  </r>
  <r>
    <s v="HV"/>
    <x v="1"/>
    <s v="ACE"/>
    <s v="Lanzarote"/>
    <s v="z"/>
    <n v="2"/>
    <n v="0"/>
    <n v="0.75"/>
    <n v="1.5"/>
    <s v="Eur"/>
    <n v="2998.2353495276038"/>
    <n v="4.9308040009895651"/>
    <n v="6"/>
  </r>
  <r>
    <s v="HV"/>
    <x v="1"/>
    <s v="FAO"/>
    <s v="Faro"/>
    <s v="j"/>
    <n v="2"/>
    <n v="0"/>
    <n v="0.75"/>
    <n v="1.5"/>
    <s v="Eur"/>
    <n v="1960.9624013887719"/>
    <n v="3.4440461086572394"/>
    <n v="4"/>
  </r>
  <r>
    <s v="JP"/>
    <x v="2"/>
    <s v="LJU"/>
    <s v="Ljubljana"/>
    <s v="j"/>
    <n v="2"/>
    <n v="0"/>
    <n v="0.75"/>
    <n v="1.5"/>
    <s v="Eur"/>
    <n v="938.25347686825341"/>
    <n v="1.9781633168444965"/>
    <n v="4"/>
  </r>
  <r>
    <s v="KM"/>
    <x v="3"/>
    <s v="MLA"/>
    <s v="Malta"/>
    <s v="j"/>
    <n v="2"/>
    <n v="0"/>
    <n v="0.75"/>
    <n v="1.5"/>
    <s v="Eur"/>
    <n v="1947.2136342664132"/>
    <n v="3.4243395424485255"/>
    <n v="4"/>
  </r>
  <r>
    <s v="PS"/>
    <x v="4"/>
    <s v="KBP"/>
    <s v="Kiev"/>
    <s v="j"/>
    <n v="2"/>
    <n v="0"/>
    <n v="0.75"/>
    <n v="1.5"/>
    <s v="Eur"/>
    <n v="1796.9141931135807"/>
    <n v="3.2089103434627986"/>
    <n v="2"/>
  </r>
  <r>
    <s v="UX"/>
    <x v="5"/>
    <s v="MAD"/>
    <s v="Madrid"/>
    <s v="z"/>
    <n v="2"/>
    <n v="0"/>
    <n v="0.75"/>
    <n v="1.5"/>
    <s v="Eur"/>
    <n v="1446.0233093051877"/>
    <n v="2.7059667433374357"/>
    <n v="4"/>
  </r>
  <r>
    <s v="AY"/>
    <x v="6"/>
    <s v="HEL"/>
    <s v="Helsinki"/>
    <s v="j"/>
    <n v="2"/>
    <n v="0"/>
    <n v="0.75"/>
    <n v="1.5"/>
    <s v="Eur"/>
    <n v="1523.9231406741771"/>
    <n v="2.817623168299654"/>
    <n v="6"/>
  </r>
  <r>
    <s v="EW"/>
    <x v="7"/>
    <s v="TXL"/>
    <s v="Berlin"/>
    <s v="j"/>
    <n v="2"/>
    <n v="0"/>
    <n v="0.75"/>
    <n v="1.5"/>
    <s v="Eur"/>
    <n v="558.40517989215277"/>
    <n v="1.4337140911787525"/>
    <n v="6"/>
  </r>
  <r>
    <s v="FR"/>
    <x v="0"/>
    <s v="SOF"/>
    <s v="Sofia"/>
    <s v="j"/>
    <n v="2"/>
    <n v="0"/>
    <n v="0.75"/>
    <n v="1.5"/>
    <s v="Eur"/>
    <n v="1718.5378184270699"/>
    <n v="3.0965708730787997"/>
    <n v="6"/>
  </r>
  <r>
    <s v="OU"/>
    <x v="8"/>
    <s v="ZAG"/>
    <s v="Zagreb"/>
    <s v="j"/>
    <n v="2"/>
    <n v="0"/>
    <n v="0.75"/>
    <n v="1.5"/>
    <s v="Eur"/>
    <n v="1063.0459911972405"/>
    <n v="2.157032587382711"/>
    <n v="2"/>
  </r>
  <r>
    <s v="TP"/>
    <x v="9"/>
    <s v="LIS"/>
    <s v="Lisbon"/>
    <s v="j"/>
    <n v="2"/>
    <n v="0"/>
    <n v="0.75"/>
    <n v="1.5"/>
    <s v="Eur"/>
    <n v="1841.0513119403968"/>
    <n v="3.2721735471145688"/>
    <n v="10"/>
  </r>
  <r>
    <s v="A3"/>
    <x v="10"/>
    <s v="ATH"/>
    <s v="Athens"/>
    <s v="j"/>
    <n v="2"/>
    <n v="0"/>
    <n v="0.75"/>
    <n v="1.5"/>
    <s v="Eur"/>
    <n v="2145.6316477606752"/>
    <n v="3.7087386951236341"/>
    <n v="6"/>
  </r>
  <r>
    <s v="A3"/>
    <x v="10"/>
    <s v="ATH"/>
    <s v="Athens"/>
    <s v="z"/>
    <n v="2"/>
    <n v="0"/>
    <n v="0.75"/>
    <n v="1.5"/>
    <s v="Eur"/>
    <n v="2145.6316477606752"/>
    <n v="3.7087386951236341"/>
    <n v="6"/>
  </r>
  <r>
    <s v="CAI"/>
    <x v="11"/>
    <s v="AYT"/>
    <s v="Antalya"/>
    <s v="z"/>
    <n v="2"/>
    <n v="0"/>
    <n v="0.75"/>
    <n v="1.5"/>
    <s v="Eur"/>
    <n v="2620.306245645078"/>
    <n v="4.3891056187579442"/>
    <n v="6"/>
  </r>
  <r>
    <s v="FB"/>
    <x v="12"/>
    <s v="SOF"/>
    <s v="Sofia"/>
    <s v="j"/>
    <n v="2"/>
    <n v="0"/>
    <n v="0.75"/>
    <n v="1.5"/>
    <s v="Eur"/>
    <n v="1718.5378184270699"/>
    <n v="3.0965708730787997"/>
    <n v="6"/>
  </r>
  <r>
    <s v="SN"/>
    <x v="13"/>
    <s v="BRU"/>
    <s v="Brussels"/>
    <s v="j"/>
    <n v="2"/>
    <n v="0"/>
    <n v="0.75"/>
    <n v="1.5"/>
    <s v="Eur"/>
    <n v="135.55158294681547"/>
    <n v="0.82762393555710223"/>
    <n v="2"/>
  </r>
  <r>
    <s v="MT"/>
    <x v="14"/>
    <s v="LPA"/>
    <s v="Gran Canaria"/>
    <s v="z"/>
    <n v="1"/>
    <n v="0"/>
    <n v="0.75"/>
    <n v="0.75"/>
    <s v="Eur"/>
    <n v="3176.423224886616"/>
    <n v="5.1862066223374823"/>
    <n v="3"/>
  </r>
  <r>
    <s v="MT"/>
    <x v="14"/>
    <s v="TFS"/>
    <s v="Tenerife"/>
    <s v="z"/>
    <n v="1"/>
    <n v="0"/>
    <n v="0.75"/>
    <n v="0.75"/>
    <s v="Eur"/>
    <n v="3218.8606501815702"/>
    <n v="5.2470335985935836"/>
    <n v="4"/>
  </r>
  <r>
    <s v="MT"/>
    <x v="14"/>
    <s v="IOM"/>
    <s v="Isle Of Man"/>
    <s v="z"/>
    <n v="2"/>
    <n v="0"/>
    <n v="0.75"/>
    <n v="1.5"/>
    <s v="Eur"/>
    <n v="687.67362659510422"/>
    <n v="1.618998864786316"/>
    <n v="2"/>
  </r>
  <r>
    <s v="MT"/>
    <x v="14"/>
    <s v="PMI"/>
    <s v="Mallorca"/>
    <s v="z"/>
    <n v="2"/>
    <n v="0"/>
    <n v="0.75"/>
    <n v="1.5"/>
    <s v="Eur"/>
    <n v="1402.2517268880417"/>
    <n v="2.6432274752061931"/>
    <n v="4"/>
  </r>
  <r>
    <s v="OR"/>
    <x v="15"/>
    <s v="TFS"/>
    <s v="Tenerife"/>
    <s v="z"/>
    <n v="1"/>
    <n v="0"/>
    <n v="0.75"/>
    <n v="0.75"/>
    <s v="Eur"/>
    <n v="3218.8606501815702"/>
    <n v="5.2470335985935836"/>
    <n v="4"/>
  </r>
  <r>
    <s v="OR"/>
    <x v="15"/>
    <s v="KGS"/>
    <s v="Kos"/>
    <s v="z"/>
    <n v="2"/>
    <n v="0"/>
    <n v="0.75"/>
    <n v="1.5"/>
    <s v="Eur"/>
    <n v="2416.3223826328453"/>
    <n v="4.0967287484404116"/>
    <n v="6"/>
  </r>
  <r>
    <s v="OR"/>
    <x v="15"/>
    <s v="FAO"/>
    <s v="Faro"/>
    <s v="z"/>
    <n v="2"/>
    <n v="0"/>
    <n v="0.75"/>
    <n v="1.5"/>
    <s v="Eur"/>
    <n v="1960.9624013887719"/>
    <n v="3.4440461086572394"/>
    <n v="4"/>
  </r>
  <r>
    <s v="OR"/>
    <x v="15"/>
    <s v="KGS"/>
    <s v="Kos"/>
    <s v="z"/>
    <n v="2"/>
    <n v="0"/>
    <n v="0.75"/>
    <n v="1.5"/>
    <s v="Eur"/>
    <n v="2416.3223826328453"/>
    <n v="4.0967287484404116"/>
    <n v="6"/>
  </r>
  <r>
    <s v="AZ"/>
    <x v="16"/>
    <s v="MXP"/>
    <s v="Milan"/>
    <s v="j"/>
    <n v="2"/>
    <n v="0"/>
    <n v="0.75"/>
    <n v="1.5"/>
    <s v="Eur"/>
    <n v="761.70874360226992"/>
    <n v="1.7251158658299202"/>
    <n v="4"/>
  </r>
  <r>
    <s v="AZ"/>
    <x v="16"/>
    <s v="FCO"/>
    <s v="Rome"/>
    <s v="j"/>
    <n v="2"/>
    <n v="0"/>
    <n v="0.75"/>
    <n v="1.5"/>
    <s v="Eur"/>
    <n v="1260.8394103136059"/>
    <n v="2.4405364881161682"/>
    <n v="6"/>
  </r>
  <r>
    <s v="AZ"/>
    <x v="16"/>
    <s v="FCO"/>
    <s v="Rome"/>
    <s v="z"/>
    <n v="2"/>
    <n v="0"/>
    <n v="0.75"/>
    <n v="1.5"/>
    <s v="Eur"/>
    <n v="1260.8394103136059"/>
    <n v="2.4405364881161682"/>
    <n v="6"/>
  </r>
  <r>
    <s v="LO"/>
    <x v="17"/>
    <s v="WAW"/>
    <s v="Warsaw"/>
    <s v="j"/>
    <n v="2"/>
    <n v="0"/>
    <n v="0.75"/>
    <n v="1.5"/>
    <s v="Eur"/>
    <n v="1080.6951171665173"/>
    <n v="2.1823296679386748"/>
    <n v="2"/>
  </r>
  <r>
    <s v="OK"/>
    <x v="18"/>
    <s v="PRG"/>
    <s v="Prague"/>
    <s v="j"/>
    <n v="2"/>
    <n v="0"/>
    <n v="0.75"/>
    <n v="1.5"/>
    <s v="Eur"/>
    <n v="674.55052565537517"/>
    <n v="1.6001890867727042"/>
    <n v="6"/>
  </r>
  <r>
    <s v="SR"/>
    <x v="19"/>
    <s v="ZRH"/>
    <s v="Zurich"/>
    <s v="j"/>
    <n v="2"/>
    <n v="0"/>
    <n v="0.75"/>
    <n v="1.5"/>
    <s v="Eur"/>
    <n v="566.98980793614703"/>
    <n v="1.4460187247084775"/>
    <n v="2"/>
  </r>
  <r>
    <s v="BT"/>
    <x v="20"/>
    <s v="VNO"/>
    <s v="Vilnius"/>
    <s v="j"/>
    <n v="2"/>
    <n v="0"/>
    <n v="0.75"/>
    <n v="1.5"/>
    <s v="Eur"/>
    <n v="1364.4999242805475"/>
    <n v="2.5891165581354509"/>
    <n v="2"/>
  </r>
  <r>
    <s v="OS"/>
    <x v="21"/>
    <s v="VIE"/>
    <s v="Vienna"/>
    <s v="j"/>
    <n v="2"/>
    <n v="0"/>
    <n v="0.75"/>
    <n v="1.5"/>
    <s v="Eur"/>
    <n v="926.42183642768862"/>
    <n v="1.9612046322130203"/>
    <n v="4"/>
  </r>
  <r>
    <s v="SK"/>
    <x v="22"/>
    <s v="CPH"/>
    <s v="Copenhagen"/>
    <s v="j"/>
    <n v="2"/>
    <n v="0"/>
    <n v="0.75"/>
    <n v="1.5"/>
    <s v="Eur"/>
    <n v="633.37746879510416"/>
    <n v="1.5411743719396493"/>
    <n v="6"/>
  </r>
  <r>
    <s v="SK"/>
    <x v="22"/>
    <s v="OSL"/>
    <s v="Oslo"/>
    <s v="j"/>
    <n v="2"/>
    <n v="0"/>
    <n v="0.75"/>
    <n v="1.5"/>
    <s v="Eur"/>
    <n v="934.55839079491557"/>
    <n v="1.9728670268060455"/>
    <n v="4"/>
  </r>
  <r>
    <s v="EI"/>
    <x v="23"/>
    <s v="ORK"/>
    <s v="Cork"/>
    <s v="j"/>
    <n v="2"/>
    <n v="0"/>
    <n v="0.75"/>
    <n v="1.5"/>
    <s v="Eur"/>
    <n v="931.19497837462109"/>
    <n v="1.9680461356702901"/>
    <n v="2"/>
  </r>
  <r>
    <s v="SK"/>
    <x v="22"/>
    <s v="ARN"/>
    <s v="Stockholm"/>
    <s v="j"/>
    <n v="2"/>
    <n v="0"/>
    <n v="0.75"/>
    <n v="1.5"/>
    <s v="Eur"/>
    <n v="1159.0839741429565"/>
    <n v="2.294687029604904"/>
    <n v="4"/>
  </r>
  <r>
    <s v="TK"/>
    <x v="24"/>
    <s v="IST"/>
    <s v="Istanbul"/>
    <s v="j"/>
    <n v="2"/>
    <n v="0"/>
    <n v="0.75"/>
    <n v="1.5"/>
    <s v="Eur"/>
    <n v="2176.7286176584958"/>
    <n v="3.7533110186438434"/>
    <n v="4"/>
  </r>
  <r>
    <s v="TK"/>
    <x v="24"/>
    <s v="ESB"/>
    <s v="Ankara"/>
    <s v="j"/>
    <n v="2"/>
    <n v="0"/>
    <n v="0.75"/>
    <n v="1.5"/>
    <s v="Eur"/>
    <n v="2502.8483274107039"/>
    <n v="4.2207492692886754"/>
    <n v="2"/>
  </r>
  <r>
    <s v="KL"/>
    <x v="25"/>
    <s v="FRA"/>
    <s v="Frankfurt"/>
    <s v="j"/>
    <n v="2"/>
    <n v="0"/>
    <n v="0.75"/>
    <n v="1.5"/>
    <s v="Eur"/>
    <n v="329.35837714328153"/>
    <n v="1.1054136739053702"/>
    <n v="6"/>
  </r>
  <r>
    <s v="KL"/>
    <x v="25"/>
    <s v="HAM"/>
    <s v="Hamburg"/>
    <s v="j"/>
    <n v="2"/>
    <n v="0"/>
    <n v="0.75"/>
    <n v="1.5"/>
    <s v="Eur"/>
    <n v="371.27522625889333"/>
    <n v="1.1654944909710805"/>
    <n v="2"/>
  </r>
  <r>
    <s v="KL"/>
    <x v="25"/>
    <s v="DUS"/>
    <s v="Dusseldorf"/>
    <s v="j"/>
    <n v="2"/>
    <n v="0"/>
    <n v="0.75"/>
    <n v="1.5"/>
    <s v="Eur"/>
    <n v="142.49215667400384"/>
    <n v="0.83757209123273879"/>
    <n v="2"/>
  </r>
  <r>
    <s v="KL"/>
    <x v="25"/>
    <s v="BCN"/>
    <s v="Barcelona"/>
    <s v="j"/>
    <n v="2"/>
    <n v="0"/>
    <n v="0.75"/>
    <n v="1.5"/>
    <s v="Eur"/>
    <n v="1218.25015188967"/>
    <n v="2.3794918843751933"/>
    <n v="6"/>
  </r>
  <r>
    <s v="KL"/>
    <x v="25"/>
    <s v="VLC"/>
    <s v="Valencia"/>
    <s v="j"/>
    <n v="2"/>
    <n v="0"/>
    <n v="0.75"/>
    <n v="1.5"/>
    <s v="Eur"/>
    <n v="1462.0546163404836"/>
    <n v="2.7289449500880263"/>
    <n v="2"/>
  </r>
  <r>
    <s v="KL"/>
    <x v="25"/>
    <s v="HEL"/>
    <s v="Helsinki"/>
    <s v="j"/>
    <n v="2"/>
    <n v="0"/>
    <n v="0.75"/>
    <n v="1.5"/>
    <s v="Eur"/>
    <n v="1523.9231406741771"/>
    <n v="2.817623168299654"/>
    <n v="6"/>
  </r>
  <r>
    <s v="KL"/>
    <x v="25"/>
    <s v="LIS"/>
    <s v="Lisbon"/>
    <s v="j"/>
    <n v="2"/>
    <n v="0"/>
    <n v="0.75"/>
    <n v="1.5"/>
    <s v="Eur"/>
    <n v="1841.0513119403968"/>
    <n v="3.2721735471145688"/>
    <n v="10"/>
  </r>
  <r>
    <s v="KL"/>
    <x v="25"/>
    <s v="IST"/>
    <s v="Istanbul"/>
    <s v="j"/>
    <n v="2"/>
    <n v="0"/>
    <n v="0.75"/>
    <n v="1.5"/>
    <s v="Eur"/>
    <n v="2176.7286176584958"/>
    <n v="3.7533110186438434"/>
    <n v="4"/>
  </r>
  <r>
    <s v="KL"/>
    <x v="25"/>
    <s v="LHR"/>
    <s v="London"/>
    <s v="j"/>
    <n v="2"/>
    <n v="0"/>
    <n v="0.75"/>
    <n v="1.5"/>
    <s v="Eur"/>
    <n v="388.72884957080532"/>
    <n v="1.1905113510514875"/>
    <n v="8"/>
  </r>
  <r>
    <s v="KL"/>
    <x v="25"/>
    <s v="LHR"/>
    <s v="London"/>
    <s v="j"/>
    <n v="2"/>
    <n v="0"/>
    <n v="0.75"/>
    <n v="1.5"/>
    <s v="Eur"/>
    <n v="388.72884957080532"/>
    <n v="1.1905113510514875"/>
    <n v="8"/>
  </r>
  <r>
    <s v="KL"/>
    <x v="25"/>
    <s v="TXL"/>
    <s v="Berlin"/>
    <s v="j"/>
    <n v="2"/>
    <n v="0"/>
    <n v="0.75"/>
    <n v="1.5"/>
    <s v="Eur"/>
    <n v="558.40517989215277"/>
    <n v="1.4337140911787525"/>
    <n v="6"/>
  </r>
  <r>
    <s v="KL"/>
    <x v="25"/>
    <s v="MUC"/>
    <s v="Munich"/>
    <s v="j"/>
    <n v="2"/>
    <n v="0"/>
    <n v="0.75"/>
    <n v="1.5"/>
    <s v="Eur"/>
    <n v="628.17586285687719"/>
    <n v="1.5337187367615239"/>
    <n v="4"/>
  </r>
  <r>
    <s v="KL"/>
    <x v="25"/>
    <s v="CPH"/>
    <s v="Copenhagen"/>
    <s v="j"/>
    <n v="2"/>
    <n v="0"/>
    <n v="0.75"/>
    <n v="1.5"/>
    <s v="Eur"/>
    <n v="633.37746879510416"/>
    <n v="1.5411743719396493"/>
    <n v="6"/>
  </r>
  <r>
    <s v="KL"/>
    <x v="25"/>
    <s v="GVA"/>
    <s v="Geneva"/>
    <s v="j"/>
    <n v="2"/>
    <n v="0"/>
    <n v="0.75"/>
    <n v="1.5"/>
    <s v="Eur"/>
    <n v="650.99729467759732"/>
    <n v="1.5664294557045559"/>
    <n v="4"/>
  </r>
  <r>
    <s v="KL"/>
    <x v="25"/>
    <s v="VIE"/>
    <s v="Vienna"/>
    <s v="j"/>
    <n v="2"/>
    <n v="0"/>
    <n v="0.75"/>
    <n v="1.5"/>
    <s v="Eur"/>
    <n v="926.42183642768862"/>
    <n v="1.9612046322130203"/>
    <n v="4"/>
  </r>
  <r>
    <s v="KL"/>
    <x v="25"/>
    <s v="CDG"/>
    <s v="Paris"/>
    <s v="j"/>
    <n v="2"/>
    <n v="0"/>
    <n v="0.75"/>
    <n v="1.5"/>
    <s v="Eur"/>
    <n v="383.73084037778011"/>
    <n v="1.1833475378748182"/>
    <n v="8"/>
  </r>
  <r>
    <s v="BA"/>
    <x v="26"/>
    <s v="LGW"/>
    <s v="London Gatwick"/>
    <s v="j"/>
    <n v="2"/>
    <n v="0"/>
    <n v="0.75"/>
    <n v="1.5"/>
    <s v="Eur"/>
    <n v="379.71425778046296"/>
    <n v="1.1775904361519969"/>
    <n v="4"/>
  </r>
  <r>
    <s v="BA"/>
    <x v="26"/>
    <s v="LHR"/>
    <s v="London"/>
    <s v="j"/>
    <n v="2"/>
    <n v="0"/>
    <n v="0.75"/>
    <n v="1.5"/>
    <s v="Eur"/>
    <n v="388.72884957080532"/>
    <n v="1.1905113510514875"/>
    <n v="8"/>
  </r>
  <r>
    <s v="BA"/>
    <x v="26"/>
    <s v="LHR"/>
    <s v="London"/>
    <s v="j"/>
    <n v="2"/>
    <n v="0"/>
    <n v="0.75"/>
    <n v="1.5"/>
    <s v="Eur"/>
    <n v="388.72884957080532"/>
    <n v="1.1905113510514875"/>
    <n v="8"/>
  </r>
  <r>
    <s v="LH"/>
    <x v="27"/>
    <s v="FRA"/>
    <s v="Frankfurt"/>
    <s v="j"/>
    <n v="2"/>
    <n v="0"/>
    <n v="0.75"/>
    <n v="1.5"/>
    <s v="Eur"/>
    <n v="329.35837714328153"/>
    <n v="1.1054136739053702"/>
    <n v="6"/>
  </r>
  <r>
    <s v="LH"/>
    <x v="27"/>
    <s v="FRA"/>
    <s v="Frankfurt"/>
    <s v="j"/>
    <n v="2"/>
    <n v="0"/>
    <n v="0.75"/>
    <n v="1.5"/>
    <s v="Eur"/>
    <n v="329.35837714328153"/>
    <n v="1.1054136739053702"/>
    <n v="6"/>
  </r>
  <r>
    <s v="LH"/>
    <x v="27"/>
    <s v="MUC"/>
    <s v="Munich"/>
    <s v="j"/>
    <n v="2"/>
    <n v="0"/>
    <n v="0.75"/>
    <n v="1.5"/>
    <s v="Eur"/>
    <n v="628.17586285687719"/>
    <n v="1.5337187367615239"/>
    <n v="4"/>
  </r>
  <r>
    <s v="EZY"/>
    <x v="28"/>
    <s v="TXL"/>
    <s v="Berlin"/>
    <s v="j"/>
    <n v="2"/>
    <n v="0"/>
    <n v="0.75"/>
    <n v="1.5"/>
    <s v="Eur"/>
    <n v="558.40517989215277"/>
    <n v="1.4337140911787525"/>
    <n v="6"/>
  </r>
  <r>
    <s v="EZY"/>
    <x v="28"/>
    <s v="FCO"/>
    <s v="Rome"/>
    <s v="j"/>
    <n v="2"/>
    <n v="0"/>
    <n v="0.75"/>
    <n v="1.5"/>
    <s v="Eur"/>
    <n v="1260.8394103136059"/>
    <n v="2.4405364881161682"/>
    <n v="6"/>
  </r>
  <r>
    <s v="EZY"/>
    <x v="28"/>
    <s v="ACE"/>
    <s v="Lanzarote"/>
    <s v="j"/>
    <n v="2"/>
    <n v="0"/>
    <n v="0.75"/>
    <n v="1.5"/>
    <s v="Eur"/>
    <n v="2998.2353495276038"/>
    <n v="4.9308040009895651"/>
    <n v="6"/>
  </r>
  <r>
    <s v="EZY"/>
    <x v="28"/>
    <s v="LGW"/>
    <s v="London Gatwick"/>
    <s v="j"/>
    <n v="2"/>
    <n v="0"/>
    <n v="0.75"/>
    <n v="1.5"/>
    <s v="Eur"/>
    <n v="379.71425778046296"/>
    <n v="1.1775904361519969"/>
    <n v="4"/>
  </r>
  <r>
    <s v="EZY"/>
    <x v="28"/>
    <s v="LIS"/>
    <s v="Lisbon"/>
    <s v="z"/>
    <n v="2"/>
    <n v="0"/>
    <n v="0.75"/>
    <n v="1.5"/>
    <s v="Eur"/>
    <n v="1841.0513119403968"/>
    <n v="3.2721735471145688"/>
    <n v="10"/>
  </r>
  <r>
    <s v="EZY"/>
    <x v="28"/>
    <s v="SZG"/>
    <s v="Salzburg"/>
    <s v="j"/>
    <n v="2"/>
    <n v="0"/>
    <n v="0.75"/>
    <n v="1.5"/>
    <s v="Eur"/>
    <n v="736.82382553728098"/>
    <n v="1.6894474832701027"/>
    <n v="2"/>
  </r>
  <r>
    <s v="EZY"/>
    <x v="28"/>
    <s v="TFS"/>
    <s v="Tenerife"/>
    <s v="z"/>
    <n v="1"/>
    <n v="0"/>
    <n v="0.75"/>
    <n v="0.75"/>
    <s v="Eur"/>
    <n v="3218.8606501815702"/>
    <n v="5.2470335985935836"/>
    <n v="4"/>
  </r>
  <r>
    <s v="EZY"/>
    <x v="28"/>
    <s v="MAN"/>
    <s v="Manchester"/>
    <s v="j"/>
    <n v="2"/>
    <n v="0"/>
    <n v="0.75"/>
    <n v="1.5"/>
    <s v="Eur"/>
    <n v="517.8542641422664"/>
    <n v="1.3755911119372484"/>
    <n v="4"/>
  </r>
  <r>
    <s v="EZY"/>
    <x v="28"/>
    <s v="GVA"/>
    <s v="Geneva"/>
    <s v="j"/>
    <n v="2"/>
    <n v="0"/>
    <n v="0.75"/>
    <n v="1.5"/>
    <s v="Eur"/>
    <n v="650.99729467759732"/>
    <n v="1.5664294557045559"/>
    <n v="4"/>
  </r>
  <r>
    <s v="EZY"/>
    <x v="28"/>
    <s v="PRG"/>
    <s v="Prague"/>
    <s v="j"/>
    <n v="2"/>
    <n v="0"/>
    <n v="0.75"/>
    <n v="1.5"/>
    <s v="Eur"/>
    <n v="674.55052565537517"/>
    <n v="1.6001890867727042"/>
    <n v="6"/>
  </r>
  <r>
    <s v="EZY"/>
    <x v="28"/>
    <s v="GLA"/>
    <s v="Glasgow"/>
    <s v="j"/>
    <n v="2"/>
    <n v="0"/>
    <n v="0.75"/>
    <n v="1.5"/>
    <s v="Eur"/>
    <n v="753.82715229552309"/>
    <n v="1.7138189182902497"/>
    <n v="2"/>
  </r>
  <r>
    <s v="EZY"/>
    <x v="28"/>
    <s v="MXP"/>
    <s v="Milan"/>
    <s v="z"/>
    <n v="2"/>
    <n v="0"/>
    <n v="0.75"/>
    <n v="1.5"/>
    <s v="Eur"/>
    <n v="761.70874360226992"/>
    <n v="1.7251158658299202"/>
    <n v="4"/>
  </r>
  <r>
    <s v="EZY"/>
    <x v="28"/>
    <s v="LPL"/>
    <s v="Liverpool"/>
    <s v="j"/>
    <n v="2"/>
    <n v="0"/>
    <n v="0.75"/>
    <n v="1.5"/>
    <s v="Eur"/>
    <n v="554.63728669708291"/>
    <n v="1.4283134442658187"/>
    <n v="2"/>
  </r>
  <r>
    <s v="AF"/>
    <x v="29"/>
    <s v="CDG"/>
    <s v="Paris"/>
    <s v="z"/>
    <n v="2"/>
    <n v="0"/>
    <n v="0.75"/>
    <n v="1.5"/>
    <s v="Eur"/>
    <n v="383.73084037778011"/>
    <n v="1.1833475378748182"/>
    <n v="8"/>
  </r>
  <r>
    <s v="AF"/>
    <x v="29"/>
    <s v="CDG"/>
    <s v="Paris"/>
    <s v="j"/>
    <n v="2"/>
    <n v="0"/>
    <n v="0.75"/>
    <n v="1.5"/>
    <s v="Eur"/>
    <n v="383.73084037778011"/>
    <n v="1.1833475378748182"/>
    <n v="8"/>
  </r>
  <r>
    <s v="AF"/>
    <x v="29"/>
    <s v="CDG"/>
    <s v="Paris"/>
    <s v="j"/>
    <n v="2"/>
    <n v="0"/>
    <n v="0.75"/>
    <n v="1.5"/>
    <s v="Eur"/>
    <n v="383.73084037778011"/>
    <n v="1.1833475378748182"/>
    <n v="8"/>
  </r>
  <r>
    <s v="AF"/>
    <x v="29"/>
    <s v="SXB"/>
    <s v="Strasbourg"/>
    <s v="j"/>
    <n v="2"/>
    <n v="0"/>
    <n v="0.75"/>
    <n v="1.5"/>
    <s v="Eur"/>
    <n v="430.03837667436403"/>
    <n v="1.2497216732332552"/>
    <n v="2"/>
  </r>
  <r>
    <s v="EI"/>
    <x v="23"/>
    <s v="DUB"/>
    <s v="Dublin"/>
    <s v="j"/>
    <n v="2"/>
    <n v="0"/>
    <n v="0.75"/>
    <n v="1.5"/>
    <s v="Eur"/>
    <n v="780.20989150006517"/>
    <n v="1.7516341778167601"/>
    <n v="5"/>
  </r>
  <r>
    <s v="DY"/>
    <x v="30"/>
    <s v="CPH"/>
    <s v="Copenhagen"/>
    <s v="j"/>
    <n v="2"/>
    <n v="0"/>
    <n v="0.75"/>
    <n v="1.5"/>
    <s v="Eur"/>
    <n v="633.37746879510416"/>
    <n v="1.5411743719396493"/>
    <n v="6"/>
  </r>
  <r>
    <s v="DY"/>
    <x v="30"/>
    <s v="OSL"/>
    <s v="Oslo"/>
    <s v="j"/>
    <n v="2"/>
    <n v="0"/>
    <n v="0.75"/>
    <n v="1.5"/>
    <s v="Eur"/>
    <n v="934.55839079491557"/>
    <n v="1.9728670268060455"/>
    <n v="4"/>
  </r>
  <r>
    <s v="DY"/>
    <x v="30"/>
    <s v="ARN"/>
    <s v="Stockholm"/>
    <s v="j"/>
    <n v="2"/>
    <n v="0"/>
    <n v="0.75"/>
    <n v="1.5"/>
    <s v="Eur"/>
    <n v="1159.0839741429565"/>
    <n v="2.294687029604904"/>
    <n v="4"/>
  </r>
  <r>
    <s v="DY"/>
    <x v="30"/>
    <s v="HEL"/>
    <s v="Helsinki"/>
    <s v="j"/>
    <n v="2"/>
    <n v="0"/>
    <n v="0.75"/>
    <n v="1.5"/>
    <s v="Eur"/>
    <n v="1523.9231406741771"/>
    <n v="2.817623168299654"/>
    <n v="6"/>
  </r>
  <r>
    <s v="IB"/>
    <x v="31"/>
    <s v="MAD"/>
    <s v="Madrid"/>
    <s v="j"/>
    <n v="2"/>
    <n v="0"/>
    <n v="0.75"/>
    <n v="1.5"/>
    <s v="Eur"/>
    <n v="1446.0233093051877"/>
    <n v="2.7059667433374357"/>
    <n v="4"/>
  </r>
  <r>
    <s v="HV"/>
    <x v="1"/>
    <s v="TLV"/>
    <s v="Tel Aviv Yafo"/>
    <s v="j"/>
    <n v="1"/>
    <n v="0"/>
    <n v="1.25"/>
    <n v="1.25"/>
    <s v="Az"/>
    <n v="3277.2287086644201"/>
    <n v="5.3306944824190019"/>
    <n v="3"/>
  </r>
  <r>
    <s v="BW"/>
    <x v="32"/>
    <s v="KIN"/>
    <s v="Kingston"/>
    <s v="j"/>
    <n v="1"/>
    <n v="0"/>
    <n v="1.25"/>
    <n v="1.25"/>
    <s v="NAm"/>
    <n v="7896.6779269496319"/>
    <n v="11.951905028627804"/>
    <n v="1"/>
  </r>
  <r>
    <s v="BW"/>
    <x v="32"/>
    <s v="AUA"/>
    <s v="Aruba"/>
    <s v="z"/>
    <n v="1"/>
    <n v="0"/>
    <n v="1.25"/>
    <n v="1.25"/>
    <s v="NAm"/>
    <n v="7900.0233734153289"/>
    <n v="11.956700168561971"/>
    <n v="2"/>
  </r>
  <r>
    <s v="OR"/>
    <x v="15"/>
    <s v="YYZ"/>
    <s v="Toronto"/>
    <s v="z"/>
    <n v="1"/>
    <n v="0"/>
    <n v="1.25"/>
    <n v="1.25"/>
    <s v="NAm"/>
    <n v="6023.5254035183225"/>
    <n v="9.2670530783762608"/>
    <n v="3"/>
  </r>
  <r>
    <s v="OR"/>
    <x v="15"/>
    <s v="MIA"/>
    <s v="Miami"/>
    <s v="z"/>
    <n v="1"/>
    <n v="0"/>
    <n v="1.25"/>
    <n v="1.25"/>
    <s v="NAm"/>
    <n v="7472.1962343179603"/>
    <n v="11.343481269189075"/>
    <n v="2"/>
  </r>
  <r>
    <s v="9W"/>
    <x v="33"/>
    <s v="DEL"/>
    <s v="Delhi"/>
    <s v="z"/>
    <n v="1"/>
    <n v="0"/>
    <n v="1.25"/>
    <n v="1.25"/>
    <s v="Az"/>
    <n v="6342.5863506367186"/>
    <n v="9.7243737692459629"/>
    <n v="2"/>
  </r>
  <r>
    <s v="EK"/>
    <x v="34"/>
    <s v="DXB"/>
    <s v="Dubai"/>
    <s v="j"/>
    <n v="1"/>
    <n v="0"/>
    <n v="1.25"/>
    <n v="1.25"/>
    <s v="Az"/>
    <n v="5138.3258860908809"/>
    <n v="7.9982671033969286"/>
    <n v="1"/>
  </r>
  <r>
    <s v="EY"/>
    <x v="35"/>
    <s v="AUH"/>
    <s v="Abu Dhabi"/>
    <s v="j"/>
    <n v="1"/>
    <n v="0"/>
    <n v="1.25"/>
    <n v="1.25"/>
    <s v="Az"/>
    <n v="5160.7516133170311"/>
    <n v="8.0304106457544098"/>
    <n v="2"/>
  </r>
  <r>
    <s v="GA"/>
    <x v="36"/>
    <s v="CGK"/>
    <s v="Jakarta"/>
    <s v="j"/>
    <n v="0.5"/>
    <n v="1"/>
    <n v="1.25"/>
    <n v="0.625"/>
    <s v="Az"/>
    <n v="11332.745088548378"/>
    <n v="16.87693462691934"/>
    <n v="1"/>
  </r>
  <r>
    <s v="IR"/>
    <x v="37"/>
    <s v="THR"/>
    <s v="Tehran"/>
    <s v="j"/>
    <n v="1"/>
    <n v="0"/>
    <n v="1.25"/>
    <n v="1.25"/>
    <s v="Az"/>
    <n v="4038.6676758723238"/>
    <n v="6.4220903354169971"/>
    <n v="1"/>
  </r>
  <r>
    <s v="LY"/>
    <x v="38"/>
    <s v="TLV"/>
    <s v="Tel Aviv Yafo"/>
    <s v="j"/>
    <n v="1"/>
    <n v="0"/>
    <n v="1.25"/>
    <n v="1.25"/>
    <s v="Az"/>
    <n v="3277.2287086644201"/>
    <n v="5.3306944824190019"/>
    <n v="3"/>
  </r>
  <r>
    <s v="QR"/>
    <x v="39"/>
    <s v="DOH"/>
    <s v="Doha"/>
    <s v="j"/>
    <n v="1"/>
    <n v="0"/>
    <n v="1.25"/>
    <n v="1.25"/>
    <s v="Az"/>
    <n v="4889.7677469317614"/>
    <n v="7.6420004372688579"/>
    <n v="2"/>
  </r>
  <r>
    <s v="QR"/>
    <x v="39"/>
    <s v="DOH"/>
    <s v="Doha"/>
    <s v="j"/>
    <n v="1"/>
    <n v="0"/>
    <n v="1.25"/>
    <n v="1.25"/>
    <s v="Az"/>
    <n v="4889.7677469317614"/>
    <n v="7.6420004372688579"/>
    <n v="2"/>
  </r>
  <r>
    <s v="SU"/>
    <x v="40"/>
    <s v="SVO"/>
    <s v="Moscow"/>
    <s v="j"/>
    <n v="2"/>
    <n v="0"/>
    <n v="1.25"/>
    <n v="2.5"/>
    <s v="Az"/>
    <n v="2134.2772833438885"/>
    <n v="3.69246410612624"/>
    <n v="4"/>
  </r>
  <r>
    <s v="AM"/>
    <x v="41"/>
    <s v="MEX"/>
    <s v="Mexico City"/>
    <s v="j"/>
    <n v="0.5"/>
    <n v="1"/>
    <n v="1.25"/>
    <n v="0.625"/>
    <s v="NAm"/>
    <n v="9238.9756936167832"/>
    <n v="13.87586516085072"/>
    <n v="0.5"/>
  </r>
  <r>
    <s v="SO"/>
    <x v="42"/>
    <s v="PAP"/>
    <s v="Port Au Prince"/>
    <s v="z"/>
    <n v="1"/>
    <n v="0"/>
    <n v="1.25"/>
    <n v="1.25"/>
    <s v="NAm"/>
    <n v="7535.290784286487"/>
    <n v="11.433916790810631"/>
    <n v="1"/>
  </r>
  <r>
    <s v="PY"/>
    <x v="43"/>
    <s v="PBM"/>
    <s v="Paramaribo"/>
    <s v="j"/>
    <n v="1"/>
    <n v="0"/>
    <n v="1.25"/>
    <n v="1.25"/>
    <s v="ZAm"/>
    <n v="7536.3922593940933"/>
    <n v="11.435495571798201"/>
    <n v="3"/>
  </r>
  <r>
    <s v="PY"/>
    <x v="43"/>
    <s v="PBM"/>
    <s v="Paramaribo"/>
    <s v="z"/>
    <n v="1"/>
    <n v="0"/>
    <n v="1.25"/>
    <n v="1.25"/>
    <s v="ZAm"/>
    <n v="7536.3922593940933"/>
    <n v="11.435495571798201"/>
    <n v="3"/>
  </r>
  <r>
    <s v="BR"/>
    <x v="44"/>
    <s v="BKK"/>
    <s v="Bangkok"/>
    <s v="j"/>
    <n v="0.5"/>
    <n v="0"/>
    <n v="1.25"/>
    <n v="0.625"/>
    <s v="Az"/>
    <n v="9190.8013643887771"/>
    <n v="13.806815288957246"/>
    <n v="0.5"/>
  </r>
  <r>
    <s v="BR"/>
    <x v="44"/>
    <s v="TPE"/>
    <s v="Taipei"/>
    <s v="j"/>
    <n v="0.5"/>
    <n v="1"/>
    <n v="1.25"/>
    <n v="0.625"/>
    <s v="Az"/>
    <n v="9439.4517442381784"/>
    <n v="14.163214166741389"/>
    <n v="1.5"/>
  </r>
  <r>
    <s v="CI"/>
    <x v="45"/>
    <s v="TPE"/>
    <s v="Taipei"/>
    <s v="j"/>
    <n v="0.5"/>
    <n v="0"/>
    <n v="1.25"/>
    <n v="0.625"/>
    <s v="Az"/>
    <n v="9439.4517442381784"/>
    <n v="14.163214166741389"/>
    <n v="1.5"/>
  </r>
  <r>
    <s v="CX"/>
    <x v="46"/>
    <s v="HKG"/>
    <s v="Hong Kong"/>
    <s v="z"/>
    <n v="0.5"/>
    <n v="1"/>
    <n v="1.25"/>
    <n v="0.625"/>
    <s v="Az"/>
    <n v="9266.8371976619528"/>
    <n v="13.915799983315464"/>
    <n v="1"/>
  </r>
  <r>
    <s v="CZ"/>
    <x v="47"/>
    <s v="CAN"/>
    <s v="Guangzhou"/>
    <s v="j"/>
    <n v="0.5"/>
    <n v="1"/>
    <n v="1.25"/>
    <n v="0.625"/>
    <s v="Az"/>
    <n v="9132.2778615506613"/>
    <n v="13.722931601555947"/>
    <n v="0.5"/>
  </r>
  <r>
    <s v="CZ"/>
    <x v="47"/>
    <s v="PEK"/>
    <s v="Beijing"/>
    <s v="j"/>
    <n v="1"/>
    <n v="0"/>
    <n v="1.25"/>
    <n v="1.25"/>
    <s v="Az"/>
    <n v="7827.6035783781072"/>
    <n v="11.852898462341953"/>
    <n v="3"/>
  </r>
  <r>
    <s v="CZ"/>
    <x v="47"/>
    <s v="PEK"/>
    <s v="Beijing"/>
    <s v="z"/>
    <n v="1"/>
    <n v="0"/>
    <n v="1.25"/>
    <n v="1.25"/>
    <s v="Az"/>
    <n v="7827.6035783781072"/>
    <n v="11.852898462341953"/>
    <n v="3"/>
  </r>
  <r>
    <s v="JL"/>
    <x v="48"/>
    <s v="NRT"/>
    <s v="Tokyo"/>
    <s v="j"/>
    <n v="0.5"/>
    <n v="1"/>
    <n v="1.25"/>
    <n v="0.625"/>
    <s v="Az"/>
    <n v="9328.2431027226576"/>
    <n v="14.003815113902474"/>
    <n v="1"/>
  </r>
  <r>
    <s v="KE"/>
    <x v="49"/>
    <s v="ICN"/>
    <s v="Seoul"/>
    <s v="j"/>
    <n v="0.5"/>
    <n v="0"/>
    <n v="1.25"/>
    <n v="0.625"/>
    <s v="Az"/>
    <n v="8555.7009689911756"/>
    <n v="12.896504722220685"/>
    <n v="1"/>
  </r>
  <r>
    <s v="MU"/>
    <x v="50"/>
    <s v="SHA"/>
    <s v="Shanghai"/>
    <s v="j"/>
    <n v="0.5"/>
    <n v="0"/>
    <n v="1.25"/>
    <n v="0.625"/>
    <s v="Az"/>
    <n v="8879.8914499294951"/>
    <n v="13.361177744898942"/>
    <n v="0.5"/>
  </r>
  <r>
    <s v="SQ"/>
    <x v="51"/>
    <s v="SIN"/>
    <s v="Singapore"/>
    <s v="j"/>
    <n v="0.5"/>
    <n v="0"/>
    <n v="1.25"/>
    <n v="0.625"/>
    <s v="Az"/>
    <n v="10494.405858631886"/>
    <n v="15.675315064039037"/>
    <n v="1"/>
  </r>
  <r>
    <s v="DL"/>
    <x v="52"/>
    <s v="BOS"/>
    <s v="Boston"/>
    <s v="j"/>
    <n v="1"/>
    <n v="0"/>
    <n v="1.25"/>
    <n v="1.25"/>
    <s v="NAm"/>
    <n v="5579.421709748045"/>
    <n v="8.6305044506388633"/>
    <n v="1"/>
  </r>
  <r>
    <s v="DL"/>
    <x v="52"/>
    <s v="JFK"/>
    <s v="New York"/>
    <s v="j"/>
    <n v="1"/>
    <n v="0"/>
    <n v="1.25"/>
    <n v="1.25"/>
    <s v="NAm"/>
    <n v="5879.607481195676"/>
    <n v="9.0607707230471348"/>
    <n v="3"/>
  </r>
  <r>
    <s v="DL"/>
    <x v="52"/>
    <s v="JFK"/>
    <s v="New York"/>
    <s v="z"/>
    <n v="1"/>
    <n v="0"/>
    <n v="1.25"/>
    <n v="1.25"/>
    <s v="NAm"/>
    <n v="5879.607481195676"/>
    <n v="9.0607707230471348"/>
    <n v="3"/>
  </r>
  <r>
    <s v="DL"/>
    <x v="52"/>
    <s v="DTW"/>
    <s v="Detroit"/>
    <s v="j"/>
    <n v="1"/>
    <n v="0"/>
    <n v="1.25"/>
    <n v="1.25"/>
    <s v="NAm"/>
    <n v="6357.6858777920188"/>
    <n v="9.7460164248352275"/>
    <n v="1"/>
  </r>
  <r>
    <s v="DL"/>
    <x v="52"/>
    <s v="SEA"/>
    <s v="Seattle"/>
    <s v="j"/>
    <n v="1"/>
    <n v="0"/>
    <n v="1.25"/>
    <n v="1.25"/>
    <s v="NAm"/>
    <n v="7876.5582590493123"/>
    <n v="11.92306683797068"/>
    <n v="1"/>
  </r>
  <r>
    <s v="AA"/>
    <x v="53"/>
    <s v="LAS"/>
    <s v="Las Vegas"/>
    <s v="j"/>
    <n v="0.5"/>
    <n v="0"/>
    <n v="1.25"/>
    <n v="0.625"/>
    <s v="NAm"/>
    <n v="8633.6689424960823"/>
    <n v="13.008258817577717"/>
    <n v="0.5"/>
  </r>
  <r>
    <s v="AC"/>
    <x v="54"/>
    <s v="YYZ"/>
    <s v="Toronto"/>
    <s v="j"/>
    <n v="1"/>
    <n v="0"/>
    <n v="1.25"/>
    <n v="1.25"/>
    <s v="NAm"/>
    <n v="6023.5254035183225"/>
    <n v="9.2670530783762608"/>
    <n v="3"/>
  </r>
  <r>
    <s v="TS"/>
    <x v="55"/>
    <s v="YYZ"/>
    <s v="Toronto"/>
    <s v="j"/>
    <n v="1"/>
    <n v="0"/>
    <n v="1.25"/>
    <n v="1.25"/>
    <s v="NAm"/>
    <n v="6023.5254035183225"/>
    <n v="9.2670530783762608"/>
    <n v="3"/>
  </r>
  <r>
    <s v="TS"/>
    <x v="55"/>
    <s v="YYC"/>
    <s v="Calgary"/>
    <s v="j"/>
    <n v="1"/>
    <n v="0"/>
    <n v="1.25"/>
    <n v="1.25"/>
    <s v="NAm"/>
    <n v="7204.3053964674418"/>
    <n v="10.959504401603333"/>
    <n v="1"/>
  </r>
  <r>
    <s v="TS"/>
    <x v="55"/>
    <s v="YVR"/>
    <s v="Vancouver"/>
    <s v="j"/>
    <n v="1"/>
    <n v="0"/>
    <n v="1.25"/>
    <n v="1.25"/>
    <s v="NAm"/>
    <n v="7743.7220250440014"/>
    <n v="11.732668235896401"/>
    <n v="1"/>
  </r>
  <r>
    <s v="KL"/>
    <x v="25"/>
    <s v="JNB"/>
    <s v="Johannesburg"/>
    <s v="j"/>
    <n v="0.5"/>
    <n v="1"/>
    <n v="1.25"/>
    <n v="0.625"/>
    <s v="Afr"/>
    <n v="8982.6007831141378"/>
    <n v="13.508394455796928"/>
    <n v="0.5"/>
  </r>
  <r>
    <s v="KL"/>
    <x v="25"/>
    <s v="CPT"/>
    <s v="Cape Town"/>
    <s v="j"/>
    <n v="0.5"/>
    <n v="0"/>
    <n v="1.25"/>
    <n v="0.625"/>
    <s v="Afr"/>
    <n v="9654.9310537021429"/>
    <n v="14.472067843639737"/>
    <n v="0.5"/>
  </r>
  <r>
    <s v="KL"/>
    <x v="25"/>
    <s v="DAR"/>
    <s v="Dar Es Salaam"/>
    <s v="j"/>
    <n v="1"/>
    <n v="0"/>
    <n v="1.25"/>
    <n v="1.25"/>
    <s v="Afr"/>
    <n v="7308.3523749650549"/>
    <n v="11.108638404116579"/>
    <n v="1"/>
  </r>
  <r>
    <s v="KL"/>
    <x v="25"/>
    <s v="LAX"/>
    <s v="Los Angeles"/>
    <s v="j"/>
    <n v="0.5"/>
    <n v="1"/>
    <n v="1.25"/>
    <n v="0.625"/>
    <s v="NAm"/>
    <n v="8992.549207473754"/>
    <n v="13.522653864045713"/>
    <n v="0.5"/>
  </r>
  <r>
    <s v="KL"/>
    <x v="25"/>
    <s v="YUL"/>
    <s v="Montreal"/>
    <s v="j"/>
    <n v="1"/>
    <n v="0"/>
    <n v="1.25"/>
    <n v="1.25"/>
    <s v="NAm"/>
    <n v="5536.5916453667551"/>
    <n v="8.5691146916923504"/>
    <n v="1"/>
  </r>
  <r>
    <s v="KL"/>
    <x v="25"/>
    <s v="CUR"/>
    <s v="Curacao"/>
    <s v="j"/>
    <n v="1"/>
    <n v="0"/>
    <n v="1.25"/>
    <n v="1.25"/>
    <s v="NAm"/>
    <n v="7855.1371924811074"/>
    <n v="11.892363309222921"/>
    <n v="1"/>
  </r>
  <r>
    <s v="KL"/>
    <x v="25"/>
    <s v="AUA"/>
    <s v="Aruba"/>
    <s v="j"/>
    <n v="1"/>
    <n v="0"/>
    <n v="1.25"/>
    <n v="1.25"/>
    <s v="NAm"/>
    <n v="7900.0233734153289"/>
    <n v="11.956700168561971"/>
    <n v="2"/>
  </r>
  <r>
    <s v="KL"/>
    <x v="25"/>
    <s v="JFK"/>
    <s v="New York"/>
    <s v="j"/>
    <n v="1"/>
    <n v="0"/>
    <n v="1.25"/>
    <n v="1.25"/>
    <s v="NAm"/>
    <n v="5879.607481195676"/>
    <n v="9.0607707230471348"/>
    <n v="3"/>
  </r>
  <r>
    <s v="KL"/>
    <x v="25"/>
    <s v="MIA"/>
    <s v="Miami"/>
    <s v="z"/>
    <n v="1"/>
    <n v="0"/>
    <n v="1.25"/>
    <n v="1.25"/>
    <s v="NAm"/>
    <n v="7472.1962343179603"/>
    <n v="11.343481269189075"/>
    <n v="2"/>
  </r>
  <r>
    <s v="KL"/>
    <x v="25"/>
    <s v="ICN"/>
    <s v="Seoul"/>
    <s v="j"/>
    <n v="0.5"/>
    <n v="1"/>
    <n v="1.25"/>
    <n v="0.625"/>
    <s v="Az"/>
    <n v="8555.7009689911756"/>
    <n v="12.896504722220685"/>
    <n v="1"/>
  </r>
  <r>
    <s v="KL"/>
    <x v="25"/>
    <s v="HKG"/>
    <s v="Hong Kong"/>
    <s v="j"/>
    <n v="0.5"/>
    <n v="0"/>
    <n v="1.25"/>
    <n v="0.625"/>
    <s v="Az"/>
    <n v="9266.8371976619528"/>
    <n v="13.915799983315464"/>
    <n v="1"/>
  </r>
  <r>
    <s v="KL"/>
    <x v="25"/>
    <s v="NRT"/>
    <s v="Tokyo"/>
    <s v="j"/>
    <n v="0.5"/>
    <n v="1"/>
    <n v="1.25"/>
    <n v="0.625"/>
    <s v="Az"/>
    <n v="9328.2431027226576"/>
    <n v="14.003815113902474"/>
    <n v="1"/>
  </r>
  <r>
    <s v="KL"/>
    <x v="25"/>
    <s v="TPE"/>
    <s v="Taipei"/>
    <s v="j"/>
    <n v="0.5"/>
    <n v="0"/>
    <n v="1.25"/>
    <n v="0.625"/>
    <s v="Az"/>
    <n v="9439.4517442381784"/>
    <n v="14.163214166741389"/>
    <n v="1.5"/>
  </r>
  <r>
    <s v="KL"/>
    <x v="25"/>
    <s v="SIN"/>
    <s v="Singapore"/>
    <s v="j"/>
    <n v="0.5"/>
    <n v="1"/>
    <n v="1.25"/>
    <n v="0.625"/>
    <s v="Az"/>
    <n v="10494.405858631886"/>
    <n v="15.675315064039037"/>
    <n v="1"/>
  </r>
  <r>
    <s v="KL"/>
    <x v="25"/>
    <s v="CGK"/>
    <s v="Jakarta"/>
    <s v="j"/>
    <n v="0.5"/>
    <n v="0"/>
    <n v="1.25"/>
    <n v="0.625"/>
    <s v="Az"/>
    <n v="11332.745088548378"/>
    <n v="16.87693462691934"/>
    <n v="1"/>
  </r>
  <r>
    <s v="KL"/>
    <x v="25"/>
    <s v="KUL"/>
    <s v="Kuala Lumpur"/>
    <s v="j"/>
    <n v="0.5"/>
    <n v="0"/>
    <n v="1.25"/>
    <n v="0.625"/>
    <s v="Az"/>
    <n v="10216.576363656332"/>
    <n v="15.277092787907407"/>
    <n v="0.5"/>
  </r>
  <r>
    <s v="KL"/>
    <x v="25"/>
    <s v="MNL"/>
    <s v="Manila"/>
    <s v="j"/>
    <n v="0.5"/>
    <n v="1"/>
    <n v="1.25"/>
    <n v="0.625"/>
    <s v="Az"/>
    <n v="10406.176970651135"/>
    <n v="15.548853657933291"/>
    <n v="0.5"/>
  </r>
  <r>
    <s v="KL"/>
    <x v="25"/>
    <s v="PEK"/>
    <s v="Beijing"/>
    <s v="j"/>
    <n v="1"/>
    <n v="0"/>
    <n v="1.25"/>
    <n v="1.25"/>
    <s v="Az"/>
    <n v="7827.6035783781072"/>
    <n v="11.852898462341953"/>
    <n v="3"/>
  </r>
  <r>
    <s v="KL"/>
    <x v="25"/>
    <s v="IAD"/>
    <s v="Washington"/>
    <s v="j"/>
    <n v="1"/>
    <n v="0"/>
    <n v="1.25"/>
    <n v="1.25"/>
    <s v="NAm"/>
    <n v="6239.4097209436122"/>
    <n v="9.5764872666858434"/>
    <n v="2"/>
  </r>
  <r>
    <s v="KL"/>
    <x v="25"/>
    <s v="HAV"/>
    <s v="Havana"/>
    <s v="j"/>
    <n v="1"/>
    <n v="0"/>
    <n v="1.25"/>
    <n v="1.25"/>
    <s v="NAm"/>
    <n v="7848.1357527176424"/>
    <n v="11.88232791222862"/>
    <n v="1"/>
  </r>
  <r>
    <s v="KL"/>
    <x v="25"/>
    <s v="SXM"/>
    <s v="St Maarten"/>
    <s v="j"/>
    <n v="1"/>
    <n v="0"/>
    <n v="1.25"/>
    <n v="1.25"/>
    <s v="NAm"/>
    <n v="6953.8767922632751"/>
    <n v="10.60055673557736"/>
    <n v="1"/>
  </r>
  <r>
    <s v="KL"/>
    <x v="25"/>
    <s v="TLV"/>
    <s v="Tel Aviv Yafo"/>
    <s v="j"/>
    <n v="1"/>
    <n v="0"/>
    <n v="1.25"/>
    <n v="1.25"/>
    <s v="Az"/>
    <n v="3277.2287086644201"/>
    <n v="5.3306944824190019"/>
    <n v="3"/>
  </r>
  <r>
    <s v="KL"/>
    <x v="25"/>
    <s v="AUH"/>
    <s v="Abu Dhabi"/>
    <s v="j"/>
    <n v="1"/>
    <n v="0"/>
    <n v="1.25"/>
    <n v="1.25"/>
    <s v="Az"/>
    <n v="5160.7516133170311"/>
    <n v="8.0304106457544098"/>
    <n v="2"/>
  </r>
  <r>
    <s v="KL"/>
    <x v="25"/>
    <s v="DEL"/>
    <s v="Delhi"/>
    <s v="j"/>
    <n v="1"/>
    <n v="0"/>
    <n v="1.25"/>
    <n v="1.25"/>
    <s v="Az"/>
    <n v="6342.5863506367186"/>
    <n v="9.7243737692459629"/>
    <n v="2"/>
  </r>
  <r>
    <s v="KL"/>
    <x v="25"/>
    <s v="LED"/>
    <s v="St Petersburg"/>
    <s v="j"/>
    <n v="2"/>
    <n v="0"/>
    <n v="1.25"/>
    <n v="2.5"/>
    <s v="Az"/>
    <n v="1772.3313745893606"/>
    <n v="3.17367497024475"/>
    <n v="2"/>
  </r>
  <r>
    <s v="KL"/>
    <x v="25"/>
    <s v="SVO"/>
    <s v="Moscow"/>
    <s v="j"/>
    <n v="2"/>
    <n v="0"/>
    <n v="1.25"/>
    <n v="2.5"/>
    <s v="Az"/>
    <n v="2134.2772833438885"/>
    <n v="3.69246410612624"/>
    <n v="4"/>
  </r>
  <r>
    <s v="UA"/>
    <x v="56"/>
    <s v="IAH"/>
    <s v="Houston"/>
    <s v="j"/>
    <n v="0.5"/>
    <n v="0"/>
    <n v="1.25"/>
    <n v="0.625"/>
    <s v="NAm"/>
    <n v="8083.0445471588728"/>
    <n v="12.219030517594383"/>
    <n v="0.5"/>
  </r>
  <r>
    <s v="UA"/>
    <x v="56"/>
    <s v="IAD"/>
    <s v="Washington"/>
    <s v="j"/>
    <n v="1"/>
    <n v="0"/>
    <n v="1.25"/>
    <n v="1.25"/>
    <s v="NAm"/>
    <n v="6239.4097209436122"/>
    <n v="9.5764872666858434"/>
    <n v="2"/>
  </r>
  <r>
    <s v="UA"/>
    <x v="56"/>
    <s v="CGX"/>
    <s v="Chicago"/>
    <s v="j"/>
    <n v="1"/>
    <n v="0"/>
    <n v="1.25"/>
    <n v="1.25"/>
    <s v="NAm"/>
    <n v="6638.4148805809727"/>
    <n v="10.14839466216606"/>
    <n v="1"/>
  </r>
  <r>
    <s v="KL"/>
    <x v="25"/>
    <s v="GIG"/>
    <s v="Rio De Janeiro"/>
    <s v="j"/>
    <n v="0.5"/>
    <n v="0"/>
    <n v="1.25"/>
    <n v="0.625"/>
    <s v="ZAm"/>
    <n v="9555.2203329740187"/>
    <n v="14.329149143929424"/>
    <n v="0.5"/>
  </r>
  <r>
    <s v="KL"/>
    <x v="25"/>
    <s v="EZE"/>
    <s v="Buenos Aires"/>
    <s v="j"/>
    <n v="0.5"/>
    <n v="1"/>
    <n v="1.25"/>
    <n v="0.625"/>
    <s v="ZAm"/>
    <n v="11461.590941236098"/>
    <n v="17.061613682438406"/>
    <n v="0.5"/>
  </r>
  <r>
    <s v="KL"/>
    <x v="25"/>
    <s v="PBM"/>
    <s v="Paramaribo"/>
    <s v="j"/>
    <n v="1"/>
    <n v="0"/>
    <n v="1.25"/>
    <n v="1.25"/>
    <s v="ZAm"/>
    <n v="7536.3922593940933"/>
    <n v="11.435495571798201"/>
    <n v="3"/>
  </r>
  <r>
    <s v="AT"/>
    <x v="57"/>
    <s v="CMN"/>
    <s v="Casablanca"/>
    <s v="j"/>
    <n v="2"/>
    <n v="0"/>
    <n v="1.25"/>
    <n v="2.5"/>
    <s v="Afr"/>
    <n v="2314.9824314160683"/>
    <n v="3.9514748183630308"/>
    <n v="2"/>
  </r>
  <r>
    <s v="KQ"/>
    <x v="58"/>
    <s v="NBO"/>
    <s v="Nairobi"/>
    <s v="j"/>
    <n v="1"/>
    <n v="0"/>
    <n v="1.25"/>
    <n v="1.25"/>
    <s v="Afr"/>
    <n v="6640.7435298329538"/>
    <n v="10.151732392760566"/>
    <n v="1"/>
  </r>
  <r>
    <s v="MS"/>
    <x v="59"/>
    <s v="CAI"/>
    <s v="Cairo"/>
    <s v="j"/>
    <n v="1"/>
    <n v="0"/>
    <n v="1.25"/>
    <n v="1.25"/>
    <s v="Afr"/>
    <n v="3251.3379483063459"/>
    <n v="5.2935843925724289"/>
    <n v="2"/>
  </r>
  <r>
    <s v="MS"/>
    <x v="59"/>
    <s v="CAI"/>
    <s v="Cairo"/>
    <s v="z"/>
    <n v="1"/>
    <n v="0"/>
    <n v="1.25"/>
    <n v="1.25"/>
    <s v="Afr"/>
    <n v="3251.3379483063459"/>
    <n v="5.2935843925724289"/>
    <n v="2"/>
  </r>
  <r>
    <s v="TU"/>
    <x v="60"/>
    <s v="TUN"/>
    <s v="Tunis"/>
    <s v="j"/>
    <n v="2"/>
    <n v="0"/>
    <n v="1.25"/>
    <n v="2.5"/>
    <s v="Afr"/>
    <n v="1737.7261767719256"/>
    <n v="3.1240741867064261"/>
    <n v="2"/>
  </r>
  <r>
    <m/>
    <x v="61"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4">
  <r>
    <s v="FR"/>
    <s v="Ryanair"/>
    <s v="DUB"/>
    <s v="Dublin"/>
    <s v="z"/>
    <n v="1"/>
    <n v="0"/>
    <n v="0.75"/>
    <n v="0.75"/>
    <s v="Eur"/>
    <n v="780.20989150006517"/>
    <n v="1.7516341778167601"/>
    <n v="5"/>
    <x v="0"/>
    <x v="0"/>
  </r>
  <r>
    <s v="FR"/>
    <s v="Ryanair"/>
    <s v="LPA"/>
    <s v="Gran Canaria"/>
    <s v="z"/>
    <n v="1"/>
    <n v="0"/>
    <n v="0.75"/>
    <n v="0.75"/>
    <s v="Eur"/>
    <n v="3176.423224886616"/>
    <n v="5.1862066223374823"/>
    <n v="3"/>
    <x v="0"/>
    <x v="0"/>
  </r>
  <r>
    <s v="FR"/>
    <s v="Ryanair"/>
    <s v="MAN"/>
    <s v="Manchester"/>
    <s v="j"/>
    <n v="2"/>
    <n v="0"/>
    <n v="0.75"/>
    <n v="1.5"/>
    <s v="Eur"/>
    <n v="517.8542641422664"/>
    <n v="1.3755911119372484"/>
    <n v="4"/>
    <x v="0"/>
    <x v="0"/>
  </r>
  <r>
    <s v="FR"/>
    <s v="Ryanair"/>
    <s v="DUB"/>
    <s v="Dublin"/>
    <s v="j"/>
    <n v="2"/>
    <n v="0"/>
    <n v="0.75"/>
    <n v="1.5"/>
    <s v="Eur"/>
    <n v="780.20989150006517"/>
    <n v="1.7516341778167601"/>
    <n v="5"/>
    <x v="0"/>
    <x v="0"/>
  </r>
  <r>
    <s v="FR"/>
    <s v="Ryanair"/>
    <s v="ALC"/>
    <s v="Alicante"/>
    <s v="z"/>
    <n v="2"/>
    <n v="0"/>
    <n v="0.75"/>
    <n v="1.5"/>
    <s v="Eur"/>
    <n v="1593.5566480917669"/>
    <n v="2.9174311955981991"/>
    <n v="4"/>
    <x v="0"/>
    <x v="0"/>
  </r>
  <r>
    <s v="FR"/>
    <s v="Ryanair"/>
    <s v="LIS"/>
    <s v="Lisbon"/>
    <s v="j"/>
    <n v="2"/>
    <n v="0"/>
    <n v="0.75"/>
    <n v="1.5"/>
    <s v="Eur"/>
    <n v="1841.0513119403968"/>
    <n v="3.2721735471145688"/>
    <n v="10"/>
    <x v="0"/>
    <x v="0"/>
  </r>
  <r>
    <s v="FR"/>
    <s v="Ryanair"/>
    <s v="MLA"/>
    <s v="Malta"/>
    <s v="z"/>
    <n v="2"/>
    <n v="0"/>
    <n v="0.75"/>
    <n v="1.5"/>
    <s v="Eur"/>
    <n v="1947.2136342664132"/>
    <n v="3.4243395424485255"/>
    <n v="4"/>
    <x v="0"/>
    <x v="0"/>
  </r>
  <r>
    <s v="FR"/>
    <s v="Ryanair"/>
    <s v="AYT"/>
    <s v="Antalya"/>
    <s v="j"/>
    <n v="2"/>
    <n v="0"/>
    <n v="0.75"/>
    <n v="1.5"/>
    <s v="Eur"/>
    <n v="2620.306245645078"/>
    <n v="4.3891056187579442"/>
    <n v="6"/>
    <x v="0"/>
    <x v="0"/>
  </r>
  <r>
    <s v="FR"/>
    <s v="Ryanair"/>
    <s v="ACE"/>
    <s v="Lanzarote"/>
    <s v="z"/>
    <n v="2"/>
    <n v="0"/>
    <n v="0.75"/>
    <n v="1.5"/>
    <s v="Eur"/>
    <n v="2998.2353495276038"/>
    <n v="4.9308040009895651"/>
    <n v="6"/>
    <x v="0"/>
    <x v="0"/>
  </r>
  <r>
    <s v="HV"/>
    <s v="Transavia Holland"/>
    <s v="LPA"/>
    <s v="Gran Canaria"/>
    <s v="z"/>
    <n v="1"/>
    <n v="0"/>
    <n v="0.75"/>
    <n v="0.75"/>
    <s v="Eur"/>
    <n v="3176.423224886616"/>
    <n v="5.1862066223374823"/>
    <n v="3"/>
    <x v="0"/>
    <x v="1"/>
  </r>
  <r>
    <s v="HV"/>
    <s v="Transavia Holland"/>
    <s v="TFS"/>
    <s v="Tenerife"/>
    <s v="j"/>
    <n v="1"/>
    <n v="0"/>
    <n v="0.75"/>
    <n v="0.75"/>
    <s v="Eur"/>
    <n v="3218.8606501815702"/>
    <n v="5.2470335985935836"/>
    <n v="4"/>
    <x v="0"/>
    <x v="1"/>
  </r>
  <r>
    <s v="HV"/>
    <s v="Transavia Holland"/>
    <s v="ALC"/>
    <s v="Alicante"/>
    <s v="j"/>
    <n v="2"/>
    <n v="0"/>
    <n v="0.75"/>
    <n v="1.5"/>
    <s v="Eur"/>
    <n v="1593.5566480917669"/>
    <n v="2.9174311955981991"/>
    <n v="4"/>
    <x v="0"/>
    <x v="1"/>
  </r>
  <r>
    <s v="HV"/>
    <s v="Transavia Holland"/>
    <s v="SOF"/>
    <s v="Sofia"/>
    <s v="j"/>
    <n v="2"/>
    <n v="0"/>
    <n v="0.75"/>
    <n v="1.5"/>
    <s v="Eur"/>
    <n v="1718.5378184270699"/>
    <n v="3.0965708730787997"/>
    <n v="6"/>
    <x v="0"/>
    <x v="1"/>
  </r>
  <r>
    <s v="HV"/>
    <s v="Transavia Holland"/>
    <s v="LIS"/>
    <s v="Lisbon"/>
    <s v="j"/>
    <n v="2"/>
    <n v="0"/>
    <n v="0.75"/>
    <n v="1.5"/>
    <s v="Eur"/>
    <n v="1841.0513119403968"/>
    <n v="3.2721735471145688"/>
    <n v="10"/>
    <x v="0"/>
    <x v="1"/>
  </r>
  <r>
    <s v="HV"/>
    <s v="Transavia Holland"/>
    <s v="ATH"/>
    <s v="Athens"/>
    <s v="j"/>
    <n v="2"/>
    <n v="0"/>
    <n v="0.75"/>
    <n v="1.5"/>
    <s v="Eur"/>
    <n v="2145.6316477606752"/>
    <n v="3.7087386951236341"/>
    <n v="6"/>
    <x v="0"/>
    <x v="1"/>
  </r>
  <r>
    <s v="HV"/>
    <s v="Transavia Holland"/>
    <s v="AYT"/>
    <s v="Antalya"/>
    <s v="z"/>
    <n v="2"/>
    <n v="0"/>
    <n v="0.75"/>
    <n v="1.5"/>
    <s v="Eur"/>
    <n v="2620.306245645078"/>
    <n v="4.3891056187579442"/>
    <n v="6"/>
    <x v="0"/>
    <x v="1"/>
  </r>
  <r>
    <s v="HV"/>
    <s v="Transavia Holland"/>
    <s v="PRG"/>
    <s v="Prague"/>
    <s v="j"/>
    <n v="2"/>
    <n v="0"/>
    <n v="0.75"/>
    <n v="1.5"/>
    <s v="Eur"/>
    <n v="674.55052565537517"/>
    <n v="1.6001890867727042"/>
    <n v="6"/>
    <x v="0"/>
    <x v="1"/>
  </r>
  <r>
    <s v="HV"/>
    <s v="Transavia Holland"/>
    <s v="VCE"/>
    <s v="Venice"/>
    <s v="z"/>
    <n v="2"/>
    <n v="0"/>
    <n v="0.75"/>
    <n v="1.5"/>
    <s v="Eur"/>
    <n v="900.21174425090055"/>
    <n v="1.9236368334262905"/>
    <n v="2"/>
    <x v="0"/>
    <x v="2"/>
  </r>
  <r>
    <s v="HV"/>
    <s v="Transavia Holland"/>
    <s v="LJU"/>
    <s v="Ljubljana"/>
    <s v="j"/>
    <n v="2"/>
    <n v="0"/>
    <n v="0.75"/>
    <n v="1.5"/>
    <s v="Eur"/>
    <n v="938.25347686825341"/>
    <n v="1.9781633168444965"/>
    <n v="4"/>
    <x v="0"/>
    <x v="2"/>
  </r>
  <r>
    <s v="HV"/>
    <s v="Transavia Holland"/>
    <s v="BCN"/>
    <s v="Barcelona"/>
    <s v="j"/>
    <n v="2"/>
    <n v="0"/>
    <n v="0.75"/>
    <n v="1.5"/>
    <s v="Eur"/>
    <n v="1218.25015188967"/>
    <n v="2.3794918843751933"/>
    <n v="6"/>
    <x v="0"/>
    <x v="2"/>
  </r>
  <r>
    <s v="HV"/>
    <s v="Transavia Holland"/>
    <s v="BCN"/>
    <s v="Barcelona"/>
    <s v="j"/>
    <n v="2"/>
    <n v="0"/>
    <n v="0.75"/>
    <n v="1.5"/>
    <s v="Eur"/>
    <n v="1218.25015188967"/>
    <n v="2.3794918843751933"/>
    <n v="6"/>
    <x v="0"/>
    <x v="2"/>
  </r>
  <r>
    <s v="HV"/>
    <s v="Transavia Holland"/>
    <s v="PMI"/>
    <s v="Mallorca"/>
    <s v="z"/>
    <n v="2"/>
    <n v="0"/>
    <n v="0.75"/>
    <n v="1.5"/>
    <s v="Eur"/>
    <n v="1402.2517268880417"/>
    <n v="2.6432274752061931"/>
    <n v="4"/>
    <x v="0"/>
    <x v="2"/>
  </r>
  <r>
    <s v="HV"/>
    <s v="Transavia Holland"/>
    <s v="SKG"/>
    <s v="Thessaloniki"/>
    <s v="z"/>
    <n v="2"/>
    <n v="0"/>
    <n v="0.75"/>
    <n v="1.5"/>
    <s v="Eur"/>
    <n v="1869.1256944451213"/>
    <n v="3.3124134953713402"/>
    <n v="2"/>
    <x v="0"/>
    <x v="2"/>
  </r>
  <r>
    <s v="HV"/>
    <s v="Transavia Holland"/>
    <s v="KGS"/>
    <s v="Kos"/>
    <s v="z"/>
    <n v="2"/>
    <n v="0"/>
    <n v="0.75"/>
    <n v="1.5"/>
    <s v="Eur"/>
    <n v="2416.3223826328453"/>
    <n v="4.0967287484404116"/>
    <n v="6"/>
    <x v="0"/>
    <x v="2"/>
  </r>
  <r>
    <s v="HV"/>
    <s v="Transavia Holland"/>
    <s v="ACE"/>
    <s v="Lanzarote"/>
    <s v="z"/>
    <n v="2"/>
    <n v="0"/>
    <n v="0.75"/>
    <n v="1.5"/>
    <s v="Eur"/>
    <n v="2998.2353495276038"/>
    <n v="4.9308040009895651"/>
    <n v="6"/>
    <x v="0"/>
    <x v="2"/>
  </r>
  <r>
    <s v="HV"/>
    <s v="Transavia Holland"/>
    <s v="FAO"/>
    <s v="Faro"/>
    <s v="j"/>
    <n v="2"/>
    <n v="0"/>
    <n v="0.75"/>
    <n v="1.5"/>
    <s v="Eur"/>
    <n v="1960.9624013887719"/>
    <n v="3.4440461086572394"/>
    <n v="4"/>
    <x v="0"/>
    <x v="3"/>
  </r>
  <r>
    <s v="JP"/>
    <s v="Adria Airways"/>
    <s v="LJU"/>
    <s v="Ljubljana"/>
    <s v="j"/>
    <n v="2"/>
    <n v="0"/>
    <n v="0.75"/>
    <n v="1.5"/>
    <s v="Eur"/>
    <n v="938.25347686825341"/>
    <n v="1.9781633168444965"/>
    <n v="4"/>
    <x v="0"/>
    <x v="3"/>
  </r>
  <r>
    <s v="KM"/>
    <s v="Air Malta"/>
    <s v="MLA"/>
    <s v="Malta"/>
    <s v="j"/>
    <n v="2"/>
    <n v="0"/>
    <n v="0.75"/>
    <n v="1.5"/>
    <s v="Eur"/>
    <n v="1947.2136342664132"/>
    <n v="3.4243395424485255"/>
    <n v="4"/>
    <x v="0"/>
    <x v="3"/>
  </r>
  <r>
    <s v="PS"/>
    <s v="Ukraine International Airlines"/>
    <s v="KBP"/>
    <s v="Kiev"/>
    <s v="j"/>
    <n v="2"/>
    <n v="0"/>
    <n v="0.75"/>
    <n v="1.5"/>
    <s v="Eur"/>
    <n v="1796.9141931135807"/>
    <n v="3.2089103434627986"/>
    <n v="2"/>
    <x v="0"/>
    <x v="3"/>
  </r>
  <r>
    <s v="UX"/>
    <s v="Air Europa"/>
    <s v="MAD"/>
    <s v="Madrid"/>
    <s v="z"/>
    <n v="2"/>
    <n v="0"/>
    <n v="0.75"/>
    <n v="1.5"/>
    <s v="Eur"/>
    <n v="1446.0233093051877"/>
    <n v="2.7059667433374357"/>
    <n v="4"/>
    <x v="0"/>
    <x v="3"/>
  </r>
  <r>
    <s v="AY"/>
    <s v="Finnair"/>
    <s v="HEL"/>
    <s v="Helsinki"/>
    <s v="j"/>
    <n v="2"/>
    <n v="0"/>
    <n v="0.75"/>
    <n v="1.5"/>
    <s v="Eur"/>
    <n v="1523.9231406741771"/>
    <n v="2.817623168299654"/>
    <n v="6"/>
    <x v="0"/>
    <x v="4"/>
  </r>
  <r>
    <s v="EW"/>
    <s v="Eurowings"/>
    <s v="TXL"/>
    <s v="Berlin"/>
    <s v="j"/>
    <n v="2"/>
    <n v="0"/>
    <n v="0.75"/>
    <n v="1.5"/>
    <s v="Eur"/>
    <n v="558.40517989215277"/>
    <n v="1.4337140911787525"/>
    <n v="6"/>
    <x v="0"/>
    <x v="4"/>
  </r>
  <r>
    <s v="FR"/>
    <s v="Ryanair"/>
    <s v="SOF"/>
    <s v="Sofia"/>
    <s v="j"/>
    <n v="2"/>
    <n v="0"/>
    <n v="0.75"/>
    <n v="1.5"/>
    <s v="Eur"/>
    <n v="1718.5378184270699"/>
    <n v="3.0965708730787997"/>
    <n v="6"/>
    <x v="0"/>
    <x v="4"/>
  </r>
  <r>
    <s v="OU"/>
    <s v="Croatia Airlines"/>
    <s v="ZAG"/>
    <s v="Zagreb"/>
    <s v="j"/>
    <n v="2"/>
    <n v="0"/>
    <n v="0.75"/>
    <n v="1.5"/>
    <s v="Eur"/>
    <n v="1063.0459911972405"/>
    <n v="2.157032587382711"/>
    <n v="2"/>
    <x v="0"/>
    <x v="4"/>
  </r>
  <r>
    <s v="TP"/>
    <s v="TAP Portugal"/>
    <s v="LIS"/>
    <s v="Lisbon"/>
    <s v="j"/>
    <n v="2"/>
    <n v="0"/>
    <n v="0.75"/>
    <n v="1.5"/>
    <s v="Eur"/>
    <n v="1841.0513119403968"/>
    <n v="3.2721735471145688"/>
    <n v="10"/>
    <x v="0"/>
    <x v="4"/>
  </r>
  <r>
    <s v="A3"/>
    <s v="Aegean Airlines"/>
    <s v="ATH"/>
    <s v="Athens"/>
    <s v="j"/>
    <n v="2"/>
    <n v="0"/>
    <n v="0.75"/>
    <n v="1.5"/>
    <s v="Eur"/>
    <n v="2145.6316477606752"/>
    <n v="3.7087386951236341"/>
    <n v="6"/>
    <x v="0"/>
    <x v="5"/>
  </r>
  <r>
    <s v="A3"/>
    <s v="Aegean Airlines"/>
    <s v="ATH"/>
    <s v="Athens"/>
    <s v="z"/>
    <n v="2"/>
    <n v="0"/>
    <n v="0.75"/>
    <n v="1.5"/>
    <s v="Eur"/>
    <n v="2145.6316477606752"/>
    <n v="3.7087386951236341"/>
    <n v="6"/>
    <x v="0"/>
    <x v="5"/>
  </r>
  <r>
    <s v="CAI"/>
    <s v="Corendon Airlines"/>
    <s v="AYT"/>
    <s v="Antalya"/>
    <s v="z"/>
    <n v="2"/>
    <n v="0"/>
    <n v="0.75"/>
    <n v="1.5"/>
    <s v="Eur"/>
    <n v="2620.306245645078"/>
    <n v="4.3891056187579442"/>
    <n v="6"/>
    <x v="0"/>
    <x v="5"/>
  </r>
  <r>
    <s v="FB"/>
    <s v="Bulgaria Air"/>
    <s v="SOF"/>
    <s v="Sofia"/>
    <s v="j"/>
    <n v="2"/>
    <n v="0"/>
    <n v="0.75"/>
    <n v="1.5"/>
    <s v="Eur"/>
    <n v="1718.5378184270699"/>
    <n v="3.0965708730787997"/>
    <n v="6"/>
    <x v="0"/>
    <x v="5"/>
  </r>
  <r>
    <s v="SN"/>
    <s v="Brussels Airlines"/>
    <s v="BRU"/>
    <s v="Brussels"/>
    <s v="j"/>
    <n v="2"/>
    <n v="0"/>
    <n v="0.75"/>
    <n v="1.5"/>
    <s v="Eur"/>
    <n v="135.55158294681547"/>
    <n v="0.82762393555710223"/>
    <n v="2"/>
    <x v="0"/>
    <x v="5"/>
  </r>
  <r>
    <s v="MT"/>
    <s v="Thomas Cook Airlines"/>
    <s v="LPA"/>
    <s v="Gran Canaria"/>
    <s v="z"/>
    <n v="1"/>
    <n v="0"/>
    <n v="0.75"/>
    <n v="0.75"/>
    <s v="Eur"/>
    <n v="3176.423224886616"/>
    <n v="5.1862066223374823"/>
    <n v="3"/>
    <x v="1"/>
    <x v="6"/>
  </r>
  <r>
    <s v="MT"/>
    <s v="Thomas Cook Airlines"/>
    <s v="TFS"/>
    <s v="Tenerife"/>
    <s v="z"/>
    <n v="1"/>
    <n v="0"/>
    <n v="0.75"/>
    <n v="0.75"/>
    <s v="Eur"/>
    <n v="3218.8606501815702"/>
    <n v="5.2470335985935836"/>
    <n v="4"/>
    <x v="1"/>
    <x v="6"/>
  </r>
  <r>
    <s v="MT"/>
    <s v="Thomas Cook Airlines"/>
    <s v="IOM"/>
    <s v="Isle Of Man"/>
    <s v="z"/>
    <n v="2"/>
    <n v="0"/>
    <n v="0.75"/>
    <n v="1.5"/>
    <s v="Eur"/>
    <n v="687.67362659510422"/>
    <n v="1.618998864786316"/>
    <n v="2"/>
    <x v="1"/>
    <x v="6"/>
  </r>
  <r>
    <s v="MT"/>
    <s v="Thomas Cook Airlines"/>
    <s v="PMI"/>
    <s v="Mallorca"/>
    <s v="z"/>
    <n v="2"/>
    <n v="0"/>
    <n v="0.75"/>
    <n v="1.5"/>
    <s v="Eur"/>
    <n v="1402.2517268880417"/>
    <n v="2.6432274752061931"/>
    <n v="4"/>
    <x v="1"/>
    <x v="6"/>
  </r>
  <r>
    <s v="OR"/>
    <s v="TUI Airlines"/>
    <s v="TFS"/>
    <s v="Tenerife"/>
    <s v="z"/>
    <n v="1"/>
    <n v="0"/>
    <n v="0.75"/>
    <n v="0.75"/>
    <s v="Eur"/>
    <n v="3218.8606501815702"/>
    <n v="5.2470335985935836"/>
    <n v="4"/>
    <x v="1"/>
    <x v="7"/>
  </r>
  <r>
    <s v="OR"/>
    <s v="TUI Airlines"/>
    <s v="KGS"/>
    <s v="Kos"/>
    <s v="z"/>
    <n v="2"/>
    <n v="0"/>
    <n v="0.75"/>
    <n v="1.5"/>
    <s v="Eur"/>
    <n v="2416.3223826328453"/>
    <n v="4.0967287484404116"/>
    <n v="6"/>
    <x v="1"/>
    <x v="7"/>
  </r>
  <r>
    <s v="OR"/>
    <s v="TUI Airlines"/>
    <s v="FAO"/>
    <s v="Faro"/>
    <s v="z"/>
    <n v="2"/>
    <n v="0"/>
    <n v="0.75"/>
    <n v="1.5"/>
    <s v="Eur"/>
    <n v="1960.9624013887719"/>
    <n v="3.4440461086572394"/>
    <n v="4"/>
    <x v="1"/>
    <x v="7"/>
  </r>
  <r>
    <s v="OR"/>
    <s v="TUI Airlines"/>
    <s v="KGS"/>
    <s v="Kos"/>
    <s v="z"/>
    <n v="2"/>
    <n v="0"/>
    <n v="0.75"/>
    <n v="1.5"/>
    <s v="Eur"/>
    <n v="2416.3223826328453"/>
    <n v="4.0967287484404116"/>
    <n v="6"/>
    <x v="1"/>
    <x v="7"/>
  </r>
  <r>
    <s v="AZ"/>
    <s v="Alitalia"/>
    <s v="MXP"/>
    <s v="Milan"/>
    <s v="j"/>
    <n v="2"/>
    <n v="0"/>
    <n v="0.75"/>
    <n v="1.5"/>
    <s v="Eur"/>
    <n v="761.70874360226992"/>
    <n v="1.7251158658299202"/>
    <n v="4"/>
    <x v="1"/>
    <x v="8"/>
  </r>
  <r>
    <s v="AZ"/>
    <s v="Alitalia"/>
    <s v="FCO"/>
    <s v="Rome"/>
    <s v="j"/>
    <n v="2"/>
    <n v="0"/>
    <n v="0.75"/>
    <n v="1.5"/>
    <s v="Eur"/>
    <n v="1260.8394103136059"/>
    <n v="2.4405364881161682"/>
    <n v="6"/>
    <x v="1"/>
    <x v="8"/>
  </r>
  <r>
    <s v="AZ"/>
    <s v="Alitalia"/>
    <s v="FCO"/>
    <s v="Rome"/>
    <s v="z"/>
    <n v="2"/>
    <n v="0"/>
    <n v="0.75"/>
    <n v="1.5"/>
    <s v="Eur"/>
    <n v="1260.8394103136059"/>
    <n v="2.4405364881161682"/>
    <n v="6"/>
    <x v="1"/>
    <x v="8"/>
  </r>
  <r>
    <s v="LO"/>
    <s v="LOT Polish Airlines"/>
    <s v="WAW"/>
    <s v="Warsaw"/>
    <s v="j"/>
    <n v="2"/>
    <n v="0"/>
    <n v="0.75"/>
    <n v="1.5"/>
    <s v="Eur"/>
    <n v="1080.6951171665173"/>
    <n v="2.1823296679386748"/>
    <n v="2"/>
    <x v="1"/>
    <x v="8"/>
  </r>
  <r>
    <s v="OK"/>
    <s v="Czech Airlines"/>
    <s v="PRG"/>
    <s v="Prague"/>
    <s v="j"/>
    <n v="2"/>
    <n v="0"/>
    <n v="0.75"/>
    <n v="1.5"/>
    <s v="Eur"/>
    <n v="674.55052565537517"/>
    <n v="1.6001890867727042"/>
    <n v="6"/>
    <x v="1"/>
    <x v="8"/>
  </r>
  <r>
    <s v="SR"/>
    <s v="Swissair"/>
    <s v="ZRH"/>
    <s v="Zurich"/>
    <s v="j"/>
    <n v="2"/>
    <n v="0"/>
    <n v="0.75"/>
    <n v="1.5"/>
    <s v="Eur"/>
    <n v="566.98980793614703"/>
    <n v="1.4460187247084775"/>
    <n v="2"/>
    <x v="1"/>
    <x v="8"/>
  </r>
  <r>
    <s v="BT"/>
    <s v="Air Baltic"/>
    <s v="VNO"/>
    <s v="Vilnius"/>
    <s v="j"/>
    <n v="2"/>
    <n v="0"/>
    <n v="0.75"/>
    <n v="1.5"/>
    <s v="Eur"/>
    <n v="1364.4999242805475"/>
    <n v="2.5891165581354509"/>
    <n v="2"/>
    <x v="1"/>
    <x v="9"/>
  </r>
  <r>
    <s v="OS"/>
    <s v="Austrian Airlines"/>
    <s v="VIE"/>
    <s v="Vienna"/>
    <s v="j"/>
    <n v="2"/>
    <n v="0"/>
    <n v="0.75"/>
    <n v="1.5"/>
    <s v="Eur"/>
    <n v="926.42183642768862"/>
    <n v="1.9612046322130203"/>
    <n v="4"/>
    <x v="1"/>
    <x v="9"/>
  </r>
  <r>
    <s v="SK"/>
    <s v="Scandinavian Airlines System"/>
    <s v="CPH"/>
    <s v="Copenhagen"/>
    <s v="j"/>
    <n v="2"/>
    <n v="0"/>
    <n v="0.75"/>
    <n v="1.5"/>
    <s v="Eur"/>
    <n v="633.37746879510416"/>
    <n v="1.5411743719396493"/>
    <n v="6"/>
    <x v="1"/>
    <x v="9"/>
  </r>
  <r>
    <s v="SK"/>
    <s v="Scandinavian Airlines System"/>
    <s v="OSL"/>
    <s v="Oslo"/>
    <s v="j"/>
    <n v="2"/>
    <n v="0"/>
    <n v="0.75"/>
    <n v="1.5"/>
    <s v="Eur"/>
    <n v="934.55839079491557"/>
    <n v="1.9728670268060455"/>
    <n v="4"/>
    <x v="1"/>
    <x v="9"/>
  </r>
  <r>
    <s v="EI"/>
    <s v="Aer Lingus"/>
    <s v="ORK"/>
    <s v="Cork"/>
    <s v="j"/>
    <n v="2"/>
    <n v="0"/>
    <n v="0.75"/>
    <n v="1.5"/>
    <s v="Eur"/>
    <n v="931.19497837462109"/>
    <n v="1.9680461356702901"/>
    <n v="2"/>
    <x v="1"/>
    <x v="10"/>
  </r>
  <r>
    <s v="SK"/>
    <s v="Scandinavian Airlines System"/>
    <s v="ARN"/>
    <s v="Stockholm"/>
    <s v="j"/>
    <n v="2"/>
    <n v="0"/>
    <n v="0.75"/>
    <n v="1.5"/>
    <s v="Eur"/>
    <n v="1159.0839741429565"/>
    <n v="2.294687029604904"/>
    <n v="4"/>
    <x v="1"/>
    <x v="10"/>
  </r>
  <r>
    <s v="TK"/>
    <s v="Turkish Airlines"/>
    <s v="IST"/>
    <s v="Istanbul"/>
    <s v="j"/>
    <n v="2"/>
    <n v="0"/>
    <n v="0.75"/>
    <n v="1.5"/>
    <s v="Eur"/>
    <n v="2176.7286176584958"/>
    <n v="3.7533110186438434"/>
    <n v="4"/>
    <x v="1"/>
    <x v="10"/>
  </r>
  <r>
    <s v="TK"/>
    <s v="Turkish Airlines"/>
    <s v="ESB"/>
    <s v="Ankara"/>
    <s v="j"/>
    <n v="2"/>
    <n v="0"/>
    <n v="0.75"/>
    <n v="1.5"/>
    <s v="Eur"/>
    <n v="2502.8483274107039"/>
    <n v="4.2207492692886754"/>
    <n v="2"/>
    <x v="1"/>
    <x v="10"/>
  </r>
  <r>
    <s v="KL"/>
    <s v="KLM Royal Dutch Airlines"/>
    <s v="FRA"/>
    <s v="Frankfurt"/>
    <s v="j"/>
    <n v="2"/>
    <n v="0"/>
    <n v="0.75"/>
    <n v="1.5"/>
    <s v="Eur"/>
    <n v="329.35837714328153"/>
    <n v="1.1054136739053702"/>
    <n v="6"/>
    <x v="2"/>
    <x v="11"/>
  </r>
  <r>
    <s v="KL"/>
    <s v="KLM Royal Dutch Airlines"/>
    <s v="HAM"/>
    <s v="Hamburg"/>
    <s v="j"/>
    <n v="2"/>
    <n v="0"/>
    <n v="0.75"/>
    <n v="1.5"/>
    <s v="Eur"/>
    <n v="371.27522625889333"/>
    <n v="1.1654944909710805"/>
    <n v="2"/>
    <x v="2"/>
    <x v="11"/>
  </r>
  <r>
    <s v="KL"/>
    <s v="KLM Royal Dutch Airlines"/>
    <s v="DUS"/>
    <s v="Dusseldorf"/>
    <s v="j"/>
    <n v="2"/>
    <n v="0"/>
    <n v="0.75"/>
    <n v="1.5"/>
    <s v="Eur"/>
    <n v="142.49215667400384"/>
    <n v="0.83757209123273879"/>
    <n v="2"/>
    <x v="2"/>
    <x v="11"/>
  </r>
  <r>
    <s v="KL"/>
    <s v="KLM Royal Dutch Airlines"/>
    <s v="BCN"/>
    <s v="Barcelona"/>
    <s v="j"/>
    <n v="2"/>
    <n v="0"/>
    <n v="0.75"/>
    <n v="1.5"/>
    <s v="Eur"/>
    <n v="1218.25015188967"/>
    <n v="2.3794918843751933"/>
    <n v="6"/>
    <x v="2"/>
    <x v="11"/>
  </r>
  <r>
    <s v="KL"/>
    <s v="KLM Royal Dutch Airlines"/>
    <s v="VLC"/>
    <s v="Valencia"/>
    <s v="j"/>
    <n v="2"/>
    <n v="0"/>
    <n v="0.75"/>
    <n v="1.5"/>
    <s v="Eur"/>
    <n v="1462.0546163404836"/>
    <n v="2.7289449500880263"/>
    <n v="2"/>
    <x v="2"/>
    <x v="11"/>
  </r>
  <r>
    <s v="KL"/>
    <s v="KLM Royal Dutch Airlines"/>
    <s v="HEL"/>
    <s v="Helsinki"/>
    <s v="j"/>
    <n v="2"/>
    <n v="0"/>
    <n v="0.75"/>
    <n v="1.5"/>
    <s v="Eur"/>
    <n v="1523.9231406741771"/>
    <n v="2.817623168299654"/>
    <n v="6"/>
    <x v="2"/>
    <x v="11"/>
  </r>
  <r>
    <s v="KL"/>
    <s v="KLM Royal Dutch Airlines"/>
    <s v="LIS"/>
    <s v="Lisbon"/>
    <s v="j"/>
    <n v="2"/>
    <n v="0"/>
    <n v="0.75"/>
    <n v="1.5"/>
    <s v="Eur"/>
    <n v="1841.0513119403968"/>
    <n v="3.2721735471145688"/>
    <n v="10"/>
    <x v="2"/>
    <x v="11"/>
  </r>
  <r>
    <s v="KL"/>
    <s v="KLM Royal Dutch Airlines"/>
    <s v="IST"/>
    <s v="Istanbul"/>
    <s v="j"/>
    <n v="2"/>
    <n v="0"/>
    <n v="0.75"/>
    <n v="1.5"/>
    <s v="Eur"/>
    <n v="2176.7286176584958"/>
    <n v="3.7533110186438434"/>
    <n v="4"/>
    <x v="2"/>
    <x v="11"/>
  </r>
  <r>
    <s v="KL"/>
    <s v="KLM Royal Dutch Airlines"/>
    <s v="LHR"/>
    <s v="London"/>
    <s v="j"/>
    <n v="2"/>
    <n v="0"/>
    <n v="0.75"/>
    <n v="1.5"/>
    <s v="Eur"/>
    <n v="388.72884957080532"/>
    <n v="1.1905113510514875"/>
    <n v="8"/>
    <x v="2"/>
    <x v="12"/>
  </r>
  <r>
    <s v="KL"/>
    <s v="KLM Royal Dutch Airlines"/>
    <s v="LHR"/>
    <s v="London"/>
    <s v="j"/>
    <n v="2"/>
    <n v="0"/>
    <n v="0.75"/>
    <n v="1.5"/>
    <s v="Eur"/>
    <n v="388.72884957080532"/>
    <n v="1.1905113510514875"/>
    <n v="8"/>
    <x v="2"/>
    <x v="12"/>
  </r>
  <r>
    <s v="KL"/>
    <s v="KLM Royal Dutch Airlines"/>
    <s v="TXL"/>
    <s v="Berlin"/>
    <s v="j"/>
    <n v="2"/>
    <n v="0"/>
    <n v="0.75"/>
    <n v="1.5"/>
    <s v="Eur"/>
    <n v="558.40517989215277"/>
    <n v="1.4337140911787525"/>
    <n v="6"/>
    <x v="2"/>
    <x v="12"/>
  </r>
  <r>
    <s v="KL"/>
    <s v="KLM Royal Dutch Airlines"/>
    <s v="MUC"/>
    <s v="Munich"/>
    <s v="j"/>
    <n v="2"/>
    <n v="0"/>
    <n v="0.75"/>
    <n v="1.5"/>
    <s v="Eur"/>
    <n v="628.17586285687719"/>
    <n v="1.5337187367615239"/>
    <n v="4"/>
    <x v="2"/>
    <x v="12"/>
  </r>
  <r>
    <s v="KL"/>
    <s v="KLM Royal Dutch Airlines"/>
    <s v="CPH"/>
    <s v="Copenhagen"/>
    <s v="j"/>
    <n v="2"/>
    <n v="0"/>
    <n v="0.75"/>
    <n v="1.5"/>
    <s v="Eur"/>
    <n v="633.37746879510416"/>
    <n v="1.5411743719396493"/>
    <n v="6"/>
    <x v="2"/>
    <x v="12"/>
  </r>
  <r>
    <s v="KL"/>
    <s v="KLM Royal Dutch Airlines"/>
    <s v="GVA"/>
    <s v="Geneva"/>
    <s v="j"/>
    <n v="2"/>
    <n v="0"/>
    <n v="0.75"/>
    <n v="1.5"/>
    <s v="Eur"/>
    <n v="650.99729467759732"/>
    <n v="1.5664294557045559"/>
    <n v="4"/>
    <x v="2"/>
    <x v="12"/>
  </r>
  <r>
    <s v="KL"/>
    <s v="KLM Royal Dutch Airlines"/>
    <s v="VIE"/>
    <s v="Vienna"/>
    <s v="j"/>
    <n v="2"/>
    <n v="0"/>
    <n v="0.75"/>
    <n v="1.5"/>
    <s v="Eur"/>
    <n v="926.42183642768862"/>
    <n v="1.9612046322130203"/>
    <n v="4"/>
    <x v="2"/>
    <x v="12"/>
  </r>
  <r>
    <s v="KL"/>
    <s v="KLM Royal Dutch Airlines"/>
    <s v="CDG"/>
    <s v="Paris"/>
    <s v="j"/>
    <n v="2"/>
    <n v="0"/>
    <n v="0.75"/>
    <n v="1.5"/>
    <s v="Eur"/>
    <n v="383.73084037778011"/>
    <n v="1.1833475378748182"/>
    <n v="8"/>
    <x v="2"/>
    <x v="12"/>
  </r>
  <r>
    <s v="BA"/>
    <s v="British Airways"/>
    <s v="LGW"/>
    <s v="London Gatwick"/>
    <s v="j"/>
    <n v="2"/>
    <n v="0"/>
    <n v="0.75"/>
    <n v="1.5"/>
    <s v="Eur"/>
    <n v="379.71425778046296"/>
    <n v="1.1775904361519969"/>
    <n v="4"/>
    <x v="2"/>
    <x v="13"/>
  </r>
  <r>
    <s v="BA"/>
    <s v="British Airways"/>
    <s v="LHR"/>
    <s v="London"/>
    <s v="j"/>
    <n v="2"/>
    <n v="0"/>
    <n v="0.75"/>
    <n v="1.5"/>
    <s v="Eur"/>
    <n v="388.72884957080532"/>
    <n v="1.1905113510514875"/>
    <n v="8"/>
    <x v="2"/>
    <x v="13"/>
  </r>
  <r>
    <s v="BA"/>
    <s v="British Airways"/>
    <s v="LHR"/>
    <s v="London"/>
    <s v="j"/>
    <n v="2"/>
    <n v="0"/>
    <n v="0.75"/>
    <n v="1.5"/>
    <s v="Eur"/>
    <n v="388.72884957080532"/>
    <n v="1.1905113510514875"/>
    <n v="8"/>
    <x v="2"/>
    <x v="13"/>
  </r>
  <r>
    <s v="LH"/>
    <s v="Lufthansa"/>
    <s v="FRA"/>
    <s v="Frankfurt"/>
    <s v="j"/>
    <n v="2"/>
    <n v="0"/>
    <n v="0.75"/>
    <n v="1.5"/>
    <s v="Eur"/>
    <n v="329.35837714328153"/>
    <n v="1.1054136739053702"/>
    <n v="6"/>
    <x v="2"/>
    <x v="13"/>
  </r>
  <r>
    <s v="LH"/>
    <s v="Lufthansa"/>
    <s v="FRA"/>
    <s v="Frankfurt"/>
    <s v="j"/>
    <n v="2"/>
    <n v="0"/>
    <n v="0.75"/>
    <n v="1.5"/>
    <s v="Eur"/>
    <n v="329.35837714328153"/>
    <n v="1.1054136739053702"/>
    <n v="6"/>
    <x v="2"/>
    <x v="13"/>
  </r>
  <r>
    <s v="LH"/>
    <s v="Lufthansa"/>
    <s v="MUC"/>
    <s v="Munich"/>
    <s v="j"/>
    <n v="2"/>
    <n v="0"/>
    <n v="0.75"/>
    <n v="1.5"/>
    <s v="Eur"/>
    <n v="628.17586285687719"/>
    <n v="1.5337187367615239"/>
    <n v="4"/>
    <x v="2"/>
    <x v="13"/>
  </r>
  <r>
    <s v="EZY"/>
    <s v="easyJet"/>
    <s v="TXL"/>
    <s v="Berlin"/>
    <s v="j"/>
    <n v="2"/>
    <n v="0"/>
    <n v="0.75"/>
    <n v="1.5"/>
    <s v="Eur"/>
    <n v="558.40517989215277"/>
    <n v="1.4337140911787525"/>
    <n v="6"/>
    <x v="2"/>
    <x v="14"/>
  </r>
  <r>
    <s v="EZY"/>
    <s v="easyJet"/>
    <s v="FCO"/>
    <s v="Rome"/>
    <s v="j"/>
    <n v="2"/>
    <n v="0"/>
    <n v="0.75"/>
    <n v="1.5"/>
    <s v="Eur"/>
    <n v="1260.8394103136059"/>
    <n v="2.4405364881161682"/>
    <n v="6"/>
    <x v="2"/>
    <x v="14"/>
  </r>
  <r>
    <s v="EZY"/>
    <s v="easyJet"/>
    <s v="ACE"/>
    <s v="Lanzarote"/>
    <s v="j"/>
    <n v="2"/>
    <n v="0"/>
    <n v="0.75"/>
    <n v="1.5"/>
    <s v="Eur"/>
    <n v="2998.2353495276038"/>
    <n v="4.9308040009895651"/>
    <n v="6"/>
    <x v="2"/>
    <x v="14"/>
  </r>
  <r>
    <s v="EZY"/>
    <s v="easyJet"/>
    <s v="LGW"/>
    <s v="London Gatwick"/>
    <s v="j"/>
    <n v="2"/>
    <n v="0"/>
    <n v="0.75"/>
    <n v="1.5"/>
    <s v="Eur"/>
    <n v="379.71425778046296"/>
    <n v="1.1775904361519969"/>
    <n v="4"/>
    <x v="2"/>
    <x v="14"/>
  </r>
  <r>
    <s v="EZY"/>
    <s v="easyJet"/>
    <s v="LIS"/>
    <s v="Lisbon"/>
    <s v="z"/>
    <n v="2"/>
    <n v="0"/>
    <n v="0.75"/>
    <n v="1.5"/>
    <s v="Eur"/>
    <n v="1841.0513119403968"/>
    <n v="3.2721735471145688"/>
    <n v="10"/>
    <x v="2"/>
    <x v="14"/>
  </r>
  <r>
    <s v="EZY"/>
    <s v="easyJet"/>
    <s v="SZG"/>
    <s v="Salzburg"/>
    <s v="j"/>
    <n v="2"/>
    <n v="0"/>
    <n v="0.75"/>
    <n v="1.5"/>
    <s v="Eur"/>
    <n v="736.82382553728098"/>
    <n v="1.6894474832701027"/>
    <n v="2"/>
    <x v="2"/>
    <x v="14"/>
  </r>
  <r>
    <s v="EZY"/>
    <s v="easyJet"/>
    <s v="TFS"/>
    <s v="Tenerife"/>
    <s v="z"/>
    <n v="1"/>
    <n v="0"/>
    <n v="0.75"/>
    <n v="0.75"/>
    <s v="Eur"/>
    <n v="3218.8606501815702"/>
    <n v="5.2470335985935836"/>
    <n v="4"/>
    <x v="2"/>
    <x v="15"/>
  </r>
  <r>
    <s v="EZY"/>
    <s v="easyJet"/>
    <s v="MAN"/>
    <s v="Manchester"/>
    <s v="j"/>
    <n v="2"/>
    <n v="0"/>
    <n v="0.75"/>
    <n v="1.5"/>
    <s v="Eur"/>
    <n v="517.8542641422664"/>
    <n v="1.3755911119372484"/>
    <n v="4"/>
    <x v="2"/>
    <x v="15"/>
  </r>
  <r>
    <s v="EZY"/>
    <s v="easyJet"/>
    <s v="GVA"/>
    <s v="Geneva"/>
    <s v="j"/>
    <n v="2"/>
    <n v="0"/>
    <n v="0.75"/>
    <n v="1.5"/>
    <s v="Eur"/>
    <n v="650.99729467759732"/>
    <n v="1.5664294557045559"/>
    <n v="4"/>
    <x v="2"/>
    <x v="15"/>
  </r>
  <r>
    <s v="EZY"/>
    <s v="easyJet"/>
    <s v="PRG"/>
    <s v="Prague"/>
    <s v="j"/>
    <n v="2"/>
    <n v="0"/>
    <n v="0.75"/>
    <n v="1.5"/>
    <s v="Eur"/>
    <n v="674.55052565537517"/>
    <n v="1.6001890867727042"/>
    <n v="6"/>
    <x v="2"/>
    <x v="15"/>
  </r>
  <r>
    <s v="EZY"/>
    <s v="easyJet"/>
    <s v="GLA"/>
    <s v="Glasgow"/>
    <s v="j"/>
    <n v="2"/>
    <n v="0"/>
    <n v="0.75"/>
    <n v="1.5"/>
    <s v="Eur"/>
    <n v="753.82715229552309"/>
    <n v="1.7138189182902497"/>
    <n v="2"/>
    <x v="2"/>
    <x v="15"/>
  </r>
  <r>
    <s v="EZY"/>
    <s v="easyJet"/>
    <s v="MXP"/>
    <s v="Milan"/>
    <s v="z"/>
    <n v="2"/>
    <n v="0"/>
    <n v="0.75"/>
    <n v="1.5"/>
    <s v="Eur"/>
    <n v="761.70874360226992"/>
    <n v="1.7251158658299202"/>
    <n v="4"/>
    <x v="2"/>
    <x v="15"/>
  </r>
  <r>
    <s v="EZY"/>
    <s v="easyJet"/>
    <s v="LPL"/>
    <s v="Liverpool"/>
    <s v="j"/>
    <n v="2"/>
    <n v="0"/>
    <n v="0.75"/>
    <n v="1.5"/>
    <s v="Eur"/>
    <n v="554.63728669708291"/>
    <n v="1.4283134442658187"/>
    <n v="2"/>
    <x v="2"/>
    <x v="15"/>
  </r>
  <r>
    <s v="AF"/>
    <s v="Air France"/>
    <s v="CDG"/>
    <s v="Paris"/>
    <s v="z"/>
    <n v="2"/>
    <n v="0"/>
    <n v="0.75"/>
    <n v="1.5"/>
    <s v="Eur"/>
    <n v="383.73084037778011"/>
    <n v="1.1833475378748182"/>
    <n v="8"/>
    <x v="2"/>
    <x v="16"/>
  </r>
  <r>
    <s v="AF"/>
    <s v="Air France"/>
    <s v="CDG"/>
    <s v="Paris"/>
    <s v="j"/>
    <n v="2"/>
    <n v="0"/>
    <n v="0.75"/>
    <n v="1.5"/>
    <s v="Eur"/>
    <n v="383.73084037778011"/>
    <n v="1.1833475378748182"/>
    <n v="8"/>
    <x v="2"/>
    <x v="16"/>
  </r>
  <r>
    <s v="AF"/>
    <s v="Air France"/>
    <s v="CDG"/>
    <s v="Paris"/>
    <s v="j"/>
    <n v="2"/>
    <n v="0"/>
    <n v="0.75"/>
    <n v="1.5"/>
    <s v="Eur"/>
    <n v="383.73084037778011"/>
    <n v="1.1833475378748182"/>
    <n v="8"/>
    <x v="2"/>
    <x v="16"/>
  </r>
  <r>
    <s v="AF"/>
    <s v="Air France"/>
    <s v="SXB"/>
    <s v="Strasbourg"/>
    <s v="j"/>
    <n v="2"/>
    <n v="0"/>
    <n v="0.75"/>
    <n v="1.5"/>
    <s v="Eur"/>
    <n v="430.03837667436403"/>
    <n v="1.2497216732332552"/>
    <n v="2"/>
    <x v="2"/>
    <x v="16"/>
  </r>
  <r>
    <s v="EI"/>
    <s v="Aer Lingus"/>
    <s v="DUB"/>
    <s v="Dublin"/>
    <s v="j"/>
    <n v="2"/>
    <n v="0"/>
    <n v="0.75"/>
    <n v="1.5"/>
    <s v="Eur"/>
    <n v="780.20989150006517"/>
    <n v="1.7516341778167601"/>
    <n v="5"/>
    <x v="2"/>
    <x v="16"/>
  </r>
  <r>
    <s v="DY"/>
    <s v="Norwegian Air Shuttle"/>
    <s v="CPH"/>
    <s v="Copenhagen"/>
    <s v="j"/>
    <n v="2"/>
    <n v="0"/>
    <n v="0.75"/>
    <n v="1.5"/>
    <s v="Eur"/>
    <n v="633.37746879510416"/>
    <n v="1.5411743719396493"/>
    <n v="6"/>
    <x v="2"/>
    <x v="17"/>
  </r>
  <r>
    <s v="DY"/>
    <s v="Norwegian Air Shuttle"/>
    <s v="OSL"/>
    <s v="Oslo"/>
    <s v="j"/>
    <n v="2"/>
    <n v="0"/>
    <n v="0.75"/>
    <n v="1.5"/>
    <s v="Eur"/>
    <n v="934.55839079491557"/>
    <n v="1.9728670268060455"/>
    <n v="4"/>
    <x v="2"/>
    <x v="17"/>
  </r>
  <r>
    <s v="DY"/>
    <s v="Norwegian Air Shuttle"/>
    <s v="ARN"/>
    <s v="Stockholm"/>
    <s v="j"/>
    <n v="2"/>
    <n v="0"/>
    <n v="0.75"/>
    <n v="1.5"/>
    <s v="Eur"/>
    <n v="1159.0839741429565"/>
    <n v="2.294687029604904"/>
    <n v="4"/>
    <x v="2"/>
    <x v="17"/>
  </r>
  <r>
    <s v="DY"/>
    <s v="Norwegian Air Shuttle"/>
    <s v="HEL"/>
    <s v="Helsinki"/>
    <s v="j"/>
    <n v="2"/>
    <n v="0"/>
    <n v="0.75"/>
    <n v="1.5"/>
    <s v="Eur"/>
    <n v="1523.9231406741771"/>
    <n v="2.817623168299654"/>
    <n v="6"/>
    <x v="2"/>
    <x v="17"/>
  </r>
  <r>
    <s v="IB"/>
    <s v="Iberia Airlines"/>
    <s v="MAD"/>
    <s v="Madrid"/>
    <s v="j"/>
    <n v="2"/>
    <n v="0"/>
    <n v="0.75"/>
    <n v="1.5"/>
    <s v="Eur"/>
    <n v="1446.0233093051877"/>
    <n v="2.7059667433374357"/>
    <n v="4"/>
    <x v="2"/>
    <x v="17"/>
  </r>
  <r>
    <s v="HV"/>
    <s v="Transavia Holland"/>
    <s v="TLV"/>
    <s v="Tel Aviv Yafo"/>
    <s v="j"/>
    <n v="1"/>
    <n v="0"/>
    <n v="1.25"/>
    <n v="1.25"/>
    <s v="Az"/>
    <n v="3277.2287086644201"/>
    <n v="5.3306944824190019"/>
    <n v="3"/>
    <x v="3"/>
    <x v="18"/>
  </r>
  <r>
    <s v="BW"/>
    <s v="Caribbean Airlines"/>
    <s v="KIN"/>
    <s v="Kingston"/>
    <s v="j"/>
    <n v="1"/>
    <n v="0"/>
    <n v="1.25"/>
    <n v="1.25"/>
    <s v="NAm"/>
    <n v="7896.6779269496319"/>
    <n v="11.951905028627804"/>
    <n v="1"/>
    <x v="3"/>
    <x v="18"/>
  </r>
  <r>
    <s v="BW"/>
    <s v="Caribbean Airlines"/>
    <s v="AUA"/>
    <s v="Aruba"/>
    <s v="z"/>
    <n v="1"/>
    <n v="0"/>
    <n v="1.25"/>
    <n v="1.25"/>
    <s v="NAm"/>
    <n v="7900.0233734153289"/>
    <n v="11.956700168561971"/>
    <n v="2"/>
    <x v="3"/>
    <x v="18"/>
  </r>
  <r>
    <s v="OR"/>
    <s v="TUI Airlines"/>
    <s v="YYZ"/>
    <s v="Toronto"/>
    <s v="z"/>
    <n v="1"/>
    <n v="0"/>
    <n v="1.25"/>
    <n v="1.25"/>
    <s v="NAm"/>
    <n v="6023.5254035183225"/>
    <n v="9.2670530783762608"/>
    <n v="3"/>
    <x v="3"/>
    <x v="18"/>
  </r>
  <r>
    <s v="OR"/>
    <s v="TUI Airlines"/>
    <s v="MIA"/>
    <s v="Miami"/>
    <s v="z"/>
    <n v="1"/>
    <n v="0"/>
    <n v="1.25"/>
    <n v="1.25"/>
    <s v="NAm"/>
    <n v="7472.1962343179603"/>
    <n v="11.343481269189075"/>
    <n v="2"/>
    <x v="3"/>
    <x v="18"/>
  </r>
  <r>
    <s v="9W"/>
    <s v="Jet Airways"/>
    <s v="DEL"/>
    <s v="Delhi"/>
    <s v="z"/>
    <n v="1"/>
    <n v="0"/>
    <n v="1.25"/>
    <n v="1.25"/>
    <s v="Az"/>
    <n v="6342.5863506367186"/>
    <n v="9.7243737692459629"/>
    <n v="2"/>
    <x v="3"/>
    <x v="19"/>
  </r>
  <r>
    <s v="EK"/>
    <s v="Emirates"/>
    <s v="DXB"/>
    <s v="Dubai"/>
    <s v="j"/>
    <n v="1"/>
    <n v="0"/>
    <n v="1.25"/>
    <n v="1.25"/>
    <s v="Az"/>
    <n v="5138.3258860908809"/>
    <n v="7.9982671033969286"/>
    <n v="1"/>
    <x v="3"/>
    <x v="19"/>
  </r>
  <r>
    <s v="EY"/>
    <s v="Etihad Airways"/>
    <s v="AUH"/>
    <s v="Abu Dhabi"/>
    <s v="j"/>
    <n v="1"/>
    <n v="0"/>
    <n v="1.25"/>
    <n v="1.25"/>
    <s v="Az"/>
    <n v="5160.7516133170311"/>
    <n v="8.0304106457544098"/>
    <n v="2"/>
    <x v="3"/>
    <x v="19"/>
  </r>
  <r>
    <s v="GA"/>
    <s v="Garuda Indonesia"/>
    <s v="CGK"/>
    <s v="Jakarta"/>
    <s v="j"/>
    <n v="0.5"/>
    <n v="1"/>
    <n v="1.25"/>
    <n v="0.625"/>
    <s v="Az"/>
    <n v="11332.745088548378"/>
    <n v="16.87693462691934"/>
    <n v="1"/>
    <x v="3"/>
    <x v="19"/>
  </r>
  <r>
    <s v="IR"/>
    <s v="Iran Air"/>
    <s v="THR"/>
    <s v="Tehran"/>
    <s v="j"/>
    <n v="1"/>
    <n v="0"/>
    <n v="1.25"/>
    <n v="1.25"/>
    <s v="Az"/>
    <n v="4038.6676758723238"/>
    <n v="6.4220903354169971"/>
    <n v="1"/>
    <x v="3"/>
    <x v="19"/>
  </r>
  <r>
    <s v="LY"/>
    <s v="El Al Israel Airlines"/>
    <s v="TLV"/>
    <s v="Tel Aviv Yafo"/>
    <s v="j"/>
    <n v="1"/>
    <n v="0"/>
    <n v="1.25"/>
    <n v="1.25"/>
    <s v="Az"/>
    <n v="3277.2287086644201"/>
    <n v="5.3306944824190019"/>
    <n v="3"/>
    <x v="3"/>
    <x v="19"/>
  </r>
  <r>
    <s v="QR"/>
    <s v="Qatar Airways"/>
    <s v="DOH"/>
    <s v="Doha"/>
    <s v="j"/>
    <n v="1"/>
    <n v="0"/>
    <n v="1.25"/>
    <n v="1.25"/>
    <s v="Az"/>
    <n v="4889.7677469317614"/>
    <n v="7.6420004372688579"/>
    <n v="2"/>
    <x v="3"/>
    <x v="19"/>
  </r>
  <r>
    <s v="QR"/>
    <s v="Qatar Airways"/>
    <s v="DOH"/>
    <s v="Doha"/>
    <s v="j"/>
    <n v="1"/>
    <n v="0"/>
    <n v="1.25"/>
    <n v="1.25"/>
    <s v="Az"/>
    <n v="4889.7677469317614"/>
    <n v="7.6420004372688579"/>
    <n v="2"/>
    <x v="3"/>
    <x v="19"/>
  </r>
  <r>
    <s v="SU"/>
    <s v="Aeroflot Russian Airlines"/>
    <s v="SVO"/>
    <s v="Moscow"/>
    <s v="j"/>
    <n v="2"/>
    <n v="0"/>
    <n v="1.25"/>
    <n v="2.5"/>
    <s v="Az"/>
    <n v="2134.2772833438885"/>
    <n v="3.69246410612624"/>
    <n v="4"/>
    <x v="3"/>
    <x v="20"/>
  </r>
  <r>
    <s v="AM"/>
    <s v="AeroMéxico"/>
    <s v="MEX"/>
    <s v="Mexico City"/>
    <s v="j"/>
    <n v="0.5"/>
    <n v="1"/>
    <n v="1.25"/>
    <n v="0.625"/>
    <s v="NAm"/>
    <n v="9238.9756936167832"/>
    <n v="13.87586516085072"/>
    <n v="0.5"/>
    <x v="3"/>
    <x v="20"/>
  </r>
  <r>
    <s v="SO"/>
    <s v="Salsa d'Haiti"/>
    <s v="PAP"/>
    <s v="Port Au Prince"/>
    <s v="z"/>
    <n v="1"/>
    <n v="0"/>
    <n v="1.25"/>
    <n v="1.25"/>
    <s v="NAm"/>
    <n v="7535.290784286487"/>
    <n v="11.433916790810631"/>
    <n v="1"/>
    <x v="3"/>
    <x v="20"/>
  </r>
  <r>
    <s v="PY"/>
    <s v="Surinam Airways"/>
    <s v="PBM"/>
    <s v="Paramaribo"/>
    <s v="j"/>
    <n v="1"/>
    <n v="0"/>
    <n v="1.25"/>
    <n v="1.25"/>
    <s v="ZAm"/>
    <n v="7536.3922593940933"/>
    <n v="11.435495571798201"/>
    <n v="3"/>
    <x v="3"/>
    <x v="20"/>
  </r>
  <r>
    <s v="PY"/>
    <s v="Surinam Airways"/>
    <s v="PBM"/>
    <s v="Paramaribo"/>
    <s v="z"/>
    <n v="1"/>
    <n v="0"/>
    <n v="1.25"/>
    <n v="1.25"/>
    <s v="ZAm"/>
    <n v="7536.3922593940933"/>
    <n v="11.435495571798201"/>
    <n v="3"/>
    <x v="3"/>
    <x v="20"/>
  </r>
  <r>
    <s v="BR"/>
    <s v="EVA Air"/>
    <s v="BKK"/>
    <s v="Bangkok"/>
    <s v="j"/>
    <n v="0.5"/>
    <n v="0"/>
    <n v="1.25"/>
    <n v="0.625"/>
    <s v="Az"/>
    <n v="9190.8013643887771"/>
    <n v="13.806815288957246"/>
    <n v="0.5"/>
    <x v="3"/>
    <x v="21"/>
  </r>
  <r>
    <s v="BR"/>
    <s v="EVA Air"/>
    <s v="TPE"/>
    <s v="Taipei"/>
    <s v="j"/>
    <n v="0.5"/>
    <n v="1"/>
    <n v="1.25"/>
    <n v="0.625"/>
    <s v="Az"/>
    <n v="9439.4517442381784"/>
    <n v="14.163214166741389"/>
    <n v="1.5"/>
    <x v="3"/>
    <x v="21"/>
  </r>
  <r>
    <s v="CI"/>
    <s v="China Airlines"/>
    <s v="TPE"/>
    <s v="Taipei"/>
    <s v="j"/>
    <n v="0.5"/>
    <n v="0"/>
    <n v="1.25"/>
    <n v="0.625"/>
    <s v="Az"/>
    <n v="9439.4517442381784"/>
    <n v="14.163214166741389"/>
    <n v="1.5"/>
    <x v="3"/>
    <x v="21"/>
  </r>
  <r>
    <s v="CX"/>
    <s v="Cathay Pacific"/>
    <s v="HKG"/>
    <s v="Hong Kong"/>
    <s v="z"/>
    <n v="0.5"/>
    <n v="1"/>
    <n v="1.25"/>
    <n v="0.625"/>
    <s v="Az"/>
    <n v="9266.8371976619528"/>
    <n v="13.915799983315464"/>
    <n v="1"/>
    <x v="3"/>
    <x v="21"/>
  </r>
  <r>
    <s v="CZ"/>
    <s v="China Southern Airlines"/>
    <s v="CAN"/>
    <s v="Guangzhou"/>
    <s v="j"/>
    <n v="0.5"/>
    <n v="1"/>
    <n v="1.25"/>
    <n v="0.625"/>
    <s v="Az"/>
    <n v="9132.2778615506613"/>
    <n v="13.722931601555947"/>
    <n v="0.5"/>
    <x v="3"/>
    <x v="21"/>
  </r>
  <r>
    <s v="CZ"/>
    <s v="China Southern Airlines"/>
    <s v="PEK"/>
    <s v="Beijing"/>
    <s v="j"/>
    <n v="1"/>
    <n v="0"/>
    <n v="1.25"/>
    <n v="1.25"/>
    <s v="Az"/>
    <n v="7827.6035783781072"/>
    <n v="11.852898462341953"/>
    <n v="3"/>
    <x v="3"/>
    <x v="21"/>
  </r>
  <r>
    <s v="CZ"/>
    <s v="China Southern Airlines"/>
    <s v="PEK"/>
    <s v="Beijing"/>
    <s v="z"/>
    <n v="1"/>
    <n v="0"/>
    <n v="1.25"/>
    <n v="1.25"/>
    <s v="Az"/>
    <n v="7827.6035783781072"/>
    <n v="11.852898462341953"/>
    <n v="3"/>
    <x v="3"/>
    <x v="21"/>
  </r>
  <r>
    <s v="JL"/>
    <s v="Japan Airlines"/>
    <s v="NRT"/>
    <s v="Tokyo"/>
    <s v="j"/>
    <n v="0.5"/>
    <n v="1"/>
    <n v="1.25"/>
    <n v="0.625"/>
    <s v="Az"/>
    <n v="9328.2431027226576"/>
    <n v="14.003815113902474"/>
    <n v="1"/>
    <x v="3"/>
    <x v="21"/>
  </r>
  <r>
    <s v="KE"/>
    <s v="Korean Air"/>
    <s v="ICN"/>
    <s v="Seoul"/>
    <s v="j"/>
    <n v="0.5"/>
    <n v="0"/>
    <n v="1.25"/>
    <n v="0.625"/>
    <s v="Az"/>
    <n v="8555.7009689911756"/>
    <n v="12.896504722220685"/>
    <n v="1"/>
    <x v="3"/>
    <x v="21"/>
  </r>
  <r>
    <s v="MU"/>
    <s v="China Eastern Airlines"/>
    <s v="SHA"/>
    <s v="Shanghai"/>
    <s v="j"/>
    <n v="0.5"/>
    <n v="0"/>
    <n v="1.25"/>
    <n v="0.625"/>
    <s v="Az"/>
    <n v="8879.8914499294951"/>
    <n v="13.361177744898942"/>
    <n v="0.5"/>
    <x v="3"/>
    <x v="21"/>
  </r>
  <r>
    <s v="SQ"/>
    <s v="Singapore Airlines"/>
    <s v="SIN"/>
    <s v="Singapore"/>
    <s v="j"/>
    <n v="0.5"/>
    <n v="0"/>
    <n v="1.25"/>
    <n v="0.625"/>
    <s v="Az"/>
    <n v="10494.405858631886"/>
    <n v="15.675315064039037"/>
    <n v="1"/>
    <x v="3"/>
    <x v="21"/>
  </r>
  <r>
    <s v="DL"/>
    <s v="Delta Air Lines"/>
    <s v="BOS"/>
    <s v="Boston"/>
    <s v="j"/>
    <n v="1"/>
    <n v="0"/>
    <n v="1.25"/>
    <n v="1.25"/>
    <s v="NAm"/>
    <n v="5579.421709748045"/>
    <n v="8.6305044506388633"/>
    <n v="1"/>
    <x v="3"/>
    <x v="22"/>
  </r>
  <r>
    <s v="DL"/>
    <s v="Delta Air Lines"/>
    <s v="JFK"/>
    <s v="New York"/>
    <s v="j"/>
    <n v="1"/>
    <n v="0"/>
    <n v="1.25"/>
    <n v="1.25"/>
    <s v="NAm"/>
    <n v="5879.607481195676"/>
    <n v="9.0607707230471348"/>
    <n v="3"/>
    <x v="3"/>
    <x v="22"/>
  </r>
  <r>
    <s v="DL"/>
    <s v="Delta Air Lines"/>
    <s v="JFK"/>
    <s v="New York"/>
    <s v="z"/>
    <n v="1"/>
    <n v="0"/>
    <n v="1.25"/>
    <n v="1.25"/>
    <s v="NAm"/>
    <n v="5879.607481195676"/>
    <n v="9.0607707230471348"/>
    <n v="3"/>
    <x v="3"/>
    <x v="22"/>
  </r>
  <r>
    <s v="DL"/>
    <s v="Delta Air Lines"/>
    <s v="DTW"/>
    <s v="Detroit"/>
    <s v="j"/>
    <n v="1"/>
    <n v="0"/>
    <n v="1.25"/>
    <n v="1.25"/>
    <s v="NAm"/>
    <n v="6357.6858777920188"/>
    <n v="9.7460164248352275"/>
    <n v="1"/>
    <x v="3"/>
    <x v="22"/>
  </r>
  <r>
    <s v="DL"/>
    <s v="Delta Air Lines"/>
    <s v="SEA"/>
    <s v="Seattle"/>
    <s v="j"/>
    <n v="1"/>
    <n v="0"/>
    <n v="1.25"/>
    <n v="1.25"/>
    <s v="NAm"/>
    <n v="7876.5582590493123"/>
    <n v="11.92306683797068"/>
    <n v="1"/>
    <x v="3"/>
    <x v="22"/>
  </r>
  <r>
    <s v="AA"/>
    <s v="American Airlines"/>
    <s v="LAS"/>
    <s v="Las Vegas"/>
    <s v="j"/>
    <n v="0.5"/>
    <n v="0"/>
    <n v="1.25"/>
    <n v="0.625"/>
    <s v="NAm"/>
    <n v="8633.6689424960823"/>
    <n v="13.008258817577717"/>
    <n v="0.5"/>
    <x v="3"/>
    <x v="23"/>
  </r>
  <r>
    <s v="AC"/>
    <s v="Air Canada"/>
    <s v="YYZ"/>
    <s v="Toronto"/>
    <s v="j"/>
    <n v="1"/>
    <n v="0"/>
    <n v="1.25"/>
    <n v="1.25"/>
    <s v="NAm"/>
    <n v="6023.5254035183225"/>
    <n v="9.2670530783762608"/>
    <n v="3"/>
    <x v="3"/>
    <x v="23"/>
  </r>
  <r>
    <s v="TS"/>
    <s v="Air Transat"/>
    <s v="YYZ"/>
    <s v="Toronto"/>
    <s v="j"/>
    <n v="1"/>
    <n v="0"/>
    <n v="1.25"/>
    <n v="1.25"/>
    <s v="NAm"/>
    <n v="6023.5254035183225"/>
    <n v="9.2670530783762608"/>
    <n v="3"/>
    <x v="3"/>
    <x v="23"/>
  </r>
  <r>
    <s v="TS"/>
    <s v="Air Transat"/>
    <s v="YYC"/>
    <s v="Calgary"/>
    <s v="j"/>
    <n v="1"/>
    <n v="0"/>
    <n v="1.25"/>
    <n v="1.25"/>
    <s v="NAm"/>
    <n v="7204.3053964674418"/>
    <n v="10.959504401603333"/>
    <n v="1"/>
    <x v="3"/>
    <x v="23"/>
  </r>
  <r>
    <s v="TS"/>
    <s v="Air Transat"/>
    <s v="YVR"/>
    <s v="Vancouver"/>
    <s v="j"/>
    <n v="1"/>
    <n v="0"/>
    <n v="1.25"/>
    <n v="1.25"/>
    <s v="NAm"/>
    <n v="7743.7220250440014"/>
    <n v="11.732668235896401"/>
    <n v="1"/>
    <x v="3"/>
    <x v="23"/>
  </r>
  <r>
    <s v="KL"/>
    <s v="KLM Royal Dutch Airlines"/>
    <s v="JNB"/>
    <s v="Johannesburg"/>
    <s v="j"/>
    <n v="0.5"/>
    <n v="1"/>
    <n v="1.25"/>
    <n v="0.625"/>
    <s v="Afr"/>
    <n v="8982.6007831141378"/>
    <n v="13.508394455796928"/>
    <n v="0.5"/>
    <x v="4"/>
    <x v="24"/>
  </r>
  <r>
    <s v="KL"/>
    <s v="KLM Royal Dutch Airlines"/>
    <s v="CPT"/>
    <s v="Cape Town"/>
    <s v="j"/>
    <n v="0.5"/>
    <n v="0"/>
    <n v="1.25"/>
    <n v="0.625"/>
    <s v="Afr"/>
    <n v="9654.9310537021429"/>
    <n v="14.472067843639737"/>
    <n v="0.5"/>
    <x v="4"/>
    <x v="24"/>
  </r>
  <r>
    <s v="KL"/>
    <s v="KLM Royal Dutch Airlines"/>
    <s v="DAR"/>
    <s v="Dar Es Salaam"/>
    <s v="j"/>
    <n v="1"/>
    <n v="0"/>
    <n v="1.25"/>
    <n v="1.25"/>
    <s v="Afr"/>
    <n v="7308.3523749650549"/>
    <n v="11.108638404116579"/>
    <n v="1"/>
    <x v="4"/>
    <x v="24"/>
  </r>
  <r>
    <s v="KL"/>
    <s v="KLM Royal Dutch Airlines"/>
    <s v="LAX"/>
    <s v="Los Angeles"/>
    <s v="j"/>
    <n v="0.5"/>
    <n v="1"/>
    <n v="1.25"/>
    <n v="0.625"/>
    <s v="NAm"/>
    <n v="8992.549207473754"/>
    <n v="13.522653864045713"/>
    <n v="0.5"/>
    <x v="4"/>
    <x v="24"/>
  </r>
  <r>
    <s v="KL"/>
    <s v="KLM Royal Dutch Airlines"/>
    <s v="YUL"/>
    <s v="Montreal"/>
    <s v="j"/>
    <n v="1"/>
    <n v="0"/>
    <n v="1.25"/>
    <n v="1.25"/>
    <s v="NAm"/>
    <n v="5536.5916453667551"/>
    <n v="8.5691146916923504"/>
    <n v="1"/>
    <x v="4"/>
    <x v="24"/>
  </r>
  <r>
    <s v="KL"/>
    <s v="KLM Royal Dutch Airlines"/>
    <s v="CUR"/>
    <s v="Curacao"/>
    <s v="j"/>
    <n v="1"/>
    <n v="0"/>
    <n v="1.25"/>
    <n v="1.25"/>
    <s v="NAm"/>
    <n v="7855.1371924811074"/>
    <n v="11.892363309222921"/>
    <n v="1"/>
    <x v="4"/>
    <x v="24"/>
  </r>
  <r>
    <s v="KL"/>
    <s v="KLM Royal Dutch Airlines"/>
    <s v="AUA"/>
    <s v="Aruba"/>
    <s v="j"/>
    <n v="1"/>
    <n v="0"/>
    <n v="1.25"/>
    <n v="1.25"/>
    <s v="NAm"/>
    <n v="7900.0233734153289"/>
    <n v="11.956700168561971"/>
    <n v="2"/>
    <x v="4"/>
    <x v="24"/>
  </r>
  <r>
    <s v="KL"/>
    <s v="KLM Royal Dutch Airlines"/>
    <s v="JFK"/>
    <s v="New York"/>
    <s v="j"/>
    <n v="1"/>
    <n v="0"/>
    <n v="1.25"/>
    <n v="1.25"/>
    <s v="NAm"/>
    <n v="5879.607481195676"/>
    <n v="9.0607707230471348"/>
    <n v="3"/>
    <x v="4"/>
    <x v="24"/>
  </r>
  <r>
    <s v="KL"/>
    <s v="KLM Royal Dutch Airlines"/>
    <s v="MIA"/>
    <s v="Miami"/>
    <s v="z"/>
    <n v="1"/>
    <n v="0"/>
    <n v="1.25"/>
    <n v="1.25"/>
    <s v="NAm"/>
    <n v="7472.1962343179603"/>
    <n v="11.343481269189075"/>
    <n v="2"/>
    <x v="4"/>
    <x v="24"/>
  </r>
  <r>
    <s v="KL"/>
    <s v="KLM Royal Dutch Airlines"/>
    <s v="ICN"/>
    <s v="Seoul"/>
    <s v="j"/>
    <n v="0.5"/>
    <n v="1"/>
    <n v="1.25"/>
    <n v="0.625"/>
    <s v="Az"/>
    <n v="8555.7009689911756"/>
    <n v="12.896504722220685"/>
    <n v="1"/>
    <x v="4"/>
    <x v="25"/>
  </r>
  <r>
    <s v="KL"/>
    <s v="KLM Royal Dutch Airlines"/>
    <s v="HKG"/>
    <s v="Hong Kong"/>
    <s v="j"/>
    <n v="0.5"/>
    <n v="0"/>
    <n v="1.25"/>
    <n v="0.625"/>
    <s v="Az"/>
    <n v="9266.8371976619528"/>
    <n v="13.915799983315464"/>
    <n v="1"/>
    <x v="4"/>
    <x v="25"/>
  </r>
  <r>
    <s v="KL"/>
    <s v="KLM Royal Dutch Airlines"/>
    <s v="NRT"/>
    <s v="Tokyo"/>
    <s v="j"/>
    <n v="0.5"/>
    <n v="1"/>
    <n v="1.25"/>
    <n v="0.625"/>
    <s v="Az"/>
    <n v="9328.2431027226576"/>
    <n v="14.003815113902474"/>
    <n v="1"/>
    <x v="4"/>
    <x v="25"/>
  </r>
  <r>
    <s v="KL"/>
    <s v="KLM Royal Dutch Airlines"/>
    <s v="TPE"/>
    <s v="Taipei"/>
    <s v="j"/>
    <n v="0.5"/>
    <n v="0"/>
    <n v="1.25"/>
    <n v="0.625"/>
    <s v="Az"/>
    <n v="9439.4517442381784"/>
    <n v="14.163214166741389"/>
    <n v="1.5"/>
    <x v="4"/>
    <x v="25"/>
  </r>
  <r>
    <s v="KL"/>
    <s v="KLM Royal Dutch Airlines"/>
    <s v="SIN"/>
    <s v="Singapore"/>
    <s v="j"/>
    <n v="0.5"/>
    <n v="1"/>
    <n v="1.25"/>
    <n v="0.625"/>
    <s v="Az"/>
    <n v="10494.405858631886"/>
    <n v="15.675315064039037"/>
    <n v="1"/>
    <x v="4"/>
    <x v="25"/>
  </r>
  <r>
    <s v="KL"/>
    <s v="KLM Royal Dutch Airlines"/>
    <s v="CGK"/>
    <s v="Jakarta"/>
    <s v="j"/>
    <n v="0.5"/>
    <n v="0"/>
    <n v="1.25"/>
    <n v="0.625"/>
    <s v="Az"/>
    <n v="11332.745088548378"/>
    <n v="16.87693462691934"/>
    <n v="1"/>
    <x v="4"/>
    <x v="25"/>
  </r>
  <r>
    <s v="KL"/>
    <s v="KLM Royal Dutch Airlines"/>
    <s v="KUL"/>
    <s v="Kuala Lumpur"/>
    <s v="j"/>
    <n v="0.5"/>
    <n v="0"/>
    <n v="1.25"/>
    <n v="0.625"/>
    <s v="Az"/>
    <n v="10216.576363656332"/>
    <n v="15.277092787907407"/>
    <n v="0.5"/>
    <x v="4"/>
    <x v="25"/>
  </r>
  <r>
    <s v="KL"/>
    <s v="KLM Royal Dutch Airlines"/>
    <s v="MNL"/>
    <s v="Manila"/>
    <s v="j"/>
    <n v="0.5"/>
    <n v="1"/>
    <n v="1.25"/>
    <n v="0.625"/>
    <s v="Az"/>
    <n v="10406.176970651135"/>
    <n v="15.548853657933291"/>
    <n v="0.5"/>
    <x v="4"/>
    <x v="25"/>
  </r>
  <r>
    <s v="KL"/>
    <s v="KLM Royal Dutch Airlines"/>
    <s v="PEK"/>
    <s v="Beijing"/>
    <s v="j"/>
    <n v="1"/>
    <n v="0"/>
    <n v="1.25"/>
    <n v="1.25"/>
    <s v="Az"/>
    <n v="7827.6035783781072"/>
    <n v="11.852898462341953"/>
    <n v="3"/>
    <x v="4"/>
    <x v="25"/>
  </r>
  <r>
    <s v="KL"/>
    <s v="KLM Royal Dutch Airlines"/>
    <s v="IAD"/>
    <s v="Washington"/>
    <s v="j"/>
    <n v="1"/>
    <n v="0"/>
    <n v="1.25"/>
    <n v="1.25"/>
    <s v="NAm"/>
    <n v="6239.4097209436122"/>
    <n v="9.5764872666858434"/>
    <n v="2"/>
    <x v="4"/>
    <x v="25"/>
  </r>
  <r>
    <s v="KL"/>
    <s v="KLM Royal Dutch Airlines"/>
    <s v="HAV"/>
    <s v="Havana"/>
    <s v="j"/>
    <n v="1"/>
    <n v="0"/>
    <n v="1.25"/>
    <n v="1.25"/>
    <s v="NAm"/>
    <n v="7848.1357527176424"/>
    <n v="11.88232791222862"/>
    <n v="1"/>
    <x v="4"/>
    <x v="25"/>
  </r>
  <r>
    <s v="KL"/>
    <s v="KLM Royal Dutch Airlines"/>
    <s v="SXM"/>
    <s v="St Maarten"/>
    <s v="j"/>
    <n v="1"/>
    <n v="0"/>
    <n v="1.25"/>
    <n v="1.25"/>
    <s v="NAm"/>
    <n v="6953.8767922632751"/>
    <n v="10.60055673557736"/>
    <n v="1"/>
    <x v="4"/>
    <x v="25"/>
  </r>
  <r>
    <s v="KL"/>
    <s v="KLM Royal Dutch Airlines"/>
    <s v="TLV"/>
    <s v="Tel Aviv Yafo"/>
    <s v="j"/>
    <n v="1"/>
    <n v="0"/>
    <n v="1.25"/>
    <n v="1.25"/>
    <s v="Az"/>
    <n v="3277.2287086644201"/>
    <n v="5.3306944824190019"/>
    <n v="3"/>
    <x v="4"/>
    <x v="26"/>
  </r>
  <r>
    <s v="KL"/>
    <s v="KLM Royal Dutch Airlines"/>
    <s v="AUH"/>
    <s v="Abu Dhabi"/>
    <s v="j"/>
    <n v="1"/>
    <n v="0"/>
    <n v="1.25"/>
    <n v="1.25"/>
    <s v="Az"/>
    <n v="5160.7516133170311"/>
    <n v="8.0304106457544098"/>
    <n v="2"/>
    <x v="4"/>
    <x v="26"/>
  </r>
  <r>
    <s v="KL"/>
    <s v="KLM Royal Dutch Airlines"/>
    <s v="DEL"/>
    <s v="Delhi"/>
    <s v="j"/>
    <n v="1"/>
    <n v="0"/>
    <n v="1.25"/>
    <n v="1.25"/>
    <s v="Az"/>
    <n v="6342.5863506367186"/>
    <n v="9.7243737692459629"/>
    <n v="2"/>
    <x v="4"/>
    <x v="26"/>
  </r>
  <r>
    <s v="KL"/>
    <s v="KLM Royal Dutch Airlines"/>
    <s v="LED"/>
    <s v="St Petersburg"/>
    <s v="j"/>
    <n v="2"/>
    <n v="0"/>
    <n v="1.25"/>
    <n v="2.5"/>
    <s v="Az"/>
    <n v="1772.3313745893606"/>
    <n v="3.17367497024475"/>
    <n v="2"/>
    <x v="4"/>
    <x v="26"/>
  </r>
  <r>
    <s v="KL"/>
    <s v="KLM Royal Dutch Airlines"/>
    <s v="SVO"/>
    <s v="Moscow"/>
    <s v="j"/>
    <n v="2"/>
    <n v="0"/>
    <n v="1.25"/>
    <n v="2.5"/>
    <s v="Az"/>
    <n v="2134.2772833438885"/>
    <n v="3.69246410612624"/>
    <n v="4"/>
    <x v="4"/>
    <x v="26"/>
  </r>
  <r>
    <s v="UA"/>
    <s v="United Airlines"/>
    <s v="IAH"/>
    <s v="Houston"/>
    <s v="j"/>
    <n v="0.5"/>
    <n v="0"/>
    <n v="1.25"/>
    <n v="0.625"/>
    <s v="NAm"/>
    <n v="8083.0445471588728"/>
    <n v="12.219030517594383"/>
    <n v="0.5"/>
    <x v="4"/>
    <x v="27"/>
  </r>
  <r>
    <s v="UA"/>
    <s v="United Airlines"/>
    <s v="IAD"/>
    <s v="Washington"/>
    <s v="j"/>
    <n v="1"/>
    <n v="0"/>
    <n v="1.25"/>
    <n v="1.25"/>
    <s v="NAm"/>
    <n v="6239.4097209436122"/>
    <n v="9.5764872666858434"/>
    <n v="2"/>
    <x v="4"/>
    <x v="27"/>
  </r>
  <r>
    <s v="UA"/>
    <s v="United Airlines"/>
    <s v="CGX"/>
    <s v="Chicago"/>
    <s v="j"/>
    <n v="1"/>
    <n v="0"/>
    <n v="1.25"/>
    <n v="1.25"/>
    <s v="NAm"/>
    <n v="6638.4148805809727"/>
    <n v="10.14839466216606"/>
    <n v="1"/>
    <x v="4"/>
    <x v="27"/>
  </r>
  <r>
    <s v="KL"/>
    <s v="KLM Royal Dutch Airlines"/>
    <s v="GIG"/>
    <s v="Rio De Janeiro"/>
    <s v="j"/>
    <n v="0.5"/>
    <n v="0"/>
    <n v="1.25"/>
    <n v="0.625"/>
    <s v="ZAm"/>
    <n v="9555.2203329740187"/>
    <n v="14.329149143929424"/>
    <n v="0.5"/>
    <x v="4"/>
    <x v="27"/>
  </r>
  <r>
    <s v="KL"/>
    <s v="KLM Royal Dutch Airlines"/>
    <s v="EZE"/>
    <s v="Buenos Aires"/>
    <s v="j"/>
    <n v="0.5"/>
    <n v="1"/>
    <n v="1.25"/>
    <n v="0.625"/>
    <s v="ZAm"/>
    <n v="11461.590941236098"/>
    <n v="17.061613682438406"/>
    <n v="0.5"/>
    <x v="4"/>
    <x v="27"/>
  </r>
  <r>
    <s v="KL"/>
    <s v="KLM Royal Dutch Airlines"/>
    <s v="PBM"/>
    <s v="Paramaribo"/>
    <s v="j"/>
    <n v="1"/>
    <n v="0"/>
    <n v="1.25"/>
    <n v="1.25"/>
    <s v="ZAm"/>
    <n v="7536.3922593940933"/>
    <n v="11.435495571798201"/>
    <n v="3"/>
    <x v="4"/>
    <x v="27"/>
  </r>
  <r>
    <s v="AT"/>
    <s v="Royal Air Maroc"/>
    <s v="CMN"/>
    <s v="Casablanca"/>
    <s v="j"/>
    <n v="2"/>
    <n v="0"/>
    <n v="1.25"/>
    <n v="2.5"/>
    <s v="Afr"/>
    <n v="2314.9824314160683"/>
    <n v="3.9514748183630308"/>
    <n v="2"/>
    <x v="4"/>
    <x v="28"/>
  </r>
  <r>
    <s v="KQ"/>
    <s v="Kenya Airways"/>
    <s v="NBO"/>
    <s v="Nairobi"/>
    <s v="j"/>
    <n v="1"/>
    <n v="0"/>
    <n v="1.25"/>
    <n v="1.25"/>
    <s v="Afr"/>
    <n v="6640.7435298329538"/>
    <n v="10.151732392760566"/>
    <n v="1"/>
    <x v="4"/>
    <x v="28"/>
  </r>
  <r>
    <s v="MS"/>
    <s v="Egyptair"/>
    <s v="CAI"/>
    <s v="Cairo"/>
    <s v="j"/>
    <n v="1"/>
    <n v="0"/>
    <n v="1.25"/>
    <n v="1.25"/>
    <s v="Afr"/>
    <n v="3251.3379483063459"/>
    <n v="5.2935843925724289"/>
    <n v="2"/>
    <x v="4"/>
    <x v="28"/>
  </r>
  <r>
    <s v="MS"/>
    <s v="Egyptair"/>
    <s v="CAI"/>
    <s v="Cairo"/>
    <s v="z"/>
    <n v="1"/>
    <n v="0"/>
    <n v="1.25"/>
    <n v="1.25"/>
    <s v="Afr"/>
    <n v="3251.3379483063459"/>
    <n v="5.2935843925724289"/>
    <n v="2"/>
    <x v="4"/>
    <x v="28"/>
  </r>
  <r>
    <s v="TU"/>
    <s v="Tunisair"/>
    <s v="TUN"/>
    <s v="Tunis"/>
    <s v="j"/>
    <n v="2"/>
    <n v="0"/>
    <n v="1.25"/>
    <n v="2.5"/>
    <s v="Afr"/>
    <n v="1737.7261767719256"/>
    <n v="3.1240741867064261"/>
    <n v="2"/>
    <x v="4"/>
    <x v="28"/>
  </r>
  <r>
    <m/>
    <m/>
    <m/>
    <m/>
    <m/>
    <m/>
    <m/>
    <m/>
    <m/>
    <m/>
    <m/>
    <m/>
    <m/>
    <x v="5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>
  <location ref="T1:U105" firstHeaderRow="1" firstDataRow="1" firstDataCol="1"/>
  <pivotFields count="10">
    <pivotField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 defaultSubtotal="0">
      <items count="105">
        <item x="58"/>
        <item x="3"/>
        <item x="37"/>
        <item x="6"/>
        <item x="53"/>
        <item x="10"/>
        <item x="66"/>
        <item x="14"/>
        <item x="70"/>
        <item x="22"/>
        <item x="75"/>
        <item x="24"/>
        <item x="97"/>
        <item x="100"/>
        <item x="80"/>
        <item x="83"/>
        <item x="98"/>
        <item x="95"/>
        <item x="32"/>
        <item x="34"/>
        <item x="84"/>
        <item x="56"/>
        <item x="77"/>
        <item x="61"/>
        <item x="57"/>
        <item x="0"/>
        <item x="40"/>
        <item x="18"/>
        <item x="38"/>
        <item x="44"/>
        <item x="48"/>
        <item x="1"/>
        <item x="69"/>
        <item x="39"/>
        <item x="91"/>
        <item x="21"/>
        <item x="68"/>
        <item x="94"/>
        <item x="25"/>
        <item x="36"/>
        <item x="59"/>
        <item x="82"/>
        <item x="19"/>
        <item x="52"/>
        <item x="17"/>
        <item x="88"/>
        <item x="7"/>
        <item x="79"/>
        <item x="4"/>
        <item x="49"/>
        <item x="13"/>
        <item x="42"/>
        <item x="85"/>
        <item x="20"/>
        <item x="5"/>
        <item x="2"/>
        <item x="89"/>
        <item x="63"/>
        <item x="55"/>
        <item x="26"/>
        <item x="86"/>
        <item x="62"/>
        <item x="43"/>
        <item x="99"/>
        <item x="76"/>
        <item x="33"/>
        <item m="1" x="103"/>
        <item x="65"/>
        <item x="45"/>
        <item x="64"/>
        <item x="11"/>
        <item x="96"/>
        <item x="27"/>
        <item x="47"/>
        <item x="78"/>
        <item x="72"/>
        <item x="73"/>
        <item x="74"/>
        <item x="9"/>
        <item x="92"/>
        <item x="93"/>
        <item x="35"/>
        <item x="50"/>
        <item x="67"/>
        <item x="60"/>
        <item x="51"/>
        <item x="8"/>
        <item x="16"/>
        <item x="71"/>
        <item x="54"/>
        <item x="101"/>
        <item x="41"/>
        <item x="81"/>
        <item x="12"/>
        <item x="31"/>
        <item x="30"/>
        <item x="28"/>
        <item x="90"/>
        <item m="1" x="104"/>
        <item x="23"/>
        <item x="29"/>
        <item x="102"/>
        <item x="15"/>
        <item x="4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04">
    <i>
      <x v="48"/>
    </i>
    <i>
      <x v="68"/>
    </i>
    <i>
      <x v="51"/>
    </i>
    <i>
      <x v="44"/>
    </i>
    <i>
      <x v="78"/>
    </i>
    <i>
      <x v="70"/>
    </i>
    <i>
      <x v="5"/>
    </i>
    <i>
      <x v="35"/>
    </i>
    <i>
      <x v="7"/>
    </i>
    <i>
      <x v="3"/>
    </i>
    <i>
      <x v="9"/>
    </i>
    <i>
      <x v="72"/>
    </i>
    <i>
      <x v="18"/>
    </i>
    <i>
      <x v="28"/>
    </i>
    <i>
      <x v="46"/>
    </i>
    <i>
      <x v="25"/>
    </i>
    <i>
      <x v="62"/>
    </i>
    <i>
      <x v="59"/>
    </i>
    <i>
      <x v="86"/>
    </i>
    <i>
      <x v="27"/>
    </i>
    <i>
      <x v="102"/>
    </i>
    <i>
      <x v="61"/>
    </i>
    <i>
      <x v="29"/>
    </i>
    <i>
      <x v="65"/>
    </i>
    <i>
      <x v="103"/>
    </i>
    <i>
      <x v="39"/>
    </i>
    <i>
      <x v="54"/>
    </i>
    <i>
      <x v="81"/>
    </i>
    <i>
      <x v="55"/>
    </i>
    <i>
      <x v="94"/>
    </i>
    <i>
      <x v="1"/>
    </i>
    <i>
      <x v="50"/>
    </i>
    <i>
      <x v="53"/>
    </i>
    <i>
      <x v="64"/>
    </i>
    <i>
      <x v="85"/>
    </i>
    <i>
      <x v="89"/>
    </i>
    <i>
      <x v="31"/>
    </i>
    <i>
      <x v="8"/>
    </i>
    <i>
      <x v="67"/>
    </i>
    <i>
      <x v="87"/>
    </i>
    <i>
      <x v="23"/>
    </i>
    <i>
      <x v="100"/>
    </i>
    <i>
      <x v="16"/>
    </i>
    <i>
      <x v="13"/>
    </i>
    <i>
      <x v="30"/>
    </i>
    <i>
      <x v="97"/>
    </i>
    <i>
      <x v="38"/>
    </i>
    <i>
      <x v="11"/>
    </i>
    <i>
      <x v="58"/>
    </i>
    <i>
      <x v="82"/>
    </i>
    <i>
      <x v="90"/>
    </i>
    <i>
      <x v="4"/>
    </i>
    <i>
      <x v="93"/>
    </i>
    <i>
      <x v="33"/>
    </i>
    <i>
      <x v="95"/>
    </i>
    <i>
      <x v="91"/>
    </i>
    <i>
      <x v="2"/>
    </i>
    <i>
      <x v="49"/>
    </i>
    <i>
      <x v="19"/>
    </i>
    <i>
      <x v="96"/>
    </i>
    <i>
      <x v="42"/>
    </i>
    <i>
      <x v="99"/>
    </i>
    <i>
      <x v="73"/>
    </i>
    <i>
      <x v="26"/>
    </i>
    <i>
      <x v="21"/>
    </i>
    <i>
      <x v="80"/>
    </i>
    <i>
      <x/>
    </i>
    <i>
      <x v="83"/>
    </i>
    <i>
      <x v="92"/>
    </i>
    <i>
      <x v="34"/>
    </i>
    <i>
      <x v="63"/>
    </i>
    <i>
      <x v="20"/>
    </i>
    <i>
      <x v="88"/>
    </i>
    <i>
      <x v="74"/>
    </i>
    <i>
      <x v="17"/>
    </i>
    <i>
      <x v="75"/>
    </i>
    <i>
      <x v="10"/>
    </i>
    <i>
      <x v="77"/>
    </i>
    <i>
      <x v="24"/>
    </i>
    <i>
      <x v="14"/>
    </i>
    <i>
      <x v="36"/>
    </i>
    <i>
      <x v="79"/>
    </i>
    <i>
      <x v="60"/>
    </i>
    <i>
      <x v="22"/>
    </i>
    <i>
      <x v="40"/>
    </i>
    <i>
      <x v="104"/>
    </i>
    <i>
      <x v="69"/>
    </i>
    <i>
      <x v="43"/>
    </i>
    <i>
      <x v="84"/>
    </i>
    <i>
      <x v="32"/>
    </i>
    <i>
      <x v="71"/>
    </i>
    <i>
      <x v="41"/>
    </i>
    <i>
      <x v="57"/>
    </i>
    <i>
      <x v="76"/>
    </i>
    <i>
      <x v="45"/>
    </i>
    <i>
      <x v="47"/>
    </i>
    <i>
      <x v="37"/>
    </i>
    <i>
      <x v="12"/>
    </i>
    <i>
      <x v="6"/>
    </i>
    <i>
      <x v="56"/>
    </i>
    <i>
      <x v="15"/>
    </i>
    <i>
      <x v="52"/>
    </i>
    <i>
      <x v="101"/>
    </i>
    <i t="grand">
      <x/>
    </i>
  </rowItems>
  <colItems count="1">
    <i/>
  </colItems>
  <dataFields count="1">
    <dataField name="Som van Vluchten" fld="3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Draaitabel3" cacheId="2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>
  <location ref="Y69:AA106" firstHeaderRow="0" firstDataRow="1" firstDataCol="1"/>
  <pivotFields count="15"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/>
    <pivotField showAll="0" defaultSubtotal="0"/>
    <pivotField showAll="0" defaultSubtotal="0"/>
    <pivotField showAll="0"/>
    <pivotField axis="axisRow" showAll="0" sortType="ascending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4">
        <item x="0"/>
        <item x="6"/>
        <item x="7"/>
        <item x="29"/>
        <item x="1"/>
        <item x="2"/>
        <item x="3"/>
        <item x="4"/>
        <item x="5"/>
        <item x="11"/>
        <item x="12"/>
        <item x="13"/>
        <item x="14"/>
        <item x="15"/>
        <item x="16"/>
        <item x="17"/>
        <item m="1" x="31"/>
        <item m="1" x="30"/>
        <item x="8"/>
        <item x="9"/>
        <item x="10"/>
        <item x="18"/>
        <item x="19"/>
        <item x="23"/>
        <item x="22"/>
        <item x="21"/>
        <item x="20"/>
        <item x="24"/>
        <item x="25"/>
        <item x="26"/>
        <item x="27"/>
        <item x="28"/>
        <item m="1" x="32"/>
        <item t="default"/>
      </items>
    </pivotField>
  </pivotFields>
  <rowFields count="2">
    <field x="13"/>
    <field x="14"/>
  </rowFields>
  <rowItems count="37">
    <i>
      <x/>
    </i>
    <i r="1">
      <x/>
    </i>
    <i r="1">
      <x v="4"/>
    </i>
    <i r="1">
      <x v="5"/>
    </i>
    <i r="1">
      <x v="6"/>
    </i>
    <i r="1">
      <x v="7"/>
    </i>
    <i r="1">
      <x v="8"/>
    </i>
    <i>
      <x v="1"/>
    </i>
    <i r="1">
      <x v="1"/>
    </i>
    <i r="1">
      <x v="2"/>
    </i>
    <i r="1">
      <x v="18"/>
    </i>
    <i r="1">
      <x v="19"/>
    </i>
    <i r="1">
      <x v="20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</i>
    <i r="1">
      <x v="21"/>
    </i>
    <i r="1">
      <x v="22"/>
    </i>
    <i r="1">
      <x v="23"/>
    </i>
    <i r="1">
      <x v="24"/>
    </i>
    <i r="1">
      <x v="25"/>
    </i>
    <i r="1">
      <x v="26"/>
    </i>
    <i>
      <x v="4"/>
    </i>
    <i r="1">
      <x v="27"/>
    </i>
    <i r="1">
      <x v="28"/>
    </i>
    <i r="1">
      <x v="29"/>
    </i>
    <i r="1">
      <x v="30"/>
    </i>
    <i r="1">
      <x v="31"/>
    </i>
    <i>
      <x v="5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 van Vluchten" fld="5" baseField="12" baseItem="0"/>
    <dataField name="Som van Turnaroundtotaal" fld="8" baseField="14" baseItem="17"/>
  </dataFields>
  <conditionalFormats count="1">
    <conditionalFormat priority="2">
      <pivotAreas count="5"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0"/>
            </reference>
            <reference field="14" count="6">
              <x v="0"/>
              <x v="4"/>
              <x v="5"/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1"/>
            </reference>
            <reference field="14" count="6">
              <x v="1"/>
              <x v="2"/>
              <x v="17"/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2"/>
            </reference>
            <reference field="14" count="7">
              <x v="9"/>
              <x v="10"/>
              <x v="11"/>
              <x v="12"/>
              <x v="13"/>
              <x v="14"/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3"/>
            </reference>
            <reference field="14" count="6">
              <x v="21"/>
              <x v="22"/>
              <x v="23"/>
              <x v="24"/>
              <x v="25"/>
              <x v="2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4"/>
            </reference>
            <reference field="14" count="5">
              <x v="27"/>
              <x v="28"/>
              <x v="29"/>
              <x v="30"/>
              <x v="3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Draaitabel2" cacheId="1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>
  <location ref="Y1:Z64" firstHeaderRow="1" firstDataRow="1" firstDataCol="1"/>
  <pivotFields count="13">
    <pivotField showAll="0" defaultSubtotal="0"/>
    <pivotField axis="axisRow" showAll="0" sortType="ascending" defaultSubtotal="0">
      <items count="123">
        <item x="2"/>
        <item m="1" x="79"/>
        <item x="10"/>
        <item m="1" x="87"/>
        <item x="23"/>
        <item x="40"/>
        <item m="1" x="82"/>
        <item x="41"/>
        <item x="20"/>
        <item m="1" x="93"/>
        <item x="54"/>
        <item m="1" x="73"/>
        <item x="5"/>
        <item x="29"/>
        <item m="1" x="98"/>
        <item x="3"/>
        <item m="1" x="117"/>
        <item x="55"/>
        <item m="1" x="100"/>
        <item m="1" x="110"/>
        <item x="16"/>
        <item m="1" x="81"/>
        <item m="1" x="104"/>
        <item x="53"/>
        <item m="1" x="106"/>
        <item x="21"/>
        <item m="1" x="101"/>
        <item x="26"/>
        <item m="1" x="69"/>
        <item x="13"/>
        <item x="12"/>
        <item m="1" x="80"/>
        <item x="32"/>
        <item m="1" x="116"/>
        <item x="46"/>
        <item m="1" x="111"/>
        <item x="45"/>
        <item m="1" x="122"/>
        <item x="50"/>
        <item x="47"/>
        <item m="1" x="88"/>
        <item x="11"/>
        <item m="1" x="96"/>
        <item x="8"/>
        <item m="1" x="67"/>
        <item m="1" x="89"/>
        <item m="1" x="107"/>
        <item x="18"/>
        <item x="52"/>
        <item m="1" x="115"/>
        <item x="28"/>
        <item m="1" x="114"/>
        <item m="1" x="94"/>
        <item x="59"/>
        <item x="38"/>
        <item m="1" x="76"/>
        <item x="34"/>
        <item x="35"/>
        <item x="7"/>
        <item x="44"/>
        <item m="1" x="66"/>
        <item x="6"/>
        <item m="1" x="113"/>
        <item x="36"/>
        <item m="1" x="97"/>
        <item x="31"/>
        <item x="37"/>
        <item m="1" x="77"/>
        <item x="48"/>
        <item m="1" x="86"/>
        <item x="33"/>
        <item x="58"/>
        <item m="1" x="85"/>
        <item x="25"/>
        <item m="1" x="112"/>
        <item x="49"/>
        <item m="1" x="92"/>
        <item m="1" x="103"/>
        <item x="17"/>
        <item m="1" x="119"/>
        <item x="27"/>
        <item m="1" x="78"/>
        <item m="1" x="84"/>
        <item m="1" x="108"/>
        <item x="30"/>
        <item m="1" x="71"/>
        <item m="1" x="91"/>
        <item m="1" x="83"/>
        <item x="39"/>
        <item x="57"/>
        <item m="1" x="74"/>
        <item x="0"/>
        <item x="42"/>
        <item m="1" x="64"/>
        <item m="1" x="72"/>
        <item x="22"/>
        <item m="1" x="75"/>
        <item x="51"/>
        <item m="1" x="102"/>
        <item m="1" x="62"/>
        <item x="43"/>
        <item m="1" x="99"/>
        <item m="1" x="90"/>
        <item m="1" x="121"/>
        <item x="19"/>
        <item x="9"/>
        <item m="1" x="65"/>
        <item x="14"/>
        <item m="1" x="68"/>
        <item x="1"/>
        <item m="1" x="105"/>
        <item x="15"/>
        <item m="1" x="118"/>
        <item x="60"/>
        <item x="24"/>
        <item x="4"/>
        <item m="1" x="109"/>
        <item x="56"/>
        <item m="1" x="95"/>
        <item m="1" x="70"/>
        <item m="1" x="120"/>
        <item m="1" x="63"/>
        <item x="61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"/>
  </rowFields>
  <rowItems count="63">
    <i>
      <x/>
    </i>
    <i>
      <x v="2"/>
    </i>
    <i>
      <x v="4"/>
    </i>
    <i>
      <x v="5"/>
    </i>
    <i>
      <x v="7"/>
    </i>
    <i>
      <x v="8"/>
    </i>
    <i>
      <x v="10"/>
    </i>
    <i>
      <x v="12"/>
    </i>
    <i>
      <x v="13"/>
    </i>
    <i>
      <x v="15"/>
    </i>
    <i>
      <x v="17"/>
    </i>
    <i>
      <x v="20"/>
    </i>
    <i>
      <x v="23"/>
    </i>
    <i>
      <x v="25"/>
    </i>
    <i>
      <x v="27"/>
    </i>
    <i>
      <x v="29"/>
    </i>
    <i>
      <x v="30"/>
    </i>
    <i>
      <x v="32"/>
    </i>
    <i>
      <x v="34"/>
    </i>
    <i>
      <x v="36"/>
    </i>
    <i>
      <x v="38"/>
    </i>
    <i>
      <x v="39"/>
    </i>
    <i>
      <x v="41"/>
    </i>
    <i>
      <x v="43"/>
    </i>
    <i>
      <x v="47"/>
    </i>
    <i>
      <x v="48"/>
    </i>
    <i>
      <x v="50"/>
    </i>
    <i>
      <x v="53"/>
    </i>
    <i>
      <x v="54"/>
    </i>
    <i>
      <x v="56"/>
    </i>
    <i>
      <x v="57"/>
    </i>
    <i>
      <x v="58"/>
    </i>
    <i>
      <x v="59"/>
    </i>
    <i>
      <x v="61"/>
    </i>
    <i>
      <x v="63"/>
    </i>
    <i>
      <x v="65"/>
    </i>
    <i>
      <x v="66"/>
    </i>
    <i>
      <x v="68"/>
    </i>
    <i>
      <x v="70"/>
    </i>
    <i>
      <x v="71"/>
    </i>
    <i>
      <x v="73"/>
    </i>
    <i>
      <x v="75"/>
    </i>
    <i>
      <x v="78"/>
    </i>
    <i>
      <x v="80"/>
    </i>
    <i>
      <x v="84"/>
    </i>
    <i>
      <x v="88"/>
    </i>
    <i>
      <x v="89"/>
    </i>
    <i>
      <x v="91"/>
    </i>
    <i>
      <x v="92"/>
    </i>
    <i>
      <x v="95"/>
    </i>
    <i>
      <x v="97"/>
    </i>
    <i>
      <x v="100"/>
    </i>
    <i>
      <x v="104"/>
    </i>
    <i>
      <x v="105"/>
    </i>
    <i>
      <x v="107"/>
    </i>
    <i>
      <x v="109"/>
    </i>
    <i>
      <x v="111"/>
    </i>
    <i>
      <x v="113"/>
    </i>
    <i>
      <x v="114"/>
    </i>
    <i>
      <x v="115"/>
    </i>
    <i>
      <x v="117"/>
    </i>
    <i>
      <x v="122"/>
    </i>
    <i t="grand">
      <x/>
    </i>
  </rowItems>
  <colItems count="1">
    <i/>
  </colItems>
  <dataFields count="1">
    <dataField name="Som van Vluchten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ron_we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sqref="A1:C1048576"/>
    </sheetView>
  </sheetViews>
  <sheetFormatPr defaultRowHeight="15" x14ac:dyDescent="0.25"/>
  <cols>
    <col min="1" max="1" width="13.5703125" customWidth="1"/>
    <col min="2" max="2" width="16" customWidth="1"/>
    <col min="3" max="3" width="15.42578125" customWidth="1"/>
    <col min="4" max="4" width="22.42578125" customWidth="1"/>
    <col min="5" max="5" width="20" customWidth="1"/>
    <col min="6" max="6" width="27.140625" customWidth="1"/>
  </cols>
  <sheetData>
    <row r="1" spans="1:6" x14ac:dyDescent="0.25">
      <c r="A1" s="19" t="s">
        <v>541</v>
      </c>
      <c r="B1" t="s">
        <v>543</v>
      </c>
      <c r="C1" t="s">
        <v>4394</v>
      </c>
      <c r="D1" s="9" t="s">
        <v>542</v>
      </c>
      <c r="E1" s="9" t="s">
        <v>544</v>
      </c>
      <c r="F1" s="22" t="s">
        <v>4428</v>
      </c>
    </row>
    <row r="2" spans="1:6" x14ac:dyDescent="0.25">
      <c r="A2" s="1" t="s">
        <v>1459</v>
      </c>
      <c r="B2" t="s">
        <v>50</v>
      </c>
      <c r="C2" t="s">
        <v>4425</v>
      </c>
      <c r="D2" s="9" t="str">
        <f>IFERROR(INDEX(maatschappijen!$A$1:$A$1208,MATCH(A2,maatschappijen!$B$1:$B$1208,0)),INDEX(maatschappijen!$A$1:$A$1208,MATCH(A2,maatschappijen!$C$1:$C$1208,0)))</f>
        <v>Air China Cargo</v>
      </c>
      <c r="E2" s="9" t="str">
        <f>VLOOKUP(B2,luchthavens!A$1:F$479,6,FALSE)</f>
        <v>Shanghai</v>
      </c>
      <c r="F2" s="9" t="str">
        <f>VLOOKUP(C2,vliegtuigtypen!A$1:D$479,4,FALSE)</f>
        <v>Boeing 777-200 Freighter</v>
      </c>
    </row>
    <row r="3" spans="1:6" x14ac:dyDescent="0.25">
      <c r="A3" s="1" t="s">
        <v>1770</v>
      </c>
      <c r="B3" t="s">
        <v>107</v>
      </c>
      <c r="C3" t="s">
        <v>4123</v>
      </c>
      <c r="D3" s="9" t="str">
        <f>IFERROR(INDEX(maatschappijen!$A$1:$A$1208,MATCH(A3,maatschappijen!$B$1:$B$1208,0)),INDEX(maatschappijen!$A$1:$A$1208,MATCH(A3,maatschappijen!$C$1:$C$1208,0)))</f>
        <v>Cathay Pacific</v>
      </c>
      <c r="E3" s="9" t="str">
        <f>VLOOKUP(B3,luchthavens!A$1:F$479,6,FALSE)</f>
        <v>Hong Kong</v>
      </c>
      <c r="F3" s="9" t="str">
        <f>VLOOKUP(C3,vliegtuigtypen!A$1:D$479,4,FALSE)</f>
        <v>Boeing 747-400 Freighter</v>
      </c>
    </row>
    <row r="4" spans="1:6" x14ac:dyDescent="0.25">
      <c r="A4" s="1" t="s">
        <v>1770</v>
      </c>
      <c r="B4" t="s">
        <v>99</v>
      </c>
      <c r="C4" t="s">
        <v>4123</v>
      </c>
      <c r="D4" s="9" t="str">
        <f>IFERROR(INDEX(maatschappijen!$A$1:$A$1208,MATCH(A4,maatschappijen!$B$1:$B$1208,0)),INDEX(maatschappijen!$A$1:$A$1208,MATCH(A4,maatschappijen!$C$1:$C$1208,0)))</f>
        <v>Cathay Pacific</v>
      </c>
      <c r="E4" s="9" t="str">
        <f>VLOOKUP(B4,luchthavens!A$1:F$479,6,FALSE)</f>
        <v>Frankfurt</v>
      </c>
      <c r="F4" s="9" t="str">
        <f>VLOOKUP(C4,vliegtuigtypen!A$1:D$479,4,FALSE)</f>
        <v>Boeing 747-400 Freighter</v>
      </c>
    </row>
    <row r="5" spans="1:6" x14ac:dyDescent="0.25">
      <c r="A5" s="1" t="s">
        <v>1770</v>
      </c>
      <c r="B5" t="s">
        <v>4400</v>
      </c>
      <c r="C5" t="s">
        <v>4123</v>
      </c>
      <c r="D5" s="9" t="str">
        <f>IFERROR(INDEX(maatschappijen!$A$1:$A$1208,MATCH(A5,maatschappijen!$B$1:$B$1208,0)),INDEX(maatschappijen!$A$1:$A$1208,MATCH(A5,maatschappijen!$C$1:$C$1208,0)))</f>
        <v>Cathay Pacific</v>
      </c>
      <c r="E5" s="9" t="str">
        <f>VLOOKUP(B5,luchthavens!A$1:F$479,6,FALSE)</f>
        <v>Dubai Al-Maktoum</v>
      </c>
      <c r="F5" s="9" t="str">
        <f>VLOOKUP(C5,vliegtuigtypen!A$1:D$479,4,FALSE)</f>
        <v>Boeing 747-400 Freighter</v>
      </c>
    </row>
    <row r="6" spans="1:6" x14ac:dyDescent="0.25">
      <c r="A6" s="1" t="s">
        <v>1743</v>
      </c>
      <c r="B6" t="s">
        <v>224</v>
      </c>
      <c r="C6" t="s">
        <v>4123</v>
      </c>
      <c r="D6" s="9" t="str">
        <f>IFERROR(INDEX(maatschappijen!$A$1:$A$1208,MATCH(A6,maatschappijen!$B$1:$B$1208,0)),INDEX(maatschappijen!$A$1:$A$1208,MATCH(A6,maatschappijen!$C$1:$C$1208,0)))</f>
        <v>China Airlines</v>
      </c>
      <c r="E6" s="9" t="str">
        <f>VLOOKUP(B6,luchthavens!A$1:F$479,6,FALSE)</f>
        <v>Bangkok</v>
      </c>
      <c r="F6" s="9" t="str">
        <f>VLOOKUP(C6,vliegtuigtypen!A$1:D$479,4,FALSE)</f>
        <v>Boeing 747-400 Freighter</v>
      </c>
    </row>
    <row r="7" spans="1:6" x14ac:dyDescent="0.25">
      <c r="A7" s="1" t="s">
        <v>1743</v>
      </c>
      <c r="B7" t="s">
        <v>218</v>
      </c>
      <c r="C7" t="s">
        <v>4123</v>
      </c>
      <c r="D7" s="9" t="str">
        <f>IFERROR(INDEX(maatschappijen!$A$1:$A$1208,MATCH(A7,maatschappijen!$B$1:$B$1208,0)),INDEX(maatschappijen!$A$1:$A$1208,MATCH(A7,maatschappijen!$C$1:$C$1208,0)))</f>
        <v>China Airlines</v>
      </c>
      <c r="E7" s="9" t="str">
        <f>VLOOKUP(B7,luchthavens!A$1:F$479,6,FALSE)</f>
        <v>Taipei</v>
      </c>
      <c r="F7" s="9" t="str">
        <f>VLOOKUP(C7,vliegtuigtypen!A$1:D$479,4,FALSE)</f>
        <v>Boeing 747-400 Freighter</v>
      </c>
    </row>
    <row r="8" spans="1:6" x14ac:dyDescent="0.25">
      <c r="A8" s="1" t="s">
        <v>1891</v>
      </c>
      <c r="B8" t="s">
        <v>1960</v>
      </c>
      <c r="C8" t="s">
        <v>4128</v>
      </c>
      <c r="D8" s="9" t="str">
        <f>IFERROR(INDEX(maatschappijen!$A$1:$A$1208,MATCH(A8,maatschappijen!$B$1:$B$1208,0)),INDEX(maatschappijen!$A$1:$A$1208,MATCH(A8,maatschappijen!$C$1:$C$1208,0)))</f>
        <v>DHL Air UK</v>
      </c>
      <c r="E8" s="9" t="str">
        <f>VLOOKUP(B8,luchthavens!A$1:F$479,6,FALSE)</f>
        <v>East Midlands</v>
      </c>
      <c r="F8" s="9" t="str">
        <f>VLOOKUP(C8,vliegtuigtypen!A$1:D$479,4,FALSE)</f>
        <v>Boeing 757-200 Freighter</v>
      </c>
    </row>
    <row r="9" spans="1:6" x14ac:dyDescent="0.25">
      <c r="A9" s="1" t="s">
        <v>1891</v>
      </c>
      <c r="B9" t="s">
        <v>254</v>
      </c>
      <c r="C9" t="s">
        <v>4128</v>
      </c>
      <c r="D9" s="9" t="str">
        <f>IFERROR(INDEX(maatschappijen!$A$1:$A$1208,MATCH(A9,maatschappijen!$B$1:$B$1208,0)),INDEX(maatschappijen!$A$1:$A$1208,MATCH(A9,maatschappijen!$C$1:$C$1208,0)))</f>
        <v>DHL Air UK</v>
      </c>
      <c r="E9" s="9" t="str">
        <f>VLOOKUP(B9,luchthavens!A$1:F$479,6,FALSE)</f>
        <v>London</v>
      </c>
      <c r="F9" s="9" t="str">
        <f>VLOOKUP(C9,vliegtuigtypen!A$1:D$479,4,FALSE)</f>
        <v>Boeing 757-200 Freighter</v>
      </c>
    </row>
    <row r="10" spans="1:6" x14ac:dyDescent="0.25">
      <c r="A10" s="1" t="s">
        <v>1966</v>
      </c>
      <c r="B10" t="s">
        <v>4400</v>
      </c>
      <c r="C10" t="s">
        <v>4425</v>
      </c>
      <c r="D10" s="9" t="str">
        <f>IFERROR(INDEX(maatschappijen!$A$1:$A$1208,MATCH(A10,maatschappijen!$B$1:$B$1208,0)),INDEX(maatschappijen!$A$1:$A$1208,MATCH(A10,maatschappijen!$C$1:$C$1208,0)))</f>
        <v>Emirates</v>
      </c>
      <c r="E10" s="9" t="str">
        <f>VLOOKUP(B10,luchthavens!A$1:F$479,6,FALSE)</f>
        <v>Dubai Al-Maktoum</v>
      </c>
      <c r="F10" s="9" t="str">
        <f>VLOOKUP(C10,vliegtuigtypen!A$1:D$479,4,FALSE)</f>
        <v>Boeing 777-200 Freighter</v>
      </c>
    </row>
    <row r="11" spans="1:6" x14ac:dyDescent="0.25">
      <c r="A11" s="1" t="s">
        <v>1966</v>
      </c>
      <c r="B11" t="s">
        <v>285</v>
      </c>
      <c r="C11" t="s">
        <v>4425</v>
      </c>
      <c r="D11" s="9" t="str">
        <f>IFERROR(INDEX(maatschappijen!$A$1:$A$1208,MATCH(A11,maatschappijen!$B$1:$B$1208,0)),INDEX(maatschappijen!$A$1:$A$1208,MATCH(A11,maatschappijen!$C$1:$C$1208,0)))</f>
        <v>Emirates</v>
      </c>
      <c r="E11" s="9" t="str">
        <f>VLOOKUP(B11,luchthavens!A$1:F$479,6,FALSE)</f>
        <v>Houston</v>
      </c>
      <c r="F11" s="9" t="str">
        <f>VLOOKUP(C11,vliegtuigtypen!A$1:D$479,4,FALSE)</f>
        <v>Boeing 777-200 Freighter</v>
      </c>
    </row>
    <row r="12" spans="1:6" x14ac:dyDescent="0.25">
      <c r="A12" s="1" t="s">
        <v>1976</v>
      </c>
      <c r="B12" t="s">
        <v>237</v>
      </c>
      <c r="C12" t="s">
        <v>4425</v>
      </c>
      <c r="D12" s="9" t="str">
        <f>IFERROR(INDEX(maatschappijen!$A$1:$A$1208,MATCH(A12,maatschappijen!$B$1:$B$1208,0)),INDEX(maatschappijen!$A$1:$A$1208,MATCH(A12,maatschappijen!$C$1:$C$1208,0)))</f>
        <v>Etihad Airways</v>
      </c>
      <c r="E12" s="9" t="str">
        <f>VLOOKUP(B12,luchthavens!A$1:F$479,6,FALSE)</f>
        <v>Abu Dhabi</v>
      </c>
      <c r="F12" s="9" t="str">
        <f>VLOOKUP(C12,vliegtuigtypen!A$1:D$479,4,FALSE)</f>
        <v>Boeing 777-200 Freighter</v>
      </c>
    </row>
    <row r="13" spans="1:6" x14ac:dyDescent="0.25">
      <c r="A13" s="1" t="s">
        <v>1976</v>
      </c>
      <c r="B13" t="s">
        <v>135</v>
      </c>
      <c r="C13" t="s">
        <v>4425</v>
      </c>
      <c r="D13" s="9" t="str">
        <f>IFERROR(INDEX(maatschappijen!$A$1:$A$1208,MATCH(A13,maatschappijen!$B$1:$B$1208,0)),INDEX(maatschappijen!$A$1:$A$1208,MATCH(A13,maatschappijen!$C$1:$C$1208,0)))</f>
        <v>Etihad Airways</v>
      </c>
      <c r="E13" s="9" t="str">
        <f>VLOOKUP(B13,luchthavens!A$1:F$479,6,FALSE)</f>
        <v>Nairobi</v>
      </c>
      <c r="F13" s="9" t="str">
        <f>VLOOKUP(C13,vliegtuigtypen!A$1:D$479,4,FALSE)</f>
        <v>Boeing 777-200 Freighter</v>
      </c>
    </row>
    <row r="14" spans="1:6" x14ac:dyDescent="0.25">
      <c r="A14" s="1" t="s">
        <v>2019</v>
      </c>
      <c r="B14" t="s">
        <v>456</v>
      </c>
      <c r="C14" t="s">
        <v>4128</v>
      </c>
      <c r="D14" s="9" t="str">
        <f>IFERROR(INDEX(maatschappijen!$A$1:$A$1208,MATCH(A14,maatschappijen!$B$1:$B$1208,0)),INDEX(maatschappijen!$A$1:$A$1208,MATCH(A14,maatschappijen!$C$1:$C$1208,0)))</f>
        <v>FedEx Express</v>
      </c>
      <c r="E14" s="9" t="str">
        <f>VLOOKUP(B14,luchthavens!A$1:F$479,6,FALSE)</f>
        <v>Oslo</v>
      </c>
      <c r="F14" s="9" t="str">
        <f>VLOOKUP(C14,vliegtuigtypen!A$1:D$479,4,FALSE)</f>
        <v>Boeing 757-200 Freighter</v>
      </c>
    </row>
    <row r="15" spans="1:6" x14ac:dyDescent="0.25">
      <c r="A15" s="1" t="s">
        <v>2019</v>
      </c>
      <c r="B15" t="s">
        <v>83</v>
      </c>
      <c r="C15" t="s">
        <v>4128</v>
      </c>
      <c r="D15" s="9" t="str">
        <f>IFERROR(INDEX(maatschappijen!$A$1:$A$1208,MATCH(A15,maatschappijen!$B$1:$B$1208,0)),INDEX(maatschappijen!$A$1:$A$1208,MATCH(A15,maatschappijen!$C$1:$C$1208,0)))</f>
        <v>FedEx Express</v>
      </c>
      <c r="E15" s="9" t="str">
        <f>VLOOKUP(B15,luchthavens!A$1:F$479,6,FALSE)</f>
        <v>Paris</v>
      </c>
      <c r="F15" s="9" t="str">
        <f>VLOOKUP(C15,vliegtuigtypen!A$1:D$479,4,FALSE)</f>
        <v>Boeing 757-200 Freighter</v>
      </c>
    </row>
    <row r="16" spans="1:6" x14ac:dyDescent="0.25">
      <c r="A16" s="1" t="s">
        <v>2225</v>
      </c>
      <c r="B16" t="s">
        <v>2107</v>
      </c>
      <c r="C16" t="s">
        <v>1126</v>
      </c>
      <c r="D16" s="9" t="str">
        <f>IFERROR(INDEX(maatschappijen!$A$1:$A$1208,MATCH(A16,maatschappijen!$B$1:$B$1208,0)),INDEX(maatschappijen!$A$1:$A$1208,MATCH(A16,maatschappijen!$C$1:$C$1208,0)))</f>
        <v>Iran Air</v>
      </c>
      <c r="E16" s="9" t="str">
        <f>VLOOKUP(B16,luchthavens!A$1:F$479,6,FALSE)</f>
        <v>Tehran-Abyek</v>
      </c>
      <c r="F16" s="9" t="str">
        <f>VLOOKUP(C16,vliegtuigtypen!A$1:D$479,4,FALSE)</f>
        <v>Airbus Industrie A300 Freighter</v>
      </c>
    </row>
    <row r="17" spans="1:6" x14ac:dyDescent="0.25">
      <c r="A17" s="1" t="s">
        <v>2331</v>
      </c>
      <c r="B17" t="s">
        <v>477</v>
      </c>
      <c r="C17" t="s">
        <v>4425</v>
      </c>
      <c r="D17" s="9" t="str">
        <f>IFERROR(INDEX(maatschappijen!$A$1:$A$1208,MATCH(A17,maatschappijen!$B$1:$B$1208,0)),INDEX(maatschappijen!$A$1:$A$1208,MATCH(A17,maatschappijen!$C$1:$C$1208,0)))</f>
        <v>Korean Air</v>
      </c>
      <c r="E17" s="9" t="str">
        <f>VLOOKUP(B17,luchthavens!A$1:F$479,6,FALSE)</f>
        <v>Seoul</v>
      </c>
      <c r="F17" s="9" t="str">
        <f>VLOOKUP(C17,vliegtuigtypen!A$1:D$479,4,FALSE)</f>
        <v>Boeing 777-200 Freighter</v>
      </c>
    </row>
    <row r="18" spans="1:6" x14ac:dyDescent="0.25">
      <c r="A18" s="1" t="s">
        <v>2358</v>
      </c>
      <c r="B18" t="s">
        <v>10</v>
      </c>
      <c r="C18" t="s">
        <v>4425</v>
      </c>
      <c r="D18" s="9" t="str">
        <f>IFERROR(INDEX(maatschappijen!$A$1:$A$1208,MATCH(A18,maatschappijen!$B$1:$B$1208,0)),INDEX(maatschappijen!$A$1:$A$1208,MATCH(A18,maatschappijen!$C$1:$C$1208,0)))</f>
        <v>LATAM Cargo Chile</v>
      </c>
      <c r="E18" s="9" t="str">
        <f>VLOOKUP(B18,luchthavens!A$1:F$479,6,FALSE)</f>
        <v>Buenos Aires</v>
      </c>
      <c r="F18" s="9" t="str">
        <f>VLOOKUP(C18,vliegtuigtypen!A$1:D$479,4,FALSE)</f>
        <v>Boeing 777-200 Freighter</v>
      </c>
    </row>
    <row r="19" spans="1:6" x14ac:dyDescent="0.25">
      <c r="A19" s="1" t="s">
        <v>2402</v>
      </c>
      <c r="B19" t="s">
        <v>99</v>
      </c>
      <c r="C19" t="s">
        <v>3847</v>
      </c>
      <c r="D19" s="9" t="str">
        <f>IFERROR(INDEX(maatschappijen!$A$1:$A$1208,MATCH(A19,maatschappijen!$B$1:$B$1208,0)),INDEX(maatschappijen!$A$1:$A$1208,MATCH(A19,maatschappijen!$C$1:$C$1208,0)))</f>
        <v>Lufthansa Cargo</v>
      </c>
      <c r="E19" s="9" t="str">
        <f>VLOOKUP(B19,luchthavens!A$1:F$479,6,FALSE)</f>
        <v>Frankfurt</v>
      </c>
      <c r="F19" s="9" t="str">
        <f>VLOOKUP(C19,vliegtuigtypen!A$1:D$479,4,FALSE)</f>
        <v>McDonnell Douglas MD11 Freighter</v>
      </c>
    </row>
    <row r="20" spans="1:6" x14ac:dyDescent="0.25">
      <c r="A20" s="1" t="s">
        <v>1976</v>
      </c>
      <c r="B20" t="s">
        <v>4412</v>
      </c>
      <c r="C20" t="s">
        <v>4425</v>
      </c>
      <c r="D20" s="9" t="str">
        <f>IFERROR(INDEX(maatschappijen!$A$1:$A$1208,MATCH(A20,maatschappijen!$B$1:$B$1208,0)),INDEX(maatschappijen!$A$1:$A$1208,MATCH(A20,maatschappijen!$C$1:$C$1208,0)))</f>
        <v>Etihad Airways</v>
      </c>
      <c r="E20" s="9" t="str">
        <f>VLOOKUP(B20,luchthavens!A$1:F$479,6,FALSE)</f>
        <v>Bogota</v>
      </c>
      <c r="F20" s="9" t="str">
        <f>VLOOKUP(C20,vliegtuigtypen!A$1:D$479,4,FALSE)</f>
        <v>Boeing 777-200 Freighter</v>
      </c>
    </row>
    <row r="21" spans="1:6" x14ac:dyDescent="0.25">
      <c r="A21" s="1" t="s">
        <v>2402</v>
      </c>
      <c r="B21" t="s">
        <v>4412</v>
      </c>
      <c r="C21" t="s">
        <v>4425</v>
      </c>
      <c r="D21" s="9" t="str">
        <f>IFERROR(INDEX(maatschappijen!$A$1:$A$1208,MATCH(A21,maatschappijen!$B$1:$B$1208,0)),INDEX(maatschappijen!$A$1:$A$1208,MATCH(A21,maatschappijen!$C$1:$C$1208,0)))</f>
        <v>Lufthansa Cargo</v>
      </c>
      <c r="E21" s="9" t="str">
        <f>VLOOKUP(B21,luchthavens!A$1:F$479,6,FALSE)</f>
        <v>Bogota</v>
      </c>
      <c r="F21" s="9" t="str">
        <f>VLOOKUP(C21,vliegtuigtypen!A$1:D$479,4,FALSE)</f>
        <v>Boeing 777-200 Freighter</v>
      </c>
    </row>
    <row r="22" spans="1:6" x14ac:dyDescent="0.25">
      <c r="A22" s="1" t="s">
        <v>2453</v>
      </c>
      <c r="B22" t="s">
        <v>4412</v>
      </c>
      <c r="C22" t="s">
        <v>4123</v>
      </c>
      <c r="D22" s="9" t="str">
        <f>IFERROR(INDEX(maatschappijen!$A$1:$A$1208,MATCH(A22,maatschappijen!$B$1:$B$1208,0)),INDEX(maatschappijen!$A$1:$A$1208,MATCH(A22,maatschappijen!$C$1:$C$1208,0)))</f>
        <v>Martinair</v>
      </c>
      <c r="E22" s="9" t="str">
        <f>VLOOKUP(B22,luchthavens!A$1:F$479,6,FALSE)</f>
        <v>Bogota</v>
      </c>
      <c r="F22" s="9" t="str">
        <f>VLOOKUP(C22,vliegtuigtypen!A$1:D$479,4,FALSE)</f>
        <v>Boeing 747-400 Freighter</v>
      </c>
    </row>
    <row r="23" spans="1:6" x14ac:dyDescent="0.25">
      <c r="A23" s="1" t="s">
        <v>2453</v>
      </c>
      <c r="B23" t="s">
        <v>10</v>
      </c>
      <c r="C23" t="s">
        <v>4123</v>
      </c>
      <c r="D23" s="9" t="str">
        <f>IFERROR(INDEX(maatschappijen!$A$1:$A$1208,MATCH(A23,maatschappijen!$B$1:$B$1208,0)),INDEX(maatschappijen!$A$1:$A$1208,MATCH(A23,maatschappijen!$C$1:$C$1208,0)))</f>
        <v>Martinair</v>
      </c>
      <c r="E23" s="9" t="str">
        <f>VLOOKUP(B23,luchthavens!A$1:F$479,6,FALSE)</f>
        <v>Buenos Aires</v>
      </c>
      <c r="F23" s="9" t="str">
        <f>VLOOKUP(C23,vliegtuigtypen!A$1:D$479,4,FALSE)</f>
        <v>Boeing 747-400 Freighter</v>
      </c>
    </row>
    <row r="24" spans="1:6" x14ac:dyDescent="0.25">
      <c r="A24" s="1" t="s">
        <v>2453</v>
      </c>
      <c r="B24" t="s">
        <v>75</v>
      </c>
      <c r="C24" t="s">
        <v>4123</v>
      </c>
      <c r="D24" s="9" t="str">
        <f>IFERROR(INDEX(maatschappijen!$A$1:$A$1208,MATCH(A24,maatschappijen!$B$1:$B$1208,0)),INDEX(maatschappijen!$A$1:$A$1208,MATCH(A24,maatschappijen!$C$1:$C$1208,0)))</f>
        <v>Martinair</v>
      </c>
      <c r="E24" s="9" t="str">
        <f>VLOOKUP(B24,luchthavens!A$1:F$479,6,FALSE)</f>
        <v>Cairo</v>
      </c>
      <c r="F24" s="9" t="str">
        <f>VLOOKUP(C24,vliegtuigtypen!A$1:D$479,4,FALSE)</f>
        <v>Boeing 747-400 Freighter</v>
      </c>
    </row>
    <row r="25" spans="1:6" x14ac:dyDescent="0.25">
      <c r="A25" s="1" t="s">
        <v>2453</v>
      </c>
      <c r="B25" t="s">
        <v>221</v>
      </c>
      <c r="C25" t="s">
        <v>4123</v>
      </c>
      <c r="D25" s="9" t="str">
        <f>IFERROR(INDEX(maatschappijen!$A$1:$A$1208,MATCH(A25,maatschappijen!$B$1:$B$1208,0)),INDEX(maatschappijen!$A$1:$A$1208,MATCH(A25,maatschappijen!$C$1:$C$1208,0)))</f>
        <v>Martinair</v>
      </c>
      <c r="E25" s="9" t="str">
        <f>VLOOKUP(B25,luchthavens!A$1:F$479,6,FALSE)</f>
        <v>Dar Es Salaam</v>
      </c>
      <c r="F25" s="9" t="str">
        <f>VLOOKUP(C25,vliegtuigtypen!A$1:D$479,4,FALSE)</f>
        <v>Boeing 747-400 Freighter</v>
      </c>
    </row>
    <row r="26" spans="1:6" x14ac:dyDescent="0.25">
      <c r="A26" s="1" t="s">
        <v>2453</v>
      </c>
      <c r="B26" t="s">
        <v>188</v>
      </c>
      <c r="C26" t="s">
        <v>4123</v>
      </c>
      <c r="D26" s="9" t="str">
        <f>IFERROR(INDEX(maatschappijen!$A$1:$A$1208,MATCH(A26,maatschappijen!$B$1:$B$1208,0)),INDEX(maatschappijen!$A$1:$A$1208,MATCH(A26,maatschappijen!$C$1:$C$1208,0)))</f>
        <v>Martinair</v>
      </c>
      <c r="E26" s="9" t="str">
        <f>VLOOKUP(B26,luchthavens!A$1:F$479,6,FALSE)</f>
        <v>Johannesburg</v>
      </c>
      <c r="F26" s="9" t="str">
        <f>VLOOKUP(C26,vliegtuigtypen!A$1:D$479,4,FALSE)</f>
        <v>Boeing 747-400 Freighter</v>
      </c>
    </row>
    <row r="27" spans="1:6" x14ac:dyDescent="0.25">
      <c r="A27" s="1" t="s">
        <v>2453</v>
      </c>
      <c r="B27" t="s">
        <v>2691</v>
      </c>
      <c r="C27" t="s">
        <v>4123</v>
      </c>
      <c r="D27" s="9" t="str">
        <f>IFERROR(INDEX(maatschappijen!$A$1:$A$1208,MATCH(A27,maatschappijen!$B$1:$B$1208,0)),INDEX(maatschappijen!$A$1:$A$1208,MATCH(A27,maatschappijen!$C$1:$C$1208,0)))</f>
        <v>Martinair</v>
      </c>
      <c r="E27" s="9" t="str">
        <f>VLOOKUP(B27,luchthavens!A$1:F$479,6,FALSE)</f>
        <v>London Stansted</v>
      </c>
      <c r="F27" s="9" t="str">
        <f>VLOOKUP(C27,vliegtuigtypen!A$1:D$479,4,FALSE)</f>
        <v>Boeing 747-400 Freighter</v>
      </c>
    </row>
    <row r="28" spans="1:6" x14ac:dyDescent="0.25">
      <c r="A28" s="1" t="s">
        <v>2453</v>
      </c>
      <c r="B28" t="s">
        <v>271</v>
      </c>
      <c r="C28" t="s">
        <v>4123</v>
      </c>
      <c r="D28" s="9" t="str">
        <f>IFERROR(INDEX(maatschappijen!$A$1:$A$1208,MATCH(A28,maatschappijen!$B$1:$B$1208,0)),INDEX(maatschappijen!$A$1:$A$1208,MATCH(A28,maatschappijen!$C$1:$C$1208,0)))</f>
        <v>Martinair</v>
      </c>
      <c r="E28" s="9" t="str">
        <f>VLOOKUP(B28,luchthavens!A$1:F$479,6,FALSE)</f>
        <v>Miami</v>
      </c>
      <c r="F28" s="9" t="str">
        <f>VLOOKUP(C28,vliegtuigtypen!A$1:D$479,4,FALSE)</f>
        <v>Boeing 747-400 Freighter</v>
      </c>
    </row>
    <row r="29" spans="1:6" x14ac:dyDescent="0.25">
      <c r="A29" s="1" t="s">
        <v>2453</v>
      </c>
      <c r="B29" t="s">
        <v>135</v>
      </c>
      <c r="C29" t="s">
        <v>4123</v>
      </c>
      <c r="D29" s="9" t="str">
        <f>IFERROR(INDEX(maatschappijen!$A$1:$A$1208,MATCH(A29,maatschappijen!$B$1:$B$1208,0)),INDEX(maatschappijen!$A$1:$A$1208,MATCH(A29,maatschappijen!$C$1:$C$1208,0)))</f>
        <v>Martinair</v>
      </c>
      <c r="E29" s="9" t="str">
        <f>VLOOKUP(B29,luchthavens!A$1:F$479,6,FALSE)</f>
        <v>Nairobi</v>
      </c>
      <c r="F29" s="9" t="str">
        <f>VLOOKUP(C29,vliegtuigtypen!A$1:D$479,4,FALSE)</f>
        <v>Boeing 747-400 Freighter</v>
      </c>
    </row>
    <row r="30" spans="1:6" x14ac:dyDescent="0.25">
      <c r="A30" s="1" t="s">
        <v>2436</v>
      </c>
      <c r="B30" t="s">
        <v>1067</v>
      </c>
      <c r="C30" t="s">
        <v>4384</v>
      </c>
      <c r="D30" s="9" t="str">
        <f>IFERROR(INDEX(maatschappijen!$A$1:$A$1208,MATCH(A30,maatschappijen!$B$1:$B$1208,0)),INDEX(maatschappijen!$A$1:$A$1208,MATCH(A30,maatschappijen!$C$1:$C$1208,0)))</f>
        <v>Malaysia Airlines</v>
      </c>
      <c r="E30" s="9" t="str">
        <f>VLOOKUP(B30,luchthavens!A$1:F$479,6,FALSE)</f>
        <v>Kuala Lumpur</v>
      </c>
      <c r="F30" s="9" t="str">
        <f>VLOOKUP(C30,vliegtuigtypen!A$1:D$479,4,FALSE)</f>
        <v>Airbus A330-200 Freighter</v>
      </c>
    </row>
    <row r="31" spans="1:6" x14ac:dyDescent="0.25">
      <c r="A31" s="1" t="s">
        <v>2436</v>
      </c>
      <c r="B31" t="s">
        <v>481</v>
      </c>
      <c r="C31" t="s">
        <v>4384</v>
      </c>
      <c r="D31" s="9" t="str">
        <f>IFERROR(INDEX(maatschappijen!$A$1:$A$1208,MATCH(A31,maatschappijen!$B$1:$B$1208,0)),INDEX(maatschappijen!$A$1:$A$1208,MATCH(A31,maatschappijen!$C$1:$C$1208,0)))</f>
        <v>Malaysia Airlines</v>
      </c>
      <c r="E31" s="9" t="str">
        <f>VLOOKUP(B31,luchthavens!A$1:F$479,6,FALSE)</f>
        <v>Singapore</v>
      </c>
      <c r="F31" s="9" t="str">
        <f>VLOOKUP(C31,vliegtuigtypen!A$1:D$479,4,FALSE)</f>
        <v>Airbus A330-200 Freighter</v>
      </c>
    </row>
    <row r="32" spans="1:6" x14ac:dyDescent="0.25">
      <c r="A32" s="1" t="s">
        <v>2687</v>
      </c>
      <c r="B32" t="s">
        <v>2594</v>
      </c>
      <c r="C32" t="s">
        <v>4425</v>
      </c>
      <c r="D32" s="9" t="str">
        <f>IFERROR(INDEX(maatschappijen!$A$1:$A$1208,MATCH(A32,maatschappijen!$B$1:$B$1208,0)),INDEX(maatschappijen!$A$1:$A$1208,MATCH(A32,maatschappijen!$C$1:$C$1208,0)))</f>
        <v>Qatar Airways</v>
      </c>
      <c r="E32" s="9" t="str">
        <f>VLOOKUP(B32,luchthavens!A$1:F$479,6,FALSE)</f>
        <v>Chicago</v>
      </c>
      <c r="F32" s="9" t="str">
        <f>VLOOKUP(C32,vliegtuigtypen!A$1:D$479,4,FALSE)</f>
        <v>Boeing 777-200 Freighter</v>
      </c>
    </row>
    <row r="33" spans="1:6" x14ac:dyDescent="0.25">
      <c r="A33" s="1" t="s">
        <v>2687</v>
      </c>
      <c r="B33" t="s">
        <v>1031</v>
      </c>
      <c r="C33" t="s">
        <v>4425</v>
      </c>
      <c r="D33" s="9" t="str">
        <f>IFERROR(INDEX(maatschappijen!$A$1:$A$1208,MATCH(A33,maatschappijen!$B$1:$B$1208,0)),INDEX(maatschappijen!$A$1:$A$1208,MATCH(A33,maatschappijen!$C$1:$C$1208,0)))</f>
        <v>Qatar Airways</v>
      </c>
      <c r="E33" s="9" t="str">
        <f>VLOOKUP(B33,luchthavens!A$1:F$479,6,FALSE)</f>
        <v>Doha</v>
      </c>
      <c r="F33" s="9" t="str">
        <f>VLOOKUP(C33,vliegtuigtypen!A$1:D$479,4,FALSE)</f>
        <v>Boeing 777-200 Freighter</v>
      </c>
    </row>
    <row r="34" spans="1:6" x14ac:dyDescent="0.25">
      <c r="A34" s="1" t="s">
        <v>2789</v>
      </c>
      <c r="B34" t="s">
        <v>2594</v>
      </c>
      <c r="C34" t="s">
        <v>4123</v>
      </c>
      <c r="D34" s="9" t="str">
        <f>IFERROR(INDEX(maatschappijen!$A$1:$A$1208,MATCH(A34,maatschappijen!$B$1:$B$1208,0)),INDEX(maatschappijen!$A$1:$A$1208,MATCH(A34,maatschappijen!$C$1:$C$1208,0)))</f>
        <v>Singapore Airlines Cargo</v>
      </c>
      <c r="E34" s="9" t="str">
        <f>VLOOKUP(B34,luchthavens!A$1:F$479,6,FALSE)</f>
        <v>Chicago</v>
      </c>
      <c r="F34" s="9" t="str">
        <f>VLOOKUP(C34,vliegtuigtypen!A$1:D$479,4,FALSE)</f>
        <v>Boeing 747-400 Freighter</v>
      </c>
    </row>
    <row r="35" spans="1:6" x14ac:dyDescent="0.25">
      <c r="A35" s="1" t="s">
        <v>2789</v>
      </c>
      <c r="B35" t="s">
        <v>73</v>
      </c>
      <c r="C35" t="s">
        <v>4123</v>
      </c>
      <c r="D35" s="9" t="str">
        <f>IFERROR(INDEX(maatschappijen!$A$1:$A$1208,MATCH(A35,maatschappijen!$B$1:$B$1208,0)),INDEX(maatschappijen!$A$1:$A$1208,MATCH(A35,maatschappijen!$C$1:$C$1208,0)))</f>
        <v>Singapore Airlines Cargo</v>
      </c>
      <c r="E35" s="9" t="str">
        <f>VLOOKUP(B35,luchthavens!A$1:F$479,6,FALSE)</f>
        <v>Copenhagen</v>
      </c>
      <c r="F35" s="9" t="str">
        <f>VLOOKUP(C35,vliegtuigtypen!A$1:D$479,4,FALSE)</f>
        <v>Boeing 747-400 Freighter</v>
      </c>
    </row>
    <row r="36" spans="1:6" x14ac:dyDescent="0.25">
      <c r="A36" s="1" t="s">
        <v>2789</v>
      </c>
      <c r="B36" t="s">
        <v>188</v>
      </c>
      <c r="C36" t="s">
        <v>4123</v>
      </c>
      <c r="D36" s="9" t="str">
        <f>IFERROR(INDEX(maatschappijen!$A$1:$A$1208,MATCH(A36,maatschappijen!$B$1:$B$1208,0)),INDEX(maatschappijen!$A$1:$A$1208,MATCH(A36,maatschappijen!$C$1:$C$1208,0)))</f>
        <v>Singapore Airlines Cargo</v>
      </c>
      <c r="E36" s="9" t="str">
        <f>VLOOKUP(B36,luchthavens!A$1:F$479,6,FALSE)</f>
        <v>Johannesburg</v>
      </c>
      <c r="F36" s="9" t="str">
        <f>VLOOKUP(C36,vliegtuigtypen!A$1:D$479,4,FALSE)</f>
        <v>Boeing 747-400 Freighter</v>
      </c>
    </row>
    <row r="37" spans="1:6" x14ac:dyDescent="0.25">
      <c r="A37" s="1" t="s">
        <v>2789</v>
      </c>
      <c r="B37" t="s">
        <v>254</v>
      </c>
      <c r="C37" t="s">
        <v>4123</v>
      </c>
      <c r="D37" s="9" t="str">
        <f>IFERROR(INDEX(maatschappijen!$A$1:$A$1208,MATCH(A37,maatschappijen!$B$1:$B$1208,0)),INDEX(maatschappijen!$A$1:$A$1208,MATCH(A37,maatschappijen!$C$1:$C$1208,0)))</f>
        <v>Singapore Airlines Cargo</v>
      </c>
      <c r="E37" s="9" t="str">
        <f>VLOOKUP(B37,luchthavens!A$1:F$479,6,FALSE)</f>
        <v>London</v>
      </c>
      <c r="F37" s="9" t="str">
        <f>VLOOKUP(C37,vliegtuigtypen!A$1:D$479,4,FALSE)</f>
        <v>Boeing 747-400 Freighter</v>
      </c>
    </row>
    <row r="38" spans="1:6" x14ac:dyDescent="0.25">
      <c r="A38" s="1" t="s">
        <v>2789</v>
      </c>
      <c r="B38" t="s">
        <v>481</v>
      </c>
      <c r="C38" t="s">
        <v>4123</v>
      </c>
      <c r="D38" s="9" t="str">
        <f>IFERROR(INDEX(maatschappijen!$A$1:$A$1208,MATCH(A38,maatschappijen!$B$1:$B$1208,0)),INDEX(maatschappijen!$A$1:$A$1208,MATCH(A38,maatschappijen!$C$1:$C$1208,0)))</f>
        <v>Singapore Airlines Cargo</v>
      </c>
      <c r="E38" s="9" t="str">
        <f>VLOOKUP(B38,luchthavens!A$1:F$479,6,FALSE)</f>
        <v>Singapore</v>
      </c>
      <c r="F38" s="9" t="str">
        <f>VLOOKUP(C38,vliegtuigtypen!A$1:D$479,4,FALSE)</f>
        <v>Boeing 747-400 Freighter</v>
      </c>
    </row>
    <row r="39" spans="1:6" x14ac:dyDescent="0.25">
      <c r="A39" s="1" t="s">
        <v>2942</v>
      </c>
      <c r="B39" t="s">
        <v>227</v>
      </c>
      <c r="C39" t="s">
        <v>4384</v>
      </c>
      <c r="D39" s="9" t="str">
        <f>IFERROR(INDEX(maatschappijen!$A$1:$A$1208,MATCH(A39,maatschappijen!$B$1:$B$1208,0)),INDEX(maatschappijen!$A$1:$A$1208,MATCH(A39,maatschappijen!$C$1:$C$1208,0)))</f>
        <v>Turkish Airlines</v>
      </c>
      <c r="E39" s="9" t="str">
        <f>VLOOKUP(B39,luchthavens!A$1:F$479,6,FALSE)</f>
        <v>Istanbul</v>
      </c>
      <c r="F39" s="9" t="str">
        <f>VLOOKUP(C39,vliegtuigtypen!A$1:D$479,4,FALSE)</f>
        <v>Airbus A330-200 Freighter</v>
      </c>
    </row>
    <row r="40" spans="1:6" x14ac:dyDescent="0.25">
      <c r="A40" s="1" t="s">
        <v>2942</v>
      </c>
      <c r="B40" t="s">
        <v>2691</v>
      </c>
      <c r="C40" t="s">
        <v>4384</v>
      </c>
      <c r="D40" s="9" t="str">
        <f>IFERROR(INDEX(maatschappijen!$A$1:$A$1208,MATCH(A40,maatschappijen!$B$1:$B$1208,0)),INDEX(maatschappijen!$A$1:$A$1208,MATCH(A40,maatschappijen!$C$1:$C$1208,0)))</f>
        <v>Turkish Airlines</v>
      </c>
      <c r="E40" s="9" t="str">
        <f>VLOOKUP(B40,luchthavens!A$1:F$479,6,FALSE)</f>
        <v>London Stansted</v>
      </c>
      <c r="F40" s="9" t="str">
        <f>VLOOKUP(C40,vliegtuigtypen!A$1:D$479,4,FALSE)</f>
        <v>Airbus A330-200 Freighter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3"/>
  <sheetViews>
    <sheetView workbookViewId="0">
      <selection activeCell="I29" sqref="I29"/>
    </sheetView>
  </sheetViews>
  <sheetFormatPr defaultRowHeight="15" x14ac:dyDescent="0.25"/>
  <cols>
    <col min="1" max="1" width="9.140625" style="19" customWidth="1"/>
    <col min="2" max="2" width="6.7109375" customWidth="1"/>
    <col min="3" max="3" width="9.7109375" style="9" customWidth="1"/>
    <col min="4" max="4" width="5.28515625" style="19" customWidth="1"/>
    <col min="5" max="6" width="10.140625" style="19" customWidth="1"/>
    <col min="7" max="7" width="13.140625" style="19" customWidth="1"/>
    <col min="8" max="8" width="18.5703125" style="19" customWidth="1"/>
    <col min="9" max="9" width="7.5703125" style="9" customWidth="1"/>
    <col min="10" max="11" width="7.85546875" style="9" customWidth="1"/>
    <col min="12" max="12" width="8.85546875" customWidth="1"/>
    <col min="13" max="13" width="5.42578125" customWidth="1"/>
    <col min="14" max="14" width="11" style="13" customWidth="1"/>
    <col min="15" max="15" width="28.28515625" style="9" customWidth="1"/>
    <col min="16" max="16" width="13.85546875" style="9" customWidth="1"/>
    <col min="17" max="17" width="25" customWidth="1"/>
    <col min="18" max="18" width="10" style="21" customWidth="1"/>
    <col min="19" max="19" width="5.7109375" customWidth="1"/>
    <col min="20" max="20" width="15.140625" customWidth="1"/>
    <col min="21" max="22" width="17" customWidth="1"/>
    <col min="23" max="23" width="12.28515625" customWidth="1"/>
    <col min="24" max="24" width="28.140625" customWidth="1"/>
    <col min="25" max="25" width="10.85546875" customWidth="1"/>
    <col min="26" max="26" width="17" customWidth="1"/>
    <col min="27" max="28" width="24.7109375" customWidth="1"/>
  </cols>
  <sheetData>
    <row r="1" spans="1:26" x14ac:dyDescent="0.25">
      <c r="A1" s="19" t="s">
        <v>541</v>
      </c>
      <c r="B1" t="s">
        <v>543</v>
      </c>
      <c r="C1" s="9" t="s">
        <v>4393</v>
      </c>
      <c r="D1" s="19" t="s">
        <v>4007</v>
      </c>
      <c r="E1" s="19" t="s">
        <v>1088</v>
      </c>
      <c r="F1" s="19" t="s">
        <v>4003</v>
      </c>
      <c r="G1" s="19" t="s">
        <v>4004</v>
      </c>
      <c r="H1" s="19" t="s">
        <v>4005</v>
      </c>
      <c r="I1" s="9" t="s">
        <v>298</v>
      </c>
      <c r="J1" s="9" t="s">
        <v>505</v>
      </c>
      <c r="K1" s="9" t="s">
        <v>1089</v>
      </c>
      <c r="L1" t="s">
        <v>494</v>
      </c>
      <c r="M1" t="s">
        <v>493</v>
      </c>
      <c r="N1" s="13" t="s">
        <v>4394</v>
      </c>
      <c r="O1" s="9" t="s">
        <v>542</v>
      </c>
      <c r="P1" s="9" t="s">
        <v>544</v>
      </c>
      <c r="Q1" s="22" t="s">
        <v>4428</v>
      </c>
      <c r="R1" s="21" t="s">
        <v>492</v>
      </c>
      <c r="T1" s="6" t="s">
        <v>489</v>
      </c>
      <c r="U1" t="s">
        <v>1090</v>
      </c>
      <c r="X1" t="s">
        <v>1084</v>
      </c>
      <c r="Y1" s="6" t="s">
        <v>489</v>
      </c>
      <c r="Z1" t="s">
        <v>1090</v>
      </c>
    </row>
    <row r="2" spans="1:26" x14ac:dyDescent="0.25">
      <c r="A2" s="19" t="s">
        <v>380</v>
      </c>
      <c r="B2" t="s">
        <v>118</v>
      </c>
      <c r="C2" s="9">
        <f>VLOOKUP(B2,luchthavens!A:G,7,FALSE)</f>
        <v>2</v>
      </c>
      <c r="D2" s="19" t="s">
        <v>1085</v>
      </c>
      <c r="E2" s="19">
        <f>IF(K2&gt;12,0.5,IF(K2&gt;5,1,2))</f>
        <v>2</v>
      </c>
      <c r="F2" s="19">
        <v>0</v>
      </c>
      <c r="G2" s="19">
        <f>IF(I2="Eur",0.75,1.25)</f>
        <v>0.75</v>
      </c>
      <c r="H2" s="19">
        <f>G2*E2</f>
        <v>1.5</v>
      </c>
      <c r="I2" s="9" t="str">
        <f>VLOOKUP($B2,luchthavens!$A$2:$J$479,10,FALSE)</f>
        <v>Eur</v>
      </c>
      <c r="J2" s="10">
        <f>VLOOKUP($B2,luchthavens!$A$2:$K$479,11,FALSE)</f>
        <v>780.20989150006517</v>
      </c>
      <c r="K2" s="21">
        <f>VLOOKUP($B2,luchthavens!$A$2:$M$479,13,FALSE)</f>
        <v>1.7516341778167601</v>
      </c>
      <c r="L2" t="s">
        <v>500</v>
      </c>
      <c r="M2" t="s">
        <v>522</v>
      </c>
      <c r="N2" s="13">
        <v>319</v>
      </c>
      <c r="O2" s="9" t="str">
        <f>IFERROR(INDEX(maatschappijen!$A$1:$A$1208,MATCH(A2,maatschappijen!$B$1:$B$1208,0)),INDEX(maatschappijen!$A$1:$A$1208,MATCH(A2,maatschappijen!$C$1:$C$1208,0)))</f>
        <v>Aer Lingus</v>
      </c>
      <c r="P2" s="9" t="str">
        <f>VLOOKUP(B2,luchthavens!A$1:F$479,6,FALSE)</f>
        <v>Dublin</v>
      </c>
      <c r="Q2" s="9" t="str">
        <f>VLOOKUP(N2,vliegtuigtypen!$A$1:$D$479,4,FALSE)</f>
        <v>Airbus A319</v>
      </c>
      <c r="R2" s="21">
        <f>GETPIVOTDATA("Som van Vluchten",$T$3,"Destnaam",$P2)</f>
        <v>5</v>
      </c>
      <c r="T2" s="7" t="s">
        <v>173</v>
      </c>
      <c r="U2" s="1">
        <v>10</v>
      </c>
      <c r="Y2" s="7" t="s">
        <v>1144</v>
      </c>
      <c r="Z2" s="1">
        <v>2</v>
      </c>
    </row>
    <row r="3" spans="1:26" x14ac:dyDescent="0.25">
      <c r="A3" s="19" t="s">
        <v>2012</v>
      </c>
      <c r="B3" t="s">
        <v>213</v>
      </c>
      <c r="C3" s="9">
        <f>VLOOKUP(B3,luchthavens!A:G,7,FALSE)</f>
        <v>1</v>
      </c>
      <c r="D3" s="19" t="s">
        <v>1085</v>
      </c>
      <c r="E3" s="19">
        <f>IF(K3&gt;12,0.5,IF(K3&gt;5,1,2))</f>
        <v>2</v>
      </c>
      <c r="F3" s="19">
        <v>0</v>
      </c>
      <c r="G3" s="19">
        <f>IF(I3="Eur",0.75,1.25)</f>
        <v>0.75</v>
      </c>
      <c r="H3" s="19">
        <f>G3*E3</f>
        <v>1.5</v>
      </c>
      <c r="I3" s="9" t="str">
        <f>VLOOKUP($B3,luchthavens!$A$2:$J$479,10,FALSE)</f>
        <v>Eur</v>
      </c>
      <c r="J3" s="10">
        <f>VLOOKUP($B3,luchthavens!$A$2:$K$479,11,FALSE)</f>
        <v>650.99729467759732</v>
      </c>
      <c r="K3" s="21">
        <f>VLOOKUP($B3,luchthavens!$A$2:$M$479,13,FALSE)</f>
        <v>1.5664294557045559</v>
      </c>
      <c r="L3" t="s">
        <v>500</v>
      </c>
      <c r="M3" t="s">
        <v>523</v>
      </c>
      <c r="N3" s="13">
        <v>319</v>
      </c>
      <c r="O3" s="9" t="str">
        <f>IFERROR(INDEX(maatschappijen!$A$1:$A$1208,MATCH(A3,maatschappijen!$B$1:$B$1208,0)),INDEX(maatschappijen!$A$1:$A$1208,MATCH(A3,maatschappijen!$C$1:$C$1208,0)))</f>
        <v>easyJet</v>
      </c>
      <c r="P3" s="9" t="str">
        <f>VLOOKUP(B3,luchthavens!A$1:F$479,6,FALSE)</f>
        <v>Geneva</v>
      </c>
      <c r="Q3" s="9" t="str">
        <f>VLOOKUP(N3,vliegtuigtypen!$A$1:$D$479,4,FALSE)</f>
        <v>Airbus A319</v>
      </c>
      <c r="R3" s="21">
        <f>GETPIVOTDATA("Som van Vluchten",$T$3,"Destnaam",$P3)</f>
        <v>4</v>
      </c>
      <c r="T3" s="7" t="s">
        <v>85</v>
      </c>
      <c r="U3" s="1">
        <v>8</v>
      </c>
      <c r="Y3" s="7" t="s">
        <v>1150</v>
      </c>
      <c r="Z3" s="1">
        <v>4</v>
      </c>
    </row>
    <row r="4" spans="1:26" x14ac:dyDescent="0.25">
      <c r="A4" s="19" t="s">
        <v>2012</v>
      </c>
      <c r="B4" t="s">
        <v>69</v>
      </c>
      <c r="C4" s="9">
        <f>VLOOKUP(B4,luchthavens!A:G,7,FALSE)</f>
        <v>3</v>
      </c>
      <c r="D4" s="19" t="s">
        <v>1085</v>
      </c>
      <c r="E4" s="19">
        <f>IF(K4&gt;12,0.5,IF(K4&gt;5,1,2))</f>
        <v>2</v>
      </c>
      <c r="F4" s="19">
        <v>0</v>
      </c>
      <c r="G4" s="19">
        <f>IF(I4="Eur",0.75,1.25)</f>
        <v>0.75</v>
      </c>
      <c r="H4" s="19">
        <f>G4*E4</f>
        <v>1.5</v>
      </c>
      <c r="I4" s="9" t="str">
        <f>VLOOKUP($B4,luchthavens!$A$2:$J$479,10,FALSE)</f>
        <v>Eur</v>
      </c>
      <c r="J4" s="10">
        <f>VLOOKUP($B4,luchthavens!$A$2:$K$479,11,FALSE)</f>
        <v>674.55052565537517</v>
      </c>
      <c r="K4" s="21">
        <f>VLOOKUP($B4,luchthavens!$A$2:$M$479,13,FALSE)</f>
        <v>1.6001890867727042</v>
      </c>
      <c r="L4" t="s">
        <v>500</v>
      </c>
      <c r="M4" t="s">
        <v>523</v>
      </c>
      <c r="N4" s="13">
        <v>319</v>
      </c>
      <c r="O4" s="9" t="str">
        <f>IFERROR(INDEX(maatschappijen!$A$1:$A$1208,MATCH(A4,maatschappijen!$B$1:$B$1208,0)),INDEX(maatschappijen!$A$1:$A$1208,MATCH(A4,maatschappijen!$C$1:$C$1208,0)))</f>
        <v>easyJet</v>
      </c>
      <c r="P4" s="9" t="str">
        <f>VLOOKUP(B4,luchthavens!A$1:F$479,6,FALSE)</f>
        <v>Prague</v>
      </c>
      <c r="Q4" s="9" t="str">
        <f>VLOOKUP(N4,vliegtuigtypen!$A$1:$D$479,4,FALSE)</f>
        <v>Airbus A319</v>
      </c>
      <c r="R4" s="21">
        <f>GETPIVOTDATA("Som van Vluchten",$T$3,"Destnaam",$P4)</f>
        <v>6</v>
      </c>
      <c r="T4" s="7" t="s">
        <v>253</v>
      </c>
      <c r="U4" s="1">
        <v>8</v>
      </c>
      <c r="Y4" s="7" t="s">
        <v>417</v>
      </c>
      <c r="Z4" s="1">
        <v>4</v>
      </c>
    </row>
    <row r="5" spans="1:26" x14ac:dyDescent="0.25">
      <c r="A5" s="19" t="s">
        <v>371</v>
      </c>
      <c r="B5" t="s">
        <v>470</v>
      </c>
      <c r="C5" s="9">
        <f>VLOOKUP(B5,luchthavens!A:G,7,FALSE)</f>
        <v>4</v>
      </c>
      <c r="D5" s="19" t="s">
        <v>1086</v>
      </c>
      <c r="E5" s="19">
        <f>IF(K5&gt;12,0.5,IF(K5&gt;5,1,2))</f>
        <v>2</v>
      </c>
      <c r="F5" s="19">
        <v>0</v>
      </c>
      <c r="G5" s="19">
        <f>IF(I5="Eur",0.75,1.25)</f>
        <v>0.75</v>
      </c>
      <c r="H5" s="19">
        <f>G5*E5</f>
        <v>1.5</v>
      </c>
      <c r="I5" s="9" t="str">
        <f>VLOOKUP($B5,luchthavens!$A$2:$J$479,10,FALSE)</f>
        <v>Eur</v>
      </c>
      <c r="J5" s="10">
        <f>VLOOKUP($B5,luchthavens!$A$2:$K$479,11,FALSE)</f>
        <v>2620.306245645078</v>
      </c>
      <c r="K5" s="21">
        <f>VLOOKUP($B5,luchthavens!$A$2:$M$479,13,FALSE)</f>
        <v>4.3891056187579442</v>
      </c>
      <c r="L5" t="s">
        <v>501</v>
      </c>
      <c r="M5" t="s">
        <v>507</v>
      </c>
      <c r="N5" s="13">
        <v>319</v>
      </c>
      <c r="O5" s="9" t="str">
        <f>IFERROR(INDEX(maatschappijen!$A$1:$A$1208,MATCH(A5,maatschappijen!$B$1:$B$1208,0)),INDEX(maatschappijen!$A$1:$A$1208,MATCH(A5,maatschappijen!$C$1:$C$1208,0)))</f>
        <v>Transavia Holland</v>
      </c>
      <c r="P5" s="9" t="str">
        <f>VLOOKUP(B5,luchthavens!A$1:F$479,6,FALSE)</f>
        <v>Antalya</v>
      </c>
      <c r="Q5" s="9" t="str">
        <f>VLOOKUP(N5,vliegtuigtypen!$A$1:$D$479,4,FALSE)</f>
        <v>Airbus A319</v>
      </c>
      <c r="R5" s="21">
        <f>GETPIVOTDATA("Som van Vluchten",$T$3,"Destnaam",$P5)</f>
        <v>6</v>
      </c>
      <c r="T5" s="7" t="s">
        <v>472</v>
      </c>
      <c r="U5" s="1">
        <v>6</v>
      </c>
      <c r="Y5" s="7" t="s">
        <v>1176</v>
      </c>
      <c r="Z5" s="1">
        <v>2</v>
      </c>
    </row>
    <row r="6" spans="1:26" x14ac:dyDescent="0.25">
      <c r="A6" s="19" t="s">
        <v>421</v>
      </c>
      <c r="B6" t="s">
        <v>115</v>
      </c>
      <c r="C6" s="9">
        <f>VLOOKUP(B6,luchthavens!A:G,7,FALSE)</f>
        <v>1</v>
      </c>
      <c r="D6" s="19" t="s">
        <v>1085</v>
      </c>
      <c r="E6" s="19">
        <f>IF(K6&gt;12,0.5,IF(K6&gt;5,1,2))</f>
        <v>1</v>
      </c>
      <c r="F6" s="19">
        <v>0</v>
      </c>
      <c r="G6" s="19">
        <f>IF(I6="Eur",0.75,1.25)</f>
        <v>1.25</v>
      </c>
      <c r="H6" s="19">
        <f>G6*E6</f>
        <v>1.25</v>
      </c>
      <c r="I6" s="9" t="str">
        <f>VLOOKUP($B6,luchthavens!$A$2:$J$479,10,FALSE)</f>
        <v>Az</v>
      </c>
      <c r="J6" s="10">
        <f>VLOOKUP($B6,luchthavens!$A$2:$K$479,11,FALSE)</f>
        <v>4038.6676758723238</v>
      </c>
      <c r="K6" s="21">
        <f>VLOOKUP($B6,luchthavens!$A$2:$M$479,13,FALSE)</f>
        <v>6.4220903354169971</v>
      </c>
      <c r="L6" t="s">
        <v>503</v>
      </c>
      <c r="M6" t="s">
        <v>524</v>
      </c>
      <c r="N6" s="13">
        <v>319</v>
      </c>
      <c r="O6" s="9" t="str">
        <f>IFERROR(INDEX(maatschappijen!$A$1:$A$1208,MATCH(A6,maatschappijen!$B$1:$B$1208,0)),INDEX(maatschappijen!$A$1:$A$1208,MATCH(A6,maatschappijen!$C$1:$C$1208,0)))</f>
        <v>Iran Air</v>
      </c>
      <c r="P6" s="9" t="str">
        <f>VLOOKUP(B6,luchthavens!A$1:F$479,6,FALSE)</f>
        <v>Tehran</v>
      </c>
      <c r="Q6" s="9" t="str">
        <f>VLOOKUP(N6,vliegtuigtypen!$A$1:$D$479,4,FALSE)</f>
        <v>Airbus A319</v>
      </c>
      <c r="R6" s="21">
        <f>GETPIVOTDATA("Som van Vluchten",$T$3,"Destnaam",$P6)</f>
        <v>1</v>
      </c>
      <c r="T6" s="7" t="s">
        <v>32</v>
      </c>
      <c r="U6" s="1">
        <v>6</v>
      </c>
      <c r="Y6" s="7" t="s">
        <v>3976</v>
      </c>
      <c r="Z6" s="1">
        <v>0.5</v>
      </c>
    </row>
    <row r="7" spans="1:26" x14ac:dyDescent="0.25">
      <c r="A7" s="13" t="s">
        <v>466</v>
      </c>
      <c r="B7" t="s">
        <v>258</v>
      </c>
      <c r="C7" s="9">
        <f>VLOOKUP(B7,luchthavens!A:G,7,FALSE)</f>
        <v>4</v>
      </c>
      <c r="D7" s="19" t="s">
        <v>1086</v>
      </c>
      <c r="E7" s="19">
        <f>IF(K7&gt;12,0.5,IF(K7&gt;5,1,2))</f>
        <v>2</v>
      </c>
      <c r="F7" s="19">
        <v>0</v>
      </c>
      <c r="G7" s="19">
        <f>IF(I7="Eur",0.75,1.25)</f>
        <v>0.75</v>
      </c>
      <c r="H7" s="19">
        <f>G7*E7</f>
        <v>1.5</v>
      </c>
      <c r="I7" s="9" t="str">
        <f>VLOOKUP($B7,luchthavens!$A$2:$J$479,10,FALSE)</f>
        <v>Eur</v>
      </c>
      <c r="J7" s="10">
        <f>VLOOKUP($B7,luchthavens!$A$2:$K$479,11,FALSE)</f>
        <v>687.67362659510422</v>
      </c>
      <c r="K7" s="21">
        <f>VLOOKUP($B7,luchthavens!$A$2:$M$479,13,FALSE)</f>
        <v>1.618998864786316</v>
      </c>
      <c r="L7" t="s">
        <v>502</v>
      </c>
      <c r="M7" t="s">
        <v>511</v>
      </c>
      <c r="N7" s="13">
        <v>319</v>
      </c>
      <c r="O7" s="9" t="str">
        <f>IFERROR(INDEX(maatschappijen!$A$1:$A$1208,MATCH(A7,maatschappijen!$B$1:$B$1208,0)),INDEX(maatschappijen!$A$1:$A$1208,MATCH(A7,maatschappijen!$C$1:$C$1208,0)))</f>
        <v>Thomas Cook Airlines</v>
      </c>
      <c r="P7" s="9" t="str">
        <f>VLOOKUP(B7,luchthavens!A$1:F$479,6,FALSE)</f>
        <v>Isle Of Man</v>
      </c>
      <c r="Q7" s="9" t="str">
        <f>VLOOKUP(N7,vliegtuigtypen!$A$1:$D$479,4,FALSE)</f>
        <v>Airbus A319</v>
      </c>
      <c r="R7" s="21">
        <f>GETPIVOTDATA("Som van Vluchten",$T$3,"Destnaam",$P7)</f>
        <v>2</v>
      </c>
      <c r="T7" s="7" t="s">
        <v>71</v>
      </c>
      <c r="U7" s="1">
        <v>6</v>
      </c>
      <c r="Y7" s="7" t="s">
        <v>1301</v>
      </c>
      <c r="Z7" s="1">
        <v>2</v>
      </c>
    </row>
    <row r="8" spans="1:26" x14ac:dyDescent="0.25">
      <c r="A8" s="13" t="s">
        <v>284</v>
      </c>
      <c r="B8" t="s">
        <v>69</v>
      </c>
      <c r="C8" s="9">
        <f>VLOOKUP(B8,luchthavens!A:G,7,FALSE)</f>
        <v>3</v>
      </c>
      <c r="D8" s="19" t="s">
        <v>1085</v>
      </c>
      <c r="E8" s="19">
        <f>IF(K8&gt;12,0.5,IF(K8&gt;5,1,2))</f>
        <v>2</v>
      </c>
      <c r="F8" s="19">
        <v>0</v>
      </c>
      <c r="G8" s="19">
        <f>IF(I8="Eur",0.75,1.25)</f>
        <v>0.75</v>
      </c>
      <c r="H8" s="19">
        <f>G8*E8</f>
        <v>1.5</v>
      </c>
      <c r="I8" s="9" t="str">
        <f>VLOOKUP($B8,luchthavens!$A$2:$J$479,10,FALSE)</f>
        <v>Eur</v>
      </c>
      <c r="J8" s="10">
        <f>VLOOKUP($B8,luchthavens!$A$2:$K$479,11,FALSE)</f>
        <v>674.55052565537517</v>
      </c>
      <c r="K8" s="21">
        <f>VLOOKUP($B8,luchthavens!$A$2:$M$479,13,FALSE)</f>
        <v>1.6001890867727042</v>
      </c>
      <c r="L8" t="s">
        <v>502</v>
      </c>
      <c r="M8" t="s">
        <v>514</v>
      </c>
      <c r="N8" s="13">
        <v>319</v>
      </c>
      <c r="O8" s="9" t="str">
        <f>IFERROR(INDEX(maatschappijen!$A$1:$A$1208,MATCH(A8,maatschappijen!$B$1:$B$1208,0)),INDEX(maatschappijen!$A$1:$A$1208,MATCH(A8,maatschappijen!$C$1:$C$1208,0)))</f>
        <v>Czech Airlines</v>
      </c>
      <c r="P8" s="9" t="str">
        <f>VLOOKUP(B8,luchthavens!A$1:F$479,6,FALSE)</f>
        <v>Prague</v>
      </c>
      <c r="Q8" s="9" t="str">
        <f>VLOOKUP(N8,vliegtuigtypen!$A$1:$D$479,4,FALSE)</f>
        <v>Airbus A319</v>
      </c>
      <c r="R8" s="21">
        <f>GETPIVOTDATA("Som van Vluchten",$T$3,"Destnaam",$P8)</f>
        <v>6</v>
      </c>
      <c r="T8" s="7" t="s">
        <v>102</v>
      </c>
      <c r="U8" s="1">
        <v>6</v>
      </c>
      <c r="Y8" s="7" t="s">
        <v>1299</v>
      </c>
      <c r="Z8" s="1">
        <v>1</v>
      </c>
    </row>
    <row r="9" spans="1:26" x14ac:dyDescent="0.25">
      <c r="A9" s="13" t="s">
        <v>1061</v>
      </c>
      <c r="B9" t="s">
        <v>110</v>
      </c>
      <c r="C9" s="9">
        <f>VLOOKUP(B9,luchthavens!A:G,7,FALSE)</f>
        <v>3</v>
      </c>
      <c r="D9" s="19" t="s">
        <v>1086</v>
      </c>
      <c r="E9" s="19">
        <f>IF(K9&gt;12,0.5,IF(K9&gt;5,1,2))</f>
        <v>1</v>
      </c>
      <c r="F9" s="19">
        <v>0</v>
      </c>
      <c r="G9" s="19">
        <f>IF(I9="Eur",0.75,1.25)</f>
        <v>1.25</v>
      </c>
      <c r="H9" s="19">
        <f>G9*E9</f>
        <v>1.25</v>
      </c>
      <c r="I9" s="9" t="str">
        <f>VLOOKUP($B9,luchthavens!$A$2:$J$479,10,FALSE)</f>
        <v>Az</v>
      </c>
      <c r="J9" s="10">
        <f>VLOOKUP($B9,luchthavens!$A$2:$K$479,11,FALSE)</f>
        <v>6342.5863506367186</v>
      </c>
      <c r="K9" s="21">
        <f>VLOOKUP($B9,luchthavens!$A$2:$M$479,13,FALSE)</f>
        <v>9.7243737692459629</v>
      </c>
      <c r="L9" t="s">
        <v>503</v>
      </c>
      <c r="M9" t="s">
        <v>524</v>
      </c>
      <c r="N9" s="13">
        <v>772</v>
      </c>
      <c r="O9" s="9" t="str">
        <f>IFERROR(INDEX(maatschappijen!$A$1:$A$1208,MATCH(A9,maatschappijen!$B$1:$B$1208,0)),INDEX(maatschappijen!$A$1:$A$1208,MATCH(A9,maatschappijen!$C$1:$C$1208,0)))</f>
        <v>Jet Airways</v>
      </c>
      <c r="P9" s="9" t="str">
        <f>VLOOKUP(B9,luchthavens!A$1:F$479,6,FALSE)</f>
        <v>Delhi</v>
      </c>
      <c r="Q9" s="9" t="str">
        <f>VLOOKUP(N9,vliegtuigtypen!$A$1:$D$479,4,FALSE)</f>
        <v>Boeing 777-200 pax</v>
      </c>
      <c r="R9" s="21">
        <f>GETPIVOTDATA("Som van Vluchten",$T$3,"Destnaam",$P9)</f>
        <v>2</v>
      </c>
      <c r="T9" s="7" t="s">
        <v>81</v>
      </c>
      <c r="U9" s="1">
        <v>6</v>
      </c>
      <c r="Y9" s="7" t="s">
        <v>450</v>
      </c>
      <c r="Z9" s="1">
        <v>2</v>
      </c>
    </row>
    <row r="10" spans="1:26" x14ac:dyDescent="0.25">
      <c r="A10" s="13" t="s">
        <v>496</v>
      </c>
      <c r="B10" t="s">
        <v>101</v>
      </c>
      <c r="C10" s="9">
        <f>VLOOKUP(B10,luchthavens!A:G,7,FALSE)</f>
        <v>3</v>
      </c>
      <c r="D10" s="19" t="s">
        <v>1085</v>
      </c>
      <c r="E10" s="19">
        <f>IF(K10&gt;12,0.5,IF(K10&gt;5,1,2))</f>
        <v>2</v>
      </c>
      <c r="F10" s="19">
        <v>0</v>
      </c>
      <c r="G10" s="19">
        <f>IF(I10="Eur",0.75,1.25)</f>
        <v>0.75</v>
      </c>
      <c r="H10" s="19">
        <f>G10*E10</f>
        <v>1.5</v>
      </c>
      <c r="I10" s="9" t="str">
        <f>VLOOKUP($B10,luchthavens!$A$2:$J$479,10,FALSE)</f>
        <v>Eur</v>
      </c>
      <c r="J10" s="10">
        <f>VLOOKUP($B10,luchthavens!$A$2:$K$479,11,FALSE)</f>
        <v>2145.6316477606752</v>
      </c>
      <c r="K10" s="21">
        <f>VLOOKUP($B10,luchthavens!$A$2:$M$479,13,FALSE)</f>
        <v>3.7087386951236341</v>
      </c>
      <c r="L10" t="s">
        <v>501</v>
      </c>
      <c r="M10" t="s">
        <v>510</v>
      </c>
      <c r="N10" s="13">
        <v>320</v>
      </c>
      <c r="O10" s="9" t="str">
        <f>IFERROR(INDEX(maatschappijen!$A$1:$A$1208,MATCH(A10,maatschappijen!$B$1:$B$1208,0)),INDEX(maatschappijen!$A$1:$A$1208,MATCH(A10,maatschappijen!$C$1:$C$1208,0)))</f>
        <v>Aegean Airlines</v>
      </c>
      <c r="P10" s="9" t="str">
        <f>VLOOKUP(B10,luchthavens!A$1:F$479,6,FALSE)</f>
        <v>Athens</v>
      </c>
      <c r="Q10" s="9" t="str">
        <f>VLOOKUP(N10,vliegtuigtypen!$A$1:$D$479,4,FALSE)</f>
        <v>Airbus A320-100/200</v>
      </c>
      <c r="R10" s="21">
        <f>GETPIVOTDATA("Som van Vluchten",$T$3,"Destnaam",$P10)</f>
        <v>6</v>
      </c>
      <c r="T10" s="7" t="s">
        <v>191</v>
      </c>
      <c r="U10" s="1">
        <v>6</v>
      </c>
      <c r="Y10" s="7" t="s">
        <v>1181</v>
      </c>
      <c r="Z10" s="1">
        <v>8</v>
      </c>
    </row>
    <row r="11" spans="1:26" x14ac:dyDescent="0.25">
      <c r="A11" s="13" t="s">
        <v>496</v>
      </c>
      <c r="B11" t="s">
        <v>101</v>
      </c>
      <c r="C11" s="9">
        <f>VLOOKUP(B11,luchthavens!A:G,7,FALSE)</f>
        <v>3</v>
      </c>
      <c r="D11" s="19" t="s">
        <v>1086</v>
      </c>
      <c r="E11" s="19">
        <f>IF(K11&gt;12,0.5,IF(K11&gt;5,1,2))</f>
        <v>2</v>
      </c>
      <c r="F11" s="19">
        <v>0</v>
      </c>
      <c r="G11" s="19">
        <f>IF(I11="Eur",0.75,1.25)</f>
        <v>0.75</v>
      </c>
      <c r="H11" s="19">
        <f>G11*E11</f>
        <v>1.5</v>
      </c>
      <c r="I11" s="9" t="str">
        <f>VLOOKUP($B11,luchthavens!$A$2:$J$479,10,FALSE)</f>
        <v>Eur</v>
      </c>
      <c r="J11" s="10">
        <f>VLOOKUP($B11,luchthavens!$A$2:$K$479,11,FALSE)</f>
        <v>2145.6316477606752</v>
      </c>
      <c r="K11" s="21">
        <f>VLOOKUP($B11,luchthavens!$A$2:$M$479,13,FALSE)</f>
        <v>3.7087386951236341</v>
      </c>
      <c r="L11" t="s">
        <v>501</v>
      </c>
      <c r="M11" t="s">
        <v>510</v>
      </c>
      <c r="N11" s="13">
        <v>320</v>
      </c>
      <c r="O11" s="9" t="str">
        <f>IFERROR(INDEX(maatschappijen!$A$1:$A$1208,MATCH(A11,maatschappijen!$B$1:$B$1208,0)),INDEX(maatschappijen!$A$1:$A$1208,MATCH(A11,maatschappijen!$C$1:$C$1208,0)))</f>
        <v>Aegean Airlines</v>
      </c>
      <c r="P11" s="9" t="str">
        <f>VLOOKUP(B11,luchthavens!A$1:F$479,6,FALSE)</f>
        <v>Athens</v>
      </c>
      <c r="Q11" s="9" t="str">
        <f>VLOOKUP(N11,vliegtuigtypen!$A$1:$D$479,4,FALSE)</f>
        <v>Airbus A320-100/200</v>
      </c>
      <c r="R11" s="21">
        <f>GETPIVOTDATA("Som van Vluchten",$T$3,"Destnaam",$P11)</f>
        <v>6</v>
      </c>
      <c r="T11" s="7" t="s">
        <v>471</v>
      </c>
      <c r="U11" s="1">
        <v>6</v>
      </c>
      <c r="Y11" s="7" t="s">
        <v>1247</v>
      </c>
      <c r="Z11" s="1">
        <v>2</v>
      </c>
    </row>
    <row r="12" spans="1:26" x14ac:dyDescent="0.25">
      <c r="A12" s="19" t="s">
        <v>304</v>
      </c>
      <c r="B12" t="s">
        <v>278</v>
      </c>
      <c r="C12" s="9">
        <f>VLOOKUP(B12,luchthavens!A:G,7,FALSE)</f>
        <v>2</v>
      </c>
      <c r="D12" s="19" t="s">
        <v>1085</v>
      </c>
      <c r="E12" s="19">
        <f>IF(K12&gt;12,0.5,IF(K12&gt;5,1,2))</f>
        <v>0.5</v>
      </c>
      <c r="F12" s="19">
        <v>0</v>
      </c>
      <c r="G12" s="19">
        <f>IF(I12="Eur",0.75,1.25)</f>
        <v>1.25</v>
      </c>
      <c r="H12" s="19">
        <f>G12*E12</f>
        <v>0.625</v>
      </c>
      <c r="I12" s="9" t="str">
        <f>VLOOKUP($B12,luchthavens!$A$2:$J$479,10,FALSE)</f>
        <v>NAm</v>
      </c>
      <c r="J12" s="10">
        <f>VLOOKUP($B12,luchthavens!$A$2:$K$479,11,FALSE)</f>
        <v>8633.6689424960823</v>
      </c>
      <c r="K12" s="21">
        <f>VLOOKUP($B12,luchthavens!$A$2:$M$479,13,FALSE)</f>
        <v>13.008258817577717</v>
      </c>
      <c r="L12" t="s">
        <v>503</v>
      </c>
      <c r="M12" t="s">
        <v>534</v>
      </c>
      <c r="N12" s="13">
        <v>320</v>
      </c>
      <c r="O12" s="9" t="str">
        <f>IFERROR(INDEX(maatschappijen!$A$1:$A$1208,MATCH(A12,maatschappijen!$B$1:$B$1208,0)),INDEX(maatschappijen!$A$1:$A$1208,MATCH(A12,maatschappijen!$C$1:$C$1208,0)))</f>
        <v>American Airlines</v>
      </c>
      <c r="P12" s="9" t="str">
        <f>VLOOKUP(B12,luchthavens!A$1:F$479,6,FALSE)</f>
        <v>Las Vegas</v>
      </c>
      <c r="Q12" s="9" t="str">
        <f>VLOOKUP(N12,vliegtuigtypen!$A$1:$D$479,4,FALSE)</f>
        <v>Airbus A320-100/200</v>
      </c>
      <c r="R12" s="21">
        <f>GETPIVOTDATA("Som van Vluchten",$T$3,"Destnaam",$P12)</f>
        <v>0.5</v>
      </c>
      <c r="T12" s="7" t="s">
        <v>90</v>
      </c>
      <c r="U12" s="1">
        <v>6</v>
      </c>
      <c r="Y12" s="7" t="s">
        <v>1635</v>
      </c>
      <c r="Z12" s="1">
        <v>3</v>
      </c>
    </row>
    <row r="13" spans="1:26" x14ac:dyDescent="0.25">
      <c r="A13" s="19" t="s">
        <v>309</v>
      </c>
      <c r="B13" t="s">
        <v>254</v>
      </c>
      <c r="C13" s="9">
        <f>VLOOKUP(B13,luchthavens!A:G,7,FALSE)</f>
        <v>3</v>
      </c>
      <c r="D13" s="19" t="s">
        <v>1085</v>
      </c>
      <c r="E13" s="19">
        <f>IF(K13&gt;12,0.5,IF(K13&gt;5,1,2))</f>
        <v>2</v>
      </c>
      <c r="F13" s="19">
        <v>0</v>
      </c>
      <c r="G13" s="19">
        <f>IF(I13="Eur",0.75,1.25)</f>
        <v>0.75</v>
      </c>
      <c r="H13" s="19">
        <f>G13*E13</f>
        <v>1.5</v>
      </c>
      <c r="I13" s="9" t="str">
        <f>VLOOKUP($B13,luchthavens!$A$2:$J$479,10,FALSE)</f>
        <v>Eur</v>
      </c>
      <c r="J13" s="10">
        <f>VLOOKUP($B13,luchthavens!$A$2:$K$479,11,FALSE)</f>
        <v>388.72884957080532</v>
      </c>
      <c r="K13" s="21">
        <f>VLOOKUP($B13,luchthavens!$A$2:$M$479,13,FALSE)</f>
        <v>1.1905113510514875</v>
      </c>
      <c r="L13" t="s">
        <v>500</v>
      </c>
      <c r="M13" t="s">
        <v>521</v>
      </c>
      <c r="N13" s="13">
        <v>320</v>
      </c>
      <c r="O13" s="9" t="str">
        <f>IFERROR(INDEX(maatschappijen!$A$1:$A$1208,MATCH(A13,maatschappijen!$B$1:$B$1208,0)),INDEX(maatschappijen!$A$1:$A$1208,MATCH(A13,maatschappijen!$C$1:$C$1208,0)))</f>
        <v>British Airways</v>
      </c>
      <c r="P13" s="9" t="str">
        <f>VLOOKUP(B13,luchthavens!A$1:F$479,6,FALSE)</f>
        <v>London</v>
      </c>
      <c r="Q13" s="9" t="str">
        <f>VLOOKUP(N13,vliegtuigtypen!$A$1:$D$479,4,FALSE)</f>
        <v>Airbus A320-100/200</v>
      </c>
      <c r="R13" s="21">
        <f>GETPIVOTDATA("Som van Vluchten",$T$3,"Destnaam",$P13)</f>
        <v>8</v>
      </c>
      <c r="T13" s="7" t="s">
        <v>125</v>
      </c>
      <c r="U13" s="1">
        <v>6</v>
      </c>
      <c r="Y13" s="7" t="s">
        <v>1413</v>
      </c>
      <c r="Z13" s="1">
        <v>6</v>
      </c>
    </row>
    <row r="14" spans="1:26" x14ac:dyDescent="0.25">
      <c r="A14" s="19" t="s">
        <v>309</v>
      </c>
      <c r="B14" t="s">
        <v>254</v>
      </c>
      <c r="C14" s="9">
        <f>VLOOKUP(B14,luchthavens!A:G,7,FALSE)</f>
        <v>3</v>
      </c>
      <c r="D14" s="19" t="s">
        <v>1085</v>
      </c>
      <c r="E14" s="19">
        <f>IF(K14&gt;12,0.5,IF(K14&gt;5,1,2))</f>
        <v>2</v>
      </c>
      <c r="F14" s="19">
        <v>0</v>
      </c>
      <c r="G14" s="19">
        <f>IF(I14="Eur",0.75,1.25)</f>
        <v>0.75</v>
      </c>
      <c r="H14" s="19">
        <f>G14*E14</f>
        <v>1.5</v>
      </c>
      <c r="I14" s="9" t="str">
        <f>VLOOKUP($B14,luchthavens!$A$2:$J$479,10,FALSE)</f>
        <v>Eur</v>
      </c>
      <c r="J14" s="10">
        <f>VLOOKUP($B14,luchthavens!$A$2:$K$479,11,FALSE)</f>
        <v>388.72884957080532</v>
      </c>
      <c r="K14" s="21">
        <f>VLOOKUP($B14,luchthavens!$A$2:$M$479,13,FALSE)</f>
        <v>1.1905113510514875</v>
      </c>
      <c r="L14" t="s">
        <v>500</v>
      </c>
      <c r="M14" t="s">
        <v>521</v>
      </c>
      <c r="N14" s="13">
        <v>320</v>
      </c>
      <c r="O14" s="9" t="str">
        <f>IFERROR(INDEX(maatschappijen!$A$1:$A$1208,MATCH(A14,maatschappijen!$B$1:$B$1208,0)),INDEX(maatschappijen!$A$1:$A$1208,MATCH(A14,maatschappijen!$C$1:$C$1208,0)))</f>
        <v>British Airways</v>
      </c>
      <c r="P14" s="9" t="str">
        <f>VLOOKUP(B14,luchthavens!A$1:F$479,6,FALSE)</f>
        <v>London</v>
      </c>
      <c r="Q14" s="9" t="str">
        <f>VLOOKUP(N14,vliegtuigtypen!$A$1:$D$479,4,FALSE)</f>
        <v>Airbus A320-100/200</v>
      </c>
      <c r="R14" s="21">
        <f>GETPIVOTDATA("Som van Vluchten",$T$3,"Destnaam",$P14)</f>
        <v>8</v>
      </c>
      <c r="T14" s="7" t="s">
        <v>74</v>
      </c>
      <c r="U14" s="1">
        <v>6</v>
      </c>
      <c r="Y14" s="7" t="s">
        <v>460</v>
      </c>
      <c r="Z14" s="1">
        <v>0.5</v>
      </c>
    </row>
    <row r="15" spans="1:26" x14ac:dyDescent="0.25">
      <c r="A15" s="19" t="s">
        <v>75</v>
      </c>
      <c r="B15" t="s">
        <v>470</v>
      </c>
      <c r="C15" s="9">
        <f>VLOOKUP(B15,luchthavens!A:G,7,FALSE)</f>
        <v>4</v>
      </c>
      <c r="D15" s="19" t="s">
        <v>1086</v>
      </c>
      <c r="E15" s="19">
        <f>IF(K15&gt;12,0.5,IF(K15&gt;5,1,2))</f>
        <v>2</v>
      </c>
      <c r="F15" s="19">
        <v>0</v>
      </c>
      <c r="G15" s="19">
        <f>IF(I15="Eur",0.75,1.25)</f>
        <v>0.75</v>
      </c>
      <c r="H15" s="19">
        <f>G15*E15</f>
        <v>1.5</v>
      </c>
      <c r="I15" s="9" t="str">
        <f>VLOOKUP($B15,luchthavens!$A$2:$J$479,10,FALSE)</f>
        <v>Eur</v>
      </c>
      <c r="J15" s="10">
        <f>VLOOKUP($B15,luchthavens!$A$2:$K$479,11,FALSE)</f>
        <v>2620.306245645078</v>
      </c>
      <c r="K15" s="21">
        <f>VLOOKUP($B15,luchthavens!$A$2:$M$479,13,FALSE)</f>
        <v>4.3891056187579442</v>
      </c>
      <c r="L15" t="s">
        <v>501</v>
      </c>
      <c r="M15" t="s">
        <v>510</v>
      </c>
      <c r="N15" s="13">
        <v>320</v>
      </c>
      <c r="O15" s="9" t="str">
        <f>IFERROR(INDEX(maatschappijen!$A$1:$A$1208,MATCH(A15,maatschappijen!$B$1:$B$1208,0)),INDEX(maatschappijen!$A$1:$A$1208,MATCH(A15,maatschappijen!$C$1:$C$1208,0)))</f>
        <v>Corendon Airlines</v>
      </c>
      <c r="P15" s="9" t="str">
        <f>VLOOKUP(B15,luchthavens!A$1:F$479,6,FALSE)</f>
        <v>Antalya</v>
      </c>
      <c r="Q15" s="9" t="str">
        <f>VLOOKUP(N15,vliegtuigtypen!$A$1:$D$479,4,FALSE)</f>
        <v>Airbus A320-100/200</v>
      </c>
      <c r="R15" s="21">
        <f>GETPIVOTDATA("Som van Vluchten",$T$3,"Destnaam",$P15)</f>
        <v>6</v>
      </c>
      <c r="T15" s="7" t="s">
        <v>100</v>
      </c>
      <c r="U15" s="1">
        <v>6</v>
      </c>
      <c r="Y15" s="7" t="s">
        <v>1360</v>
      </c>
      <c r="Z15" s="1">
        <v>2</v>
      </c>
    </row>
    <row r="16" spans="1:26" x14ac:dyDescent="0.25">
      <c r="A16" s="13" t="s">
        <v>395</v>
      </c>
      <c r="B16" t="s">
        <v>1050</v>
      </c>
      <c r="C16" s="9">
        <f>VLOOKUP(B16,luchthavens!A:G,7,FALSE)</f>
        <v>2</v>
      </c>
      <c r="D16" s="19" t="s">
        <v>1085</v>
      </c>
      <c r="E16" s="19">
        <f>IF(K16&gt;12,0.5,IF(K16&gt;5,1,2))</f>
        <v>0.5</v>
      </c>
      <c r="F16" s="19">
        <v>1</v>
      </c>
      <c r="G16" s="19">
        <f>IF(I16="Eur",0.75,1.25)</f>
        <v>1.25</v>
      </c>
      <c r="H16" s="19">
        <f>G16*E16</f>
        <v>0.625</v>
      </c>
      <c r="I16" s="9" t="str">
        <f>VLOOKUP($B16,luchthavens!$A$2:$J$479,10,FALSE)</f>
        <v>Az</v>
      </c>
      <c r="J16" s="10">
        <f>VLOOKUP($B16,luchthavens!$A$2:$K$479,11,FALSE)</f>
        <v>9132.2778615506613</v>
      </c>
      <c r="K16" s="21">
        <f>VLOOKUP($B16,luchthavens!$A$2:$M$479,13,FALSE)</f>
        <v>13.722931601555947</v>
      </c>
      <c r="L16" t="s">
        <v>503</v>
      </c>
      <c r="M16" t="s">
        <v>526</v>
      </c>
      <c r="N16" s="13">
        <v>320</v>
      </c>
      <c r="O16" s="9" t="str">
        <f>IFERROR(INDEX(maatschappijen!$A$1:$A$1208,MATCH(A16,maatschappijen!$B$1:$B$1208,0)),INDEX(maatschappijen!$A$1:$A$1208,MATCH(A16,maatschappijen!$C$1:$C$1208,0)))</f>
        <v>China Southern Airlines</v>
      </c>
      <c r="P16" s="9" t="str">
        <f>VLOOKUP(B16,luchthavens!A$1:F$479,6,FALSE)</f>
        <v>Guangzhou</v>
      </c>
      <c r="Q16" s="9" t="str">
        <f>VLOOKUP(N16,vliegtuigtypen!$A$1:$D$479,4,FALSE)</f>
        <v>Airbus A320-100/200</v>
      </c>
      <c r="R16" s="21">
        <f>GETPIVOTDATA("Som van Vluchten",$T$3,"Destnaam",$P16)</f>
        <v>0.5</v>
      </c>
      <c r="T16" s="7" t="s">
        <v>197</v>
      </c>
      <c r="U16" s="1">
        <v>6</v>
      </c>
      <c r="Y16" s="7" t="s">
        <v>1651</v>
      </c>
      <c r="Z16" s="1">
        <v>6</v>
      </c>
    </row>
    <row r="17" spans="1:26" x14ac:dyDescent="0.25">
      <c r="A17" s="19" t="s">
        <v>375</v>
      </c>
      <c r="B17" t="s">
        <v>275</v>
      </c>
      <c r="C17" s="9">
        <f>VLOOKUP(B17,luchthavens!A:G,7,FALSE)</f>
        <v>1</v>
      </c>
      <c r="D17" s="19" t="s">
        <v>1085</v>
      </c>
      <c r="E17" s="19">
        <f>IF(K17&gt;12,0.5,IF(K17&gt;5,1,2))</f>
        <v>1</v>
      </c>
      <c r="F17" s="19">
        <v>0</v>
      </c>
      <c r="G17" s="19">
        <f>IF(I17="Eur",0.75,1.25)</f>
        <v>1.25</v>
      </c>
      <c r="H17" s="19">
        <f>G17*E17</f>
        <v>1.25</v>
      </c>
      <c r="I17" s="9" t="str">
        <f>VLOOKUP($B17,luchthavens!$A$2:$J$479,10,FALSE)</f>
        <v>NAm</v>
      </c>
      <c r="J17" s="10">
        <f>VLOOKUP($B17,luchthavens!$A$2:$K$479,11,FALSE)</f>
        <v>6357.6858777920188</v>
      </c>
      <c r="K17" s="21">
        <f>VLOOKUP($B17,luchthavens!$A$2:$M$479,13,FALSE)</f>
        <v>9.7460164248352275</v>
      </c>
      <c r="L17" t="s">
        <v>503</v>
      </c>
      <c r="M17" t="s">
        <v>533</v>
      </c>
      <c r="N17" s="13">
        <v>320</v>
      </c>
      <c r="O17" s="9" t="str">
        <f>IFERROR(INDEX(maatschappijen!$A$1:$A$1208,MATCH(A17,maatschappijen!$B$1:$B$1208,0)),INDEX(maatschappijen!$A$1:$A$1208,MATCH(A17,maatschappijen!$C$1:$C$1208,0)))</f>
        <v>Delta Air Lines</v>
      </c>
      <c r="P17" s="9" t="str">
        <f>VLOOKUP(B17,luchthavens!A$1:F$479,6,FALSE)</f>
        <v>Detroit</v>
      </c>
      <c r="Q17" s="9" t="str">
        <f>VLOOKUP(N17,vliegtuigtypen!$A$1:$D$479,4,FALSE)</f>
        <v>Airbus A320-100/200</v>
      </c>
      <c r="R17" s="21">
        <f>GETPIVOTDATA("Som van Vluchten",$T$3,"Destnaam",$P17)</f>
        <v>1</v>
      </c>
      <c r="T17" s="7" t="s">
        <v>119</v>
      </c>
      <c r="U17" s="1">
        <v>5</v>
      </c>
      <c r="Y17" s="7" t="s">
        <v>465</v>
      </c>
      <c r="Z17" s="1">
        <v>2</v>
      </c>
    </row>
    <row r="18" spans="1:26" x14ac:dyDescent="0.25">
      <c r="A18" s="19" t="s">
        <v>375</v>
      </c>
      <c r="B18" t="s">
        <v>290</v>
      </c>
      <c r="C18" s="9">
        <f>VLOOKUP(B18,luchthavens!A:G,7,FALSE)</f>
        <v>2</v>
      </c>
      <c r="D18" s="19" t="s">
        <v>1085</v>
      </c>
      <c r="E18" s="19">
        <f>IF(K18&gt;12,0.5,IF(K18&gt;5,1,2))</f>
        <v>1</v>
      </c>
      <c r="F18" s="19">
        <v>0</v>
      </c>
      <c r="G18" s="19">
        <f>IF(I18="Eur",0.75,1.25)</f>
        <v>1.25</v>
      </c>
      <c r="H18" s="19">
        <f>G18*E18</f>
        <v>1.25</v>
      </c>
      <c r="I18" s="9" t="str">
        <f>VLOOKUP($B18,luchthavens!$A$2:$J$479,10,FALSE)</f>
        <v>NAm</v>
      </c>
      <c r="J18" s="10">
        <f>VLOOKUP($B18,luchthavens!$A$2:$K$479,11,FALSE)</f>
        <v>7876.5582590493123</v>
      </c>
      <c r="K18" s="21">
        <f>VLOOKUP($B18,luchthavens!$A$2:$M$479,13,FALSE)</f>
        <v>11.92306683797068</v>
      </c>
      <c r="L18" t="s">
        <v>503</v>
      </c>
      <c r="M18" t="s">
        <v>533</v>
      </c>
      <c r="N18" s="13">
        <v>320</v>
      </c>
      <c r="O18" s="9" t="str">
        <f>IFERROR(INDEX(maatschappijen!$A$1:$A$1208,MATCH(A18,maatschappijen!$B$1:$B$1208,0)),INDEX(maatschappijen!$A$1:$A$1208,MATCH(A18,maatschappijen!$C$1:$C$1208,0)))</f>
        <v>Delta Air Lines</v>
      </c>
      <c r="P18" s="9" t="str">
        <f>VLOOKUP(B18,luchthavens!A$1:F$479,6,FALSE)</f>
        <v>Seattle</v>
      </c>
      <c r="Q18" s="9" t="str">
        <f>VLOOKUP(N18,vliegtuigtypen!$A$1:$D$479,4,FALSE)</f>
        <v>Airbus A320-100/200</v>
      </c>
      <c r="R18" s="21">
        <f>GETPIVOTDATA("Som van Vluchten",$T$3,"Destnaam",$P18)</f>
        <v>1</v>
      </c>
      <c r="T18" s="7" t="s">
        <v>98</v>
      </c>
      <c r="U18" s="1">
        <v>4</v>
      </c>
      <c r="Y18" s="7" t="s">
        <v>1735</v>
      </c>
      <c r="Z18" s="1">
        <v>2</v>
      </c>
    </row>
    <row r="19" spans="1:26" x14ac:dyDescent="0.25">
      <c r="A19" s="19" t="s">
        <v>1083</v>
      </c>
      <c r="B19" t="s">
        <v>404</v>
      </c>
      <c r="C19" s="9">
        <f>VLOOKUP(B19,luchthavens!A:G,7,FALSE)</f>
        <v>2</v>
      </c>
      <c r="D19" s="19" t="s">
        <v>1085</v>
      </c>
      <c r="E19" s="19">
        <f>IF(K19&gt;12,0.5,IF(K19&gt;5,1,2))</f>
        <v>2</v>
      </c>
      <c r="F19" s="19">
        <v>0</v>
      </c>
      <c r="G19" s="19">
        <f>IF(I19="Eur",0.75,1.25)</f>
        <v>0.75</v>
      </c>
      <c r="H19" s="19">
        <f>G19*E19</f>
        <v>1.5</v>
      </c>
      <c r="I19" s="9" t="str">
        <f>VLOOKUP($B19,luchthavens!$A$2:$J$479,10,FALSE)</f>
        <v>Eur</v>
      </c>
      <c r="J19" s="10">
        <f>VLOOKUP($B19,luchthavens!$A$2:$K$479,11,FALSE)</f>
        <v>558.40517989215277</v>
      </c>
      <c r="K19" s="21">
        <f>VLOOKUP($B19,luchthavens!$A$2:$M$479,13,FALSE)</f>
        <v>1.4337140911787525</v>
      </c>
      <c r="L19" t="s">
        <v>501</v>
      </c>
      <c r="M19" t="s">
        <v>509</v>
      </c>
      <c r="N19" s="13">
        <v>320</v>
      </c>
      <c r="O19" s="9" t="str">
        <f>IFERROR(INDEX(maatschappijen!$A$1:$A$1208,MATCH(A19,maatschappijen!$B$1:$B$1208,0)),INDEX(maatschappijen!$A$1:$A$1208,MATCH(A19,maatschappijen!$C$1:$C$1208,0)))</f>
        <v>Eurowings</v>
      </c>
      <c r="P19" s="9" t="str">
        <f>VLOOKUP(B19,luchthavens!A$1:F$479,6,FALSE)</f>
        <v>Berlin</v>
      </c>
      <c r="Q19" s="9" t="str">
        <f>VLOOKUP(N19,vliegtuigtypen!$A$1:$D$479,4,FALSE)</f>
        <v>Airbus A320-100/200</v>
      </c>
      <c r="R19" s="21">
        <f>GETPIVOTDATA("Som van Vluchten",$T$3,"Destnaam",$P19)</f>
        <v>6</v>
      </c>
      <c r="T19" s="7" t="s">
        <v>1043</v>
      </c>
      <c r="U19" s="1">
        <v>4</v>
      </c>
      <c r="Y19" s="7" t="s">
        <v>1760</v>
      </c>
      <c r="Z19" s="1">
        <v>2</v>
      </c>
    </row>
    <row r="20" spans="1:26" x14ac:dyDescent="0.25">
      <c r="A20" s="19" t="s">
        <v>1054</v>
      </c>
      <c r="B20" t="s">
        <v>237</v>
      </c>
      <c r="C20" s="9">
        <f>VLOOKUP(B20,luchthavens!A:G,7,FALSE)</f>
        <v>2</v>
      </c>
      <c r="D20" s="19" t="s">
        <v>1085</v>
      </c>
      <c r="E20" s="19">
        <f>IF(K20&gt;12,0.5,IF(K20&gt;5,1,2))</f>
        <v>1</v>
      </c>
      <c r="F20" s="19">
        <v>0</v>
      </c>
      <c r="G20" s="19">
        <f>IF(I20="Eur",0.75,1.25)</f>
        <v>1.25</v>
      </c>
      <c r="H20" s="19">
        <f>G20*E20</f>
        <v>1.25</v>
      </c>
      <c r="I20" s="9" t="str">
        <f>VLOOKUP($B20,luchthavens!$A$2:$J$479,10,FALSE)</f>
        <v>Az</v>
      </c>
      <c r="J20" s="10">
        <f>VLOOKUP($B20,luchthavens!$A$2:$K$479,11,FALSE)</f>
        <v>5160.7516133170311</v>
      </c>
      <c r="K20" s="21">
        <f>VLOOKUP($B20,luchthavens!$A$2:$M$479,13,FALSE)</f>
        <v>8.0304106457544098</v>
      </c>
      <c r="L20" t="s">
        <v>503</v>
      </c>
      <c r="M20" t="s">
        <v>524</v>
      </c>
      <c r="N20" s="13">
        <v>320</v>
      </c>
      <c r="O20" s="9" t="str">
        <f>IFERROR(INDEX(maatschappijen!$A$1:$A$1208,MATCH(A20,maatschappijen!$B$1:$B$1208,0)),INDEX(maatschappijen!$A$1:$A$1208,MATCH(A20,maatschappijen!$C$1:$C$1208,0)))</f>
        <v>Etihad Airways</v>
      </c>
      <c r="P20" s="9" t="str">
        <f>VLOOKUP(B20,luchthavens!A$1:F$479,6,FALSE)</f>
        <v>Abu Dhabi</v>
      </c>
      <c r="Q20" s="9" t="str">
        <f>VLOOKUP(N20,vliegtuigtypen!$A$1:$D$479,4,FALSE)</f>
        <v>Airbus A320-100/200</v>
      </c>
      <c r="R20" s="21">
        <f>GETPIVOTDATA("Som van Vluchten",$T$3,"Destnaam",$P20)</f>
        <v>2</v>
      </c>
      <c r="T20" s="7" t="s">
        <v>199</v>
      </c>
      <c r="U20" s="1">
        <v>4</v>
      </c>
      <c r="Y20" s="7" t="s">
        <v>1769</v>
      </c>
      <c r="Z20" s="1">
        <v>0.5</v>
      </c>
    </row>
    <row r="21" spans="1:26" x14ac:dyDescent="0.25">
      <c r="A21" s="19" t="s">
        <v>370</v>
      </c>
      <c r="B21" t="s">
        <v>193</v>
      </c>
      <c r="C21" s="9">
        <f>VLOOKUP(B21,luchthavens!A:G,7,FALSE)</f>
        <v>4</v>
      </c>
      <c r="D21" s="19" t="s">
        <v>1086</v>
      </c>
      <c r="E21" s="19">
        <f>IF(K21&gt;12,0.5,IF(K21&gt;5,1,2))</f>
        <v>1</v>
      </c>
      <c r="F21" s="19">
        <v>0</v>
      </c>
      <c r="G21" s="19">
        <f>IF(I21="Eur",0.75,1.25)</f>
        <v>0.75</v>
      </c>
      <c r="H21" s="19">
        <f>G21*E21</f>
        <v>0.75</v>
      </c>
      <c r="I21" s="9" t="str">
        <f>VLOOKUP($B21,luchthavens!$A$2:$J$479,10,FALSE)</f>
        <v>Eur</v>
      </c>
      <c r="J21" s="10">
        <f>VLOOKUP($B21,luchthavens!$A$2:$K$479,11,FALSE)</f>
        <v>3176.423224886616</v>
      </c>
      <c r="K21" s="21">
        <f>VLOOKUP($B21,luchthavens!$A$2:$M$479,13,FALSE)</f>
        <v>5.1862066223374823</v>
      </c>
      <c r="L21" t="s">
        <v>501</v>
      </c>
      <c r="M21" t="s">
        <v>506</v>
      </c>
      <c r="N21" s="13">
        <v>320</v>
      </c>
      <c r="O21" s="9" t="str">
        <f>IFERROR(INDEX(maatschappijen!$A$1:$A$1208,MATCH(A21,maatschappijen!$B$1:$B$1208,0)),INDEX(maatschappijen!$A$1:$A$1208,MATCH(A21,maatschappijen!$C$1:$C$1208,0)))</f>
        <v>Ryanair</v>
      </c>
      <c r="P21" s="9" t="str">
        <f>VLOOKUP(B21,luchthavens!A$1:F$479,6,FALSE)</f>
        <v>Gran Canaria</v>
      </c>
      <c r="Q21" s="9" t="str">
        <f>VLOOKUP(N21,vliegtuigtypen!$A$1:$D$479,4,FALSE)</f>
        <v>Airbus A320-100/200</v>
      </c>
      <c r="R21" s="21">
        <f>GETPIVOTDATA("Som van Vluchten",$T$3,"Destnaam",$P21)</f>
        <v>3</v>
      </c>
      <c r="T21" s="7" t="s">
        <v>486</v>
      </c>
      <c r="U21" s="1">
        <v>4</v>
      </c>
      <c r="Y21" s="7" t="s">
        <v>1791</v>
      </c>
      <c r="Z21" s="1">
        <v>0.5</v>
      </c>
    </row>
    <row r="22" spans="1:26" x14ac:dyDescent="0.25">
      <c r="A22" s="19" t="s">
        <v>370</v>
      </c>
      <c r="B22" t="s">
        <v>205</v>
      </c>
      <c r="C22" s="9">
        <f>VLOOKUP(B22,luchthavens!A:G,7,FALSE)</f>
        <v>2</v>
      </c>
      <c r="D22" s="19" t="s">
        <v>1086</v>
      </c>
      <c r="E22" s="19">
        <f>IF(K22&gt;12,0.5,IF(K22&gt;5,1,2))</f>
        <v>2</v>
      </c>
      <c r="F22" s="19">
        <v>0</v>
      </c>
      <c r="G22" s="19">
        <f>IF(I22="Eur",0.75,1.25)</f>
        <v>0.75</v>
      </c>
      <c r="H22" s="19">
        <f>G22*E22</f>
        <v>1.5</v>
      </c>
      <c r="I22" s="9" t="str">
        <f>VLOOKUP($B22,luchthavens!$A$2:$J$479,10,FALSE)</f>
        <v>Eur</v>
      </c>
      <c r="J22" s="10">
        <f>VLOOKUP($B22,luchthavens!$A$2:$K$479,11,FALSE)</f>
        <v>1593.5566480917669</v>
      </c>
      <c r="K22" s="21">
        <f>VLOOKUP($B22,luchthavens!$A$2:$M$479,13,FALSE)</f>
        <v>2.9174311955981991</v>
      </c>
      <c r="L22" t="s">
        <v>501</v>
      </c>
      <c r="M22" t="s">
        <v>506</v>
      </c>
      <c r="N22" s="13">
        <v>320</v>
      </c>
      <c r="O22" s="9" t="str">
        <f>IFERROR(INDEX(maatschappijen!$A$1:$A$1208,MATCH(A22,maatschappijen!$B$1:$B$1208,0)),INDEX(maatschappijen!$A$1:$A$1208,MATCH(A22,maatschappijen!$C$1:$C$1208,0)))</f>
        <v>Ryanair</v>
      </c>
      <c r="P22" s="9" t="str">
        <f>VLOOKUP(B22,luchthavens!A$1:F$479,6,FALSE)</f>
        <v>Alicante</v>
      </c>
      <c r="Q22" s="9" t="str">
        <f>VLOOKUP(N22,vliegtuigtypen!$A$1:$D$479,4,FALSE)</f>
        <v>Airbus A320-100/200</v>
      </c>
      <c r="R22" s="21">
        <f>GETPIVOTDATA("Som van Vluchten",$T$3,"Destnaam",$P22)</f>
        <v>4</v>
      </c>
      <c r="T22" s="7" t="s">
        <v>4012</v>
      </c>
      <c r="U22" s="1">
        <v>4</v>
      </c>
      <c r="Y22" s="7" t="s">
        <v>1047</v>
      </c>
      <c r="Z22" s="1">
        <v>0.5</v>
      </c>
    </row>
    <row r="23" spans="1:26" x14ac:dyDescent="0.25">
      <c r="A23" s="19" t="s">
        <v>370</v>
      </c>
      <c r="B23" t="s">
        <v>470</v>
      </c>
      <c r="C23" s="9">
        <f>VLOOKUP(B23,luchthavens!A:G,7,FALSE)</f>
        <v>4</v>
      </c>
      <c r="D23" s="19" t="s">
        <v>1085</v>
      </c>
      <c r="E23" s="19">
        <f>IF(K23&gt;12,0.5,IF(K23&gt;5,1,2))</f>
        <v>2</v>
      </c>
      <c r="F23" s="19">
        <v>0</v>
      </c>
      <c r="G23" s="19">
        <f>IF(I23="Eur",0.75,1.25)</f>
        <v>0.75</v>
      </c>
      <c r="H23" s="19">
        <f>G23*E23</f>
        <v>1.5</v>
      </c>
      <c r="I23" s="9" t="str">
        <f>VLOOKUP($B23,luchthavens!$A$2:$J$479,10,FALSE)</f>
        <v>Eur</v>
      </c>
      <c r="J23" s="10">
        <f>VLOOKUP($B23,luchthavens!$A$2:$K$479,11,FALSE)</f>
        <v>2620.306245645078</v>
      </c>
      <c r="K23" s="21">
        <f>VLOOKUP($B23,luchthavens!$A$2:$M$479,13,FALSE)</f>
        <v>4.3891056187579442</v>
      </c>
      <c r="L23" t="s">
        <v>501</v>
      </c>
      <c r="M23" t="s">
        <v>506</v>
      </c>
      <c r="N23" s="13">
        <v>320</v>
      </c>
      <c r="O23" s="9" t="str">
        <f>IFERROR(INDEX(maatschappijen!$A$1:$A$1208,MATCH(A23,maatschappijen!$B$1:$B$1208,0)),INDEX(maatschappijen!$A$1:$A$1208,MATCH(A23,maatschappijen!$C$1:$C$1208,0)))</f>
        <v>Ryanair</v>
      </c>
      <c r="P23" s="9" t="str">
        <f>VLOOKUP(B23,luchthavens!A$1:F$479,6,FALSE)</f>
        <v>Antalya</v>
      </c>
      <c r="Q23" s="9" t="str">
        <f>VLOOKUP(N23,vliegtuigtypen!$A$1:$D$479,4,FALSE)</f>
        <v>Airbus A320-100/200</v>
      </c>
      <c r="R23" s="21">
        <f>GETPIVOTDATA("Som van Vluchten",$T$3,"Destnaam",$P23)</f>
        <v>6</v>
      </c>
      <c r="T23" s="7" t="s">
        <v>177</v>
      </c>
      <c r="U23" s="1">
        <v>4</v>
      </c>
      <c r="Y23" s="7" t="s">
        <v>1795</v>
      </c>
      <c r="Z23" s="1">
        <v>2.5</v>
      </c>
    </row>
    <row r="24" spans="1:26" x14ac:dyDescent="0.25">
      <c r="A24" s="19" t="s">
        <v>371</v>
      </c>
      <c r="B24" t="s">
        <v>69</v>
      </c>
      <c r="C24" s="9">
        <f>VLOOKUP(B24,luchthavens!A:G,7,FALSE)</f>
        <v>3</v>
      </c>
      <c r="D24" s="19" t="s">
        <v>1085</v>
      </c>
      <c r="E24" s="19">
        <f>IF(K24&gt;12,0.5,IF(K24&gt;5,1,2))</f>
        <v>2</v>
      </c>
      <c r="F24" s="19">
        <v>0</v>
      </c>
      <c r="G24" s="19">
        <f>IF(I24="Eur",0.75,1.25)</f>
        <v>0.75</v>
      </c>
      <c r="H24" s="19">
        <f>G24*E24</f>
        <v>1.5</v>
      </c>
      <c r="I24" s="9" t="str">
        <f>VLOOKUP($B24,luchthavens!$A$2:$J$479,10,FALSE)</f>
        <v>Eur</v>
      </c>
      <c r="J24" s="10">
        <f>VLOOKUP($B24,luchthavens!$A$2:$K$479,11,FALSE)</f>
        <v>674.55052565537517</v>
      </c>
      <c r="K24" s="21">
        <f>VLOOKUP($B24,luchthavens!$A$2:$M$479,13,FALSE)</f>
        <v>1.6001890867727042</v>
      </c>
      <c r="L24" t="s">
        <v>501</v>
      </c>
      <c r="M24" t="s">
        <v>507</v>
      </c>
      <c r="N24" s="13">
        <v>320</v>
      </c>
      <c r="O24" s="9" t="str">
        <f>IFERROR(INDEX(maatschappijen!$A$1:$A$1208,MATCH(A24,maatschappijen!$B$1:$B$1208,0)),INDEX(maatschappijen!$A$1:$A$1208,MATCH(A24,maatschappijen!$C$1:$C$1208,0)))</f>
        <v>Transavia Holland</v>
      </c>
      <c r="P24" s="9" t="str">
        <f>VLOOKUP(B24,luchthavens!A$1:F$479,6,FALSE)</f>
        <v>Prague</v>
      </c>
      <c r="Q24" s="9" t="str">
        <f>VLOOKUP(N24,vliegtuigtypen!$A$1:$D$479,4,FALSE)</f>
        <v>Airbus A320-100/200</v>
      </c>
      <c r="R24" s="21">
        <f>GETPIVOTDATA("Som van Vluchten",$T$3,"Destnaam",$P24)</f>
        <v>6</v>
      </c>
      <c r="T24" s="7" t="s">
        <v>214</v>
      </c>
      <c r="U24" s="1">
        <v>4</v>
      </c>
      <c r="Y24" s="7" t="s">
        <v>1866</v>
      </c>
      <c r="Z24" s="1">
        <v>2</v>
      </c>
    </row>
    <row r="25" spans="1:26" x14ac:dyDescent="0.25">
      <c r="A25" s="19" t="s">
        <v>382</v>
      </c>
      <c r="B25" t="s">
        <v>99</v>
      </c>
      <c r="C25" s="9">
        <f>VLOOKUP(B25,luchthavens!A:G,7,FALSE)</f>
        <v>1</v>
      </c>
      <c r="D25" s="19" t="s">
        <v>1085</v>
      </c>
      <c r="E25" s="19">
        <f>IF(K25&gt;12,0.5,IF(K25&gt;5,1,2))</f>
        <v>2</v>
      </c>
      <c r="F25" s="19">
        <v>0</v>
      </c>
      <c r="G25" s="19">
        <f>IF(I25="Eur",0.75,1.25)</f>
        <v>0.75</v>
      </c>
      <c r="H25" s="19">
        <f>G25*E25</f>
        <v>1.5</v>
      </c>
      <c r="I25" s="9" t="str">
        <f>VLOOKUP($B25,luchthavens!$A$2:$J$479,10,FALSE)</f>
        <v>Eur</v>
      </c>
      <c r="J25" s="10">
        <f>VLOOKUP($B25,luchthavens!$A$2:$K$479,11,FALSE)</f>
        <v>329.35837714328153</v>
      </c>
      <c r="K25" s="21">
        <f>VLOOKUP($B25,luchthavens!$A$2:$M$479,13,FALSE)</f>
        <v>1.1054136739053702</v>
      </c>
      <c r="L25" t="s">
        <v>500</v>
      </c>
      <c r="M25" t="s">
        <v>521</v>
      </c>
      <c r="N25" s="13">
        <v>320</v>
      </c>
      <c r="O25" s="9" t="str">
        <f>IFERROR(INDEX(maatschappijen!$A$1:$A$1208,MATCH(A25,maatschappijen!$B$1:$B$1208,0)),INDEX(maatschappijen!$A$1:$A$1208,MATCH(A25,maatschappijen!$C$1:$C$1208,0)))</f>
        <v>Lufthansa</v>
      </c>
      <c r="P25" s="9" t="str">
        <f>VLOOKUP(B25,luchthavens!A$1:F$479,6,FALSE)</f>
        <v>Frankfurt</v>
      </c>
      <c r="Q25" s="9" t="str">
        <f>VLOOKUP(N25,vliegtuigtypen!$A$1:$D$479,4,FALSE)</f>
        <v>Airbus A320-100/200</v>
      </c>
      <c r="R25" s="21">
        <f>GETPIVOTDATA("Som van Vluchten",$T$3,"Destnaam",$P25)</f>
        <v>6</v>
      </c>
      <c r="T25" s="7" t="s">
        <v>162</v>
      </c>
      <c r="U25" s="1">
        <v>4</v>
      </c>
      <c r="Y25" s="7" t="s">
        <v>1875</v>
      </c>
      <c r="Z25" s="1">
        <v>2</v>
      </c>
    </row>
    <row r="26" spans="1:26" x14ac:dyDescent="0.25">
      <c r="A26" s="19" t="s">
        <v>382</v>
      </c>
      <c r="B26" t="s">
        <v>99</v>
      </c>
      <c r="C26" s="9">
        <f>VLOOKUP(B26,luchthavens!A:G,7,FALSE)</f>
        <v>1</v>
      </c>
      <c r="D26" s="19" t="s">
        <v>1085</v>
      </c>
      <c r="E26" s="19">
        <f>IF(K26&gt;12,0.5,IF(K26&gt;5,1,2))</f>
        <v>2</v>
      </c>
      <c r="F26" s="19">
        <v>0</v>
      </c>
      <c r="G26" s="19">
        <f>IF(I26="Eur",0.75,1.25)</f>
        <v>0.75</v>
      </c>
      <c r="H26" s="19">
        <f>G26*E26</f>
        <v>1.5</v>
      </c>
      <c r="I26" s="9" t="str">
        <f>VLOOKUP($B26,luchthavens!$A$2:$J$479,10,FALSE)</f>
        <v>Eur</v>
      </c>
      <c r="J26" s="10">
        <f>VLOOKUP($B26,luchthavens!$A$2:$K$479,11,FALSE)</f>
        <v>329.35837714328153</v>
      </c>
      <c r="K26" s="21">
        <f>VLOOKUP($B26,luchthavens!$A$2:$M$479,13,FALSE)</f>
        <v>1.1054136739053702</v>
      </c>
      <c r="L26" t="s">
        <v>500</v>
      </c>
      <c r="M26" t="s">
        <v>521</v>
      </c>
      <c r="N26" s="13">
        <v>320</v>
      </c>
      <c r="O26" s="9" t="str">
        <f>IFERROR(INDEX(maatschappijen!$A$1:$A$1208,MATCH(A26,maatschappijen!$B$1:$B$1208,0)),INDEX(maatschappijen!$A$1:$A$1208,MATCH(A26,maatschappijen!$C$1:$C$1208,0)))</f>
        <v>Lufthansa</v>
      </c>
      <c r="P26" s="9" t="str">
        <f>VLOOKUP(B26,luchthavens!A$1:F$479,6,FALSE)</f>
        <v>Frankfurt</v>
      </c>
      <c r="Q26" s="9" t="str">
        <f>VLOOKUP(N26,vliegtuigtypen!$A$1:$D$479,4,FALSE)</f>
        <v>Airbus A320-100/200</v>
      </c>
      <c r="R26" s="21">
        <f>GETPIVOTDATA("Som van Vluchten",$T$3,"Destnaam",$P26)</f>
        <v>6</v>
      </c>
      <c r="T26" s="7" t="s">
        <v>4009</v>
      </c>
      <c r="U26" s="1">
        <v>4</v>
      </c>
      <c r="Y26" s="7" t="s">
        <v>1885</v>
      </c>
      <c r="Z26" s="1">
        <v>2</v>
      </c>
    </row>
    <row r="27" spans="1:26" x14ac:dyDescent="0.25">
      <c r="A27" s="19" t="s">
        <v>382</v>
      </c>
      <c r="B27" t="s">
        <v>96</v>
      </c>
      <c r="C27" s="9">
        <f>VLOOKUP(B27,luchthavens!A:G,7,FALSE)</f>
        <v>1</v>
      </c>
      <c r="D27" s="19" t="s">
        <v>1085</v>
      </c>
      <c r="E27" s="19">
        <f>IF(K27&gt;12,0.5,IF(K27&gt;5,1,2))</f>
        <v>2</v>
      </c>
      <c r="F27" s="19">
        <v>0</v>
      </c>
      <c r="G27" s="19">
        <f>IF(I27="Eur",0.75,1.25)</f>
        <v>0.75</v>
      </c>
      <c r="H27" s="19">
        <f>G27*E27</f>
        <v>1.5</v>
      </c>
      <c r="I27" s="9" t="str">
        <f>VLOOKUP($B27,luchthavens!$A$2:$J$479,10,FALSE)</f>
        <v>Eur</v>
      </c>
      <c r="J27" s="10">
        <f>VLOOKUP($B27,luchthavens!$A$2:$K$479,11,FALSE)</f>
        <v>628.17586285687719</v>
      </c>
      <c r="K27" s="21">
        <f>VLOOKUP($B27,luchthavens!$A$2:$M$479,13,FALSE)</f>
        <v>1.5337187367615239</v>
      </c>
      <c r="L27" t="s">
        <v>500</v>
      </c>
      <c r="M27" t="s">
        <v>521</v>
      </c>
      <c r="N27" s="13">
        <v>320</v>
      </c>
      <c r="O27" s="9" t="str">
        <f>IFERROR(INDEX(maatschappijen!$A$1:$A$1208,MATCH(A27,maatschappijen!$B$1:$B$1208,0)),INDEX(maatschappijen!$A$1:$A$1208,MATCH(A27,maatschappijen!$C$1:$C$1208,0)))</f>
        <v>Lufthansa</v>
      </c>
      <c r="P27" s="9" t="str">
        <f>VLOOKUP(B27,luchthavens!A$1:F$479,6,FALSE)</f>
        <v>Munich</v>
      </c>
      <c r="Q27" s="9" t="str">
        <f>VLOOKUP(N27,vliegtuigtypen!$A$1:$D$479,4,FALSE)</f>
        <v>Airbus A320-100/200</v>
      </c>
      <c r="R27" s="21">
        <f>GETPIVOTDATA("Som van Vluchten",$T$3,"Destnaam",$P27)</f>
        <v>4</v>
      </c>
      <c r="T27" s="7" t="s">
        <v>229</v>
      </c>
      <c r="U27" s="1">
        <v>4</v>
      </c>
      <c r="Y27" s="7" t="s">
        <v>1905</v>
      </c>
      <c r="Z27" s="1">
        <v>5</v>
      </c>
    </row>
    <row r="28" spans="1:26" x14ac:dyDescent="0.25">
      <c r="A28" s="13" t="s">
        <v>1046</v>
      </c>
      <c r="B28" t="s">
        <v>50</v>
      </c>
      <c r="C28" s="9">
        <f>VLOOKUP(B28,luchthavens!A:G,7,FALSE)</f>
        <v>2</v>
      </c>
      <c r="D28" s="19" t="s">
        <v>1085</v>
      </c>
      <c r="E28" s="19">
        <f>IF(K28&gt;12,0.5,IF(K28&gt;5,1,2))</f>
        <v>0.5</v>
      </c>
      <c r="F28" s="19">
        <v>0</v>
      </c>
      <c r="G28" s="19">
        <f>IF(I28="Eur",0.75,1.25)</f>
        <v>1.25</v>
      </c>
      <c r="H28" s="19">
        <f>G28*E28</f>
        <v>0.625</v>
      </c>
      <c r="I28" s="9" t="str">
        <f>VLOOKUP($B28,luchthavens!$A$2:$J$479,10,FALSE)</f>
        <v>Az</v>
      </c>
      <c r="J28" s="10">
        <f>VLOOKUP($B28,luchthavens!$A$2:$K$479,11,FALSE)</f>
        <v>8879.8914499294951</v>
      </c>
      <c r="K28" s="21">
        <f>VLOOKUP($B28,luchthavens!$A$2:$M$479,13,FALSE)</f>
        <v>13.361177744898942</v>
      </c>
      <c r="L28" t="s">
        <v>503</v>
      </c>
      <c r="M28" t="s">
        <v>526</v>
      </c>
      <c r="N28" s="13">
        <v>320</v>
      </c>
      <c r="O28" s="9" t="str">
        <f>IFERROR(INDEX(maatschappijen!$A$1:$A$1208,MATCH(A28,maatschappijen!$B$1:$B$1208,0)),INDEX(maatschappijen!$A$1:$A$1208,MATCH(A28,maatschappijen!$C$1:$C$1208,0)))</f>
        <v>China Eastern Airlines</v>
      </c>
      <c r="P28" s="9" t="str">
        <f>VLOOKUP(B28,luchthavens!A$1:F$479,6,FALSE)</f>
        <v>Shanghai</v>
      </c>
      <c r="Q28" s="9" t="str">
        <f>VLOOKUP(N28,vliegtuigtypen!$A$1:$D$479,4,FALSE)</f>
        <v>Airbus A320-100/200</v>
      </c>
      <c r="R28" s="21">
        <f>GETPIVOTDATA("Som van Vluchten",$T$3,"Destnaam",$P28)</f>
        <v>0.5</v>
      </c>
      <c r="T28" s="7" t="s">
        <v>146</v>
      </c>
      <c r="U28" s="1">
        <v>4</v>
      </c>
      <c r="Y28" s="7" t="s">
        <v>2011</v>
      </c>
      <c r="Z28" s="1">
        <v>25</v>
      </c>
    </row>
    <row r="29" spans="1:26" x14ac:dyDescent="0.25">
      <c r="A29" s="13" t="s">
        <v>499</v>
      </c>
      <c r="B29" t="s">
        <v>198</v>
      </c>
      <c r="C29" s="9">
        <f>VLOOKUP(B29,luchthavens!A:G,7,FALSE)</f>
        <v>4</v>
      </c>
      <c r="D29" s="19" t="s">
        <v>1086</v>
      </c>
      <c r="E29" s="19">
        <f>IF(K29&gt;12,0.5,IF(K29&gt;5,1,2))</f>
        <v>1</v>
      </c>
      <c r="F29" s="19">
        <v>0</v>
      </c>
      <c r="G29" s="19">
        <f>IF(I29="Eur",0.75,1.25)</f>
        <v>0.75</v>
      </c>
      <c r="H29" s="19">
        <f>G29*E29</f>
        <v>0.75</v>
      </c>
      <c r="I29" s="9" t="str">
        <f>VLOOKUP($B29,luchthavens!$A$2:$J$479,10,FALSE)</f>
        <v>Eur</v>
      </c>
      <c r="J29" s="10">
        <f>VLOOKUP($B29,luchthavens!$A$2:$K$479,11,FALSE)</f>
        <v>3218.8606501815702</v>
      </c>
      <c r="K29" s="21">
        <f>VLOOKUP($B29,luchthavens!$A$2:$M$479,13,FALSE)</f>
        <v>5.2470335985935836</v>
      </c>
      <c r="L29" t="s">
        <v>502</v>
      </c>
      <c r="M29" t="s">
        <v>515</v>
      </c>
      <c r="N29" s="13">
        <v>320</v>
      </c>
      <c r="O29" s="9" t="str">
        <f>IFERROR(INDEX(maatschappijen!$A$1:$A$1208,MATCH(A29,maatschappijen!$B$1:$B$1208,0)),INDEX(maatschappijen!$A$1:$A$1208,MATCH(A29,maatschappijen!$C$1:$C$1208,0)))</f>
        <v>TUI Airlines</v>
      </c>
      <c r="P29" s="9" t="str">
        <f>VLOOKUP(B29,luchthavens!A$1:F$479,6,FALSE)</f>
        <v>Tenerife</v>
      </c>
      <c r="Q29" s="9" t="str">
        <f>VLOOKUP(N29,vliegtuigtypen!$A$1:$D$479,4,FALSE)</f>
        <v>Airbus A320-100/200</v>
      </c>
      <c r="R29" s="21">
        <f>GETPIVOTDATA("Som van Vluchten",$T$3,"Destnaam",$P29)</f>
        <v>4</v>
      </c>
      <c r="T29" s="7" t="s">
        <v>211</v>
      </c>
      <c r="U29" s="1">
        <v>4</v>
      </c>
      <c r="Y29" s="7" t="s">
        <v>1958</v>
      </c>
      <c r="Z29" s="1">
        <v>2</v>
      </c>
    </row>
    <row r="30" spans="1:26" x14ac:dyDescent="0.25">
      <c r="A30" s="13" t="s">
        <v>499</v>
      </c>
      <c r="B30" t="s">
        <v>473</v>
      </c>
      <c r="C30" s="9">
        <f>VLOOKUP(B30,luchthavens!A:G,7,FALSE)</f>
        <v>4</v>
      </c>
      <c r="D30" s="19" t="s">
        <v>1086</v>
      </c>
      <c r="E30" s="19">
        <f>IF(K30&gt;12,0.5,IF(K30&gt;5,1,2))</f>
        <v>2</v>
      </c>
      <c r="F30" s="19">
        <v>0</v>
      </c>
      <c r="G30" s="19">
        <f>IF(I30="Eur",0.75,1.25)</f>
        <v>0.75</v>
      </c>
      <c r="H30" s="19">
        <f>G30*E30</f>
        <v>1.5</v>
      </c>
      <c r="I30" s="9" t="str">
        <f>VLOOKUP($B30,luchthavens!$A$2:$J$479,10,FALSE)</f>
        <v>Eur</v>
      </c>
      <c r="J30" s="10">
        <f>VLOOKUP($B30,luchthavens!$A$2:$K$479,11,FALSE)</f>
        <v>2416.3223826328453</v>
      </c>
      <c r="K30" s="21">
        <f>VLOOKUP($B30,luchthavens!$A$2:$M$479,13,FALSE)</f>
        <v>4.0967287484404116</v>
      </c>
      <c r="L30" t="s">
        <v>502</v>
      </c>
      <c r="M30" t="s">
        <v>515</v>
      </c>
      <c r="N30" s="13">
        <v>320</v>
      </c>
      <c r="O30" s="9" t="str">
        <f>IFERROR(INDEX(maatschappijen!$A$1:$A$1208,MATCH(A30,maatschappijen!$B$1:$B$1208,0)),INDEX(maatschappijen!$A$1:$A$1208,MATCH(A30,maatschappijen!$C$1:$C$1208,0)))</f>
        <v>TUI Airlines</v>
      </c>
      <c r="P30" s="9" t="str">
        <f>VLOOKUP(B30,luchthavens!A$1:F$479,6,FALSE)</f>
        <v>Kos</v>
      </c>
      <c r="Q30" s="9" t="str">
        <f>VLOOKUP(N30,vliegtuigtypen!$A$1:$D$479,4,FALSE)</f>
        <v>Airbus A320-100/200</v>
      </c>
      <c r="R30" s="21">
        <f>GETPIVOTDATA("Som van Vluchten",$T$3,"Destnaam",$P30)</f>
        <v>6</v>
      </c>
      <c r="T30" s="7" t="s">
        <v>250</v>
      </c>
      <c r="U30" s="1">
        <v>4</v>
      </c>
      <c r="Y30" s="7" t="s">
        <v>1961</v>
      </c>
      <c r="Z30" s="1">
        <v>1</v>
      </c>
    </row>
    <row r="31" spans="1:26" x14ac:dyDescent="0.25">
      <c r="A31" s="13" t="s">
        <v>374</v>
      </c>
      <c r="B31" t="s">
        <v>73</v>
      </c>
      <c r="C31" s="9">
        <f>VLOOKUP(B31,luchthavens!A:G,7,FALSE)</f>
        <v>2</v>
      </c>
      <c r="D31" s="19" t="s">
        <v>1085</v>
      </c>
      <c r="E31" s="19">
        <f>IF(K31&gt;12,0.5,IF(K31&gt;5,1,2))</f>
        <v>2</v>
      </c>
      <c r="F31" s="19">
        <v>0</v>
      </c>
      <c r="G31" s="19">
        <f>IF(I31="Eur",0.75,1.25)</f>
        <v>0.75</v>
      </c>
      <c r="H31" s="19">
        <f>G31*E31</f>
        <v>1.5</v>
      </c>
      <c r="I31" s="9" t="str">
        <f>VLOOKUP($B31,luchthavens!$A$2:$J$479,10,FALSE)</f>
        <v>Eur</v>
      </c>
      <c r="J31" s="10">
        <f>VLOOKUP($B31,luchthavens!$A$2:$K$479,11,FALSE)</f>
        <v>633.37746879510416</v>
      </c>
      <c r="K31" s="21">
        <f>VLOOKUP($B31,luchthavens!$A$2:$M$479,13,FALSE)</f>
        <v>1.5411743719396493</v>
      </c>
      <c r="L31" t="s">
        <v>502</v>
      </c>
      <c r="M31" t="s">
        <v>516</v>
      </c>
      <c r="N31" s="13">
        <v>320</v>
      </c>
      <c r="O31" s="9" t="str">
        <f>IFERROR(INDEX(maatschappijen!$A$1:$A$1208,MATCH(A31,maatschappijen!$B$1:$B$1208,0)),INDEX(maatschappijen!$A$1:$A$1208,MATCH(A31,maatschappijen!$C$1:$C$1208,0)))</f>
        <v>Scandinavian Airlines System</v>
      </c>
      <c r="P31" s="9" t="str">
        <f>VLOOKUP(B31,luchthavens!A$1:F$479,6,FALSE)</f>
        <v>Copenhagen</v>
      </c>
      <c r="Q31" s="9" t="str">
        <f>VLOOKUP(N31,vliegtuigtypen!$A$1:$D$479,4,FALSE)</f>
        <v>Airbus A320-100/200</v>
      </c>
      <c r="R31" s="21">
        <f>GETPIVOTDATA("Som van Vluchten",$T$3,"Destnaam",$P31)</f>
        <v>6</v>
      </c>
      <c r="T31" s="7" t="s">
        <v>15</v>
      </c>
      <c r="U31" s="1">
        <v>4</v>
      </c>
      <c r="Y31" s="7" t="s">
        <v>970</v>
      </c>
      <c r="Z31" s="1">
        <v>1</v>
      </c>
    </row>
    <row r="32" spans="1:26" x14ac:dyDescent="0.25">
      <c r="A32" s="13" t="s">
        <v>2819</v>
      </c>
      <c r="B32" t="s">
        <v>216</v>
      </c>
      <c r="C32" s="9">
        <f>VLOOKUP(B32,luchthavens!A:G,7,FALSE)</f>
        <v>1</v>
      </c>
      <c r="D32" s="19" t="s">
        <v>1085</v>
      </c>
      <c r="E32" s="19">
        <f>IF(K32&gt;12,0.5,IF(K32&gt;5,1,2))</f>
        <v>2</v>
      </c>
      <c r="F32" s="19">
        <v>0</v>
      </c>
      <c r="G32" s="19">
        <f>IF(I32="Eur",0.75,1.25)</f>
        <v>0.75</v>
      </c>
      <c r="H32" s="19">
        <f>G32*E32</f>
        <v>1.5</v>
      </c>
      <c r="I32" s="9" t="str">
        <f>VLOOKUP($B32,luchthavens!$A$2:$J$479,10,FALSE)</f>
        <v>Eur</v>
      </c>
      <c r="J32" s="10">
        <f>VLOOKUP($B32,luchthavens!$A$2:$K$479,11,FALSE)</f>
        <v>566.98980793614703</v>
      </c>
      <c r="K32" s="21">
        <f>VLOOKUP($B32,luchthavens!$A$2:$M$479,13,FALSE)</f>
        <v>1.4460187247084775</v>
      </c>
      <c r="L32" t="s">
        <v>502</v>
      </c>
      <c r="M32" t="s">
        <v>514</v>
      </c>
      <c r="N32" s="13">
        <v>321</v>
      </c>
      <c r="O32" s="9" t="str">
        <f>IFERROR(INDEX(maatschappijen!$A$1:$A$1208,MATCH(A32,maatschappijen!$B$1:$B$1208,0)),INDEX(maatschappijen!$A$1:$A$1208,MATCH(A32,maatschappijen!$C$1:$C$1208,0)))</f>
        <v>Swissair</v>
      </c>
      <c r="P32" s="9" t="str">
        <f>VLOOKUP(B32,luchthavens!A$1:F$479,6,FALSE)</f>
        <v>Zurich</v>
      </c>
      <c r="Q32" s="9" t="str">
        <f>VLOOKUP(N32,vliegtuigtypen!$A$1:$D$479,4,FALSE)</f>
        <v>Airbus A321-100/200</v>
      </c>
      <c r="R32" s="21">
        <f>GETPIVOTDATA("Som van Vluchten",$T$3,"Destnaam",$P32)</f>
        <v>2</v>
      </c>
      <c r="T32" s="7" t="s">
        <v>206</v>
      </c>
      <c r="U32" s="1">
        <v>4</v>
      </c>
      <c r="Y32" s="7" t="s">
        <v>1055</v>
      </c>
      <c r="Z32" s="1">
        <v>1</v>
      </c>
    </row>
    <row r="33" spans="1:26" x14ac:dyDescent="0.25">
      <c r="A33" s="13" t="s">
        <v>388</v>
      </c>
      <c r="B33" t="s">
        <v>175</v>
      </c>
      <c r="C33" s="9">
        <f>VLOOKUP(B33,luchthavens!A:G,7,FALSE)</f>
        <v>1</v>
      </c>
      <c r="D33" s="19" t="s">
        <v>1085</v>
      </c>
      <c r="E33" s="19">
        <f>IF(K33&gt;12,0.5,IF(K33&gt;5,1,2))</f>
        <v>2</v>
      </c>
      <c r="F33" s="19">
        <v>0</v>
      </c>
      <c r="G33" s="19">
        <f>IF(I33="Eur",0.75,1.25)</f>
        <v>1.25</v>
      </c>
      <c r="H33" s="19">
        <f>G33*E33</f>
        <v>2.5</v>
      </c>
      <c r="I33" s="9" t="str">
        <f>VLOOKUP($B33,luchthavens!$A$2:$J$479,10,FALSE)</f>
        <v>Az</v>
      </c>
      <c r="J33" s="10">
        <f>VLOOKUP($B33,luchthavens!$A$2:$K$479,11,FALSE)</f>
        <v>2134.2772833438885</v>
      </c>
      <c r="K33" s="21">
        <f>VLOOKUP($B33,luchthavens!$A$2:$M$479,13,FALSE)</f>
        <v>3.69246410612624</v>
      </c>
      <c r="L33" t="s">
        <v>503</v>
      </c>
      <c r="M33" t="s">
        <v>527</v>
      </c>
      <c r="N33" s="13">
        <v>321</v>
      </c>
      <c r="O33" s="9" t="str">
        <f>IFERROR(INDEX(maatschappijen!$A$1:$A$1208,MATCH(A33,maatschappijen!$B$1:$B$1208,0)),INDEX(maatschappijen!$A$1:$A$1208,MATCH(A33,maatschappijen!$C$1:$C$1208,0)))</f>
        <v>Aeroflot Russian Airlines</v>
      </c>
      <c r="P33" s="9" t="str">
        <f>VLOOKUP(B33,luchthavens!A$1:F$479,6,FALSE)</f>
        <v>Moscow</v>
      </c>
      <c r="Q33" s="9" t="str">
        <f>VLOOKUP(N33,vliegtuigtypen!$A$1:$D$479,4,FALSE)</f>
        <v>Airbus A321-100/200</v>
      </c>
      <c r="R33" s="21">
        <f>GETPIVOTDATA("Som van Vluchten",$T$3,"Destnaam",$P33)</f>
        <v>4</v>
      </c>
      <c r="T33" s="7" t="s">
        <v>183</v>
      </c>
      <c r="U33" s="1">
        <v>4</v>
      </c>
      <c r="Y33" s="7" t="s">
        <v>1082</v>
      </c>
      <c r="Z33" s="1">
        <v>2</v>
      </c>
    </row>
    <row r="34" spans="1:26" x14ac:dyDescent="0.25">
      <c r="A34" s="13" t="s">
        <v>386</v>
      </c>
      <c r="B34" t="s">
        <v>231</v>
      </c>
      <c r="C34" s="9">
        <f>VLOOKUP(B34,luchthavens!A:G,7,FALSE)</f>
        <v>2</v>
      </c>
      <c r="D34" s="19" t="s">
        <v>1085</v>
      </c>
      <c r="E34" s="19">
        <f>IF(K34&gt;12,0.5,IF(K34&gt;5,1,2))</f>
        <v>2</v>
      </c>
      <c r="F34" s="19">
        <v>0</v>
      </c>
      <c r="G34" s="19">
        <f>IF(I34="Eur",0.75,1.25)</f>
        <v>0.75</v>
      </c>
      <c r="H34" s="19">
        <f>G34*E34</f>
        <v>1.5</v>
      </c>
      <c r="I34" s="9" t="str">
        <f>VLOOKUP($B34,luchthavens!$A$2:$J$479,10,FALSE)</f>
        <v>Eur</v>
      </c>
      <c r="J34" s="10">
        <f>VLOOKUP($B34,luchthavens!$A$2:$K$479,11,FALSE)</f>
        <v>2502.8483274107039</v>
      </c>
      <c r="K34" s="21">
        <f>VLOOKUP($B34,luchthavens!$A$2:$M$479,13,FALSE)</f>
        <v>4.2207492692886754</v>
      </c>
      <c r="L34" t="s">
        <v>502</v>
      </c>
      <c r="M34" t="s">
        <v>513</v>
      </c>
      <c r="N34" s="13">
        <v>321</v>
      </c>
      <c r="O34" s="9" t="str">
        <f>IFERROR(INDEX(maatschappijen!$A$1:$A$1208,MATCH(A34,maatschappijen!$B$1:$B$1208,0)),INDEX(maatschappijen!$A$1:$A$1208,MATCH(A34,maatschappijen!$C$1:$C$1208,0)))</f>
        <v>Turkish Airlines</v>
      </c>
      <c r="P34" s="9" t="str">
        <f>VLOOKUP(B34,luchthavens!A$1:F$479,6,FALSE)</f>
        <v>Ankara</v>
      </c>
      <c r="Q34" s="9" t="str">
        <f>VLOOKUP(N34,vliegtuigtypen!$A$1:$D$479,4,FALSE)</f>
        <v>Airbus A321-100/200</v>
      </c>
      <c r="R34" s="21">
        <f>GETPIVOTDATA("Som van Vluchten",$T$3,"Destnaam",$P34)</f>
        <v>2</v>
      </c>
      <c r="T34" s="7" t="s">
        <v>204</v>
      </c>
      <c r="U34" s="1">
        <v>4</v>
      </c>
      <c r="Y34" s="7" t="s">
        <v>1941</v>
      </c>
      <c r="Z34" s="1">
        <v>1</v>
      </c>
    </row>
    <row r="35" spans="1:26" x14ac:dyDescent="0.25">
      <c r="A35" s="13" t="s">
        <v>386</v>
      </c>
      <c r="B35" t="s">
        <v>227</v>
      </c>
      <c r="C35" s="9">
        <f>VLOOKUP(B35,luchthavens!A:G,7,FALSE)</f>
        <v>2</v>
      </c>
      <c r="D35" s="19" t="s">
        <v>1085</v>
      </c>
      <c r="E35" s="19">
        <f>IF(K35&gt;12,0.5,IF(K35&gt;5,1,2))</f>
        <v>2</v>
      </c>
      <c r="F35" s="19">
        <v>0</v>
      </c>
      <c r="G35" s="19">
        <f>IF(I35="Eur",0.75,1.25)</f>
        <v>0.75</v>
      </c>
      <c r="H35" s="19">
        <f>G35*E35</f>
        <v>1.5</v>
      </c>
      <c r="I35" s="9" t="str">
        <f>VLOOKUP($B35,luchthavens!$A$2:$J$479,10,FALSE)</f>
        <v>Eur</v>
      </c>
      <c r="J35" s="10">
        <f>VLOOKUP($B35,luchthavens!$A$2:$K$479,11,FALSE)</f>
        <v>2176.7286176584958</v>
      </c>
      <c r="K35" s="21">
        <f>VLOOKUP($B35,luchthavens!$A$2:$M$479,13,FALSE)</f>
        <v>3.7533110186438434</v>
      </c>
      <c r="L35" t="s">
        <v>502</v>
      </c>
      <c r="M35" t="s">
        <v>513</v>
      </c>
      <c r="N35" s="13">
        <v>321</v>
      </c>
      <c r="O35" s="9" t="str">
        <f>IFERROR(INDEX(maatschappijen!$A$1:$A$1208,MATCH(A35,maatschappijen!$B$1:$B$1208,0)),INDEX(maatschappijen!$A$1:$A$1208,MATCH(A35,maatschappijen!$C$1:$C$1208,0)))</f>
        <v>Turkish Airlines</v>
      </c>
      <c r="P35" s="9" t="str">
        <f>VLOOKUP(B35,luchthavens!A$1:F$479,6,FALSE)</f>
        <v>Istanbul</v>
      </c>
      <c r="Q35" s="9" t="str">
        <f>VLOOKUP(N35,vliegtuigtypen!$A$1:$D$479,4,FALSE)</f>
        <v>Airbus A321-100/200</v>
      </c>
      <c r="R35" s="21">
        <f>GETPIVOTDATA("Som van Vluchten",$T$3,"Destnaam",$P35)</f>
        <v>4</v>
      </c>
      <c r="T35" s="7" t="s">
        <v>282</v>
      </c>
      <c r="U35" s="1">
        <v>3</v>
      </c>
      <c r="Y35" s="7" t="s">
        <v>2021</v>
      </c>
      <c r="Z35" s="1">
        <v>2</v>
      </c>
    </row>
    <row r="36" spans="1:26" x14ac:dyDescent="0.25">
      <c r="A36" s="13" t="s">
        <v>383</v>
      </c>
      <c r="B36" t="s">
        <v>80</v>
      </c>
      <c r="C36" s="9">
        <f>VLOOKUP(B36,luchthavens!A:G,7,FALSE)</f>
        <v>1</v>
      </c>
      <c r="D36" s="19" t="s">
        <v>1085</v>
      </c>
      <c r="E36" s="19">
        <f>IF(K36&gt;12,0.5,IF(K36&gt;5,1,2))</f>
        <v>2</v>
      </c>
      <c r="F36" s="19">
        <v>0</v>
      </c>
      <c r="G36" s="19">
        <f>IF(I36="Eur",0.75,1.25)</f>
        <v>0.75</v>
      </c>
      <c r="H36" s="19">
        <f>G36*E36</f>
        <v>1.5</v>
      </c>
      <c r="I36" s="9" t="str">
        <f>VLOOKUP($B36,luchthavens!$A$2:$J$479,10,FALSE)</f>
        <v>Eur</v>
      </c>
      <c r="J36" s="10">
        <f>VLOOKUP($B36,luchthavens!$A$2:$K$479,11,FALSE)</f>
        <v>1523.9231406741771</v>
      </c>
      <c r="K36" s="21">
        <f>VLOOKUP($B36,luchthavens!$A$2:$M$479,13,FALSE)</f>
        <v>2.817623168299654</v>
      </c>
      <c r="L36" t="s">
        <v>501</v>
      </c>
      <c r="M36" t="s">
        <v>509</v>
      </c>
      <c r="N36" s="13">
        <v>332</v>
      </c>
      <c r="O36" s="9" t="str">
        <f>IFERROR(INDEX(maatschappijen!$A$1:$A$1208,MATCH(A36,maatschappijen!$B$1:$B$1208,0)),INDEX(maatschappijen!$A$1:$A$1208,MATCH(A36,maatschappijen!$C$1:$C$1208,0)))</f>
        <v>Finnair</v>
      </c>
      <c r="P36" s="9" t="str">
        <f>VLOOKUP(B36,luchthavens!A$1:F$479,6,FALSE)</f>
        <v>Helsinki</v>
      </c>
      <c r="Q36" s="9" t="str">
        <f>VLOOKUP(N36,vliegtuigtypen!$A$1:$D$479,4,FALSE)</f>
        <v>Airbus A330-200</v>
      </c>
      <c r="R36" s="21">
        <f>GETPIVOTDATA("Som van Vluchten",$T$3,"Destnaam",$P36)</f>
        <v>6</v>
      </c>
      <c r="T36" s="7" t="s">
        <v>122</v>
      </c>
      <c r="U36" s="1">
        <v>3</v>
      </c>
      <c r="Y36" s="7" t="s">
        <v>1059</v>
      </c>
      <c r="Z36" s="1">
        <v>0.5</v>
      </c>
    </row>
    <row r="37" spans="1:26" x14ac:dyDescent="0.25">
      <c r="A37" s="19" t="s">
        <v>370</v>
      </c>
      <c r="B37" t="s">
        <v>118</v>
      </c>
      <c r="C37" s="9">
        <f>VLOOKUP(B37,luchthavens!A:G,7,FALSE)</f>
        <v>2</v>
      </c>
      <c r="D37" s="19" t="s">
        <v>1086</v>
      </c>
      <c r="E37" s="19">
        <v>1</v>
      </c>
      <c r="F37" s="19">
        <v>0</v>
      </c>
      <c r="G37" s="19">
        <f>IF(I37="Eur",0.75,1.25)</f>
        <v>0.75</v>
      </c>
      <c r="H37" s="19">
        <f>G37*E37</f>
        <v>0.75</v>
      </c>
      <c r="I37" s="9" t="str">
        <f>VLOOKUP($B37,luchthavens!$A$2:$J$479,10,FALSE)</f>
        <v>Eur</v>
      </c>
      <c r="J37" s="10">
        <f>VLOOKUP($B37,luchthavens!$A$2:$K$479,11,FALSE)</f>
        <v>780.20989150006517</v>
      </c>
      <c r="K37" s="21">
        <f>VLOOKUP($B37,luchthavens!$A$2:$M$479,13,FALSE)</f>
        <v>1.7516341778167601</v>
      </c>
      <c r="L37" t="s">
        <v>501</v>
      </c>
      <c r="M37" t="s">
        <v>506</v>
      </c>
      <c r="N37" s="13">
        <v>332</v>
      </c>
      <c r="O37" s="9" t="str">
        <f>IFERROR(INDEX(maatschappijen!$A$1:$A$1208,MATCH(A37,maatschappijen!$B$1:$B$1208,0)),INDEX(maatschappijen!$A$1:$A$1208,MATCH(A37,maatschappijen!$C$1:$C$1208,0)))</f>
        <v>Ryanair</v>
      </c>
      <c r="P37" s="9" t="str">
        <f>VLOOKUP(B37,luchthavens!A$1:F$479,6,FALSE)</f>
        <v>Dublin</v>
      </c>
      <c r="Q37" s="9" t="str">
        <f>VLOOKUP(N37,vliegtuigtypen!$A$1:$D$479,4,FALSE)</f>
        <v>Airbus A330-200</v>
      </c>
      <c r="R37" s="21">
        <f>GETPIVOTDATA("Som van Vluchten",$T$3,"Destnaam",$P37)</f>
        <v>5</v>
      </c>
      <c r="T37" s="7" t="s">
        <v>46</v>
      </c>
      <c r="U37" s="1">
        <v>3</v>
      </c>
      <c r="Y37" s="7" t="s">
        <v>2184</v>
      </c>
      <c r="Z37" s="1">
        <v>2</v>
      </c>
    </row>
    <row r="38" spans="1:26" x14ac:dyDescent="0.25">
      <c r="A38" s="19" t="s">
        <v>370</v>
      </c>
      <c r="B38" t="s">
        <v>118</v>
      </c>
      <c r="C38" s="9">
        <f>VLOOKUP(B38,luchthavens!A:G,7,FALSE)</f>
        <v>2</v>
      </c>
      <c r="D38" s="19" t="s">
        <v>1085</v>
      </c>
      <c r="E38" s="19">
        <f>IF(K38&gt;12,0.5,IF(K38&gt;5,1,2))</f>
        <v>2</v>
      </c>
      <c r="F38" s="19">
        <v>0</v>
      </c>
      <c r="G38" s="19">
        <f>IF(I38="Eur",0.75,1.25)</f>
        <v>0.75</v>
      </c>
      <c r="H38" s="19">
        <f>G38*E38</f>
        <v>1.5</v>
      </c>
      <c r="I38" s="9" t="str">
        <f>VLOOKUP($B38,luchthavens!$A$2:$J$479,10,FALSE)</f>
        <v>Eur</v>
      </c>
      <c r="J38" s="10">
        <f>VLOOKUP($B38,luchthavens!$A$2:$K$479,11,FALSE)</f>
        <v>780.20989150006517</v>
      </c>
      <c r="K38" s="21">
        <f>VLOOKUP($B38,luchthavens!$A$2:$M$479,13,FALSE)</f>
        <v>1.7516341778167601</v>
      </c>
      <c r="L38" t="s">
        <v>501</v>
      </c>
      <c r="M38" t="s">
        <v>506</v>
      </c>
      <c r="N38" s="13">
        <v>332</v>
      </c>
      <c r="O38" s="9" t="str">
        <f>IFERROR(INDEX(maatschappijen!$A$1:$A$1208,MATCH(A38,maatschappijen!$B$1:$B$1208,0)),INDEX(maatschappijen!$A$1:$A$1208,MATCH(A38,maatschappijen!$C$1:$C$1208,0)))</f>
        <v>Ryanair</v>
      </c>
      <c r="P38" s="9" t="str">
        <f>VLOOKUP(B38,luchthavens!A$1:F$479,6,FALSE)</f>
        <v>Dublin</v>
      </c>
      <c r="Q38" s="9" t="str">
        <f>VLOOKUP(N38,vliegtuigtypen!$A$1:$D$479,4,FALSE)</f>
        <v>Airbus A330-200</v>
      </c>
      <c r="R38" s="21">
        <f>GETPIVOTDATA("Som van Vluchten",$T$3,"Destnaam",$P38)</f>
        <v>5</v>
      </c>
      <c r="T38" s="7" t="s">
        <v>194</v>
      </c>
      <c r="U38" s="1">
        <v>3</v>
      </c>
      <c r="Y38" s="7" t="s">
        <v>2224</v>
      </c>
      <c r="Z38" s="1">
        <v>1</v>
      </c>
    </row>
    <row r="39" spans="1:26" x14ac:dyDescent="0.25">
      <c r="A39" s="19" t="s">
        <v>370</v>
      </c>
      <c r="B39" t="s">
        <v>171</v>
      </c>
      <c r="C39" s="9">
        <f>VLOOKUP(B39,luchthavens!A:G,7,FALSE)</f>
        <v>3</v>
      </c>
      <c r="D39" s="19" t="s">
        <v>1085</v>
      </c>
      <c r="E39" s="19">
        <f>IF(K39&gt;12,0.5,IF(K39&gt;5,1,2))</f>
        <v>2</v>
      </c>
      <c r="F39" s="19">
        <v>0</v>
      </c>
      <c r="G39" s="19">
        <f>IF(I39="Eur",0.75,1.25)</f>
        <v>0.75</v>
      </c>
      <c r="H39" s="19">
        <f>G39*E39</f>
        <v>1.5</v>
      </c>
      <c r="I39" s="9" t="str">
        <f>VLOOKUP($B39,luchthavens!$A$2:$J$479,10,FALSE)</f>
        <v>Eur</v>
      </c>
      <c r="J39" s="10">
        <f>VLOOKUP($B39,luchthavens!$A$2:$K$479,11,FALSE)</f>
        <v>1841.0513119403968</v>
      </c>
      <c r="K39" s="21">
        <f>VLOOKUP($B39,luchthavens!$A$2:$M$479,13,FALSE)</f>
        <v>3.2721735471145688</v>
      </c>
      <c r="L39" t="s">
        <v>501</v>
      </c>
      <c r="M39" t="s">
        <v>506</v>
      </c>
      <c r="N39" s="13">
        <v>332</v>
      </c>
      <c r="O39" s="9" t="str">
        <f>IFERROR(INDEX(maatschappijen!$A$1:$A$1208,MATCH(A39,maatschappijen!$B$1:$B$1208,0)),INDEX(maatschappijen!$A$1:$A$1208,MATCH(A39,maatschappijen!$C$1:$C$1208,0)))</f>
        <v>Ryanair</v>
      </c>
      <c r="P39" s="9" t="str">
        <f>VLOOKUP(B39,luchthavens!A$1:F$479,6,FALSE)</f>
        <v>Lisbon</v>
      </c>
      <c r="Q39" s="9" t="str">
        <f>VLOOKUP(N39,vliegtuigtypen!$A$1:$D$479,4,FALSE)</f>
        <v>Airbus A330-200</v>
      </c>
      <c r="R39" s="21">
        <f>GETPIVOTDATA("Som van Vluchten",$T$3,"Destnaam",$P39)</f>
        <v>10</v>
      </c>
      <c r="T39" s="7" t="s">
        <v>54</v>
      </c>
      <c r="U39" s="1">
        <v>3</v>
      </c>
      <c r="Y39" s="7" t="s">
        <v>2257</v>
      </c>
      <c r="Z39" s="1">
        <v>0.5</v>
      </c>
    </row>
    <row r="40" spans="1:26" x14ac:dyDescent="0.25">
      <c r="A40" s="19" t="s">
        <v>371</v>
      </c>
      <c r="B40" t="s">
        <v>193</v>
      </c>
      <c r="C40" s="9">
        <f>VLOOKUP(B40,luchthavens!A:G,7,FALSE)</f>
        <v>4</v>
      </c>
      <c r="D40" s="19" t="s">
        <v>1086</v>
      </c>
      <c r="E40" s="19">
        <f>IF(K40&gt;12,0.5,IF(K40&gt;5,1,2))</f>
        <v>1</v>
      </c>
      <c r="F40" s="19">
        <v>0</v>
      </c>
      <c r="G40" s="19">
        <f>IF(I40="Eur",0.75,1.25)</f>
        <v>0.75</v>
      </c>
      <c r="H40" s="19">
        <f>G40*E40</f>
        <v>0.75</v>
      </c>
      <c r="I40" s="9" t="str">
        <f>VLOOKUP($B40,luchthavens!$A$2:$J$479,10,FALSE)</f>
        <v>Eur</v>
      </c>
      <c r="J40" s="10">
        <f>VLOOKUP($B40,luchthavens!$A$2:$K$479,11,FALSE)</f>
        <v>3176.423224886616</v>
      </c>
      <c r="K40" s="21">
        <f>VLOOKUP($B40,luchthavens!$A$2:$M$479,13,FALSE)</f>
        <v>5.1862066223374823</v>
      </c>
      <c r="L40" t="s">
        <v>501</v>
      </c>
      <c r="M40" t="s">
        <v>507</v>
      </c>
      <c r="N40" s="13">
        <v>332</v>
      </c>
      <c r="O40" s="9" t="str">
        <f>IFERROR(INDEX(maatschappijen!$A$1:$A$1208,MATCH(A40,maatschappijen!$B$1:$B$1208,0)),INDEX(maatschappijen!$A$1:$A$1208,MATCH(A40,maatschappijen!$C$1:$C$1208,0)))</f>
        <v>Transavia Holland</v>
      </c>
      <c r="P40" s="9" t="str">
        <f>VLOOKUP(B40,luchthavens!A$1:F$479,6,FALSE)</f>
        <v>Gran Canaria</v>
      </c>
      <c r="Q40" s="9" t="str">
        <f>VLOOKUP(N40,vliegtuigtypen!$A$1:$D$479,4,FALSE)</f>
        <v>Airbus A330-200</v>
      </c>
      <c r="R40" s="21">
        <f>GETPIVOTDATA("Som van Vluchten",$T$3,"Destnaam",$P40)</f>
        <v>3</v>
      </c>
      <c r="T40" s="7" t="s">
        <v>208</v>
      </c>
      <c r="U40" s="1">
        <v>3</v>
      </c>
      <c r="Y40" s="7" t="s">
        <v>1062</v>
      </c>
      <c r="Z40" s="1">
        <v>1</v>
      </c>
    </row>
    <row r="41" spans="1:26" x14ac:dyDescent="0.25">
      <c r="A41" s="19" t="s">
        <v>371</v>
      </c>
      <c r="B41" t="s">
        <v>198</v>
      </c>
      <c r="C41" s="9">
        <f>VLOOKUP(B41,luchthavens!A:G,7,FALSE)</f>
        <v>4</v>
      </c>
      <c r="D41" s="19" t="s">
        <v>1085</v>
      </c>
      <c r="E41" s="19">
        <f>IF(K41&gt;12,0.5,IF(K41&gt;5,1,2))</f>
        <v>1</v>
      </c>
      <c r="F41" s="19">
        <v>0</v>
      </c>
      <c r="G41" s="19">
        <f>IF(I41="Eur",0.75,1.25)</f>
        <v>0.75</v>
      </c>
      <c r="H41" s="19">
        <f>G41*E41</f>
        <v>0.75</v>
      </c>
      <c r="I41" s="9" t="str">
        <f>VLOOKUP($B41,luchthavens!$A$2:$J$479,10,FALSE)</f>
        <v>Eur</v>
      </c>
      <c r="J41" s="10">
        <f>VLOOKUP($B41,luchthavens!$A$2:$K$479,11,FALSE)</f>
        <v>3218.8606501815702</v>
      </c>
      <c r="K41" s="21">
        <f>VLOOKUP($B41,luchthavens!$A$2:$M$479,13,FALSE)</f>
        <v>5.2470335985935836</v>
      </c>
      <c r="L41" t="s">
        <v>501</v>
      </c>
      <c r="M41" t="s">
        <v>507</v>
      </c>
      <c r="N41" s="13">
        <v>332</v>
      </c>
      <c r="O41" s="9" t="str">
        <f>IFERROR(INDEX(maatschappijen!$A$1:$A$1208,MATCH(A41,maatschappijen!$B$1:$B$1208,0)),INDEX(maatschappijen!$A$1:$A$1208,MATCH(A41,maatschappijen!$C$1:$C$1208,0)))</f>
        <v>Transavia Holland</v>
      </c>
      <c r="P41" s="9" t="str">
        <f>VLOOKUP(B41,luchthavens!A$1:F$479,6,FALSE)</f>
        <v>Tenerife</v>
      </c>
      <c r="Q41" s="9" t="str">
        <f>VLOOKUP(N41,vliegtuigtypen!$A$1:$D$479,4,FALSE)</f>
        <v>Airbus A330-200</v>
      </c>
      <c r="R41" s="21">
        <f>GETPIVOTDATA("Som van Vluchten",$T$3,"Destnaam",$P41)</f>
        <v>4</v>
      </c>
      <c r="T41" s="7" t="s">
        <v>1076</v>
      </c>
      <c r="U41" s="1">
        <v>2</v>
      </c>
      <c r="Y41" s="7" t="s">
        <v>2318</v>
      </c>
      <c r="Z41" s="1">
        <v>1</v>
      </c>
    </row>
    <row r="42" spans="1:26" x14ac:dyDescent="0.25">
      <c r="A42" s="19" t="s">
        <v>371</v>
      </c>
      <c r="B42" t="s">
        <v>127</v>
      </c>
      <c r="C42" s="9">
        <f>VLOOKUP(B42,luchthavens!A:G,7,FALSE)</f>
        <v>3</v>
      </c>
      <c r="D42" s="19" t="s">
        <v>1086</v>
      </c>
      <c r="E42" s="19">
        <f>IF(K42&gt;12,0.5,IF(K42&gt;5,1,2))</f>
        <v>2</v>
      </c>
      <c r="F42" s="19">
        <v>0</v>
      </c>
      <c r="G42" s="19">
        <f>IF(I42="Eur",0.75,1.25)</f>
        <v>0.75</v>
      </c>
      <c r="H42" s="19">
        <f>G42*E42</f>
        <v>1.5</v>
      </c>
      <c r="I42" s="9" t="str">
        <f>VLOOKUP($B42,luchthavens!$A$2:$J$479,10,FALSE)</f>
        <v>Eur</v>
      </c>
      <c r="J42" s="10">
        <f>VLOOKUP($B42,luchthavens!$A$2:$K$479,11,FALSE)</f>
        <v>900.21174425090055</v>
      </c>
      <c r="K42" s="21">
        <f>VLOOKUP($B42,luchthavens!$A$2:$M$479,13,FALSE)</f>
        <v>1.9236368334262905</v>
      </c>
      <c r="L42" t="s">
        <v>501</v>
      </c>
      <c r="M42" t="s">
        <v>496</v>
      </c>
      <c r="N42" s="13">
        <v>332</v>
      </c>
      <c r="O42" s="9" t="str">
        <f>IFERROR(INDEX(maatschappijen!$A$1:$A$1208,MATCH(A42,maatschappijen!$B$1:$B$1208,0)),INDEX(maatschappijen!$A$1:$A$1208,MATCH(A42,maatschappijen!$C$1:$C$1208,0)))</f>
        <v>Transavia Holland</v>
      </c>
      <c r="P42" s="9" t="str">
        <f>VLOOKUP(B42,luchthavens!A$1:F$479,6,FALSE)</f>
        <v>Venice</v>
      </c>
      <c r="Q42" s="9" t="str">
        <f>VLOOKUP(N42,vliegtuigtypen!$A$1:$D$479,4,FALSE)</f>
        <v>Airbus A330-200</v>
      </c>
      <c r="R42" s="21">
        <f>GETPIVOTDATA("Som van Vluchten",$T$3,"Destnaam",$P42)</f>
        <v>2</v>
      </c>
      <c r="T42" s="7" t="s">
        <v>1033</v>
      </c>
      <c r="U42" s="1">
        <v>2</v>
      </c>
      <c r="Y42" s="7" t="s">
        <v>2304</v>
      </c>
      <c r="Z42" s="1">
        <v>56.5</v>
      </c>
    </row>
    <row r="43" spans="1:26" x14ac:dyDescent="0.25">
      <c r="A43" s="13" t="s">
        <v>424</v>
      </c>
      <c r="B43" t="s">
        <v>477</v>
      </c>
      <c r="C43" s="9">
        <f>VLOOKUP(B43,luchthavens!A:G,7,FALSE)</f>
        <v>1</v>
      </c>
      <c r="D43" s="19" t="s">
        <v>1085</v>
      </c>
      <c r="E43" s="19">
        <f>IF(K43&gt;12,0.5,IF(K43&gt;5,1,2))</f>
        <v>0.5</v>
      </c>
      <c r="F43" s="19">
        <v>0</v>
      </c>
      <c r="G43" s="19">
        <f>IF(I43="Eur",0.75,1.25)</f>
        <v>1.25</v>
      </c>
      <c r="H43" s="19">
        <f>G43*E43</f>
        <v>0.625</v>
      </c>
      <c r="I43" s="9" t="str">
        <f>VLOOKUP($B43,luchthavens!$A$2:$J$479,10,FALSE)</f>
        <v>Az</v>
      </c>
      <c r="J43" s="10">
        <f>VLOOKUP($B43,luchthavens!$A$2:$K$479,11,FALSE)</f>
        <v>8555.7009689911756</v>
      </c>
      <c r="K43" s="21">
        <f>VLOOKUP($B43,luchthavens!$A$2:$M$479,13,FALSE)</f>
        <v>12.896504722220685</v>
      </c>
      <c r="L43" t="s">
        <v>503</v>
      </c>
      <c r="M43" t="s">
        <v>526</v>
      </c>
      <c r="N43" s="13">
        <v>332</v>
      </c>
      <c r="O43" s="9" t="str">
        <f>IFERROR(INDEX(maatschappijen!$A$1:$A$1208,MATCH(A43,maatschappijen!$B$1:$B$1208,0)),INDEX(maatschappijen!$A$1:$A$1208,MATCH(A43,maatschappijen!$C$1:$C$1208,0)))</f>
        <v>Korean Air</v>
      </c>
      <c r="P43" s="9" t="str">
        <f>VLOOKUP(B43,luchthavens!A$1:F$479,6,FALSE)</f>
        <v>Seoul</v>
      </c>
      <c r="Q43" s="9" t="str">
        <f>VLOOKUP(N43,vliegtuigtypen!$A$1:$D$479,4,FALSE)</f>
        <v>Airbus A330-200</v>
      </c>
      <c r="R43" s="21">
        <f>GETPIVOTDATA("Som van Vluchten",$T$3,"Destnaam",$P43)</f>
        <v>1</v>
      </c>
      <c r="T43" s="7" t="s">
        <v>217</v>
      </c>
      <c r="U43" s="1">
        <v>2</v>
      </c>
      <c r="Y43" s="7" t="s">
        <v>2330</v>
      </c>
      <c r="Z43" s="1">
        <v>0.5</v>
      </c>
    </row>
    <row r="44" spans="1:26" x14ac:dyDescent="0.25">
      <c r="A44" s="19" t="s">
        <v>369</v>
      </c>
      <c r="B44" t="s">
        <v>237</v>
      </c>
      <c r="C44" s="9">
        <f>VLOOKUP(B44,luchthavens!A:G,7,FALSE)</f>
        <v>2</v>
      </c>
      <c r="D44" s="19" t="s">
        <v>1085</v>
      </c>
      <c r="E44" s="19">
        <f>IF(K44&gt;12,0.5,IF(K44&gt;5,1,2))</f>
        <v>1</v>
      </c>
      <c r="F44" s="19">
        <v>0</v>
      </c>
      <c r="G44" s="19">
        <f>IF(I44="Eur",0.75,1.25)</f>
        <v>1.25</v>
      </c>
      <c r="H44" s="19">
        <f>G44*E44</f>
        <v>1.25</v>
      </c>
      <c r="I44" s="9" t="str">
        <f>VLOOKUP($B44,luchthavens!$A$2:$J$479,10,FALSE)</f>
        <v>Az</v>
      </c>
      <c r="J44" s="10">
        <f>VLOOKUP($B44,luchthavens!$A$2:$K$479,11,FALSE)</f>
        <v>5160.7516133170311</v>
      </c>
      <c r="K44" s="21">
        <f>VLOOKUP($B44,luchthavens!$A$2:$M$479,13,FALSE)</f>
        <v>8.0304106457544098</v>
      </c>
      <c r="L44" t="s">
        <v>504</v>
      </c>
      <c r="M44" t="s">
        <v>530</v>
      </c>
      <c r="N44" s="13">
        <v>332</v>
      </c>
      <c r="O44" s="9" t="str">
        <f>IFERROR(INDEX(maatschappijen!$A$1:$A$1208,MATCH(A44,maatschappijen!$B$1:$B$1208,0)),INDEX(maatschappijen!$A$1:$A$1208,MATCH(A44,maatschappijen!$C$1:$C$1208,0)))</f>
        <v>KLM Royal Dutch Airlines</v>
      </c>
      <c r="P44" s="9" t="str">
        <f>VLOOKUP(B44,luchthavens!A$1:F$479,6,FALSE)</f>
        <v>Abu Dhabi</v>
      </c>
      <c r="Q44" s="9" t="str">
        <f>VLOOKUP(N44,vliegtuigtypen!$A$1:$D$479,4,FALSE)</f>
        <v>Airbus A330-200</v>
      </c>
      <c r="R44" s="21">
        <f>GETPIVOTDATA("Som van Vluchten",$T$3,"Destnaam",$P44)</f>
        <v>2</v>
      </c>
      <c r="T44" s="7" t="s">
        <v>1069</v>
      </c>
      <c r="U44" s="1">
        <v>2</v>
      </c>
      <c r="Y44" s="7" t="s">
        <v>2366</v>
      </c>
      <c r="Z44" s="1">
        <v>2</v>
      </c>
    </row>
    <row r="45" spans="1:26" x14ac:dyDescent="0.25">
      <c r="A45" s="19" t="s">
        <v>369</v>
      </c>
      <c r="B45" t="s">
        <v>267</v>
      </c>
      <c r="C45" s="9">
        <f>VLOOKUP(B45,luchthavens!A:G,7,FALSE)</f>
        <v>1</v>
      </c>
      <c r="D45" s="19" t="s">
        <v>1085</v>
      </c>
      <c r="E45" s="19">
        <f>IF(K45&gt;12,0.5,IF(K45&gt;5,1,2))</f>
        <v>1</v>
      </c>
      <c r="F45" s="19">
        <v>0</v>
      </c>
      <c r="G45" s="19">
        <f>IF(I45="Eur",0.75,1.25)</f>
        <v>1.25</v>
      </c>
      <c r="H45" s="19">
        <f>G45*E45</f>
        <v>1.25</v>
      </c>
      <c r="I45" s="9" t="str">
        <f>VLOOKUP($B45,luchthavens!$A$2:$J$479,10,FALSE)</f>
        <v>NAm</v>
      </c>
      <c r="J45" s="10">
        <f>VLOOKUP($B45,luchthavens!$A$2:$K$479,11,FALSE)</f>
        <v>6239.4097209436122</v>
      </c>
      <c r="K45" s="21">
        <f>VLOOKUP($B45,luchthavens!$A$2:$M$479,13,FALSE)</f>
        <v>9.5764872666858434</v>
      </c>
      <c r="L45" t="s">
        <v>504</v>
      </c>
      <c r="M45" t="s">
        <v>529</v>
      </c>
      <c r="N45" s="13">
        <v>332</v>
      </c>
      <c r="O45" s="9" t="str">
        <f>IFERROR(INDEX(maatschappijen!$A$1:$A$1208,MATCH(A45,maatschappijen!$B$1:$B$1208,0)),INDEX(maatschappijen!$A$1:$A$1208,MATCH(A45,maatschappijen!$C$1:$C$1208,0)))</f>
        <v>KLM Royal Dutch Airlines</v>
      </c>
      <c r="P45" s="9" t="str">
        <f>VLOOKUP(B45,luchthavens!A$1:F$479,6,FALSE)</f>
        <v>Washington</v>
      </c>
      <c r="Q45" s="9" t="str">
        <f>VLOOKUP(N45,vliegtuigtypen!$A$1:$D$479,4,FALSE)</f>
        <v>Airbus A330-200</v>
      </c>
      <c r="R45" s="21">
        <f>GETPIVOTDATA("Som van Vluchten",$T$3,"Destnaam",$P45)</f>
        <v>2</v>
      </c>
      <c r="T45" s="7" t="s">
        <v>76</v>
      </c>
      <c r="U45" s="1">
        <v>2</v>
      </c>
      <c r="Y45" s="7" t="s">
        <v>2399</v>
      </c>
      <c r="Z45" s="1">
        <v>6</v>
      </c>
    </row>
    <row r="46" spans="1:26" x14ac:dyDescent="0.25">
      <c r="A46" s="19" t="s">
        <v>369</v>
      </c>
      <c r="B46" t="s">
        <v>271</v>
      </c>
      <c r="C46" s="9">
        <f>VLOOKUP(B46,luchthavens!A:G,7,FALSE)</f>
        <v>3</v>
      </c>
      <c r="D46" s="19" t="s">
        <v>1086</v>
      </c>
      <c r="E46" s="19">
        <f>IF(K46&gt;12,0.5,IF(K46&gt;5,1,2))</f>
        <v>1</v>
      </c>
      <c r="F46" s="19">
        <v>0</v>
      </c>
      <c r="G46" s="19">
        <f>IF(I46="Eur",0.75,1.25)</f>
        <v>1.25</v>
      </c>
      <c r="H46" s="19">
        <f>G46*E46</f>
        <v>1.25</v>
      </c>
      <c r="I46" s="9" t="str">
        <f>VLOOKUP($B46,luchthavens!$A$2:$J$479,10,FALSE)</f>
        <v>NAm</v>
      </c>
      <c r="J46" s="10">
        <f>VLOOKUP($B46,luchthavens!$A$2:$K$479,11,FALSE)</f>
        <v>7472.1962343179603</v>
      </c>
      <c r="K46" s="21">
        <f>VLOOKUP($B46,luchthavens!$A$2:$M$479,13,FALSE)</f>
        <v>11.343481269189075</v>
      </c>
      <c r="L46" t="s">
        <v>504</v>
      </c>
      <c r="M46" t="s">
        <v>528</v>
      </c>
      <c r="N46" s="13">
        <v>332</v>
      </c>
      <c r="O46" s="9" t="str">
        <f>IFERROR(INDEX(maatschappijen!$A$1:$A$1208,MATCH(A46,maatschappijen!$B$1:$B$1208,0)),INDEX(maatschappijen!$A$1:$A$1208,MATCH(A46,maatschappijen!$C$1:$C$1208,0)))</f>
        <v>KLM Royal Dutch Airlines</v>
      </c>
      <c r="P46" s="9" t="str">
        <f>VLOOKUP(B46,luchthavens!A$1:F$479,6,FALSE)</f>
        <v>Miami</v>
      </c>
      <c r="Q46" s="9" t="str">
        <f>VLOOKUP(N46,vliegtuigtypen!$A$1:$D$479,4,FALSE)</f>
        <v>Airbus A330-200</v>
      </c>
      <c r="R46" s="21">
        <f>GETPIVOTDATA("Som van Vluchten",$T$3,"Destnaam",$P46)</f>
        <v>2</v>
      </c>
      <c r="T46" s="7" t="s">
        <v>241</v>
      </c>
      <c r="U46" s="1">
        <v>2</v>
      </c>
      <c r="Y46" s="7" t="s">
        <v>457</v>
      </c>
      <c r="Z46" s="1">
        <v>8</v>
      </c>
    </row>
    <row r="47" spans="1:26" x14ac:dyDescent="0.25">
      <c r="A47" s="19" t="s">
        <v>369</v>
      </c>
      <c r="B47" t="s">
        <v>158</v>
      </c>
      <c r="C47" s="9">
        <f>VLOOKUP(B47,luchthavens!A:G,7,FALSE)</f>
        <v>4</v>
      </c>
      <c r="D47" s="19" t="s">
        <v>1085</v>
      </c>
      <c r="E47" s="19">
        <f>IF(K47&gt;12,0.5,IF(K47&gt;5,1,2))</f>
        <v>1</v>
      </c>
      <c r="F47" s="19">
        <v>0</v>
      </c>
      <c r="G47" s="19">
        <f>IF(I47="Eur",0.75,1.25)</f>
        <v>1.25</v>
      </c>
      <c r="H47" s="19">
        <f>G47*E47</f>
        <v>1.25</v>
      </c>
      <c r="I47" s="9" t="str">
        <f>VLOOKUP($B47,luchthavens!$A$2:$J$479,10,FALSE)</f>
        <v>NAm</v>
      </c>
      <c r="J47" s="10">
        <f>VLOOKUP($B47,luchthavens!$A$2:$K$479,11,FALSE)</f>
        <v>6953.8767922632751</v>
      </c>
      <c r="K47" s="21">
        <f>VLOOKUP($B47,luchthavens!$A$2:$M$479,13,FALSE)</f>
        <v>10.60055673557736</v>
      </c>
      <c r="L47" t="s">
        <v>504</v>
      </c>
      <c r="M47" t="s">
        <v>529</v>
      </c>
      <c r="N47" s="13">
        <v>332</v>
      </c>
      <c r="O47" s="9" t="str">
        <f>IFERROR(INDEX(maatschappijen!$A$1:$A$1208,MATCH(A47,maatschappijen!$B$1:$B$1208,0)),INDEX(maatschappijen!$A$1:$A$1208,MATCH(A47,maatschappijen!$C$1:$C$1208,0)))</f>
        <v>KLM Royal Dutch Airlines</v>
      </c>
      <c r="P47" s="9" t="str">
        <f>VLOOKUP(B47,luchthavens!A$1:F$479,6,FALSE)</f>
        <v>St Maarten</v>
      </c>
      <c r="Q47" s="9" t="str">
        <f>VLOOKUP(N47,vliegtuigtypen!$A$1:$D$479,4,FALSE)</f>
        <v>Airbus A330-200</v>
      </c>
      <c r="R47" s="21">
        <f>GETPIVOTDATA("Som van Vluchten",$T$3,"Destnaam",$P47)</f>
        <v>1</v>
      </c>
      <c r="T47" s="7" t="s">
        <v>268</v>
      </c>
      <c r="U47" s="1">
        <v>2</v>
      </c>
      <c r="Y47" s="7" t="s">
        <v>1036</v>
      </c>
      <c r="Z47" s="1">
        <v>2</v>
      </c>
    </row>
    <row r="48" spans="1:26" x14ac:dyDescent="0.25">
      <c r="A48" s="19" t="s">
        <v>369</v>
      </c>
      <c r="B48" t="s">
        <v>41</v>
      </c>
      <c r="C48" s="9">
        <f>VLOOKUP(B48,luchthavens!A:G,7,FALSE)</f>
        <v>2</v>
      </c>
      <c r="D48" s="19" t="s">
        <v>1085</v>
      </c>
      <c r="E48" s="19">
        <f>IF(K48&gt;12,0.5,IF(K48&gt;5,1,2))</f>
        <v>1</v>
      </c>
      <c r="F48" s="19">
        <v>0</v>
      </c>
      <c r="G48" s="19">
        <f>IF(I48="Eur",0.75,1.25)</f>
        <v>1.25</v>
      </c>
      <c r="H48" s="19">
        <f>G48*E48</f>
        <v>1.25</v>
      </c>
      <c r="I48" s="9" t="str">
        <f>VLOOKUP($B48,luchthavens!$A$2:$J$479,10,FALSE)</f>
        <v>NAm</v>
      </c>
      <c r="J48" s="10">
        <f>VLOOKUP($B48,luchthavens!$A$2:$K$479,11,FALSE)</f>
        <v>5536.5916453667551</v>
      </c>
      <c r="K48" s="21">
        <f>VLOOKUP($B48,luchthavens!$A$2:$M$479,13,FALSE)</f>
        <v>8.5691146916923504</v>
      </c>
      <c r="L48" t="s">
        <v>504</v>
      </c>
      <c r="M48" t="s">
        <v>528</v>
      </c>
      <c r="N48" s="13">
        <v>332</v>
      </c>
      <c r="O48" s="9" t="str">
        <f>IFERROR(INDEX(maatschappijen!$A$1:$A$1208,MATCH(A48,maatschappijen!$B$1:$B$1208,0)),INDEX(maatschappijen!$A$1:$A$1208,MATCH(A48,maatschappijen!$C$1:$C$1208,0)))</f>
        <v>KLM Royal Dutch Airlines</v>
      </c>
      <c r="P48" s="9" t="str">
        <f>VLOOKUP(B48,luchthavens!A$1:F$479,6,FALSE)</f>
        <v>Montreal</v>
      </c>
      <c r="Q48" s="9" t="str">
        <f>VLOOKUP(N48,vliegtuigtypen!$A$1:$D$479,4,FALSE)</f>
        <v>Airbus A330-200</v>
      </c>
      <c r="R48" s="21">
        <f>GETPIVOTDATA("Som van Vluchten",$T$3,"Destnaam",$P48)</f>
        <v>1</v>
      </c>
      <c r="T48" s="7" t="s">
        <v>259</v>
      </c>
      <c r="U48" s="1">
        <v>2</v>
      </c>
      <c r="Y48" s="7" t="s">
        <v>2708</v>
      </c>
      <c r="Z48" s="1">
        <v>2</v>
      </c>
    </row>
    <row r="49" spans="1:26" x14ac:dyDescent="0.25">
      <c r="A49" s="13" t="s">
        <v>499</v>
      </c>
      <c r="B49" t="s">
        <v>271</v>
      </c>
      <c r="C49" s="9">
        <f>VLOOKUP(B49,luchthavens!A:G,7,FALSE)</f>
        <v>3</v>
      </c>
      <c r="D49" s="19" t="s">
        <v>1086</v>
      </c>
      <c r="E49" s="19">
        <f>IF(K49&gt;12,0.5,IF(K49&gt;5,1,2))</f>
        <v>1</v>
      </c>
      <c r="F49" s="19">
        <v>0</v>
      </c>
      <c r="G49" s="19">
        <f>IF(I49="Eur",0.75,1.25)</f>
        <v>1.25</v>
      </c>
      <c r="H49" s="19">
        <f>G49*E49</f>
        <v>1.25</v>
      </c>
      <c r="I49" s="9" t="str">
        <f>VLOOKUP($B49,luchthavens!$A$2:$J$479,10,FALSE)</f>
        <v>NAm</v>
      </c>
      <c r="J49" s="10">
        <f>VLOOKUP($B49,luchthavens!$A$2:$K$479,11,FALSE)</f>
        <v>7472.1962343179603</v>
      </c>
      <c r="K49" s="21">
        <f>VLOOKUP($B49,luchthavens!$A$2:$M$479,13,FALSE)</f>
        <v>11.343481269189075</v>
      </c>
      <c r="L49" t="s">
        <v>503</v>
      </c>
      <c r="M49" t="s">
        <v>525</v>
      </c>
      <c r="N49" s="13">
        <v>332</v>
      </c>
      <c r="O49" s="9" t="str">
        <f>IFERROR(INDEX(maatschappijen!$A$1:$A$1208,MATCH(A49,maatschappijen!$B$1:$B$1208,0)),INDEX(maatschappijen!$A$1:$A$1208,MATCH(A49,maatschappijen!$C$1:$C$1208,0)))</f>
        <v>TUI Airlines</v>
      </c>
      <c r="P49" s="9" t="str">
        <f>VLOOKUP(B49,luchthavens!A$1:F$479,6,FALSE)</f>
        <v>Miami</v>
      </c>
      <c r="Q49" s="9" t="str">
        <f>VLOOKUP(N49,vliegtuigtypen!$A$1:$D$479,4,FALSE)</f>
        <v>Airbus A330-200</v>
      </c>
      <c r="R49" s="21">
        <f>GETPIVOTDATA("Som van Vluchten",$T$3,"Destnaam",$P49)</f>
        <v>2</v>
      </c>
      <c r="T49" s="7" t="s">
        <v>23</v>
      </c>
      <c r="U49" s="1">
        <v>2</v>
      </c>
      <c r="Y49" s="7" t="s">
        <v>468</v>
      </c>
      <c r="Z49" s="1">
        <v>18</v>
      </c>
    </row>
    <row r="50" spans="1:26" x14ac:dyDescent="0.25">
      <c r="A50" s="13" t="s">
        <v>376</v>
      </c>
      <c r="B50" t="s">
        <v>171</v>
      </c>
      <c r="C50" s="9">
        <f>VLOOKUP(B50,luchthavens!A:G,7,FALSE)</f>
        <v>3</v>
      </c>
      <c r="D50" s="19" t="s">
        <v>1085</v>
      </c>
      <c r="E50" s="19">
        <f>IF(K50&gt;12,0.5,IF(K50&gt;5,1,2))</f>
        <v>2</v>
      </c>
      <c r="F50" s="19">
        <v>0</v>
      </c>
      <c r="G50" s="19">
        <f>IF(I50="Eur",0.75,1.25)</f>
        <v>0.75</v>
      </c>
      <c r="H50" s="19">
        <f>G50*E50</f>
        <v>1.5</v>
      </c>
      <c r="I50" s="9" t="str">
        <f>VLOOKUP($B50,luchthavens!$A$2:$J$479,10,FALSE)</f>
        <v>Eur</v>
      </c>
      <c r="J50" s="10">
        <f>VLOOKUP($B50,luchthavens!$A$2:$K$479,11,FALSE)</f>
        <v>1841.0513119403968</v>
      </c>
      <c r="K50" s="21">
        <f>VLOOKUP($B50,luchthavens!$A$2:$M$479,13,FALSE)</f>
        <v>3.2721735471145688</v>
      </c>
      <c r="L50" t="s">
        <v>501</v>
      </c>
      <c r="M50" t="s">
        <v>509</v>
      </c>
      <c r="N50" s="13">
        <v>332</v>
      </c>
      <c r="O50" s="9" t="str">
        <f>IFERROR(INDEX(maatschappijen!$A$1:$A$1208,MATCH(A50,maatschappijen!$B$1:$B$1208,0)),INDEX(maatschappijen!$A$1:$A$1208,MATCH(A50,maatschappijen!$C$1:$C$1208,0)))</f>
        <v>TAP Portugal</v>
      </c>
      <c r="P50" s="9" t="str">
        <f>VLOOKUP(B50,luchthavens!A$1:F$479,6,FALSE)</f>
        <v>Lisbon</v>
      </c>
      <c r="Q50" s="9" t="str">
        <f>VLOOKUP(N50,vliegtuigtypen!$A$1:$D$479,4,FALSE)</f>
        <v>Airbus A330-200</v>
      </c>
      <c r="R50" s="21">
        <f>GETPIVOTDATA("Som van Vluchten",$T$3,"Destnaam",$P50)</f>
        <v>10</v>
      </c>
      <c r="T50" s="7" t="s">
        <v>272</v>
      </c>
      <c r="U50" s="1">
        <v>2</v>
      </c>
      <c r="Y50" s="7" t="s">
        <v>4002</v>
      </c>
      <c r="Z50" s="1">
        <v>1</v>
      </c>
    </row>
    <row r="51" spans="1:26" x14ac:dyDescent="0.25">
      <c r="A51" s="13" t="s">
        <v>377</v>
      </c>
      <c r="B51" t="s">
        <v>224</v>
      </c>
      <c r="C51" s="9">
        <f>VLOOKUP(B51,luchthavens!A:G,7,FALSE)</f>
        <v>2</v>
      </c>
      <c r="D51" s="19" t="s">
        <v>1085</v>
      </c>
      <c r="E51" s="19">
        <f>IF(K51&gt;12,0.5,IF(K51&gt;5,1,2))</f>
        <v>0.5</v>
      </c>
      <c r="F51" s="19">
        <v>0</v>
      </c>
      <c r="G51" s="19">
        <f>IF(I51="Eur",0.75,1.25)</f>
        <v>1.25</v>
      </c>
      <c r="H51" s="19">
        <f>G51*E51</f>
        <v>0.625</v>
      </c>
      <c r="I51" s="9" t="str">
        <f>VLOOKUP($B51,luchthavens!$A$2:$J$479,10,FALSE)</f>
        <v>Az</v>
      </c>
      <c r="J51" s="10">
        <f>VLOOKUP($B51,luchthavens!$A$2:$K$479,11,FALSE)</f>
        <v>9190.8013643887771</v>
      </c>
      <c r="K51" s="21">
        <f>VLOOKUP($B51,luchthavens!$A$2:$M$479,13,FALSE)</f>
        <v>13.806815288957246</v>
      </c>
      <c r="L51" t="s">
        <v>503</v>
      </c>
      <c r="M51" t="s">
        <v>526</v>
      </c>
      <c r="N51" s="13">
        <v>333</v>
      </c>
      <c r="O51" s="9" t="str">
        <f>IFERROR(INDEX(maatschappijen!$A$1:$A$1208,MATCH(A51,maatschappijen!$B$1:$B$1208,0)),INDEX(maatschappijen!$A$1:$A$1208,MATCH(A51,maatschappijen!$C$1:$C$1208,0)))</f>
        <v>EVA Air</v>
      </c>
      <c r="P51" s="9" t="str">
        <f>VLOOKUP(B51,luchthavens!A$1:F$479,6,FALSE)</f>
        <v>Bangkok</v>
      </c>
      <c r="Q51" s="9" t="str">
        <f>VLOOKUP(N51,vliegtuigtypen!$A$1:$D$479,4,FALSE)</f>
        <v>Airbus A330-300</v>
      </c>
      <c r="R51" s="21">
        <f>GETPIVOTDATA("Som van Vluchten",$T$3,"Destnaam",$P51)</f>
        <v>0.5</v>
      </c>
      <c r="T51" s="7" t="s">
        <v>89</v>
      </c>
      <c r="U51" s="1">
        <v>2</v>
      </c>
      <c r="Y51" s="7" t="s">
        <v>2741</v>
      </c>
      <c r="Z51" s="1">
        <v>6</v>
      </c>
    </row>
    <row r="52" spans="1:26" x14ac:dyDescent="0.25">
      <c r="A52" s="13" t="s">
        <v>377</v>
      </c>
      <c r="B52" t="s">
        <v>218</v>
      </c>
      <c r="C52" s="9">
        <f>VLOOKUP(B52,luchthavens!A:G,7,FALSE)</f>
        <v>2</v>
      </c>
      <c r="D52" s="19" t="s">
        <v>1085</v>
      </c>
      <c r="E52" s="19">
        <f>IF(K52&gt;12,0.5,IF(K52&gt;5,1,2))</f>
        <v>0.5</v>
      </c>
      <c r="F52" s="19">
        <v>1</v>
      </c>
      <c r="G52" s="19">
        <f>IF(I52="Eur",0.75,1.25)</f>
        <v>1.25</v>
      </c>
      <c r="H52" s="19">
        <f>G52*E52</f>
        <v>0.625</v>
      </c>
      <c r="I52" s="9" t="str">
        <f>VLOOKUP($B52,luchthavens!$A$2:$J$479,10,FALSE)</f>
        <v>Az</v>
      </c>
      <c r="J52" s="10">
        <f>VLOOKUP($B52,luchthavens!$A$2:$K$479,11,FALSE)</f>
        <v>9439.4517442381784</v>
      </c>
      <c r="K52" s="21">
        <f>VLOOKUP($B52,luchthavens!$A$2:$M$479,13,FALSE)</f>
        <v>14.163214166741389</v>
      </c>
      <c r="L52" t="s">
        <v>503</v>
      </c>
      <c r="M52" t="s">
        <v>526</v>
      </c>
      <c r="N52" s="13">
        <v>333</v>
      </c>
      <c r="O52" s="9" t="str">
        <f>IFERROR(INDEX(maatschappijen!$A$1:$A$1208,MATCH(A52,maatschappijen!$B$1:$B$1208,0)),INDEX(maatschappijen!$A$1:$A$1208,MATCH(A52,maatschappijen!$C$1:$C$1208,0)))</f>
        <v>EVA Air</v>
      </c>
      <c r="P52" s="9" t="str">
        <f>VLOOKUP(B52,luchthavens!A$1:F$479,6,FALSE)</f>
        <v>Taipei</v>
      </c>
      <c r="Q52" s="9" t="str">
        <f>VLOOKUP(N52,vliegtuigtypen!$A$1:$D$479,4,FALSE)</f>
        <v>Airbus A330-300</v>
      </c>
      <c r="R52" s="21">
        <f>GETPIVOTDATA("Som van Vluchten",$T$3,"Destnaam",$P52)</f>
        <v>1.5</v>
      </c>
      <c r="T52" s="7" t="s">
        <v>1079</v>
      </c>
      <c r="U52" s="1">
        <v>2</v>
      </c>
      <c r="Y52" s="7" t="s">
        <v>2774</v>
      </c>
      <c r="Z52" s="1">
        <v>0.5</v>
      </c>
    </row>
    <row r="53" spans="1:26" x14ac:dyDescent="0.25">
      <c r="A53" s="13" t="s">
        <v>395</v>
      </c>
      <c r="B53" t="s">
        <v>53</v>
      </c>
      <c r="C53" s="9">
        <f>VLOOKUP(B53,luchthavens!A:G,7,FALSE)</f>
        <v>2</v>
      </c>
      <c r="D53" s="19" t="s">
        <v>1085</v>
      </c>
      <c r="E53" s="19">
        <f>IF(K53&gt;12,0.5,IF(K53&gt;5,1,2))</f>
        <v>1</v>
      </c>
      <c r="F53" s="19">
        <v>0</v>
      </c>
      <c r="G53" s="19">
        <f>IF(I53="Eur",0.75,1.25)</f>
        <v>1.25</v>
      </c>
      <c r="H53" s="19">
        <f>G53*E53</f>
        <v>1.25</v>
      </c>
      <c r="I53" s="9" t="str">
        <f>VLOOKUP($B53,luchthavens!$A$2:$J$479,10,FALSE)</f>
        <v>Az</v>
      </c>
      <c r="J53" s="10">
        <f>VLOOKUP($B53,luchthavens!$A$2:$K$479,11,FALSE)</f>
        <v>7827.6035783781072</v>
      </c>
      <c r="K53" s="21">
        <f>VLOOKUP($B53,luchthavens!$A$2:$M$479,13,FALSE)</f>
        <v>11.852898462341953</v>
      </c>
      <c r="L53" t="s">
        <v>503</v>
      </c>
      <c r="M53" t="s">
        <v>526</v>
      </c>
      <c r="N53" s="13">
        <v>333</v>
      </c>
      <c r="O53" s="9" t="str">
        <f>IFERROR(INDEX(maatschappijen!$A$1:$A$1208,MATCH(A53,maatschappijen!$B$1:$B$1208,0)),INDEX(maatschappijen!$A$1:$A$1208,MATCH(A53,maatschappijen!$C$1:$C$1208,0)))</f>
        <v>China Southern Airlines</v>
      </c>
      <c r="P53" s="9" t="str">
        <f>VLOOKUP(B53,luchthavens!A$1:F$479,6,FALSE)</f>
        <v>Beijing</v>
      </c>
      <c r="Q53" s="9" t="str">
        <f>VLOOKUP(N53,vliegtuigtypen!$A$1:$D$479,4,FALSE)</f>
        <v>Airbus A330-300</v>
      </c>
      <c r="R53" s="21">
        <f>GETPIVOTDATA("Som van Vluchten",$T$3,"Destnaam",$P53)</f>
        <v>3</v>
      </c>
      <c r="T53" s="7" t="s">
        <v>12</v>
      </c>
      <c r="U53" s="1">
        <v>2</v>
      </c>
      <c r="Y53" s="7" t="s">
        <v>2884</v>
      </c>
      <c r="Z53" s="1">
        <v>2</v>
      </c>
    </row>
    <row r="54" spans="1:26" x14ac:dyDescent="0.25">
      <c r="A54" s="13" t="s">
        <v>395</v>
      </c>
      <c r="B54" t="s">
        <v>53</v>
      </c>
      <c r="C54" s="9">
        <f>VLOOKUP(B54,luchthavens!A:G,7,FALSE)</f>
        <v>2</v>
      </c>
      <c r="D54" s="19" t="s">
        <v>1086</v>
      </c>
      <c r="E54" s="19">
        <f>IF(K54&gt;12,0.5,IF(K54&gt;5,1,2))</f>
        <v>1</v>
      </c>
      <c r="F54" s="19">
        <v>0</v>
      </c>
      <c r="G54" s="19">
        <f>IF(I54="Eur",0.75,1.25)</f>
        <v>1.25</v>
      </c>
      <c r="H54" s="19">
        <f>G54*E54</f>
        <v>1.25</v>
      </c>
      <c r="I54" s="9" t="str">
        <f>VLOOKUP($B54,luchthavens!$A$2:$J$479,10,FALSE)</f>
        <v>Az</v>
      </c>
      <c r="J54" s="10">
        <f>VLOOKUP($B54,luchthavens!$A$2:$K$479,11,FALSE)</f>
        <v>7827.6035783781072</v>
      </c>
      <c r="K54" s="21">
        <f>VLOOKUP($B54,luchthavens!$A$2:$M$479,13,FALSE)</f>
        <v>11.852898462341953</v>
      </c>
      <c r="L54" t="s">
        <v>503</v>
      </c>
      <c r="M54" t="s">
        <v>526</v>
      </c>
      <c r="N54" s="13">
        <v>333</v>
      </c>
      <c r="O54" s="9" t="str">
        <f>IFERROR(INDEX(maatschappijen!$A$1:$A$1208,MATCH(A54,maatschappijen!$B$1:$B$1208,0)),INDEX(maatschappijen!$A$1:$A$1208,MATCH(A54,maatschappijen!$C$1:$C$1208,0)))</f>
        <v>China Southern Airlines</v>
      </c>
      <c r="P54" s="9" t="str">
        <f>VLOOKUP(B54,luchthavens!A$1:F$479,6,FALSE)</f>
        <v>Beijing</v>
      </c>
      <c r="Q54" s="9" t="str">
        <f>VLOOKUP(N54,vliegtuigtypen!$A$1:$D$479,4,FALSE)</f>
        <v>Airbus A330-300</v>
      </c>
      <c r="R54" s="21">
        <f>GETPIVOTDATA("Som van Vluchten",$T$3,"Destnaam",$P54)</f>
        <v>3</v>
      </c>
      <c r="T54" s="7" t="s">
        <v>128</v>
      </c>
      <c r="U54" s="1">
        <v>2</v>
      </c>
      <c r="Y54" s="7" t="s">
        <v>2818</v>
      </c>
      <c r="Z54" s="1">
        <v>2</v>
      </c>
    </row>
    <row r="55" spans="1:26" x14ac:dyDescent="0.25">
      <c r="A55" s="19" t="s">
        <v>369</v>
      </c>
      <c r="B55" t="s">
        <v>11</v>
      </c>
      <c r="C55" s="9">
        <f>VLOOKUP(B55,luchthavens!A:G,7,FALSE)</f>
        <v>4</v>
      </c>
      <c r="D55" s="19" t="s">
        <v>1085</v>
      </c>
      <c r="E55" s="19">
        <f>IF(K55&gt;12,0.5,IF(K55&gt;5,1,2))</f>
        <v>1</v>
      </c>
      <c r="F55" s="19">
        <v>0</v>
      </c>
      <c r="G55" s="19">
        <f>IF(I55="Eur",0.75,1.25)</f>
        <v>1.25</v>
      </c>
      <c r="H55" s="19">
        <f>G55*E55</f>
        <v>1.25</v>
      </c>
      <c r="I55" s="9" t="str">
        <f>VLOOKUP($B55,luchthavens!$A$2:$J$479,10,FALSE)</f>
        <v>NAm</v>
      </c>
      <c r="J55" s="10">
        <f>VLOOKUP($B55,luchthavens!$A$2:$K$479,11,FALSE)</f>
        <v>7900.0233734153289</v>
      </c>
      <c r="K55" s="21">
        <f>VLOOKUP($B55,luchthavens!$A$2:$M$479,13,FALSE)</f>
        <v>11.956700168561971</v>
      </c>
      <c r="L55" t="s">
        <v>504</v>
      </c>
      <c r="M55" t="s">
        <v>528</v>
      </c>
      <c r="N55" s="13">
        <v>333</v>
      </c>
      <c r="O55" s="9" t="str">
        <f>IFERROR(INDEX(maatschappijen!$A$1:$A$1208,MATCH(A55,maatschappijen!$B$1:$B$1208,0)),INDEX(maatschappijen!$A$1:$A$1208,MATCH(A55,maatschappijen!$C$1:$C$1208,0)))</f>
        <v>KLM Royal Dutch Airlines</v>
      </c>
      <c r="P55" s="9" t="str">
        <f>VLOOKUP(B55,luchthavens!A$1:F$479,6,FALSE)</f>
        <v>Aruba</v>
      </c>
      <c r="Q55" s="9" t="str">
        <f>VLOOKUP(N55,vliegtuigtypen!$A$1:$D$479,4,FALSE)</f>
        <v>Airbus A330-300</v>
      </c>
      <c r="R55" s="21">
        <f>GETPIVOTDATA("Som van Vluchten",$T$3,"Destnaam",$P55)</f>
        <v>2</v>
      </c>
      <c r="T55" s="7" t="s">
        <v>95</v>
      </c>
      <c r="U55" s="1">
        <v>2</v>
      </c>
      <c r="Y55" s="7" t="s">
        <v>2916</v>
      </c>
      <c r="Z55" s="1">
        <v>2</v>
      </c>
    </row>
    <row r="56" spans="1:26" x14ac:dyDescent="0.25">
      <c r="A56" s="19" t="s">
        <v>369</v>
      </c>
      <c r="B56" t="s">
        <v>63</v>
      </c>
      <c r="C56" s="9">
        <f>VLOOKUP(B56,luchthavens!A:G,7,FALSE)</f>
        <v>2</v>
      </c>
      <c r="D56" s="19" t="s">
        <v>1085</v>
      </c>
      <c r="E56" s="19">
        <f>IF(K56&gt;12,0.5,IF(K56&gt;5,1,2))</f>
        <v>1</v>
      </c>
      <c r="F56" s="19">
        <v>0</v>
      </c>
      <c r="G56" s="19">
        <f>IF(I56="Eur",0.75,1.25)</f>
        <v>1.25</v>
      </c>
      <c r="H56" s="19">
        <f>G56*E56</f>
        <v>1.25</v>
      </c>
      <c r="I56" s="9" t="str">
        <f>VLOOKUP($B56,luchthavens!$A$2:$J$479,10,FALSE)</f>
        <v>NAm</v>
      </c>
      <c r="J56" s="10">
        <f>VLOOKUP($B56,luchthavens!$A$2:$K$479,11,FALSE)</f>
        <v>7848.1357527176424</v>
      </c>
      <c r="K56" s="21">
        <f>VLOOKUP($B56,luchthavens!$A$2:$M$479,13,FALSE)</f>
        <v>11.88232791222862</v>
      </c>
      <c r="L56" t="s">
        <v>504</v>
      </c>
      <c r="M56" t="s">
        <v>529</v>
      </c>
      <c r="N56" s="13">
        <v>333</v>
      </c>
      <c r="O56" s="9" t="str">
        <f>IFERROR(INDEX(maatschappijen!$A$1:$A$1208,MATCH(A56,maatschappijen!$B$1:$B$1208,0)),INDEX(maatschappijen!$A$1:$A$1208,MATCH(A56,maatschappijen!$C$1:$C$1208,0)))</f>
        <v>KLM Royal Dutch Airlines</v>
      </c>
      <c r="P56" s="9" t="str">
        <f>VLOOKUP(B56,luchthavens!A$1:F$479,6,FALSE)</f>
        <v>Havana</v>
      </c>
      <c r="Q56" s="9" t="str">
        <f>VLOOKUP(N56,vliegtuigtypen!$A$1:$D$479,4,FALSE)</f>
        <v>Airbus A330-300</v>
      </c>
      <c r="R56" s="21">
        <f>GETPIVOTDATA("Som van Vluchten",$T$3,"Destnaam",$P56)</f>
        <v>1</v>
      </c>
      <c r="T56" s="7" t="s">
        <v>142</v>
      </c>
      <c r="U56" s="1">
        <v>2</v>
      </c>
      <c r="Y56" s="7" t="s">
        <v>467</v>
      </c>
      <c r="Z56" s="1">
        <v>6</v>
      </c>
    </row>
    <row r="57" spans="1:26" x14ac:dyDescent="0.25">
      <c r="A57" s="13" t="s">
        <v>499</v>
      </c>
      <c r="B57" t="s">
        <v>45</v>
      </c>
      <c r="C57" s="9">
        <f>VLOOKUP(B57,luchthavens!A:G,7,FALSE)</f>
        <v>2</v>
      </c>
      <c r="D57" s="19" t="s">
        <v>1086</v>
      </c>
      <c r="E57" s="19">
        <f>IF(K57&gt;12,0.5,IF(K57&gt;5,1,2))</f>
        <v>1</v>
      </c>
      <c r="F57" s="19">
        <v>0</v>
      </c>
      <c r="G57" s="19">
        <f>IF(I57="Eur",0.75,1.25)</f>
        <v>1.25</v>
      </c>
      <c r="H57" s="19">
        <f>G57*E57</f>
        <v>1.25</v>
      </c>
      <c r="I57" s="9" t="str">
        <f>VLOOKUP($B57,luchthavens!$A$2:$J$479,10,FALSE)</f>
        <v>NAm</v>
      </c>
      <c r="J57" s="10">
        <f>VLOOKUP($B57,luchthavens!$A$2:$K$479,11,FALSE)</f>
        <v>6023.5254035183225</v>
      </c>
      <c r="K57" s="21">
        <f>VLOOKUP($B57,luchthavens!$A$2:$M$479,13,FALSE)</f>
        <v>9.2670530783762608</v>
      </c>
      <c r="L57" t="s">
        <v>503</v>
      </c>
      <c r="M57" t="s">
        <v>525</v>
      </c>
      <c r="N57" s="13">
        <v>333</v>
      </c>
      <c r="O57" s="9" t="str">
        <f>IFERROR(INDEX(maatschappijen!$A$1:$A$1208,MATCH(A57,maatschappijen!$B$1:$B$1208,0)),INDEX(maatschappijen!$A$1:$A$1208,MATCH(A57,maatschappijen!$C$1:$C$1208,0)))</f>
        <v>TUI Airlines</v>
      </c>
      <c r="P57" s="9" t="str">
        <f>VLOOKUP(B57,luchthavens!A$1:F$479,6,FALSE)</f>
        <v>Toronto</v>
      </c>
      <c r="Q57" s="9" t="str">
        <f>VLOOKUP(N57,vliegtuigtypen!$A$1:$D$479,4,FALSE)</f>
        <v>Airbus A330-300</v>
      </c>
      <c r="R57" s="21">
        <f>GETPIVOTDATA("Som van Vluchten",$T$3,"Destnaam",$P57)</f>
        <v>3</v>
      </c>
      <c r="T57" s="7" t="s">
        <v>201</v>
      </c>
      <c r="U57" s="1">
        <v>2</v>
      </c>
      <c r="Y57" s="7" t="s">
        <v>2968</v>
      </c>
      <c r="Z57" s="1">
        <v>33</v>
      </c>
    </row>
    <row r="58" spans="1:26" x14ac:dyDescent="0.25">
      <c r="A58" s="19" t="s">
        <v>401</v>
      </c>
      <c r="B58" t="s">
        <v>47</v>
      </c>
      <c r="C58" s="9">
        <f>VLOOKUP(B58,luchthavens!A:G,7,FALSE)</f>
        <v>1</v>
      </c>
      <c r="D58" s="19" t="s">
        <v>1085</v>
      </c>
      <c r="E58" s="19">
        <f>IF(K58&gt;12,0.5,IF(K58&gt;5,1,2))</f>
        <v>1</v>
      </c>
      <c r="F58" s="19">
        <v>0</v>
      </c>
      <c r="G58" s="19">
        <f>IF(I58="Eur",0.75,1.25)</f>
        <v>1.25</v>
      </c>
      <c r="H58" s="19">
        <f>G58*E58</f>
        <v>1.25</v>
      </c>
      <c r="I58" s="9" t="str">
        <f>VLOOKUP($B58,luchthavens!$A$2:$J$479,10,FALSE)</f>
        <v>NAm</v>
      </c>
      <c r="J58" s="10">
        <f>VLOOKUP($B58,luchthavens!$A$2:$K$479,11,FALSE)</f>
        <v>7743.7220250440014</v>
      </c>
      <c r="K58" s="21">
        <f>VLOOKUP($B58,luchthavens!$A$2:$M$479,13,FALSE)</f>
        <v>11.732668235896401</v>
      </c>
      <c r="L58" t="s">
        <v>503</v>
      </c>
      <c r="M58" t="s">
        <v>534</v>
      </c>
      <c r="N58" s="13">
        <v>333</v>
      </c>
      <c r="O58" s="9" t="str">
        <f>IFERROR(INDEX(maatschappijen!$A$1:$A$1208,MATCH(A58,maatschappijen!$B$1:$B$1208,0)),INDEX(maatschappijen!$A$1:$A$1208,MATCH(A58,maatschappijen!$C$1:$C$1208,0)))</f>
        <v>Air Transat</v>
      </c>
      <c r="P58" s="9" t="str">
        <f>VLOOKUP(B58,luchthavens!A$1:F$479,6,FALSE)</f>
        <v>Vancouver</v>
      </c>
      <c r="Q58" s="9" t="str">
        <f>VLOOKUP(N58,vliegtuigtypen!$A$1:$D$479,4,FALSE)</f>
        <v>Airbus A330-300</v>
      </c>
      <c r="R58" s="21">
        <f>GETPIVOTDATA("Som van Vluchten",$T$3,"Destnaam",$P58)</f>
        <v>1</v>
      </c>
      <c r="T58" s="7" t="s">
        <v>233</v>
      </c>
      <c r="U58" s="1">
        <v>2</v>
      </c>
      <c r="Y58" s="7" t="s">
        <v>484</v>
      </c>
      <c r="Z58" s="1">
        <v>9</v>
      </c>
    </row>
    <row r="59" spans="1:26" x14ac:dyDescent="0.25">
      <c r="A59" s="19" t="s">
        <v>371</v>
      </c>
      <c r="B59" t="s">
        <v>473</v>
      </c>
      <c r="C59" s="9">
        <f>VLOOKUP(B59,luchthavens!A:G,7,FALSE)</f>
        <v>4</v>
      </c>
      <c r="D59" s="19" t="s">
        <v>1086</v>
      </c>
      <c r="E59" s="19">
        <f>IF(K59&gt;12,0.5,IF(K59&gt;5,1,2))</f>
        <v>2</v>
      </c>
      <c r="F59" s="19">
        <v>0</v>
      </c>
      <c r="G59" s="19">
        <f>IF(I59="Eur",0.75,1.25)</f>
        <v>0.75</v>
      </c>
      <c r="H59" s="19">
        <f>G59*E59</f>
        <v>1.5</v>
      </c>
      <c r="I59" s="9" t="str">
        <f>VLOOKUP($B59,luchthavens!$A$2:$J$479,10,FALSE)</f>
        <v>Eur</v>
      </c>
      <c r="J59" s="10">
        <f>VLOOKUP($B59,luchthavens!$A$2:$K$479,11,FALSE)</f>
        <v>2416.3223826328453</v>
      </c>
      <c r="K59" s="21">
        <f>VLOOKUP($B59,luchthavens!$A$2:$M$479,13,FALSE)</f>
        <v>4.0967287484404116</v>
      </c>
      <c r="L59" t="s">
        <v>501</v>
      </c>
      <c r="M59" t="s">
        <v>496</v>
      </c>
      <c r="N59" s="13">
        <v>343</v>
      </c>
      <c r="O59" s="9" t="str">
        <f>IFERROR(INDEX(maatschappijen!$A$1:$A$1208,MATCH(A59,maatschappijen!$B$1:$B$1208,0)),INDEX(maatschappijen!$A$1:$A$1208,MATCH(A59,maatschappijen!$C$1:$C$1208,0)))</f>
        <v>Transavia Holland</v>
      </c>
      <c r="P59" s="9" t="str">
        <f>VLOOKUP(B59,luchthavens!A$1:F$479,6,FALSE)</f>
        <v>Kos</v>
      </c>
      <c r="Q59" s="9" t="str">
        <f>VLOOKUP(N59,vliegtuigtypen!$A$1:$D$479,4,FALSE)</f>
        <v>Airbus A340-300</v>
      </c>
      <c r="R59" s="21">
        <f>GETPIVOTDATA("Som van Vluchten",$T$3,"Destnaam",$P59)</f>
        <v>6</v>
      </c>
      <c r="T59" s="7" t="s">
        <v>257</v>
      </c>
      <c r="U59" s="1">
        <v>2</v>
      </c>
      <c r="Y59" s="7" t="s">
        <v>2918</v>
      </c>
      <c r="Z59" s="1">
        <v>2</v>
      </c>
    </row>
    <row r="60" spans="1:26" x14ac:dyDescent="0.25">
      <c r="A60" s="19" t="s">
        <v>394</v>
      </c>
      <c r="B60" t="s">
        <v>207</v>
      </c>
      <c r="C60" s="9">
        <f>VLOOKUP(B60,luchthavens!A:G,7,FALSE)</f>
        <v>3</v>
      </c>
      <c r="D60" s="19" t="s">
        <v>1085</v>
      </c>
      <c r="E60" s="19">
        <f>IF(K60&gt;12,0.5,IF(K60&gt;5,1,2))</f>
        <v>1</v>
      </c>
      <c r="F60" s="19">
        <v>0</v>
      </c>
      <c r="G60" s="19">
        <f>IF(I60="Eur",0.75,1.25)</f>
        <v>1.25</v>
      </c>
      <c r="H60" s="19">
        <f>G60*E60</f>
        <v>1.25</v>
      </c>
      <c r="I60" s="9" t="str">
        <f>VLOOKUP($B60,luchthavens!$A$2:$J$479,10,FALSE)</f>
        <v>ZAm</v>
      </c>
      <c r="J60" s="10">
        <f>VLOOKUP($B60,luchthavens!$A$2:$K$479,11,FALSE)</f>
        <v>7536.3922593940933</v>
      </c>
      <c r="K60" s="21">
        <f>VLOOKUP($B60,luchthavens!$A$2:$M$479,13,FALSE)</f>
        <v>11.435495571798201</v>
      </c>
      <c r="L60" t="s">
        <v>503</v>
      </c>
      <c r="M60" t="s">
        <v>527</v>
      </c>
      <c r="N60" s="13">
        <v>343</v>
      </c>
      <c r="O60" s="9" t="str">
        <f>IFERROR(INDEX(maatschappijen!$A$1:$A$1208,MATCH(A60,maatschappijen!$B$1:$B$1208,0)),INDEX(maatschappijen!$A$1:$A$1208,MATCH(A60,maatschappijen!$C$1:$C$1208,0)))</f>
        <v>Surinam Airways</v>
      </c>
      <c r="P60" s="9" t="str">
        <f>VLOOKUP(B60,luchthavens!A$1:F$479,6,FALSE)</f>
        <v>Paramaribo</v>
      </c>
      <c r="Q60" s="9" t="str">
        <f>VLOOKUP(N60,vliegtuigtypen!$A$1:$D$479,4,FALSE)</f>
        <v>Airbus A340-300</v>
      </c>
      <c r="R60" s="21">
        <f>GETPIVOTDATA("Som van Vluchten",$T$3,"Destnaam",$P60)</f>
        <v>3</v>
      </c>
      <c r="T60" s="7" t="s">
        <v>1040</v>
      </c>
      <c r="U60" s="1">
        <v>2</v>
      </c>
      <c r="Y60" s="7" t="s">
        <v>2941</v>
      </c>
      <c r="Z60" s="1">
        <v>4</v>
      </c>
    </row>
    <row r="61" spans="1:26" x14ac:dyDescent="0.25">
      <c r="A61" s="19" t="s">
        <v>394</v>
      </c>
      <c r="B61" t="s">
        <v>207</v>
      </c>
      <c r="C61" s="9">
        <f>VLOOKUP(B61,luchthavens!A:G,7,FALSE)</f>
        <v>3</v>
      </c>
      <c r="D61" s="19" t="s">
        <v>1086</v>
      </c>
      <c r="E61" s="19">
        <f>IF(K61&gt;12,0.5,IF(K61&gt;5,1,2))</f>
        <v>1</v>
      </c>
      <c r="F61" s="19">
        <v>0</v>
      </c>
      <c r="G61" s="19">
        <f>IF(I61="Eur",0.75,1.25)</f>
        <v>1.25</v>
      </c>
      <c r="H61" s="19">
        <f>G61*E61</f>
        <v>1.25</v>
      </c>
      <c r="I61" s="9" t="str">
        <f>VLOOKUP($B61,luchthavens!$A$2:$J$479,10,FALSE)</f>
        <v>ZAm</v>
      </c>
      <c r="J61" s="10">
        <f>VLOOKUP($B61,luchthavens!$A$2:$K$479,11,FALSE)</f>
        <v>7536.3922593940933</v>
      </c>
      <c r="K61" s="21">
        <f>VLOOKUP($B61,luchthavens!$A$2:$M$479,13,FALSE)</f>
        <v>11.435495571798201</v>
      </c>
      <c r="L61" t="s">
        <v>503</v>
      </c>
      <c r="M61" t="s">
        <v>527</v>
      </c>
      <c r="N61" s="13">
        <v>343</v>
      </c>
      <c r="O61" s="9" t="str">
        <f>IFERROR(INDEX(maatschappijen!$A$1:$A$1208,MATCH(A61,maatschappijen!$B$1:$B$1208,0)),INDEX(maatschappijen!$A$1:$A$1208,MATCH(A61,maatschappijen!$C$1:$C$1208,0)))</f>
        <v>Surinam Airways</v>
      </c>
      <c r="P61" s="9" t="str">
        <f>VLOOKUP(B61,luchthavens!A$1:F$479,6,FALSE)</f>
        <v>Paramaribo</v>
      </c>
      <c r="Q61" s="9" t="str">
        <f>VLOOKUP(N61,vliegtuigtypen!$A$1:$D$479,4,FALSE)</f>
        <v>Airbus A340-300</v>
      </c>
      <c r="R61" s="21">
        <f>GETPIVOTDATA("Som van Vluchten",$T$3,"Destnaam",$P61)</f>
        <v>3</v>
      </c>
      <c r="T61" s="7" t="s">
        <v>169</v>
      </c>
      <c r="U61" s="1">
        <v>2</v>
      </c>
      <c r="Y61" s="7" t="s">
        <v>3032</v>
      </c>
      <c r="Z61" s="1">
        <v>2</v>
      </c>
    </row>
    <row r="62" spans="1:26" x14ac:dyDescent="0.25">
      <c r="A62" s="13" t="s">
        <v>378</v>
      </c>
      <c r="B62" t="s">
        <v>218</v>
      </c>
      <c r="C62" s="9">
        <f>VLOOKUP(B62,luchthavens!A:G,7,FALSE)</f>
        <v>2</v>
      </c>
      <c r="D62" s="19" t="s">
        <v>1085</v>
      </c>
      <c r="E62" s="19">
        <f>IF(K62&gt;12,0.5,IF(K62&gt;5,1,2))</f>
        <v>0.5</v>
      </c>
      <c r="F62" s="19">
        <v>0</v>
      </c>
      <c r="G62" s="19">
        <f>IF(I62="Eur",0.75,1.25)</f>
        <v>1.25</v>
      </c>
      <c r="H62" s="19">
        <f>G62*E62</f>
        <v>0.625</v>
      </c>
      <c r="I62" s="9" t="str">
        <f>VLOOKUP($B62,luchthavens!$A$2:$J$479,10,FALSE)</f>
        <v>Az</v>
      </c>
      <c r="J62" s="10">
        <f>VLOOKUP($B62,luchthavens!$A$2:$K$479,11,FALSE)</f>
        <v>9439.4517442381784</v>
      </c>
      <c r="K62" s="21">
        <f>VLOOKUP($B62,luchthavens!$A$2:$M$479,13,FALSE)</f>
        <v>14.163214166741389</v>
      </c>
      <c r="L62" t="s">
        <v>503</v>
      </c>
      <c r="M62" t="s">
        <v>526</v>
      </c>
      <c r="N62" s="13" t="s">
        <v>4389</v>
      </c>
      <c r="O62" s="9" t="str">
        <f>IFERROR(INDEX(maatschappijen!$A$1:$A$1208,MATCH(A62,maatschappijen!$B$1:$B$1208,0)),INDEX(maatschappijen!$A$1:$A$1208,MATCH(A62,maatschappijen!$C$1:$C$1208,0)))</f>
        <v>China Airlines</v>
      </c>
      <c r="P62" s="9" t="str">
        <f>VLOOKUP(B62,luchthavens!A$1:F$479,6,FALSE)</f>
        <v>Taipei</v>
      </c>
      <c r="Q62" s="9" t="str">
        <f>VLOOKUP(N62,vliegtuigtypen!$A$1:$D$479,4,FALSE)</f>
        <v>Airbus A350-900</v>
      </c>
      <c r="R62" s="21">
        <f>GETPIVOTDATA("Som van Vluchten",$T$3,"Destnaam",$P62)</f>
        <v>1.5</v>
      </c>
      <c r="T62" s="7" t="s">
        <v>235</v>
      </c>
      <c r="U62" s="1">
        <v>2</v>
      </c>
      <c r="Y62" s="7" t="s">
        <v>3011</v>
      </c>
      <c r="Z62" s="1">
        <v>2.5</v>
      </c>
    </row>
    <row r="63" spans="1:26" x14ac:dyDescent="0.25">
      <c r="A63" s="13" t="s">
        <v>437</v>
      </c>
      <c r="B63" t="s">
        <v>481</v>
      </c>
      <c r="C63" s="9">
        <f>VLOOKUP(B63,luchthavens!A:G,7,FALSE)</f>
        <v>2</v>
      </c>
      <c r="D63" s="19" t="s">
        <v>1085</v>
      </c>
      <c r="E63" s="19">
        <f>IF(K63&gt;12,0.5,IF(K63&gt;5,1,2))</f>
        <v>0.5</v>
      </c>
      <c r="F63" s="19">
        <v>0</v>
      </c>
      <c r="G63" s="19">
        <f>IF(I63="Eur",0.75,1.25)</f>
        <v>1.25</v>
      </c>
      <c r="H63" s="19">
        <f>G63*E63</f>
        <v>0.625</v>
      </c>
      <c r="I63" s="9" t="str">
        <f>VLOOKUP($B63,luchthavens!$A$2:$J$479,10,FALSE)</f>
        <v>Az</v>
      </c>
      <c r="J63" s="10">
        <f>VLOOKUP($B63,luchthavens!$A$2:$K$479,11,FALSE)</f>
        <v>10494.405858631886</v>
      </c>
      <c r="K63" s="21">
        <f>VLOOKUP($B63,luchthavens!$A$2:$M$479,13,FALSE)</f>
        <v>15.675315064039037</v>
      </c>
      <c r="L63" t="s">
        <v>503</v>
      </c>
      <c r="M63" t="s">
        <v>526</v>
      </c>
      <c r="N63" s="13" t="s">
        <v>4389</v>
      </c>
      <c r="O63" s="9" t="str">
        <f>IFERROR(INDEX(maatschappijen!$A$1:$A$1208,MATCH(A63,maatschappijen!$B$1:$B$1208,0)),INDEX(maatschappijen!$A$1:$A$1208,MATCH(A63,maatschappijen!$C$1:$C$1208,0)))</f>
        <v>Singapore Airlines</v>
      </c>
      <c r="P63" s="9" t="str">
        <f>VLOOKUP(B63,luchthavens!A$1:F$479,6,FALSE)</f>
        <v>Singapore</v>
      </c>
      <c r="Q63" s="9" t="str">
        <f>VLOOKUP(N63,vliegtuigtypen!$A$1:$D$479,4,FALSE)</f>
        <v>Airbus A350-900</v>
      </c>
      <c r="R63" s="21">
        <f>GETPIVOTDATA("Som van Vluchten",$T$3,"Destnaam",$P63)</f>
        <v>1</v>
      </c>
      <c r="T63" s="7" t="s">
        <v>61</v>
      </c>
      <c r="U63" s="1">
        <v>2</v>
      </c>
      <c r="Y63" s="7" t="s">
        <v>490</v>
      </c>
      <c r="Z63" s="1"/>
    </row>
    <row r="64" spans="1:26" x14ac:dyDescent="0.25">
      <c r="A64" s="19" t="s">
        <v>439</v>
      </c>
      <c r="B64" t="s">
        <v>1081</v>
      </c>
      <c r="C64" s="9">
        <f>VLOOKUP(B64,luchthavens!A:G,7,FALSE)</f>
        <v>2</v>
      </c>
      <c r="D64" s="19" t="s">
        <v>1085</v>
      </c>
      <c r="E64" s="19">
        <f>IF(K64&gt;12,0.5,IF(K64&gt;5,1,2))</f>
        <v>2</v>
      </c>
      <c r="F64" s="19">
        <v>0</v>
      </c>
      <c r="G64" s="19">
        <f>IF(I64="Eur",0.75,1.25)</f>
        <v>1.25</v>
      </c>
      <c r="H64" s="19">
        <f>G64*E64</f>
        <v>2.5</v>
      </c>
      <c r="I64" s="9" t="str">
        <f>VLOOKUP($B64,luchthavens!$A$2:$J$479,10,FALSE)</f>
        <v>Afr</v>
      </c>
      <c r="J64" s="10">
        <f>VLOOKUP($B64,luchthavens!$A$2:$K$479,11,FALSE)</f>
        <v>1737.7261767719256</v>
      </c>
      <c r="K64" s="21">
        <f>VLOOKUP($B64,luchthavens!$A$2:$M$479,13,FALSE)</f>
        <v>3.1240741867064261</v>
      </c>
      <c r="L64" t="s">
        <v>504</v>
      </c>
      <c r="M64" t="s">
        <v>531</v>
      </c>
      <c r="N64" s="13">
        <v>736</v>
      </c>
      <c r="O64" s="9" t="str">
        <f>IFERROR(INDEX(maatschappijen!$A$1:$A$1208,MATCH(A64,maatschappijen!$B$1:$B$1208,0)),INDEX(maatschappijen!$A$1:$A$1208,MATCH(A64,maatschappijen!$C$1:$C$1208,0)))</f>
        <v>Tunisair</v>
      </c>
      <c r="P64" s="9" t="str">
        <f>VLOOKUP(B64,luchthavens!A$1:F$479,6,FALSE)</f>
        <v>Tunis</v>
      </c>
      <c r="Q64" s="9" t="str">
        <f>VLOOKUP(N64,vliegtuigtypen!$A$1:$D$479,4,FALSE)</f>
        <v>Boeing 737-600 pax</v>
      </c>
      <c r="R64" s="21">
        <f>GETPIVOTDATA("Som van Vluchten",$T$3,"Destnaam",$P64)</f>
        <v>2</v>
      </c>
      <c r="T64" s="7" t="s">
        <v>18</v>
      </c>
      <c r="U64" s="1">
        <v>2</v>
      </c>
      <c r="Y64" s="7" t="s">
        <v>491</v>
      </c>
      <c r="Z64" s="1">
        <v>274</v>
      </c>
    </row>
    <row r="65" spans="1:27" x14ac:dyDescent="0.25">
      <c r="A65" s="19" t="s">
        <v>308</v>
      </c>
      <c r="B65" t="s">
        <v>83</v>
      </c>
      <c r="C65" s="9">
        <f>VLOOKUP(B65,luchthavens!A:G,7,FALSE)</f>
        <v>2</v>
      </c>
      <c r="D65" s="19" t="s">
        <v>1086</v>
      </c>
      <c r="E65" s="19">
        <f>IF(K65&gt;12,0.5,IF(K65&gt;5,1,2))</f>
        <v>2</v>
      </c>
      <c r="F65" s="19">
        <v>0</v>
      </c>
      <c r="G65" s="19">
        <f>IF(I65="Eur",0.75,1.25)</f>
        <v>0.75</v>
      </c>
      <c r="H65" s="19">
        <f>G65*E65</f>
        <v>1.5</v>
      </c>
      <c r="I65" s="9" t="str">
        <f>VLOOKUP($B65,luchthavens!$A$2:$J$479,10,FALSE)</f>
        <v>Eur</v>
      </c>
      <c r="J65" s="10">
        <f>VLOOKUP($B65,luchthavens!$A$2:$K$479,11,FALSE)</f>
        <v>383.73084037778011</v>
      </c>
      <c r="K65" s="21">
        <f>VLOOKUP($B65,luchthavens!$A$2:$M$479,13,FALSE)</f>
        <v>1.1833475378748182</v>
      </c>
      <c r="L65" t="s">
        <v>500</v>
      </c>
      <c r="M65" t="s">
        <v>522</v>
      </c>
      <c r="N65" s="13">
        <v>738</v>
      </c>
      <c r="O65" s="9" t="str">
        <f>IFERROR(INDEX(maatschappijen!$A$1:$A$1208,MATCH(A65,maatschappijen!$B$1:$B$1208,0)),INDEX(maatschappijen!$A$1:$A$1208,MATCH(A65,maatschappijen!$C$1:$C$1208,0)))</f>
        <v>Air France</v>
      </c>
      <c r="P65" s="9" t="str">
        <f>VLOOKUP(B65,luchthavens!A$1:F$479,6,FALSE)</f>
        <v>Paris</v>
      </c>
      <c r="Q65" s="9" t="str">
        <f>VLOOKUP(N65,vliegtuigtypen!$A$1:$D$479,4,FALSE)</f>
        <v>Boeing 737-800 pax</v>
      </c>
      <c r="R65" s="21">
        <f>GETPIVOTDATA("Som van Vluchten",$T$3,"Destnaam",$P65)</f>
        <v>8</v>
      </c>
      <c r="T65" s="7" t="s">
        <v>93</v>
      </c>
      <c r="U65" s="1">
        <v>2</v>
      </c>
    </row>
    <row r="66" spans="1:27" x14ac:dyDescent="0.25">
      <c r="A66" s="19" t="s">
        <v>308</v>
      </c>
      <c r="B66" t="s">
        <v>83</v>
      </c>
      <c r="C66" s="9">
        <f>VLOOKUP(B66,luchthavens!A:G,7,FALSE)</f>
        <v>2</v>
      </c>
      <c r="D66" s="19" t="s">
        <v>1085</v>
      </c>
      <c r="E66" s="19">
        <f>IF(K66&gt;12,0.5,IF(K66&gt;5,1,2))</f>
        <v>2</v>
      </c>
      <c r="F66" s="19">
        <v>0</v>
      </c>
      <c r="G66" s="19">
        <f>IF(I66="Eur",0.75,1.25)</f>
        <v>0.75</v>
      </c>
      <c r="H66" s="19">
        <f>G66*E66</f>
        <v>1.5</v>
      </c>
      <c r="I66" s="9" t="str">
        <f>VLOOKUP($B66,luchthavens!$A$2:$J$479,10,FALSE)</f>
        <v>Eur</v>
      </c>
      <c r="J66" s="10">
        <f>VLOOKUP($B66,luchthavens!$A$2:$K$479,11,FALSE)</f>
        <v>383.73084037778011</v>
      </c>
      <c r="K66" s="21">
        <f>VLOOKUP($B66,luchthavens!$A$2:$M$479,13,FALSE)</f>
        <v>1.1833475378748182</v>
      </c>
      <c r="L66" t="s">
        <v>500</v>
      </c>
      <c r="M66" t="s">
        <v>522</v>
      </c>
      <c r="N66" s="13">
        <v>738</v>
      </c>
      <c r="O66" s="9" t="str">
        <f>IFERROR(INDEX(maatschappijen!$A$1:$A$1208,MATCH(A66,maatschappijen!$B$1:$B$1208,0)),INDEX(maatschappijen!$A$1:$A$1208,MATCH(A66,maatschappijen!$C$1:$C$1208,0)))</f>
        <v>Air France</v>
      </c>
      <c r="P66" s="9" t="str">
        <f>VLOOKUP(B66,luchthavens!A$1:F$479,6,FALSE)</f>
        <v>Paris</v>
      </c>
      <c r="Q66" s="9" t="str">
        <f>VLOOKUP(N66,vliegtuigtypen!$A$1:$D$479,4,FALSE)</f>
        <v>Boeing 737-800 pax</v>
      </c>
      <c r="R66" s="21">
        <f>GETPIVOTDATA("Som van Vluchten",$T$3,"Destnaam",$P66)</f>
        <v>8</v>
      </c>
      <c r="T66" s="7" t="s">
        <v>111</v>
      </c>
      <c r="U66" s="1">
        <v>2</v>
      </c>
    </row>
    <row r="67" spans="1:27" x14ac:dyDescent="0.25">
      <c r="A67" s="19" t="s">
        <v>308</v>
      </c>
      <c r="B67" t="s">
        <v>83</v>
      </c>
      <c r="C67" s="9">
        <f>VLOOKUP(B67,luchthavens!A:G,7,FALSE)</f>
        <v>2</v>
      </c>
      <c r="D67" s="19" t="s">
        <v>1085</v>
      </c>
      <c r="E67" s="19">
        <f>IF(K67&gt;12,0.5,IF(K67&gt;5,1,2))</f>
        <v>2</v>
      </c>
      <c r="F67" s="19">
        <v>0</v>
      </c>
      <c r="G67" s="19">
        <f>IF(I67="Eur",0.75,1.25)</f>
        <v>0.75</v>
      </c>
      <c r="H67" s="19">
        <f>G67*E67</f>
        <v>1.5</v>
      </c>
      <c r="I67" s="9" t="str">
        <f>VLOOKUP($B67,luchthavens!$A$2:$J$479,10,FALSE)</f>
        <v>Eur</v>
      </c>
      <c r="J67" s="10">
        <f>VLOOKUP($B67,luchthavens!$A$2:$K$479,11,FALSE)</f>
        <v>383.73084037778011</v>
      </c>
      <c r="K67" s="21">
        <f>VLOOKUP($B67,luchthavens!$A$2:$M$479,13,FALSE)</f>
        <v>1.1833475378748182</v>
      </c>
      <c r="L67" t="s">
        <v>500</v>
      </c>
      <c r="M67" t="s">
        <v>522</v>
      </c>
      <c r="N67" s="13">
        <v>738</v>
      </c>
      <c r="O67" s="9" t="str">
        <f>IFERROR(INDEX(maatschappijen!$A$1:$A$1208,MATCH(A67,maatschappijen!$B$1:$B$1208,0)),INDEX(maatschappijen!$A$1:$A$1208,MATCH(A67,maatschappijen!$C$1:$C$1208,0)))</f>
        <v>Air France</v>
      </c>
      <c r="P67" s="9" t="str">
        <f>VLOOKUP(B67,luchthavens!A$1:F$479,6,FALSE)</f>
        <v>Paris</v>
      </c>
      <c r="Q67" s="9" t="str">
        <f>VLOOKUP(N67,vliegtuigtypen!$A$1:$D$479,4,FALSE)</f>
        <v>Boeing 737-800 pax</v>
      </c>
      <c r="R67" s="21">
        <f>GETPIVOTDATA("Som van Vluchten",$T$3,"Destnaam",$P67)</f>
        <v>8</v>
      </c>
      <c r="T67" s="7" t="s">
        <v>181</v>
      </c>
      <c r="U67" s="1">
        <v>2</v>
      </c>
    </row>
    <row r="68" spans="1:27" x14ac:dyDescent="0.25">
      <c r="A68" s="19" t="s">
        <v>308</v>
      </c>
      <c r="B68" t="s">
        <v>87</v>
      </c>
      <c r="C68" s="9">
        <f>VLOOKUP(B68,luchthavens!A:G,7,FALSE)</f>
        <v>1</v>
      </c>
      <c r="D68" s="19" t="s">
        <v>1085</v>
      </c>
      <c r="E68" s="19">
        <f>IF(K68&gt;12,0.5,IF(K68&gt;5,1,2))</f>
        <v>2</v>
      </c>
      <c r="F68" s="19">
        <v>0</v>
      </c>
      <c r="G68" s="19">
        <f>IF(I68="Eur",0.75,1.25)</f>
        <v>0.75</v>
      </c>
      <c r="H68" s="19">
        <f>G68*E68</f>
        <v>1.5</v>
      </c>
      <c r="I68" s="9" t="str">
        <f>VLOOKUP($B68,luchthavens!$A$2:$J$479,10,FALSE)</f>
        <v>Eur</v>
      </c>
      <c r="J68" s="10">
        <f>VLOOKUP($B68,luchthavens!$A$2:$K$479,11,FALSE)</f>
        <v>430.03837667436403</v>
      </c>
      <c r="K68" s="21">
        <f>VLOOKUP($B68,luchthavens!$A$2:$M$479,13,FALSE)</f>
        <v>1.2497216732332552</v>
      </c>
      <c r="L68" t="s">
        <v>500</v>
      </c>
      <c r="M68" t="s">
        <v>522</v>
      </c>
      <c r="N68" s="13">
        <v>738</v>
      </c>
      <c r="O68" s="9" t="str">
        <f>IFERROR(INDEX(maatschappijen!$A$1:$A$1208,MATCH(A68,maatschappijen!$B$1:$B$1208,0)),INDEX(maatschappijen!$A$1:$A$1208,MATCH(A68,maatschappijen!$C$1:$C$1208,0)))</f>
        <v>Air France</v>
      </c>
      <c r="P68" s="9" t="str">
        <f>VLOOKUP(B68,luchthavens!A$1:F$479,6,FALSE)</f>
        <v>Strasbourg</v>
      </c>
      <c r="Q68" s="9" t="str">
        <f>VLOOKUP(N68,vliegtuigtypen!$A$1:$D$479,4,FALSE)</f>
        <v>Boeing 737-800 pax</v>
      </c>
      <c r="R68" s="21">
        <f>GETPIVOTDATA("Som van Vluchten",$T$3,"Destnaam",$P68)</f>
        <v>2</v>
      </c>
      <c r="T68" s="7" t="s">
        <v>238</v>
      </c>
      <c r="U68" s="1">
        <v>2</v>
      </c>
    </row>
    <row r="69" spans="1:27" x14ac:dyDescent="0.25">
      <c r="A69" s="13" t="s">
        <v>1037</v>
      </c>
      <c r="B69" t="s">
        <v>147</v>
      </c>
      <c r="C69" s="9">
        <f>VLOOKUP(B69,luchthavens!A:G,7,FALSE)</f>
        <v>2</v>
      </c>
      <c r="D69" s="19" t="s">
        <v>1085</v>
      </c>
      <c r="E69" s="19">
        <f>IF(K69&gt;12,0.5,IF(K69&gt;5,1,2))</f>
        <v>0.5</v>
      </c>
      <c r="F69" s="19">
        <v>1</v>
      </c>
      <c r="G69" s="19">
        <f>IF(I69="Eur",0.75,1.25)</f>
        <v>1.25</v>
      </c>
      <c r="H69" s="19">
        <f>G69*E69</f>
        <v>0.625</v>
      </c>
      <c r="I69" s="9" t="str">
        <f>VLOOKUP($B69,luchthavens!$A$2:$J$479,10,FALSE)</f>
        <v>NAm</v>
      </c>
      <c r="J69" s="10">
        <f>VLOOKUP($B69,luchthavens!$A$2:$K$479,11,FALSE)</f>
        <v>9238.9756936167832</v>
      </c>
      <c r="K69" s="21">
        <f>VLOOKUP($B69,luchthavens!$A$2:$M$479,13,FALSE)</f>
        <v>13.87586516085072</v>
      </c>
      <c r="L69" t="s">
        <v>503</v>
      </c>
      <c r="M69" t="s">
        <v>527</v>
      </c>
      <c r="N69" s="13">
        <v>738</v>
      </c>
      <c r="O69" s="9" t="str">
        <f>IFERROR(INDEX(maatschappijen!$A$1:$A$1208,MATCH(A69,maatschappijen!$B$1:$B$1208,0)),INDEX(maatschappijen!$A$1:$A$1208,MATCH(A69,maatschappijen!$C$1:$C$1208,0)))</f>
        <v>AeroMéxico</v>
      </c>
      <c r="P69" s="9" t="str">
        <f>VLOOKUP(B69,luchthavens!A$1:F$479,6,FALSE)</f>
        <v>Mexico City</v>
      </c>
      <c r="Q69" s="9" t="str">
        <f>VLOOKUP(N69,vliegtuigtypen!$A$1:$D$479,4,FALSE)</f>
        <v>Boeing 737-800 pax</v>
      </c>
      <c r="R69" s="21">
        <f>GETPIVOTDATA("Som van Vluchten",$T$3,"Destnaam",$P69)</f>
        <v>0.5</v>
      </c>
      <c r="T69" s="7" t="s">
        <v>219</v>
      </c>
      <c r="U69" s="1">
        <v>1.5</v>
      </c>
      <c r="Y69" s="6" t="s">
        <v>489</v>
      </c>
      <c r="Z69" t="s">
        <v>1090</v>
      </c>
      <c r="AA69" t="s">
        <v>4006</v>
      </c>
    </row>
    <row r="70" spans="1:27" x14ac:dyDescent="0.25">
      <c r="A70" s="13" t="s">
        <v>412</v>
      </c>
      <c r="B70" t="s">
        <v>1071</v>
      </c>
      <c r="C70" s="9">
        <f>VLOOKUP(B70,luchthavens!A:G,7,FALSE)</f>
        <v>2</v>
      </c>
      <c r="D70" s="19" t="s">
        <v>1085</v>
      </c>
      <c r="E70" s="19">
        <f>IF(K70&gt;12,0.5,IF(K70&gt;5,1,2))</f>
        <v>2</v>
      </c>
      <c r="F70" s="19">
        <v>0</v>
      </c>
      <c r="G70" s="19">
        <f>IF(I70="Eur",0.75,1.25)</f>
        <v>1.25</v>
      </c>
      <c r="H70" s="19">
        <f>G70*E70</f>
        <v>2.5</v>
      </c>
      <c r="I70" s="9" t="str">
        <f>VLOOKUP($B70,luchthavens!$A$2:$J$479,10,FALSE)</f>
        <v>Afr</v>
      </c>
      <c r="J70" s="10">
        <f>VLOOKUP($B70,luchthavens!$A$2:$K$479,11,FALSE)</f>
        <v>2314.9824314160683</v>
      </c>
      <c r="K70" s="21">
        <f>VLOOKUP($B70,luchthavens!$A$2:$M$479,13,FALSE)</f>
        <v>3.9514748183630308</v>
      </c>
      <c r="L70" t="s">
        <v>504</v>
      </c>
      <c r="M70" t="s">
        <v>531</v>
      </c>
      <c r="N70" s="13">
        <v>738</v>
      </c>
      <c r="O70" s="9" t="str">
        <f>IFERROR(INDEX(maatschappijen!$A$1:$A$1208,MATCH(A70,maatschappijen!$B$1:$B$1208,0)),INDEX(maatschappijen!$A$1:$A$1208,MATCH(A70,maatschappijen!$C$1:$C$1208,0)))</f>
        <v>Royal Air Maroc</v>
      </c>
      <c r="P70" s="9" t="str">
        <f>VLOOKUP(B70,luchthavens!A$1:F$479,6,FALSE)</f>
        <v>Casablanca</v>
      </c>
      <c r="Q70" s="9" t="str">
        <f>VLOOKUP(N70,vliegtuigtypen!$A$1:$D$479,4,FALSE)</f>
        <v>Boeing 737-800 pax</v>
      </c>
      <c r="R70" s="21">
        <f>GETPIVOTDATA("Som van Vluchten",$T$3,"Destnaam",$P70)</f>
        <v>2</v>
      </c>
      <c r="T70" s="7" t="s">
        <v>48</v>
      </c>
      <c r="U70" s="1">
        <v>1</v>
      </c>
      <c r="Y70" s="7" t="s">
        <v>501</v>
      </c>
      <c r="Z70" s="1">
        <v>76</v>
      </c>
      <c r="AA70" s="1">
        <v>57</v>
      </c>
    </row>
    <row r="71" spans="1:27" x14ac:dyDescent="0.25">
      <c r="A71" s="19" t="s">
        <v>454</v>
      </c>
      <c r="B71" t="s">
        <v>11</v>
      </c>
      <c r="C71" s="9">
        <f>VLOOKUP(B71,luchthavens!A:G,7,FALSE)</f>
        <v>4</v>
      </c>
      <c r="D71" s="19" t="s">
        <v>1086</v>
      </c>
      <c r="E71" s="19">
        <f>IF(K71&gt;12,0.5,IF(K71&gt;5,1,2))</f>
        <v>1</v>
      </c>
      <c r="F71" s="19">
        <v>0</v>
      </c>
      <c r="G71" s="19">
        <f>IF(I71="Eur",0.75,1.25)</f>
        <v>1.25</v>
      </c>
      <c r="H71" s="19">
        <f>G71*E71</f>
        <v>1.25</v>
      </c>
      <c r="I71" s="9" t="str">
        <f>VLOOKUP($B71,luchthavens!$A$2:$J$479,10,FALSE)</f>
        <v>NAm</v>
      </c>
      <c r="J71" s="10">
        <f>VLOOKUP($B71,luchthavens!$A$2:$K$479,11,FALSE)</f>
        <v>7900.0233734153289</v>
      </c>
      <c r="K71" s="21">
        <f>VLOOKUP($B71,luchthavens!$A$2:$M$479,13,FALSE)</f>
        <v>11.956700168561971</v>
      </c>
      <c r="L71" t="s">
        <v>503</v>
      </c>
      <c r="M71" t="s">
        <v>525</v>
      </c>
      <c r="N71" s="13">
        <v>738</v>
      </c>
      <c r="O71" s="9" t="str">
        <f>IFERROR(INDEX(maatschappijen!$A$1:$A$1208,MATCH(A71,maatschappijen!$B$1:$B$1208,0)),INDEX(maatschappijen!$A$1:$A$1208,MATCH(A71,maatschappijen!$C$1:$C$1208,0)))</f>
        <v>Caribbean Airlines</v>
      </c>
      <c r="P71" s="9" t="str">
        <f>VLOOKUP(B71,luchthavens!A$1:F$479,6,FALSE)</f>
        <v>Aruba</v>
      </c>
      <c r="Q71" s="9" t="str">
        <f>VLOOKUP(N71,vliegtuigtypen!$A$1:$D$479,4,FALSE)</f>
        <v>Boeing 737-800 pax</v>
      </c>
      <c r="R71" s="21">
        <f>GETPIVOTDATA("Som van Vluchten",$T$3,"Destnaam",$P71)</f>
        <v>2</v>
      </c>
      <c r="T71" s="7" t="s">
        <v>64</v>
      </c>
      <c r="U71" s="1">
        <v>1</v>
      </c>
      <c r="Y71" s="8" t="s">
        <v>506</v>
      </c>
      <c r="Z71" s="1">
        <v>16</v>
      </c>
      <c r="AA71" s="1">
        <v>12</v>
      </c>
    </row>
    <row r="72" spans="1:27" x14ac:dyDescent="0.25">
      <c r="A72" s="19" t="s">
        <v>454</v>
      </c>
      <c r="B72" t="s">
        <v>129</v>
      </c>
      <c r="C72" s="9">
        <f>VLOOKUP(B72,luchthavens!A:G,7,FALSE)</f>
        <v>4</v>
      </c>
      <c r="D72" s="19" t="s">
        <v>1085</v>
      </c>
      <c r="E72" s="19">
        <f>IF(K72&gt;12,0.5,IF(K72&gt;5,1,2))</f>
        <v>1</v>
      </c>
      <c r="F72" s="19">
        <v>0</v>
      </c>
      <c r="G72" s="19">
        <f>IF(I72="Eur",0.75,1.25)</f>
        <v>1.25</v>
      </c>
      <c r="H72" s="19">
        <f>G72*E72</f>
        <v>1.25</v>
      </c>
      <c r="I72" s="9" t="str">
        <f>VLOOKUP($B72,luchthavens!$A$2:$J$479,10,FALSE)</f>
        <v>NAm</v>
      </c>
      <c r="J72" s="10">
        <f>VLOOKUP($B72,luchthavens!$A$2:$K$479,11,FALSE)</f>
        <v>7896.6779269496319</v>
      </c>
      <c r="K72" s="21">
        <f>VLOOKUP($B72,luchthavens!$A$2:$M$479,13,FALSE)</f>
        <v>11.951905028627804</v>
      </c>
      <c r="L72" t="s">
        <v>503</v>
      </c>
      <c r="M72" t="s">
        <v>525</v>
      </c>
      <c r="N72" s="13">
        <v>738</v>
      </c>
      <c r="O72" s="9" t="str">
        <f>IFERROR(INDEX(maatschappijen!$A$1:$A$1208,MATCH(A72,maatschappijen!$B$1:$B$1208,0)),INDEX(maatschappijen!$A$1:$A$1208,MATCH(A72,maatschappijen!$C$1:$C$1208,0)))</f>
        <v>Caribbean Airlines</v>
      </c>
      <c r="P72" s="9" t="str">
        <f>VLOOKUP(B72,luchthavens!A$1:F$479,6,FALSE)</f>
        <v>Kingston</v>
      </c>
      <c r="Q72" s="9" t="str">
        <f>VLOOKUP(N72,vliegtuigtypen!$A$1:$D$479,4,FALSE)</f>
        <v>Boeing 737-800 pax</v>
      </c>
      <c r="R72" s="21">
        <f>GETPIVOTDATA("Som van Vluchten",$T$3,"Destnaam",$P72)</f>
        <v>1</v>
      </c>
      <c r="T72" s="7" t="s">
        <v>136</v>
      </c>
      <c r="U72" s="1">
        <v>1</v>
      </c>
      <c r="Y72" s="8" t="s">
        <v>507</v>
      </c>
      <c r="Z72" s="1">
        <v>14</v>
      </c>
      <c r="AA72" s="1">
        <v>10.5</v>
      </c>
    </row>
    <row r="73" spans="1:27" x14ac:dyDescent="0.25">
      <c r="A73" s="19" t="s">
        <v>375</v>
      </c>
      <c r="B73" t="s">
        <v>1053</v>
      </c>
      <c r="C73" s="9">
        <f>VLOOKUP(B73,luchthavens!A:G,7,FALSE)</f>
        <v>3</v>
      </c>
      <c r="D73" s="19" t="s">
        <v>1085</v>
      </c>
      <c r="E73" s="19">
        <f>IF(K73&gt;12,0.5,IF(K73&gt;5,1,2))</f>
        <v>1</v>
      </c>
      <c r="F73" s="19">
        <v>0</v>
      </c>
      <c r="G73" s="19">
        <f>IF(I73="Eur",0.75,1.25)</f>
        <v>1.25</v>
      </c>
      <c r="H73" s="19">
        <f>G73*E73</f>
        <v>1.25</v>
      </c>
      <c r="I73" s="9" t="str">
        <f>VLOOKUP($B73,luchthavens!$A$2:$J$479,10,FALSE)</f>
        <v>NAm</v>
      </c>
      <c r="J73" s="10">
        <f>VLOOKUP($B73,luchthavens!$A$2:$K$479,11,FALSE)</f>
        <v>5579.421709748045</v>
      </c>
      <c r="K73" s="21">
        <f>VLOOKUP($B73,luchthavens!$A$2:$M$479,13,FALSE)</f>
        <v>8.6305044506388633</v>
      </c>
      <c r="L73" t="s">
        <v>503</v>
      </c>
      <c r="M73" t="s">
        <v>533</v>
      </c>
      <c r="N73" s="13">
        <v>738</v>
      </c>
      <c r="O73" s="9" t="str">
        <f>IFERROR(INDEX(maatschappijen!$A$1:$A$1208,MATCH(A73,maatschappijen!$B$1:$B$1208,0)),INDEX(maatschappijen!$A$1:$A$1208,MATCH(A73,maatschappijen!$C$1:$C$1208,0)))</f>
        <v>Delta Air Lines</v>
      </c>
      <c r="P73" s="9" t="str">
        <f>VLOOKUP(B73,luchthavens!A$1:F$479,6,FALSE)</f>
        <v>Boston</v>
      </c>
      <c r="Q73" s="9" t="str">
        <f>VLOOKUP(N73,vliegtuigtypen!$A$1:$D$479,4,FALSE)</f>
        <v>Boeing 737-800 pax</v>
      </c>
      <c r="R73" s="21">
        <f>GETPIVOTDATA("Som van Vluchten",$T$3,"Destnaam",$P73)</f>
        <v>1</v>
      </c>
      <c r="T73" s="7" t="s">
        <v>222</v>
      </c>
      <c r="U73" s="1">
        <v>1</v>
      </c>
      <c r="Y73" s="8" t="s">
        <v>496</v>
      </c>
      <c r="Z73" s="1">
        <v>16</v>
      </c>
      <c r="AA73" s="1">
        <v>12</v>
      </c>
    </row>
    <row r="74" spans="1:27" x14ac:dyDescent="0.25">
      <c r="A74" s="13" t="s">
        <v>373</v>
      </c>
      <c r="B74" t="s">
        <v>210</v>
      </c>
      <c r="C74" s="9">
        <f>VLOOKUP(B74,luchthavens!A:G,7,FALSE)</f>
        <v>1</v>
      </c>
      <c r="D74" s="19" t="s">
        <v>1085</v>
      </c>
      <c r="E74" s="19">
        <f>IF(K74&gt;12,0.5,IF(K74&gt;5,1,2))</f>
        <v>2</v>
      </c>
      <c r="F74" s="19">
        <v>0</v>
      </c>
      <c r="G74" s="19">
        <f>IF(I74="Eur",0.75,1.25)</f>
        <v>0.75</v>
      </c>
      <c r="H74" s="19">
        <f>G74*E74</f>
        <v>1.5</v>
      </c>
      <c r="I74" s="9" t="str">
        <f>VLOOKUP($B74,luchthavens!$A$2:$J$479,10,FALSE)</f>
        <v>Eur</v>
      </c>
      <c r="J74" s="10">
        <f>VLOOKUP($B74,luchthavens!$A$2:$K$479,11,FALSE)</f>
        <v>1159.0839741429565</v>
      </c>
      <c r="K74" s="21">
        <f>VLOOKUP($B74,luchthavens!$A$2:$M$479,13,FALSE)</f>
        <v>2.294687029604904</v>
      </c>
      <c r="L74" t="s">
        <v>500</v>
      </c>
      <c r="M74" t="s">
        <v>519</v>
      </c>
      <c r="N74" s="13">
        <v>738</v>
      </c>
      <c r="O74" s="9" t="str">
        <f>IFERROR(INDEX(maatschappijen!$A$1:$A$1208,MATCH(A74,maatschappijen!$B$1:$B$1208,0)),INDEX(maatschappijen!$A$1:$A$1208,MATCH(A74,maatschappijen!$C$1:$C$1208,0)))</f>
        <v>Norwegian Air Shuttle</v>
      </c>
      <c r="P74" s="9" t="str">
        <f>VLOOKUP(B74,luchthavens!A$1:F$479,6,FALSE)</f>
        <v>Stockholm</v>
      </c>
      <c r="Q74" s="9" t="str">
        <f>VLOOKUP(N74,vliegtuigtypen!$A$1:$D$479,4,FALSE)</f>
        <v>Boeing 737-800 pax</v>
      </c>
      <c r="R74" s="21">
        <f>GETPIVOTDATA("Som van Vluchten",$T$3,"Destnaam",$P74)</f>
        <v>4</v>
      </c>
      <c r="T74" s="7" t="s">
        <v>133</v>
      </c>
      <c r="U74" s="1">
        <v>1</v>
      </c>
      <c r="Y74" s="8" t="s">
        <v>508</v>
      </c>
      <c r="Z74" s="1">
        <v>10</v>
      </c>
      <c r="AA74" s="1">
        <v>7.5</v>
      </c>
    </row>
    <row r="75" spans="1:27" x14ac:dyDescent="0.25">
      <c r="A75" s="13" t="s">
        <v>373</v>
      </c>
      <c r="B75" t="s">
        <v>80</v>
      </c>
      <c r="C75" s="9">
        <f>VLOOKUP(B75,luchthavens!A:G,7,FALSE)</f>
        <v>1</v>
      </c>
      <c r="D75" s="19" t="s">
        <v>1085</v>
      </c>
      <c r="E75" s="19">
        <f>IF(K75&gt;12,0.5,IF(K75&gt;5,1,2))</f>
        <v>2</v>
      </c>
      <c r="F75" s="19">
        <v>0</v>
      </c>
      <c r="G75" s="19">
        <f>IF(I75="Eur",0.75,1.25)</f>
        <v>0.75</v>
      </c>
      <c r="H75" s="19">
        <f>G75*E75</f>
        <v>1.5</v>
      </c>
      <c r="I75" s="9" t="str">
        <f>VLOOKUP($B75,luchthavens!$A$2:$J$479,10,FALSE)</f>
        <v>Eur</v>
      </c>
      <c r="J75" s="10">
        <f>VLOOKUP($B75,luchthavens!$A$2:$K$479,11,FALSE)</f>
        <v>1523.9231406741771</v>
      </c>
      <c r="K75" s="21">
        <f>VLOOKUP($B75,luchthavens!$A$2:$M$479,13,FALSE)</f>
        <v>2.817623168299654</v>
      </c>
      <c r="L75" t="s">
        <v>500</v>
      </c>
      <c r="M75" t="s">
        <v>519</v>
      </c>
      <c r="N75" s="13">
        <v>738</v>
      </c>
      <c r="O75" s="9" t="str">
        <f>IFERROR(INDEX(maatschappijen!$A$1:$A$1208,MATCH(A75,maatschappijen!$B$1:$B$1208,0)),INDEX(maatschappijen!$A$1:$A$1208,MATCH(A75,maatschappijen!$C$1:$C$1208,0)))</f>
        <v>Norwegian Air Shuttle</v>
      </c>
      <c r="P75" s="9" t="str">
        <f>VLOOKUP(B75,luchthavens!A$1:F$479,6,FALSE)</f>
        <v>Helsinki</v>
      </c>
      <c r="Q75" s="9" t="str">
        <f>VLOOKUP(N75,vliegtuigtypen!$A$1:$D$479,4,FALSE)</f>
        <v>Boeing 737-800 pax</v>
      </c>
      <c r="R75" s="21">
        <f>GETPIVOTDATA("Som van Vluchten",$T$3,"Destnaam",$P75)</f>
        <v>6</v>
      </c>
      <c r="T75" s="7" t="s">
        <v>291</v>
      </c>
      <c r="U75" s="1">
        <v>1</v>
      </c>
      <c r="Y75" s="8" t="s">
        <v>509</v>
      </c>
      <c r="Z75" s="1">
        <v>10</v>
      </c>
      <c r="AA75" s="1">
        <v>7.5</v>
      </c>
    </row>
    <row r="76" spans="1:27" x14ac:dyDescent="0.25">
      <c r="A76" s="13" t="s">
        <v>373</v>
      </c>
      <c r="B76" t="s">
        <v>456</v>
      </c>
      <c r="C76" s="9">
        <f>VLOOKUP(B76,luchthavens!A:G,7,FALSE)</f>
        <v>1</v>
      </c>
      <c r="D76" s="19" t="s">
        <v>1085</v>
      </c>
      <c r="E76" s="19">
        <f>IF(K76&gt;12,0.5,IF(K76&gt;5,1,2))</f>
        <v>2</v>
      </c>
      <c r="F76" s="19">
        <v>0</v>
      </c>
      <c r="G76" s="19">
        <f>IF(I76="Eur",0.75,1.25)</f>
        <v>0.75</v>
      </c>
      <c r="H76" s="19">
        <f>G76*E76</f>
        <v>1.5</v>
      </c>
      <c r="I76" s="9" t="str">
        <f>VLOOKUP($B76,luchthavens!$A$2:$J$479,10,FALSE)</f>
        <v>Eur</v>
      </c>
      <c r="J76" s="10">
        <f>VLOOKUP($B76,luchthavens!$A$2:$K$479,11,FALSE)</f>
        <v>934.55839079491557</v>
      </c>
      <c r="K76" s="21">
        <f>VLOOKUP($B76,luchthavens!$A$2:$M$479,13,FALSE)</f>
        <v>1.9728670268060455</v>
      </c>
      <c r="L76" t="s">
        <v>500</v>
      </c>
      <c r="M76" t="s">
        <v>519</v>
      </c>
      <c r="N76" s="13">
        <v>738</v>
      </c>
      <c r="O76" s="9" t="str">
        <f>IFERROR(INDEX(maatschappijen!$A$1:$A$1208,MATCH(A76,maatschappijen!$B$1:$B$1208,0)),INDEX(maatschappijen!$A$1:$A$1208,MATCH(A76,maatschappijen!$C$1:$C$1208,0)))</f>
        <v>Norwegian Air Shuttle</v>
      </c>
      <c r="P76" s="9" t="str">
        <f>VLOOKUP(B76,luchthavens!A$1:F$479,6,FALSE)</f>
        <v>Oslo</v>
      </c>
      <c r="Q76" s="9" t="str">
        <f>VLOOKUP(N76,vliegtuigtypen!$A$1:$D$479,4,FALSE)</f>
        <v>Boeing 737-800 pax</v>
      </c>
      <c r="R76" s="21">
        <f>GETPIVOTDATA("Som van Vluchten",$T$3,"Destnaam",$P76)</f>
        <v>4</v>
      </c>
      <c r="T76" s="7" t="s">
        <v>273</v>
      </c>
      <c r="U76" s="1">
        <v>1</v>
      </c>
      <c r="Y76" s="8" t="s">
        <v>510</v>
      </c>
      <c r="Z76" s="1">
        <v>10</v>
      </c>
      <c r="AA76" s="1">
        <v>7.5</v>
      </c>
    </row>
    <row r="77" spans="1:27" x14ac:dyDescent="0.25">
      <c r="A77" s="19" t="s">
        <v>2012</v>
      </c>
      <c r="B77" t="s">
        <v>198</v>
      </c>
      <c r="C77" s="9">
        <f>VLOOKUP(B77,luchthavens!A:G,7,FALSE)</f>
        <v>4</v>
      </c>
      <c r="D77" s="19" t="s">
        <v>1086</v>
      </c>
      <c r="E77" s="19">
        <f>IF(K77&gt;12,0.5,IF(K77&gt;5,1,2))</f>
        <v>1</v>
      </c>
      <c r="F77" s="19">
        <v>0</v>
      </c>
      <c r="G77" s="19">
        <f>IF(I77="Eur",0.75,1.25)</f>
        <v>0.75</v>
      </c>
      <c r="H77" s="19">
        <f>G77*E77</f>
        <v>0.75</v>
      </c>
      <c r="I77" s="9" t="str">
        <f>VLOOKUP($B77,luchthavens!$A$2:$J$479,10,FALSE)</f>
        <v>Eur</v>
      </c>
      <c r="J77" s="10">
        <f>VLOOKUP($B77,luchthavens!$A$2:$K$479,11,FALSE)</f>
        <v>3218.8606501815702</v>
      </c>
      <c r="K77" s="21">
        <f>VLOOKUP($B77,luchthavens!$A$2:$M$479,13,FALSE)</f>
        <v>5.2470335985935836</v>
      </c>
      <c r="L77" t="s">
        <v>500</v>
      </c>
      <c r="M77" t="s">
        <v>523</v>
      </c>
      <c r="N77" s="13">
        <v>738</v>
      </c>
      <c r="O77" s="9" t="str">
        <f>IFERROR(INDEX(maatschappijen!$A$1:$A$1208,MATCH(A77,maatschappijen!$B$1:$B$1208,0)),INDEX(maatschappijen!$A$1:$A$1208,MATCH(A77,maatschappijen!$C$1:$C$1208,0)))</f>
        <v>easyJet</v>
      </c>
      <c r="P77" s="9" t="str">
        <f>VLOOKUP(B77,luchthavens!A$1:F$479,6,FALSE)</f>
        <v>Tenerife</v>
      </c>
      <c r="Q77" s="9" t="str">
        <f>VLOOKUP(N77,vliegtuigtypen!$A$1:$D$479,4,FALSE)</f>
        <v>Boeing 737-800 pax</v>
      </c>
      <c r="R77" s="21">
        <f>GETPIVOTDATA("Som van Vluchten",$T$3,"Destnaam",$P77)</f>
        <v>4</v>
      </c>
      <c r="T77" s="7" t="s">
        <v>478</v>
      </c>
      <c r="U77" s="1">
        <v>1</v>
      </c>
      <c r="Y77" s="7" t="s">
        <v>502</v>
      </c>
      <c r="Z77" s="1">
        <v>41</v>
      </c>
      <c r="AA77" s="1">
        <v>30.75</v>
      </c>
    </row>
    <row r="78" spans="1:27" x14ac:dyDescent="0.25">
      <c r="A78" s="19" t="s">
        <v>2012</v>
      </c>
      <c r="B78" t="s">
        <v>196</v>
      </c>
      <c r="C78" s="9">
        <f>VLOOKUP(B78,luchthavens!A:G,7,FALSE)</f>
        <v>4</v>
      </c>
      <c r="D78" s="19" t="s">
        <v>1085</v>
      </c>
      <c r="E78" s="19">
        <f>IF(K78&gt;12,0.5,IF(K78&gt;5,1,2))</f>
        <v>2</v>
      </c>
      <c r="F78" s="19">
        <v>0</v>
      </c>
      <c r="G78" s="19">
        <f>IF(I78="Eur",0.75,1.25)</f>
        <v>0.75</v>
      </c>
      <c r="H78" s="19">
        <f>G78*E78</f>
        <v>1.5</v>
      </c>
      <c r="I78" s="9" t="str">
        <f>VLOOKUP($B78,luchthavens!$A$2:$J$479,10,FALSE)</f>
        <v>Eur</v>
      </c>
      <c r="J78" s="10">
        <f>VLOOKUP($B78,luchthavens!$A$2:$K$479,11,FALSE)</f>
        <v>2998.2353495276038</v>
      </c>
      <c r="K78" s="21">
        <f>VLOOKUP($B78,luchthavens!$A$2:$M$479,13,FALSE)</f>
        <v>4.9308040009895651</v>
      </c>
      <c r="L78" t="s">
        <v>500</v>
      </c>
      <c r="M78" t="s">
        <v>520</v>
      </c>
      <c r="N78" s="13">
        <v>738</v>
      </c>
      <c r="O78" s="9" t="str">
        <f>IFERROR(INDEX(maatschappijen!$A$1:$A$1208,MATCH(A78,maatschappijen!$B$1:$B$1208,0)),INDEX(maatschappijen!$A$1:$A$1208,MATCH(A78,maatschappijen!$C$1:$C$1208,0)))</f>
        <v>easyJet</v>
      </c>
      <c r="P78" s="9" t="str">
        <f>VLOOKUP(B78,luchthavens!A$1:F$479,6,FALSE)</f>
        <v>Lanzarote</v>
      </c>
      <c r="Q78" s="9" t="str">
        <f>VLOOKUP(N78,vliegtuigtypen!$A$1:$D$479,4,FALSE)</f>
        <v>Boeing 737-800 pax</v>
      </c>
      <c r="R78" s="21">
        <f>GETPIVOTDATA("Som van Vluchten",$T$3,"Destnaam",$P78)</f>
        <v>6</v>
      </c>
      <c r="T78" s="7" t="s">
        <v>1052</v>
      </c>
      <c r="U78" s="1">
        <v>1</v>
      </c>
      <c r="Y78" s="8" t="s">
        <v>511</v>
      </c>
      <c r="Z78" s="1">
        <v>6</v>
      </c>
      <c r="AA78" s="1">
        <v>4.5</v>
      </c>
    </row>
    <row r="79" spans="1:27" x14ac:dyDescent="0.25">
      <c r="A79" s="19" t="s">
        <v>2012</v>
      </c>
      <c r="B79" t="s">
        <v>124</v>
      </c>
      <c r="C79" s="9">
        <f>VLOOKUP(B79,luchthavens!A:G,7,FALSE)</f>
        <v>3</v>
      </c>
      <c r="D79" s="19" t="s">
        <v>1085</v>
      </c>
      <c r="E79" s="19">
        <f>IF(K79&gt;12,0.5,IF(K79&gt;5,1,2))</f>
        <v>2</v>
      </c>
      <c r="F79" s="19">
        <v>0</v>
      </c>
      <c r="G79" s="19">
        <f>IF(I79="Eur",0.75,1.25)</f>
        <v>0.75</v>
      </c>
      <c r="H79" s="19">
        <f>G79*E79</f>
        <v>1.5</v>
      </c>
      <c r="I79" s="9" t="str">
        <f>VLOOKUP($B79,luchthavens!$A$2:$J$479,10,FALSE)</f>
        <v>Eur</v>
      </c>
      <c r="J79" s="10">
        <f>VLOOKUP($B79,luchthavens!$A$2:$K$479,11,FALSE)</f>
        <v>1260.8394103136059</v>
      </c>
      <c r="K79" s="21">
        <f>VLOOKUP($B79,luchthavens!$A$2:$M$479,13,FALSE)</f>
        <v>2.4405364881161682</v>
      </c>
      <c r="L79" t="s">
        <v>500</v>
      </c>
      <c r="M79" t="s">
        <v>520</v>
      </c>
      <c r="N79" s="13">
        <v>738</v>
      </c>
      <c r="O79" s="9" t="str">
        <f>IFERROR(INDEX(maatschappijen!$A$1:$A$1208,MATCH(A79,maatschappijen!$B$1:$B$1208,0)),INDEX(maatschappijen!$A$1:$A$1208,MATCH(A79,maatschappijen!$C$1:$C$1208,0)))</f>
        <v>easyJet</v>
      </c>
      <c r="P79" s="9" t="str">
        <f>VLOOKUP(B79,luchthavens!A$1:F$479,6,FALSE)</f>
        <v>Rome</v>
      </c>
      <c r="Q79" s="9" t="str">
        <f>VLOOKUP(N79,vliegtuigtypen!$A$1:$D$479,4,FALSE)</f>
        <v>Boeing 737-800 pax</v>
      </c>
      <c r="R79" s="21">
        <f>GETPIVOTDATA("Som van Vluchten",$T$3,"Destnaam",$P79)</f>
        <v>6</v>
      </c>
      <c r="T79" s="7" t="s">
        <v>482</v>
      </c>
      <c r="U79" s="1">
        <v>1</v>
      </c>
      <c r="Y79" s="8" t="s">
        <v>515</v>
      </c>
      <c r="Z79" s="1">
        <v>7</v>
      </c>
      <c r="AA79" s="1">
        <v>5.25</v>
      </c>
    </row>
    <row r="80" spans="1:27" x14ac:dyDescent="0.25">
      <c r="A80" s="19" t="s">
        <v>2012</v>
      </c>
      <c r="B80" t="s">
        <v>240</v>
      </c>
      <c r="C80" s="9">
        <f>VLOOKUP(B80,luchthavens!A:G,7,FALSE)</f>
        <v>2</v>
      </c>
      <c r="D80" s="19" t="s">
        <v>1085</v>
      </c>
      <c r="E80" s="19">
        <f>IF(K80&gt;12,0.5,IF(K80&gt;5,1,2))</f>
        <v>2</v>
      </c>
      <c r="F80" s="19">
        <v>0</v>
      </c>
      <c r="G80" s="19">
        <f>IF(I80="Eur",0.75,1.25)</f>
        <v>0.75</v>
      </c>
      <c r="H80" s="19">
        <f>G80*E80</f>
        <v>1.5</v>
      </c>
      <c r="I80" s="9" t="str">
        <f>VLOOKUP($B80,luchthavens!$A$2:$J$479,10,FALSE)</f>
        <v>Eur</v>
      </c>
      <c r="J80" s="10">
        <f>VLOOKUP($B80,luchthavens!$A$2:$K$479,11,FALSE)</f>
        <v>753.82715229552309</v>
      </c>
      <c r="K80" s="21">
        <f>VLOOKUP($B80,luchthavens!$A$2:$M$479,13,FALSE)</f>
        <v>1.7138189182902497</v>
      </c>
      <c r="L80" t="s">
        <v>500</v>
      </c>
      <c r="M80" t="s">
        <v>523</v>
      </c>
      <c r="N80" s="13">
        <v>738</v>
      </c>
      <c r="O80" s="9" t="str">
        <f>IFERROR(INDEX(maatschappijen!$A$1:$A$1208,MATCH(A80,maatschappijen!$B$1:$B$1208,0)),INDEX(maatschappijen!$A$1:$A$1208,MATCH(A80,maatschappijen!$C$1:$C$1208,0)))</f>
        <v>easyJet</v>
      </c>
      <c r="P80" s="9" t="str">
        <f>VLOOKUP(B80,luchthavens!A$1:F$479,6,FALSE)</f>
        <v>Glasgow</v>
      </c>
      <c r="Q80" s="9" t="str">
        <f>VLOOKUP(N80,vliegtuigtypen!$A$1:$D$479,4,FALSE)</f>
        <v>Boeing 737-800 pax</v>
      </c>
      <c r="R80" s="21">
        <f>GETPIVOTDATA("Som van Vluchten",$T$3,"Destnaam",$P80)</f>
        <v>2</v>
      </c>
      <c r="T80" s="7" t="s">
        <v>1056</v>
      </c>
      <c r="U80" s="1">
        <v>1</v>
      </c>
      <c r="Y80" s="8" t="s">
        <v>514</v>
      </c>
      <c r="Z80" s="1">
        <v>12</v>
      </c>
      <c r="AA80" s="1">
        <v>9</v>
      </c>
    </row>
    <row r="81" spans="1:27" x14ac:dyDescent="0.25">
      <c r="A81" s="19" t="s">
        <v>2012</v>
      </c>
      <c r="B81" t="s">
        <v>171</v>
      </c>
      <c r="C81" s="9">
        <f>VLOOKUP(B81,luchthavens!A:G,7,FALSE)</f>
        <v>3</v>
      </c>
      <c r="D81" s="19" t="s">
        <v>1086</v>
      </c>
      <c r="E81" s="19">
        <f>IF(K81&gt;12,0.5,IF(K81&gt;5,1,2))</f>
        <v>2</v>
      </c>
      <c r="F81" s="19">
        <v>0</v>
      </c>
      <c r="G81" s="19">
        <f>IF(I81="Eur",0.75,1.25)</f>
        <v>0.75</v>
      </c>
      <c r="H81" s="19">
        <f>G81*E81</f>
        <v>1.5</v>
      </c>
      <c r="I81" s="9" t="str">
        <f>VLOOKUP($B81,luchthavens!$A$2:$J$479,10,FALSE)</f>
        <v>Eur</v>
      </c>
      <c r="J81" s="10">
        <f>VLOOKUP($B81,luchthavens!$A$2:$K$479,11,FALSE)</f>
        <v>1841.0513119403968</v>
      </c>
      <c r="K81" s="21">
        <f>VLOOKUP($B81,luchthavens!$A$2:$M$479,13,FALSE)</f>
        <v>3.2721735471145688</v>
      </c>
      <c r="L81" t="s">
        <v>500</v>
      </c>
      <c r="M81" t="s">
        <v>520</v>
      </c>
      <c r="N81" s="13">
        <v>738</v>
      </c>
      <c r="O81" s="9" t="str">
        <f>IFERROR(INDEX(maatschappijen!$A$1:$A$1208,MATCH(A81,maatschappijen!$B$1:$B$1208,0)),INDEX(maatschappijen!$A$1:$A$1208,MATCH(A81,maatschappijen!$C$1:$C$1208,0)))</f>
        <v>easyJet</v>
      </c>
      <c r="P81" s="9" t="str">
        <f>VLOOKUP(B81,luchthavens!A$1:F$479,6,FALSE)</f>
        <v>Lisbon</v>
      </c>
      <c r="Q81" s="9" t="str">
        <f>VLOOKUP(N81,vliegtuigtypen!$A$1:$D$479,4,FALSE)</f>
        <v>Boeing 737-800 pax</v>
      </c>
      <c r="R81" s="21">
        <f>GETPIVOTDATA("Som van Vluchten",$T$3,"Destnaam",$P81)</f>
        <v>10</v>
      </c>
      <c r="T81" s="7" t="s">
        <v>38</v>
      </c>
      <c r="U81" s="1">
        <v>1</v>
      </c>
      <c r="Y81" s="8" t="s">
        <v>516</v>
      </c>
      <c r="Z81" s="1">
        <v>8</v>
      </c>
      <c r="AA81" s="1">
        <v>6</v>
      </c>
    </row>
    <row r="82" spans="1:27" x14ac:dyDescent="0.25">
      <c r="A82" s="19" t="s">
        <v>370</v>
      </c>
      <c r="B82" t="s">
        <v>249</v>
      </c>
      <c r="C82" s="9">
        <f>VLOOKUP(B82,luchthavens!A:G,7,FALSE)</f>
        <v>1</v>
      </c>
      <c r="D82" s="19" t="s">
        <v>1085</v>
      </c>
      <c r="E82" s="19">
        <f>IF(K82&gt;12,0.5,IF(K82&gt;5,1,2))</f>
        <v>2</v>
      </c>
      <c r="F82" s="19">
        <v>0</v>
      </c>
      <c r="G82" s="19">
        <f>IF(I82="Eur",0.75,1.25)</f>
        <v>0.75</v>
      </c>
      <c r="H82" s="19">
        <f>G82*E82</f>
        <v>1.5</v>
      </c>
      <c r="I82" s="9" t="str">
        <f>VLOOKUP($B82,luchthavens!$A$2:$J$479,10,FALSE)</f>
        <v>Eur</v>
      </c>
      <c r="J82" s="10">
        <f>VLOOKUP($B82,luchthavens!$A$2:$K$479,11,FALSE)</f>
        <v>517.8542641422664</v>
      </c>
      <c r="K82" s="21">
        <f>VLOOKUP($B82,luchthavens!$A$2:$M$479,13,FALSE)</f>
        <v>1.3755911119372484</v>
      </c>
      <c r="L82" t="s">
        <v>501</v>
      </c>
      <c r="M82" t="s">
        <v>506</v>
      </c>
      <c r="N82" s="13">
        <v>738</v>
      </c>
      <c r="O82" s="9" t="str">
        <f>IFERROR(INDEX(maatschappijen!$A$1:$A$1208,MATCH(A82,maatschappijen!$B$1:$B$1208,0)),INDEX(maatschappijen!$A$1:$A$1208,MATCH(A82,maatschappijen!$C$1:$C$1208,0)))</f>
        <v>Ryanair</v>
      </c>
      <c r="P82" s="9" t="str">
        <f>VLOOKUP(B82,luchthavens!A$1:F$479,6,FALSE)</f>
        <v>Manchester</v>
      </c>
      <c r="Q82" s="9" t="str">
        <f>VLOOKUP(N82,vliegtuigtypen!$A$1:$D$479,4,FALSE)</f>
        <v>Boeing 737-800 pax</v>
      </c>
      <c r="R82" s="21">
        <f>GETPIVOTDATA("Som van Vluchten",$T$3,"Destnaam",$P82)</f>
        <v>4</v>
      </c>
      <c r="T82" s="7" t="s">
        <v>108</v>
      </c>
      <c r="U82" s="1">
        <v>1</v>
      </c>
      <c r="Y82" s="8" t="s">
        <v>513</v>
      </c>
      <c r="Z82" s="1">
        <v>8</v>
      </c>
      <c r="AA82" s="1">
        <v>6</v>
      </c>
    </row>
    <row r="83" spans="1:27" x14ac:dyDescent="0.25">
      <c r="A83" s="19" t="s">
        <v>370</v>
      </c>
      <c r="B83" t="s">
        <v>31</v>
      </c>
      <c r="C83" s="9">
        <f>VLOOKUP(B83,luchthavens!A:G,7,FALSE)</f>
        <v>1</v>
      </c>
      <c r="D83" s="19" t="s">
        <v>1085</v>
      </c>
      <c r="E83" s="19">
        <f>IF(K83&gt;12,0.5,IF(K83&gt;5,1,2))</f>
        <v>2</v>
      </c>
      <c r="F83" s="19">
        <v>0</v>
      </c>
      <c r="G83" s="19">
        <f>IF(I83="Eur",0.75,1.25)</f>
        <v>0.75</v>
      </c>
      <c r="H83" s="19">
        <f>G83*E83</f>
        <v>1.5</v>
      </c>
      <c r="I83" s="9" t="str">
        <f>VLOOKUP($B83,luchthavens!$A$2:$J$479,10,FALSE)</f>
        <v>Eur</v>
      </c>
      <c r="J83" s="10">
        <f>VLOOKUP($B83,luchthavens!$A$2:$K$479,11,FALSE)</f>
        <v>1718.5378184270699</v>
      </c>
      <c r="K83" s="21">
        <f>VLOOKUP($B83,luchthavens!$A$2:$M$479,13,FALSE)</f>
        <v>3.0965708730787997</v>
      </c>
      <c r="L83" t="s">
        <v>501</v>
      </c>
      <c r="M83" t="s">
        <v>509</v>
      </c>
      <c r="N83" s="13">
        <v>738</v>
      </c>
      <c r="O83" s="9" t="str">
        <f>IFERROR(INDEX(maatschappijen!$A$1:$A$1208,MATCH(A83,maatschappijen!$B$1:$B$1208,0)),INDEX(maatschappijen!$A$1:$A$1208,MATCH(A83,maatschappijen!$C$1:$C$1208,0)))</f>
        <v>Ryanair</v>
      </c>
      <c r="P83" s="9" t="str">
        <f>VLOOKUP(B83,luchthavens!A$1:F$479,6,FALSE)</f>
        <v>Sofia</v>
      </c>
      <c r="Q83" s="9" t="str">
        <f>VLOOKUP(N83,vliegtuigtypen!$A$1:$D$479,4,FALSE)</f>
        <v>Boeing 737-800 pax</v>
      </c>
      <c r="R83" s="21">
        <f>GETPIVOTDATA("Som van Vluchten",$T$3,"Destnaam",$P83)</f>
        <v>6</v>
      </c>
      <c r="T83" s="7" t="s">
        <v>159</v>
      </c>
      <c r="U83" s="1">
        <v>1</v>
      </c>
      <c r="Y83" s="7" t="s">
        <v>500</v>
      </c>
      <c r="Z83" s="1">
        <v>89</v>
      </c>
      <c r="AA83" s="1">
        <v>66.75</v>
      </c>
    </row>
    <row r="84" spans="1:27" x14ac:dyDescent="0.25">
      <c r="A84" s="19" t="s">
        <v>371</v>
      </c>
      <c r="B84" t="s">
        <v>121</v>
      </c>
      <c r="C84" s="9">
        <f>VLOOKUP(B84,luchthavens!A:G,7,FALSE)</f>
        <v>3</v>
      </c>
      <c r="D84" s="19" t="s">
        <v>1085</v>
      </c>
      <c r="E84" s="19">
        <f>IF(K84&gt;12,0.5,IF(K84&gt;5,1,2))</f>
        <v>1</v>
      </c>
      <c r="F84" s="19">
        <v>0</v>
      </c>
      <c r="G84" s="19">
        <f>IF(I84="Eur",0.75,1.25)</f>
        <v>1.25</v>
      </c>
      <c r="H84" s="19">
        <f>G84*E84</f>
        <v>1.25</v>
      </c>
      <c r="I84" s="9" t="str">
        <f>VLOOKUP($B84,luchthavens!$A$2:$J$479,10,FALSE)</f>
        <v>Az</v>
      </c>
      <c r="J84" s="10">
        <f>VLOOKUP($B84,luchthavens!$A$2:$K$479,11,FALSE)</f>
        <v>3277.2287086644201</v>
      </c>
      <c r="K84" s="21">
        <f>VLOOKUP($B84,luchthavens!$A$2:$M$479,13,FALSE)</f>
        <v>5.3306944824190019</v>
      </c>
      <c r="L84" t="s">
        <v>503</v>
      </c>
      <c r="M84" t="s">
        <v>525</v>
      </c>
      <c r="N84" s="13">
        <v>738</v>
      </c>
      <c r="O84" s="9" t="str">
        <f>IFERROR(INDEX(maatschappijen!$A$1:$A$1208,MATCH(A84,maatschappijen!$B$1:$B$1208,0)),INDEX(maatschappijen!$A$1:$A$1208,MATCH(A84,maatschappijen!$C$1:$C$1208,0)))</f>
        <v>Transavia Holland</v>
      </c>
      <c r="P84" s="9" t="str">
        <f>VLOOKUP(B84,luchthavens!A$1:F$479,6,FALSE)</f>
        <v>Tel Aviv Yafo</v>
      </c>
      <c r="Q84" s="9" t="str">
        <f>VLOOKUP(N84,vliegtuigtypen!$A$1:$D$479,4,FALSE)</f>
        <v>Boeing 737-800 pax</v>
      </c>
      <c r="R84" s="21">
        <f>GETPIVOTDATA("Som van Vluchten",$T$3,"Destnaam",$P84)</f>
        <v>3</v>
      </c>
      <c r="T84" s="7" t="s">
        <v>42</v>
      </c>
      <c r="U84" s="1">
        <v>1</v>
      </c>
      <c r="Y84" s="8" t="s">
        <v>517</v>
      </c>
      <c r="Z84" s="1">
        <v>16</v>
      </c>
      <c r="AA84" s="1">
        <v>12</v>
      </c>
    </row>
    <row r="85" spans="1:27" x14ac:dyDescent="0.25">
      <c r="A85" s="19" t="s">
        <v>371</v>
      </c>
      <c r="B85" t="s">
        <v>205</v>
      </c>
      <c r="C85" s="9">
        <f>VLOOKUP(B85,luchthavens!A:G,7,FALSE)</f>
        <v>2</v>
      </c>
      <c r="D85" s="19" t="s">
        <v>1085</v>
      </c>
      <c r="E85" s="19">
        <f>IF(K85&gt;12,0.5,IF(K85&gt;5,1,2))</f>
        <v>2</v>
      </c>
      <c r="F85" s="19">
        <v>0</v>
      </c>
      <c r="G85" s="19">
        <f>IF(I85="Eur",0.75,1.25)</f>
        <v>0.75</v>
      </c>
      <c r="H85" s="19">
        <f>G85*E85</f>
        <v>1.5</v>
      </c>
      <c r="I85" s="9" t="str">
        <f>VLOOKUP($B85,luchthavens!$A$2:$J$479,10,FALSE)</f>
        <v>Eur</v>
      </c>
      <c r="J85" s="10">
        <f>VLOOKUP($B85,luchthavens!$A$2:$K$479,11,FALSE)</f>
        <v>1593.5566480917669</v>
      </c>
      <c r="K85" s="21">
        <f>VLOOKUP($B85,luchthavens!$A$2:$M$479,13,FALSE)</f>
        <v>2.9174311955981991</v>
      </c>
      <c r="L85" t="s">
        <v>501</v>
      </c>
      <c r="M85" t="s">
        <v>507</v>
      </c>
      <c r="N85" s="13">
        <v>738</v>
      </c>
      <c r="O85" s="9" t="str">
        <f>IFERROR(INDEX(maatschappijen!$A$1:$A$1208,MATCH(A85,maatschappijen!$B$1:$B$1208,0)),INDEX(maatschappijen!$A$1:$A$1208,MATCH(A85,maatschappijen!$C$1:$C$1208,0)))</f>
        <v>Transavia Holland</v>
      </c>
      <c r="P85" s="9" t="str">
        <f>VLOOKUP(B85,luchthavens!A$1:F$479,6,FALSE)</f>
        <v>Alicante</v>
      </c>
      <c r="Q85" s="9" t="str">
        <f>VLOOKUP(N85,vliegtuigtypen!$A$1:$D$479,4,FALSE)</f>
        <v>Boeing 737-800 pax</v>
      </c>
      <c r="R85" s="21">
        <f>GETPIVOTDATA("Som van Vluchten",$T$3,"Destnaam",$P85)</f>
        <v>4</v>
      </c>
      <c r="T85" s="7" t="s">
        <v>276</v>
      </c>
      <c r="U85" s="1">
        <v>1</v>
      </c>
      <c r="Y85" s="8" t="s">
        <v>518</v>
      </c>
      <c r="Z85" s="1">
        <v>16</v>
      </c>
      <c r="AA85" s="1">
        <v>12</v>
      </c>
    </row>
    <row r="86" spans="1:27" x14ac:dyDescent="0.25">
      <c r="A86" s="19" t="s">
        <v>371</v>
      </c>
      <c r="B86" t="s">
        <v>190</v>
      </c>
      <c r="C86" s="9">
        <f>VLOOKUP(B86,luchthavens!A:G,7,FALSE)</f>
        <v>3</v>
      </c>
      <c r="D86" s="19" t="s">
        <v>1085</v>
      </c>
      <c r="E86" s="19">
        <f>IF(K86&gt;12,0.5,IF(K86&gt;5,1,2))</f>
        <v>2</v>
      </c>
      <c r="F86" s="19">
        <v>0</v>
      </c>
      <c r="G86" s="19">
        <f>IF(I86="Eur",0.75,1.25)</f>
        <v>0.75</v>
      </c>
      <c r="H86" s="19">
        <f>G86*E86</f>
        <v>1.5</v>
      </c>
      <c r="I86" s="9" t="str">
        <f>VLOOKUP($B86,luchthavens!$A$2:$J$479,10,FALSE)</f>
        <v>Eur</v>
      </c>
      <c r="J86" s="10">
        <f>VLOOKUP($B86,luchthavens!$A$2:$K$479,11,FALSE)</f>
        <v>1218.25015188967</v>
      </c>
      <c r="K86" s="21">
        <f>VLOOKUP($B86,luchthavens!$A$2:$M$479,13,FALSE)</f>
        <v>2.3794918843751933</v>
      </c>
      <c r="L86" t="s">
        <v>501</v>
      </c>
      <c r="M86" t="s">
        <v>496</v>
      </c>
      <c r="N86" s="13">
        <v>738</v>
      </c>
      <c r="O86" s="9" t="str">
        <f>IFERROR(INDEX(maatschappijen!$A$1:$A$1208,MATCH(A86,maatschappijen!$B$1:$B$1208,0)),INDEX(maatschappijen!$A$1:$A$1208,MATCH(A86,maatschappijen!$C$1:$C$1208,0)))</f>
        <v>Transavia Holland</v>
      </c>
      <c r="P86" s="9" t="str">
        <f>VLOOKUP(B86,luchthavens!A$1:F$479,6,FALSE)</f>
        <v>Barcelona</v>
      </c>
      <c r="Q86" s="9" t="str">
        <f>VLOOKUP(N86,vliegtuigtypen!$A$1:$D$479,4,FALSE)</f>
        <v>Boeing 737-800 pax</v>
      </c>
      <c r="R86" s="21">
        <f>GETPIVOTDATA("Som van Vluchten",$T$3,"Destnaam",$P86)</f>
        <v>6</v>
      </c>
      <c r="T86" s="7" t="s">
        <v>113</v>
      </c>
      <c r="U86" s="1">
        <v>1</v>
      </c>
      <c r="Y86" s="8" t="s">
        <v>521</v>
      </c>
      <c r="Z86" s="1">
        <v>12</v>
      </c>
      <c r="AA86" s="1">
        <v>9</v>
      </c>
    </row>
    <row r="87" spans="1:27" x14ac:dyDescent="0.25">
      <c r="A87" s="19" t="s">
        <v>371</v>
      </c>
      <c r="B87" t="s">
        <v>1074</v>
      </c>
      <c r="C87" s="9">
        <f>VLOOKUP(B87,luchthavens!A:G,7,FALSE)</f>
        <v>4</v>
      </c>
      <c r="D87" s="19" t="s">
        <v>1086</v>
      </c>
      <c r="E87" s="19">
        <f>IF(K87&gt;12,0.5,IF(K87&gt;5,1,2))</f>
        <v>2</v>
      </c>
      <c r="F87" s="19">
        <v>0</v>
      </c>
      <c r="G87" s="19">
        <f>IF(I87="Eur",0.75,1.25)</f>
        <v>0.75</v>
      </c>
      <c r="H87" s="19">
        <f>G87*E87</f>
        <v>1.5</v>
      </c>
      <c r="I87" s="9" t="str">
        <f>VLOOKUP($B87,luchthavens!$A$2:$J$479,10,FALSE)</f>
        <v>Eur</v>
      </c>
      <c r="J87" s="10">
        <f>VLOOKUP($B87,luchthavens!$A$2:$K$479,11,FALSE)</f>
        <v>1402.2517268880417</v>
      </c>
      <c r="K87" s="21">
        <f>VLOOKUP($B87,luchthavens!$A$2:$M$479,13,FALSE)</f>
        <v>2.6432274752061931</v>
      </c>
      <c r="L87" t="s">
        <v>501</v>
      </c>
      <c r="M87" t="s">
        <v>496</v>
      </c>
      <c r="N87" s="13">
        <v>738</v>
      </c>
      <c r="O87" s="9" t="str">
        <f>IFERROR(INDEX(maatschappijen!$A$1:$A$1208,MATCH(A87,maatschappijen!$B$1:$B$1208,0)),INDEX(maatschappijen!$A$1:$A$1208,MATCH(A87,maatschappijen!$C$1:$C$1208,0)))</f>
        <v>Transavia Holland</v>
      </c>
      <c r="P87" s="9" t="str">
        <f>VLOOKUP(B87,luchthavens!A$1:F$479,6,FALSE)</f>
        <v>Mallorca</v>
      </c>
      <c r="Q87" s="9" t="str">
        <f>VLOOKUP(N87,vliegtuigtypen!$A$1:$D$479,4,FALSE)</f>
        <v>Boeing 737-800 pax</v>
      </c>
      <c r="R87" s="21">
        <f>GETPIVOTDATA("Som van Vluchten",$T$3,"Destnaam",$P87)</f>
        <v>4</v>
      </c>
      <c r="T87" s="7" t="s">
        <v>4010</v>
      </c>
      <c r="U87" s="1">
        <v>1</v>
      </c>
      <c r="Y87" s="8" t="s">
        <v>520</v>
      </c>
      <c r="Z87" s="1">
        <v>12</v>
      </c>
      <c r="AA87" s="1">
        <v>9</v>
      </c>
    </row>
    <row r="88" spans="1:27" x14ac:dyDescent="0.25">
      <c r="A88" s="13" t="s">
        <v>390</v>
      </c>
      <c r="B88" t="s">
        <v>182</v>
      </c>
      <c r="C88" s="9">
        <f>VLOOKUP(B88,luchthavens!A:G,7,FALSE)</f>
        <v>1</v>
      </c>
      <c r="D88" s="19" t="s">
        <v>1085</v>
      </c>
      <c r="E88" s="19">
        <f>IF(K88&gt;12,0.5,IF(K88&gt;5,1,2))</f>
        <v>2</v>
      </c>
      <c r="F88" s="19">
        <v>0</v>
      </c>
      <c r="G88" s="19">
        <f>IF(I88="Eur",0.75,1.25)</f>
        <v>0.75</v>
      </c>
      <c r="H88" s="19">
        <f>G88*E88</f>
        <v>1.5</v>
      </c>
      <c r="I88" s="9" t="str">
        <f>VLOOKUP($B88,luchthavens!$A$2:$J$479,10,FALSE)</f>
        <v>Eur</v>
      </c>
      <c r="J88" s="10">
        <f>VLOOKUP($B88,luchthavens!$A$2:$K$479,11,FALSE)</f>
        <v>938.25347686825341</v>
      </c>
      <c r="K88" s="21">
        <f>VLOOKUP($B88,luchthavens!$A$2:$M$479,13,FALSE)</f>
        <v>1.9781633168444965</v>
      </c>
      <c r="L88" t="s">
        <v>501</v>
      </c>
      <c r="M88" t="s">
        <v>508</v>
      </c>
      <c r="N88" s="13">
        <v>738</v>
      </c>
      <c r="O88" s="9" t="str">
        <f>IFERROR(INDEX(maatschappijen!$A$1:$A$1208,MATCH(A88,maatschappijen!$B$1:$B$1208,0)),INDEX(maatschappijen!$A$1:$A$1208,MATCH(A88,maatschappijen!$C$1:$C$1208,0)))</f>
        <v>Adria Airways</v>
      </c>
      <c r="P88" s="9" t="str">
        <f>VLOOKUP(B88,luchthavens!A$1:F$479,6,FALSE)</f>
        <v>Ljubljana</v>
      </c>
      <c r="Q88" s="9" t="str">
        <f>VLOOKUP(N88,vliegtuigtypen!$A$1:$D$479,4,FALSE)</f>
        <v>Boeing 737-800 pax</v>
      </c>
      <c r="R88" s="21">
        <f>GETPIVOTDATA("Som van Vluchten",$T$3,"Destnaam",$P88)</f>
        <v>4</v>
      </c>
      <c r="T88" s="7" t="s">
        <v>105</v>
      </c>
      <c r="U88" s="1">
        <v>1</v>
      </c>
      <c r="Y88" s="8" t="s">
        <v>523</v>
      </c>
      <c r="Z88" s="1">
        <v>13</v>
      </c>
      <c r="AA88" s="1">
        <v>9.75</v>
      </c>
    </row>
    <row r="89" spans="1:27" x14ac:dyDescent="0.25">
      <c r="A89" s="19" t="s">
        <v>369</v>
      </c>
      <c r="B89" t="s">
        <v>175</v>
      </c>
      <c r="C89" s="9">
        <f>VLOOKUP(B89,luchthavens!A:G,7,FALSE)</f>
        <v>1</v>
      </c>
      <c r="D89" s="19" t="s">
        <v>1085</v>
      </c>
      <c r="E89" s="19">
        <f>IF(K89&gt;12,0.5,IF(K89&gt;5,1,2))</f>
        <v>2</v>
      </c>
      <c r="F89" s="19">
        <v>0</v>
      </c>
      <c r="G89" s="19">
        <f>IF(I89="Eur",0.75,1.25)</f>
        <v>1.25</v>
      </c>
      <c r="H89" s="19">
        <f>G89*E89</f>
        <v>2.5</v>
      </c>
      <c r="I89" s="9" t="str">
        <f>VLOOKUP($B89,luchthavens!$A$2:$J$479,10,FALSE)</f>
        <v>Az</v>
      </c>
      <c r="J89" s="10">
        <f>VLOOKUP($B89,luchthavens!$A$2:$K$479,11,FALSE)</f>
        <v>2134.2772833438885</v>
      </c>
      <c r="K89" s="21">
        <f>VLOOKUP($B89,luchthavens!$A$2:$M$479,13,FALSE)</f>
        <v>3.69246410612624</v>
      </c>
      <c r="L89" t="s">
        <v>504</v>
      </c>
      <c r="M89" t="s">
        <v>530</v>
      </c>
      <c r="N89" s="13">
        <v>738</v>
      </c>
      <c r="O89" s="9" t="str">
        <f>IFERROR(INDEX(maatschappijen!$A$1:$A$1208,MATCH(A89,maatschappijen!$B$1:$B$1208,0)),INDEX(maatschappijen!$A$1:$A$1208,MATCH(A89,maatschappijen!$C$1:$C$1208,0)))</f>
        <v>KLM Royal Dutch Airlines</v>
      </c>
      <c r="P89" s="9" t="str">
        <f>VLOOKUP(B89,luchthavens!A$1:F$479,6,FALSE)</f>
        <v>Moscow</v>
      </c>
      <c r="Q89" s="9" t="str">
        <f>VLOOKUP(N89,vliegtuigtypen!$A$1:$D$479,4,FALSE)</f>
        <v>Boeing 737-800 pax</v>
      </c>
      <c r="R89" s="21">
        <f>GETPIVOTDATA("Som van Vluchten",$T$3,"Destnaam",$P89)</f>
        <v>4</v>
      </c>
      <c r="T89" s="7" t="s">
        <v>130</v>
      </c>
      <c r="U89" s="1">
        <v>1</v>
      </c>
      <c r="Y89" s="8" t="s">
        <v>522</v>
      </c>
      <c r="Z89" s="1">
        <v>10</v>
      </c>
      <c r="AA89" s="1">
        <v>7.5</v>
      </c>
    </row>
    <row r="90" spans="1:27" x14ac:dyDescent="0.25">
      <c r="A90" s="19" t="s">
        <v>369</v>
      </c>
      <c r="B90" t="s">
        <v>190</v>
      </c>
      <c r="C90" s="9">
        <f>VLOOKUP(B90,luchthavens!A:G,7,FALSE)</f>
        <v>3</v>
      </c>
      <c r="D90" s="19" t="s">
        <v>1085</v>
      </c>
      <c r="E90" s="19">
        <f>IF(K90&gt;12,0.5,IF(K90&gt;5,1,2))</f>
        <v>2</v>
      </c>
      <c r="F90" s="19">
        <v>0</v>
      </c>
      <c r="G90" s="19">
        <f>IF(I90="Eur",0.75,1.25)</f>
        <v>0.75</v>
      </c>
      <c r="H90" s="19">
        <f>G90*E90</f>
        <v>1.5</v>
      </c>
      <c r="I90" s="9" t="str">
        <f>VLOOKUP($B90,luchthavens!$A$2:$J$479,10,FALSE)</f>
        <v>Eur</v>
      </c>
      <c r="J90" s="10">
        <f>VLOOKUP($B90,luchthavens!$A$2:$K$479,11,FALSE)</f>
        <v>1218.25015188967</v>
      </c>
      <c r="K90" s="21">
        <f>VLOOKUP($B90,luchthavens!$A$2:$M$479,13,FALSE)</f>
        <v>2.3794918843751933</v>
      </c>
      <c r="L90" t="s">
        <v>500</v>
      </c>
      <c r="M90" t="s">
        <v>517</v>
      </c>
      <c r="N90" s="13">
        <v>738</v>
      </c>
      <c r="O90" s="9" t="str">
        <f>IFERROR(INDEX(maatschappijen!$A$1:$A$1208,MATCH(A90,maatschappijen!$B$1:$B$1208,0)),INDEX(maatschappijen!$A$1:$A$1208,MATCH(A90,maatschappijen!$C$1:$C$1208,0)))</f>
        <v>KLM Royal Dutch Airlines</v>
      </c>
      <c r="P90" s="9" t="str">
        <f>VLOOKUP(B90,luchthavens!A$1:F$479,6,FALSE)</f>
        <v>Barcelona</v>
      </c>
      <c r="Q90" s="9" t="str">
        <f>VLOOKUP(N90,vliegtuigtypen!$A$1:$D$479,4,FALSE)</f>
        <v>Boeing 737-800 pax</v>
      </c>
      <c r="R90" s="21">
        <f>GETPIVOTDATA("Som van Vluchten",$T$3,"Destnaam",$P90)</f>
        <v>6</v>
      </c>
      <c r="T90" s="7" t="s">
        <v>116</v>
      </c>
      <c r="U90" s="1">
        <v>1</v>
      </c>
      <c r="Y90" s="8" t="s">
        <v>519</v>
      </c>
      <c r="Z90" s="1">
        <v>10</v>
      </c>
      <c r="AA90" s="1">
        <v>7.5</v>
      </c>
    </row>
    <row r="91" spans="1:27" x14ac:dyDescent="0.25">
      <c r="A91" s="19" t="s">
        <v>369</v>
      </c>
      <c r="B91" t="s">
        <v>73</v>
      </c>
      <c r="C91" s="9">
        <f>VLOOKUP(B91,luchthavens!A:G,7,FALSE)</f>
        <v>2</v>
      </c>
      <c r="D91" s="19" t="s">
        <v>1085</v>
      </c>
      <c r="E91" s="19">
        <f>IF(K91&gt;12,0.5,IF(K91&gt;5,1,2))</f>
        <v>2</v>
      </c>
      <c r="F91" s="19">
        <v>0</v>
      </c>
      <c r="G91" s="19">
        <f>IF(I91="Eur",0.75,1.25)</f>
        <v>0.75</v>
      </c>
      <c r="H91" s="19">
        <f>G91*E91</f>
        <v>1.5</v>
      </c>
      <c r="I91" s="9" t="str">
        <f>VLOOKUP($B91,luchthavens!$A$2:$J$479,10,FALSE)</f>
        <v>Eur</v>
      </c>
      <c r="J91" s="10">
        <f>VLOOKUP($B91,luchthavens!$A$2:$K$479,11,FALSE)</f>
        <v>633.37746879510416</v>
      </c>
      <c r="K91" s="21">
        <f>VLOOKUP($B91,luchthavens!$A$2:$M$479,13,FALSE)</f>
        <v>1.5411743719396493</v>
      </c>
      <c r="L91" t="s">
        <v>500</v>
      </c>
      <c r="M91" t="s">
        <v>518</v>
      </c>
      <c r="N91" s="13">
        <v>738</v>
      </c>
      <c r="O91" s="9" t="str">
        <f>IFERROR(INDEX(maatschappijen!$A$1:$A$1208,MATCH(A91,maatschappijen!$B$1:$B$1208,0)),INDEX(maatschappijen!$A$1:$A$1208,MATCH(A91,maatschappijen!$C$1:$C$1208,0)))</f>
        <v>KLM Royal Dutch Airlines</v>
      </c>
      <c r="P91" s="9" t="str">
        <f>VLOOKUP(B91,luchthavens!A$1:F$479,6,FALSE)</f>
        <v>Copenhagen</v>
      </c>
      <c r="Q91" s="9" t="str">
        <f>VLOOKUP(N91,vliegtuigtypen!$A$1:$D$479,4,FALSE)</f>
        <v>Boeing 737-800 pax</v>
      </c>
      <c r="R91" s="21">
        <f>GETPIVOTDATA("Som van Vluchten",$T$3,"Destnaam",$P91)</f>
        <v>6</v>
      </c>
      <c r="T91" s="7" t="s">
        <v>1049</v>
      </c>
      <c r="U91" s="1">
        <v>0.5</v>
      </c>
      <c r="Y91" s="7" t="s">
        <v>503</v>
      </c>
      <c r="Z91" s="1">
        <v>34</v>
      </c>
      <c r="AA91" s="1">
        <v>42.5</v>
      </c>
    </row>
    <row r="92" spans="1:27" x14ac:dyDescent="0.25">
      <c r="A92" s="19" t="s">
        <v>369</v>
      </c>
      <c r="B92" t="s">
        <v>213</v>
      </c>
      <c r="C92" s="9">
        <f>VLOOKUP(B92,luchthavens!A:G,7,FALSE)</f>
        <v>1</v>
      </c>
      <c r="D92" s="19" t="s">
        <v>1085</v>
      </c>
      <c r="E92" s="19">
        <f>IF(K92&gt;12,0.5,IF(K92&gt;5,1,2))</f>
        <v>2</v>
      </c>
      <c r="F92" s="19">
        <v>0</v>
      </c>
      <c r="G92" s="19">
        <f>IF(I92="Eur",0.75,1.25)</f>
        <v>0.75</v>
      </c>
      <c r="H92" s="19">
        <f>G92*E92</f>
        <v>1.5</v>
      </c>
      <c r="I92" s="9" t="str">
        <f>VLOOKUP($B92,luchthavens!$A$2:$J$479,10,FALSE)</f>
        <v>Eur</v>
      </c>
      <c r="J92" s="10">
        <f>VLOOKUP($B92,luchthavens!$A$2:$K$479,11,FALSE)</f>
        <v>650.99729467759732</v>
      </c>
      <c r="K92" s="21">
        <f>VLOOKUP($B92,luchthavens!$A$2:$M$479,13,FALSE)</f>
        <v>1.5664294557045559</v>
      </c>
      <c r="L92" t="s">
        <v>500</v>
      </c>
      <c r="M92" t="s">
        <v>518</v>
      </c>
      <c r="N92" s="13">
        <v>738</v>
      </c>
      <c r="O92" s="9" t="str">
        <f>IFERROR(INDEX(maatschappijen!$A$1:$A$1208,MATCH(A92,maatschappijen!$B$1:$B$1208,0)),INDEX(maatschappijen!$A$1:$A$1208,MATCH(A92,maatschappijen!$C$1:$C$1208,0)))</f>
        <v>KLM Royal Dutch Airlines</v>
      </c>
      <c r="P92" s="9" t="str">
        <f>VLOOKUP(B92,luchthavens!A$1:F$479,6,FALSE)</f>
        <v>Geneva</v>
      </c>
      <c r="Q92" s="9" t="str">
        <f>VLOOKUP(N92,vliegtuigtypen!$A$1:$D$479,4,FALSE)</f>
        <v>Boeing 737-800 pax</v>
      </c>
      <c r="R92" s="21">
        <f>GETPIVOTDATA("Som van Vluchten",$T$3,"Destnaam",$P92)</f>
        <v>4</v>
      </c>
      <c r="T92" s="7" t="s">
        <v>30</v>
      </c>
      <c r="U92" s="1">
        <v>0.5</v>
      </c>
      <c r="Y92" s="8" t="s">
        <v>525</v>
      </c>
      <c r="Z92" s="1">
        <v>5</v>
      </c>
      <c r="AA92" s="1">
        <v>6.25</v>
      </c>
    </row>
    <row r="93" spans="1:27" x14ac:dyDescent="0.25">
      <c r="A93" s="19" t="s">
        <v>369</v>
      </c>
      <c r="B93" t="s">
        <v>80</v>
      </c>
      <c r="C93" s="9">
        <f>VLOOKUP(B93,luchthavens!A:G,7,FALSE)</f>
        <v>1</v>
      </c>
      <c r="D93" s="19" t="s">
        <v>1085</v>
      </c>
      <c r="E93" s="19">
        <f>IF(K93&gt;12,0.5,IF(K93&gt;5,1,2))</f>
        <v>2</v>
      </c>
      <c r="F93" s="19">
        <v>0</v>
      </c>
      <c r="G93" s="19">
        <f>IF(I93="Eur",0.75,1.25)</f>
        <v>0.75</v>
      </c>
      <c r="H93" s="19">
        <f>G93*E93</f>
        <v>1.5</v>
      </c>
      <c r="I93" s="9" t="str">
        <f>VLOOKUP($B93,luchthavens!$A$2:$J$479,10,FALSE)</f>
        <v>Eur</v>
      </c>
      <c r="J93" s="10">
        <f>VLOOKUP($B93,luchthavens!$A$2:$K$479,11,FALSE)</f>
        <v>1523.9231406741771</v>
      </c>
      <c r="K93" s="21">
        <f>VLOOKUP($B93,luchthavens!$A$2:$M$479,13,FALSE)</f>
        <v>2.817623168299654</v>
      </c>
      <c r="L93" t="s">
        <v>500</v>
      </c>
      <c r="M93" t="s">
        <v>517</v>
      </c>
      <c r="N93" s="13">
        <v>738</v>
      </c>
      <c r="O93" s="9" t="str">
        <f>IFERROR(INDEX(maatschappijen!$A$1:$A$1208,MATCH(A93,maatschappijen!$B$1:$B$1208,0)),INDEX(maatschappijen!$A$1:$A$1208,MATCH(A93,maatschappijen!$C$1:$C$1208,0)))</f>
        <v>KLM Royal Dutch Airlines</v>
      </c>
      <c r="P93" s="9" t="str">
        <f>VLOOKUP(B93,luchthavens!A$1:F$479,6,FALSE)</f>
        <v>Helsinki</v>
      </c>
      <c r="Q93" s="9" t="str">
        <f>VLOOKUP(N93,vliegtuigtypen!$A$1:$D$479,4,FALSE)</f>
        <v>Boeing 737-800 pax</v>
      </c>
      <c r="R93" s="21">
        <f>GETPIVOTDATA("Som van Vluchten",$T$3,"Destnaam",$P93)</f>
        <v>6</v>
      </c>
      <c r="T93" s="7" t="s">
        <v>189</v>
      </c>
      <c r="U93" s="1">
        <v>0.5</v>
      </c>
      <c r="Y93" s="8" t="s">
        <v>524</v>
      </c>
      <c r="Z93" s="1">
        <v>7.5</v>
      </c>
      <c r="AA93" s="1">
        <v>9.375</v>
      </c>
    </row>
    <row r="94" spans="1:27" x14ac:dyDescent="0.25">
      <c r="A94" s="20" t="s">
        <v>369</v>
      </c>
      <c r="B94" s="3" t="s">
        <v>254</v>
      </c>
      <c r="C94" s="9">
        <f>VLOOKUP(B94,luchthavens!A:G,7,FALSE)</f>
        <v>3</v>
      </c>
      <c r="D94" s="19" t="s">
        <v>1085</v>
      </c>
      <c r="E94" s="19">
        <f>IF(K94&gt;12,0.5,IF(K94&gt;5,1,2))</f>
        <v>2</v>
      </c>
      <c r="F94" s="19">
        <v>0</v>
      </c>
      <c r="G94" s="19">
        <f>IF(I94="Eur",0.75,1.25)</f>
        <v>0.75</v>
      </c>
      <c r="H94" s="19">
        <f>G94*E94</f>
        <v>1.5</v>
      </c>
      <c r="I94" s="9" t="str">
        <f>VLOOKUP($B94,luchthavens!$A$2:$J$479,10,FALSE)</f>
        <v>Eur</v>
      </c>
      <c r="J94" s="10">
        <f>VLOOKUP($B94,luchthavens!$A$2:$K$479,11,FALSE)</f>
        <v>388.72884957080532</v>
      </c>
      <c r="K94" s="21">
        <f>VLOOKUP($B94,luchthavens!$A$2:$M$479,13,FALSE)</f>
        <v>1.1905113510514875</v>
      </c>
      <c r="L94" t="s">
        <v>500</v>
      </c>
      <c r="M94" t="s">
        <v>518</v>
      </c>
      <c r="N94" s="13">
        <v>738</v>
      </c>
      <c r="O94" s="9" t="str">
        <f>IFERROR(INDEX(maatschappijen!$A$1:$A$1208,MATCH(A94,maatschappijen!$B$1:$B$1208,0)),INDEX(maatschappijen!$A$1:$A$1208,MATCH(A94,maatschappijen!$C$1:$C$1208,0)))</f>
        <v>KLM Royal Dutch Airlines</v>
      </c>
      <c r="P94" s="9" t="str">
        <f>VLOOKUP(B94,luchthavens!A$1:F$479,6,FALSE)</f>
        <v>London</v>
      </c>
      <c r="Q94" s="9" t="str">
        <f>VLOOKUP(N94,vliegtuigtypen!$A$1:$D$479,4,FALSE)</f>
        <v>Boeing 737-800 pax</v>
      </c>
      <c r="R94" s="21">
        <f>GETPIVOTDATA("Som van Vluchten",$T$3,"Destnaam",$P94)</f>
        <v>8</v>
      </c>
      <c r="T94" s="7" t="s">
        <v>148</v>
      </c>
      <c r="U94" s="1">
        <v>0.5</v>
      </c>
      <c r="Y94" s="8" t="s">
        <v>534</v>
      </c>
      <c r="Z94" s="1">
        <v>4.5</v>
      </c>
      <c r="AA94" s="1">
        <v>5.625</v>
      </c>
    </row>
    <row r="95" spans="1:27" x14ac:dyDescent="0.25">
      <c r="A95" s="20" t="s">
        <v>369</v>
      </c>
      <c r="B95" s="3" t="s">
        <v>254</v>
      </c>
      <c r="C95" s="9">
        <f>VLOOKUP(B95,luchthavens!A:G,7,FALSE)</f>
        <v>3</v>
      </c>
      <c r="D95" s="19" t="s">
        <v>1085</v>
      </c>
      <c r="E95" s="19">
        <f>IF(K95&gt;12,0.5,IF(K95&gt;5,1,2))</f>
        <v>2</v>
      </c>
      <c r="F95" s="19">
        <v>0</v>
      </c>
      <c r="G95" s="19">
        <f>IF(I95="Eur",0.75,1.25)</f>
        <v>0.75</v>
      </c>
      <c r="H95" s="19">
        <f>G95*E95</f>
        <v>1.5</v>
      </c>
      <c r="I95" s="9" t="str">
        <f>VLOOKUP($B95,luchthavens!$A$2:$J$479,10,FALSE)</f>
        <v>Eur</v>
      </c>
      <c r="J95" s="10">
        <f>VLOOKUP($B95,luchthavens!$A$2:$K$479,11,FALSE)</f>
        <v>388.72884957080532</v>
      </c>
      <c r="K95" s="21">
        <f>VLOOKUP($B95,luchthavens!$A$2:$M$479,13,FALSE)</f>
        <v>1.1905113510514875</v>
      </c>
      <c r="L95" t="s">
        <v>500</v>
      </c>
      <c r="M95" t="s">
        <v>518</v>
      </c>
      <c r="N95" s="13">
        <v>738</v>
      </c>
      <c r="O95" s="9" t="str">
        <f>IFERROR(INDEX(maatschappijen!$A$1:$A$1208,MATCH(A95,maatschappijen!$B$1:$B$1208,0)),INDEX(maatschappijen!$A$1:$A$1208,MATCH(A95,maatschappijen!$C$1:$C$1208,0)))</f>
        <v>KLM Royal Dutch Airlines</v>
      </c>
      <c r="P95" s="9" t="str">
        <f>VLOOKUP(B95,luchthavens!A$1:F$479,6,FALSE)</f>
        <v>London</v>
      </c>
      <c r="Q95" s="9" t="str">
        <f>VLOOKUP(N95,vliegtuigtypen!$A$1:$D$479,4,FALSE)</f>
        <v>Boeing 737-800 pax</v>
      </c>
      <c r="R95" s="21">
        <f>GETPIVOTDATA("Som van Vluchten",$T$3,"Destnaam",$P95)</f>
        <v>8</v>
      </c>
      <c r="T95" s="7" t="s">
        <v>51</v>
      </c>
      <c r="U95" s="1">
        <v>0.5</v>
      </c>
      <c r="Y95" s="8" t="s">
        <v>533</v>
      </c>
      <c r="Z95" s="1">
        <v>5</v>
      </c>
      <c r="AA95" s="1">
        <v>6.25</v>
      </c>
    </row>
    <row r="96" spans="1:27" x14ac:dyDescent="0.25">
      <c r="A96" s="19" t="s">
        <v>369</v>
      </c>
      <c r="B96" t="s">
        <v>171</v>
      </c>
      <c r="C96" s="9">
        <f>VLOOKUP(B96,luchthavens!A:G,7,FALSE)</f>
        <v>3</v>
      </c>
      <c r="D96" s="19" t="s">
        <v>1085</v>
      </c>
      <c r="E96" s="19">
        <f>IF(K96&gt;12,0.5,IF(K96&gt;5,1,2))</f>
        <v>2</v>
      </c>
      <c r="F96" s="19">
        <v>0</v>
      </c>
      <c r="G96" s="19">
        <f>IF(I96="Eur",0.75,1.25)</f>
        <v>0.75</v>
      </c>
      <c r="H96" s="19">
        <f>G96*E96</f>
        <v>1.5</v>
      </c>
      <c r="I96" s="9" t="str">
        <f>VLOOKUP($B96,luchthavens!$A$2:$J$479,10,FALSE)</f>
        <v>Eur</v>
      </c>
      <c r="J96" s="10">
        <f>VLOOKUP($B96,luchthavens!$A$2:$K$479,11,FALSE)</f>
        <v>1841.0513119403968</v>
      </c>
      <c r="K96" s="21">
        <f>VLOOKUP($B96,luchthavens!$A$2:$M$479,13,FALSE)</f>
        <v>3.2721735471145688</v>
      </c>
      <c r="L96" t="s">
        <v>500</v>
      </c>
      <c r="M96" t="s">
        <v>517</v>
      </c>
      <c r="N96" s="13">
        <v>738</v>
      </c>
      <c r="O96" s="9" t="str">
        <f>IFERROR(INDEX(maatschappijen!$A$1:$A$1208,MATCH(A96,maatschappijen!$B$1:$B$1208,0)),INDEX(maatschappijen!$A$1:$A$1208,MATCH(A96,maatschappijen!$C$1:$C$1208,0)))</f>
        <v>KLM Royal Dutch Airlines</v>
      </c>
      <c r="P96" s="9" t="str">
        <f>VLOOKUP(B96,luchthavens!A$1:F$479,6,FALSE)</f>
        <v>Lisbon</v>
      </c>
      <c r="Q96" s="9" t="str">
        <f>VLOOKUP(N96,vliegtuigtypen!$A$1:$D$479,4,FALSE)</f>
        <v>Boeing 737-800 pax</v>
      </c>
      <c r="R96" s="21">
        <f>GETPIVOTDATA("Som van Vluchten",$T$3,"Destnaam",$P96)</f>
        <v>10</v>
      </c>
      <c r="T96" s="7" t="s">
        <v>1065</v>
      </c>
      <c r="U96" s="1">
        <v>0.5</v>
      </c>
      <c r="Y96" s="8" t="s">
        <v>526</v>
      </c>
      <c r="Z96" s="1">
        <v>6.5</v>
      </c>
      <c r="AA96" s="1">
        <v>8.125</v>
      </c>
    </row>
    <row r="97" spans="1:27" x14ac:dyDescent="0.25">
      <c r="A97" s="19" t="s">
        <v>369</v>
      </c>
      <c r="B97" t="s">
        <v>13</v>
      </c>
      <c r="C97" s="9">
        <f>VLOOKUP(B97,luchthavens!A:G,7,FALSE)</f>
        <v>2</v>
      </c>
      <c r="D97" s="19" t="s">
        <v>1085</v>
      </c>
      <c r="E97" s="19">
        <f>IF(K97&gt;12,0.5,IF(K97&gt;5,1,2))</f>
        <v>2</v>
      </c>
      <c r="F97" s="19">
        <v>0</v>
      </c>
      <c r="G97" s="19">
        <f>IF(I97="Eur",0.75,1.25)</f>
        <v>0.75</v>
      </c>
      <c r="H97" s="19">
        <f>G97*E97</f>
        <v>1.5</v>
      </c>
      <c r="I97" s="9" t="str">
        <f>VLOOKUP($B97,luchthavens!$A$2:$J$479,10,FALSE)</f>
        <v>Eur</v>
      </c>
      <c r="J97" s="10">
        <f>VLOOKUP($B97,luchthavens!$A$2:$K$479,11,FALSE)</f>
        <v>926.42183642768862</v>
      </c>
      <c r="K97" s="21">
        <f>VLOOKUP($B97,luchthavens!$A$2:$M$479,13,FALSE)</f>
        <v>1.9612046322130203</v>
      </c>
      <c r="L97" t="s">
        <v>500</v>
      </c>
      <c r="M97" t="s">
        <v>518</v>
      </c>
      <c r="N97" s="13">
        <v>738</v>
      </c>
      <c r="O97" s="9" t="str">
        <f>IFERROR(INDEX(maatschappijen!$A$1:$A$1208,MATCH(A97,maatschappijen!$B$1:$B$1208,0)),INDEX(maatschappijen!$A$1:$A$1208,MATCH(A97,maatschappijen!$C$1:$C$1208,0)))</f>
        <v>KLM Royal Dutch Airlines</v>
      </c>
      <c r="P97" s="9" t="str">
        <f>VLOOKUP(B97,luchthavens!A$1:F$479,6,FALSE)</f>
        <v>Vienna</v>
      </c>
      <c r="Q97" s="9" t="str">
        <f>VLOOKUP(N97,vliegtuigtypen!$A$1:$D$479,4,FALSE)</f>
        <v>Boeing 737-800 pax</v>
      </c>
      <c r="R97" s="21">
        <f>GETPIVOTDATA("Som van Vluchten",$T$3,"Destnaam",$P97)</f>
        <v>4</v>
      </c>
      <c r="T97" s="7" t="s">
        <v>279</v>
      </c>
      <c r="U97" s="1">
        <v>0.5</v>
      </c>
      <c r="Y97" s="8" t="s">
        <v>527</v>
      </c>
      <c r="Z97" s="1">
        <v>5.5</v>
      </c>
      <c r="AA97" s="1">
        <v>6.875</v>
      </c>
    </row>
    <row r="98" spans="1:27" x14ac:dyDescent="0.25">
      <c r="A98" s="19" t="s">
        <v>379</v>
      </c>
      <c r="B98" t="s">
        <v>75</v>
      </c>
      <c r="C98" s="9">
        <f>VLOOKUP(B98,luchthavens!A:G,7,FALSE)</f>
        <v>2</v>
      </c>
      <c r="D98" s="19" t="s">
        <v>1085</v>
      </c>
      <c r="E98" s="19">
        <f>IF(K98&gt;12,0.5,IF(K98&gt;5,1,2))</f>
        <v>1</v>
      </c>
      <c r="F98" s="19">
        <v>0</v>
      </c>
      <c r="G98" s="19">
        <f>IF(I98="Eur",0.75,1.25)</f>
        <v>1.25</v>
      </c>
      <c r="H98" s="19">
        <f>G98*E98</f>
        <v>1.25</v>
      </c>
      <c r="I98" s="9" t="str">
        <f>VLOOKUP($B98,luchthavens!$A$2:$J$479,10,FALSE)</f>
        <v>Afr</v>
      </c>
      <c r="J98" s="10">
        <f>VLOOKUP($B98,luchthavens!$A$2:$K$479,11,FALSE)</f>
        <v>3251.3379483063459</v>
      </c>
      <c r="K98" s="21">
        <f>VLOOKUP($B98,luchthavens!$A$2:$M$479,13,FALSE)</f>
        <v>5.2935843925724289</v>
      </c>
      <c r="L98" t="s">
        <v>504</v>
      </c>
      <c r="M98" t="s">
        <v>531</v>
      </c>
      <c r="N98" s="13">
        <v>738</v>
      </c>
      <c r="O98" s="9" t="str">
        <f>IFERROR(INDEX(maatschappijen!$A$1:$A$1208,MATCH(A98,maatschappijen!$B$1:$B$1208,0)),INDEX(maatschappijen!$A$1:$A$1208,MATCH(A98,maatschappijen!$C$1:$C$1208,0)))</f>
        <v>Egyptair</v>
      </c>
      <c r="P98" s="9" t="str">
        <f>VLOOKUP(B98,luchthavens!A$1:F$479,6,FALSE)</f>
        <v>Cairo</v>
      </c>
      <c r="Q98" s="9" t="str">
        <f>VLOOKUP(N98,vliegtuigtypen!$A$1:$D$479,4,FALSE)</f>
        <v>Boeing 737-800 pax</v>
      </c>
      <c r="R98" s="21">
        <f>GETPIVOTDATA("Som van Vluchten",$T$3,"Destnaam",$P98)</f>
        <v>2</v>
      </c>
      <c r="T98" s="7" t="s">
        <v>286</v>
      </c>
      <c r="U98" s="1">
        <v>0.5</v>
      </c>
      <c r="Y98" s="7" t="s">
        <v>504</v>
      </c>
      <c r="Z98" s="1">
        <v>34</v>
      </c>
      <c r="AA98" s="1">
        <v>42.5</v>
      </c>
    </row>
    <row r="99" spans="1:27" x14ac:dyDescent="0.25">
      <c r="A99" s="19" t="s">
        <v>379</v>
      </c>
      <c r="B99" t="s">
        <v>75</v>
      </c>
      <c r="C99" s="9">
        <f>VLOOKUP(B99,luchthavens!A:G,7,FALSE)</f>
        <v>2</v>
      </c>
      <c r="D99" s="19" t="s">
        <v>1086</v>
      </c>
      <c r="E99" s="19">
        <f>IF(K99&gt;12,0.5,IF(K99&gt;5,1,2))</f>
        <v>1</v>
      </c>
      <c r="F99" s="19">
        <v>0</v>
      </c>
      <c r="G99" s="19">
        <f>IF(I99="Eur",0.75,1.25)</f>
        <v>1.25</v>
      </c>
      <c r="H99" s="19">
        <f>G99*E99</f>
        <v>1.25</v>
      </c>
      <c r="I99" s="9" t="str">
        <f>VLOOKUP($B99,luchthavens!$A$2:$J$479,10,FALSE)</f>
        <v>Afr</v>
      </c>
      <c r="J99" s="10">
        <f>VLOOKUP($B99,luchthavens!$A$2:$K$479,11,FALSE)</f>
        <v>3251.3379483063459</v>
      </c>
      <c r="K99" s="21">
        <f>VLOOKUP($B99,luchthavens!$A$2:$M$479,13,FALSE)</f>
        <v>5.2935843925724289</v>
      </c>
      <c r="L99" t="s">
        <v>504</v>
      </c>
      <c r="M99" t="s">
        <v>531</v>
      </c>
      <c r="N99" s="13">
        <v>738</v>
      </c>
      <c r="O99" s="9" t="str">
        <f>IFERROR(INDEX(maatschappijen!$A$1:$A$1208,MATCH(A99,maatschappijen!$B$1:$B$1208,0)),INDEX(maatschappijen!$A$1:$A$1208,MATCH(A99,maatschappijen!$C$1:$C$1208,0)))</f>
        <v>Egyptair</v>
      </c>
      <c r="P99" s="9" t="str">
        <f>VLOOKUP(B99,luchthavens!A$1:F$479,6,FALSE)</f>
        <v>Cairo</v>
      </c>
      <c r="Q99" s="9" t="str">
        <f>VLOOKUP(N99,vliegtuigtypen!$A$1:$D$479,4,FALSE)</f>
        <v>Boeing 737-800 pax</v>
      </c>
      <c r="R99" s="21">
        <f>GETPIVOTDATA("Som van Vluchten",$T$3,"Destnaam",$P99)</f>
        <v>2</v>
      </c>
      <c r="T99" s="7" t="s">
        <v>8</v>
      </c>
      <c r="U99" s="1">
        <v>0.5</v>
      </c>
      <c r="Y99" s="8" t="s">
        <v>528</v>
      </c>
      <c r="Z99" s="1">
        <v>7.5</v>
      </c>
      <c r="AA99" s="1">
        <v>9.375</v>
      </c>
    </row>
    <row r="100" spans="1:27" x14ac:dyDescent="0.25">
      <c r="A100" s="13" t="s">
        <v>466</v>
      </c>
      <c r="B100" t="s">
        <v>193</v>
      </c>
      <c r="C100" s="9">
        <f>VLOOKUP(B100,luchthavens!A:G,7,FALSE)</f>
        <v>4</v>
      </c>
      <c r="D100" s="19" t="s">
        <v>1086</v>
      </c>
      <c r="E100" s="19">
        <f>IF(K100&gt;12,0.5,IF(K100&gt;5,1,2))</f>
        <v>1</v>
      </c>
      <c r="F100" s="19">
        <v>0</v>
      </c>
      <c r="G100" s="19">
        <f>IF(I100="Eur",0.75,1.25)</f>
        <v>0.75</v>
      </c>
      <c r="H100" s="19">
        <f>G100*E100</f>
        <v>0.75</v>
      </c>
      <c r="I100" s="9" t="str">
        <f>VLOOKUP($B100,luchthavens!$A$2:$J$479,10,FALSE)</f>
        <v>Eur</v>
      </c>
      <c r="J100" s="10">
        <f>VLOOKUP($B100,luchthavens!$A$2:$K$479,11,FALSE)</f>
        <v>3176.423224886616</v>
      </c>
      <c r="K100" s="21">
        <f>VLOOKUP($B100,luchthavens!$A$2:$M$479,13,FALSE)</f>
        <v>5.1862066223374823</v>
      </c>
      <c r="L100" t="s">
        <v>502</v>
      </c>
      <c r="M100" t="s">
        <v>511</v>
      </c>
      <c r="N100" s="13">
        <v>738</v>
      </c>
      <c r="O100" s="9" t="str">
        <f>IFERROR(INDEX(maatschappijen!$A$1:$A$1208,MATCH(A100,maatschappijen!$B$1:$B$1208,0)),INDEX(maatschappijen!$A$1:$A$1208,MATCH(A100,maatschappijen!$C$1:$C$1208,0)))</f>
        <v>Thomas Cook Airlines</v>
      </c>
      <c r="P100" s="9" t="str">
        <f>VLOOKUP(B100,luchthavens!A$1:F$479,6,FALSE)</f>
        <v>Gran Canaria</v>
      </c>
      <c r="Q100" s="9" t="str">
        <f>VLOOKUP(N100,vliegtuigtypen!$A$1:$D$479,4,FALSE)</f>
        <v>Boeing 737-800 pax</v>
      </c>
      <c r="R100" s="21">
        <f>GETPIVOTDATA("Som van Vluchten",$T$3,"Destnaam",$P100)</f>
        <v>3</v>
      </c>
      <c r="T100" s="7" t="s">
        <v>225</v>
      </c>
      <c r="U100" s="1">
        <v>0.5</v>
      </c>
      <c r="Y100" s="8" t="s">
        <v>529</v>
      </c>
      <c r="Z100" s="1">
        <v>8</v>
      </c>
      <c r="AA100" s="1">
        <v>10</v>
      </c>
    </row>
    <row r="101" spans="1:27" x14ac:dyDescent="0.25">
      <c r="A101" s="13" t="s">
        <v>466</v>
      </c>
      <c r="B101" t="s">
        <v>198</v>
      </c>
      <c r="C101" s="9">
        <f>VLOOKUP(B101,luchthavens!A:G,7,FALSE)</f>
        <v>4</v>
      </c>
      <c r="D101" s="19" t="s">
        <v>1086</v>
      </c>
      <c r="E101" s="19">
        <f>IF(K101&gt;12,0.5,IF(K101&gt;5,1,2))</f>
        <v>1</v>
      </c>
      <c r="F101" s="19">
        <v>0</v>
      </c>
      <c r="G101" s="19">
        <f>IF(I101="Eur",0.75,1.25)</f>
        <v>0.75</v>
      </c>
      <c r="H101" s="19">
        <f>G101*E101</f>
        <v>0.75</v>
      </c>
      <c r="I101" s="9" t="str">
        <f>VLOOKUP($B101,luchthavens!$A$2:$J$479,10,FALSE)</f>
        <v>Eur</v>
      </c>
      <c r="J101" s="10">
        <f>VLOOKUP($B101,luchthavens!$A$2:$K$479,11,FALSE)</f>
        <v>3218.8606501815702</v>
      </c>
      <c r="K101" s="21">
        <f>VLOOKUP($B101,luchthavens!$A$2:$M$479,13,FALSE)</f>
        <v>5.2470335985935836</v>
      </c>
      <c r="L101" t="s">
        <v>502</v>
      </c>
      <c r="M101" t="s">
        <v>511</v>
      </c>
      <c r="N101" s="13">
        <v>738</v>
      </c>
      <c r="O101" s="9" t="str">
        <f>IFERROR(INDEX(maatschappijen!$A$1:$A$1208,MATCH(A101,maatschappijen!$B$1:$B$1208,0)),INDEX(maatschappijen!$A$1:$A$1208,MATCH(A101,maatschappijen!$C$1:$C$1208,0)))</f>
        <v>Thomas Cook Airlines</v>
      </c>
      <c r="P101" s="9" t="str">
        <f>VLOOKUP(B101,luchthavens!A$1:F$479,6,FALSE)</f>
        <v>Tenerife</v>
      </c>
      <c r="Q101" s="9" t="str">
        <f>VLOOKUP(N101,vliegtuigtypen!$A$1:$D$479,4,FALSE)</f>
        <v>Boeing 737-800 pax</v>
      </c>
      <c r="R101" s="21">
        <f>GETPIVOTDATA("Som van Vluchten",$T$3,"Destnaam",$P101)</f>
        <v>4</v>
      </c>
      <c r="T101" s="7" t="s">
        <v>165</v>
      </c>
      <c r="U101" s="1">
        <v>0.5</v>
      </c>
      <c r="Y101" s="8" t="s">
        <v>530</v>
      </c>
      <c r="Z101" s="1">
        <v>7</v>
      </c>
      <c r="AA101" s="1">
        <v>8.75</v>
      </c>
    </row>
    <row r="102" spans="1:27" x14ac:dyDescent="0.25">
      <c r="A102" s="13" t="s">
        <v>466</v>
      </c>
      <c r="B102" t="s">
        <v>1074</v>
      </c>
      <c r="C102" s="9">
        <f>VLOOKUP(B102,luchthavens!A:G,7,FALSE)</f>
        <v>4</v>
      </c>
      <c r="D102" s="19" t="s">
        <v>1086</v>
      </c>
      <c r="E102" s="19">
        <f>IF(K102&gt;12,0.5,IF(K102&gt;5,1,2))</f>
        <v>2</v>
      </c>
      <c r="F102" s="19">
        <v>0</v>
      </c>
      <c r="G102" s="19">
        <f>IF(I102="Eur",0.75,1.25)</f>
        <v>0.75</v>
      </c>
      <c r="H102" s="19">
        <f>G102*E102</f>
        <v>1.5</v>
      </c>
      <c r="I102" s="9" t="str">
        <f>VLOOKUP($B102,luchthavens!$A$2:$J$479,10,FALSE)</f>
        <v>Eur</v>
      </c>
      <c r="J102" s="10">
        <f>VLOOKUP($B102,luchthavens!$A$2:$K$479,11,FALSE)</f>
        <v>1402.2517268880417</v>
      </c>
      <c r="K102" s="21">
        <f>VLOOKUP($B102,luchthavens!$A$2:$M$479,13,FALSE)</f>
        <v>2.6432274752061931</v>
      </c>
      <c r="L102" t="s">
        <v>502</v>
      </c>
      <c r="M102" t="s">
        <v>511</v>
      </c>
      <c r="N102" s="13">
        <v>738</v>
      </c>
      <c r="O102" s="9" t="str">
        <f>IFERROR(INDEX(maatschappijen!$A$1:$A$1208,MATCH(A102,maatschappijen!$B$1:$B$1208,0)),INDEX(maatschappijen!$A$1:$A$1208,MATCH(A102,maatschappijen!$C$1:$C$1208,0)))</f>
        <v>Thomas Cook Airlines</v>
      </c>
      <c r="P102" s="9" t="str">
        <f>VLOOKUP(B102,luchthavens!A$1:F$479,6,FALSE)</f>
        <v>Mallorca</v>
      </c>
      <c r="Q102" s="9" t="str">
        <f>VLOOKUP(N102,vliegtuigtypen!$A$1:$D$479,4,FALSE)</f>
        <v>Boeing 737-800 pax</v>
      </c>
      <c r="R102" s="21">
        <f>GETPIVOTDATA("Som van Vluchten",$T$3,"Destnaam",$P102)</f>
        <v>4</v>
      </c>
      <c r="T102" s="7" t="s">
        <v>186</v>
      </c>
      <c r="U102" s="1">
        <v>0.5</v>
      </c>
      <c r="Y102" s="8" t="s">
        <v>532</v>
      </c>
      <c r="Z102" s="1">
        <v>4.5</v>
      </c>
      <c r="AA102" s="1">
        <v>5.625</v>
      </c>
    </row>
    <row r="103" spans="1:27" x14ac:dyDescent="0.25">
      <c r="A103" s="13" t="s">
        <v>499</v>
      </c>
      <c r="B103" t="s">
        <v>485</v>
      </c>
      <c r="C103" s="9">
        <f>VLOOKUP(B103,luchthavens!A:G,7,FALSE)</f>
        <v>4</v>
      </c>
      <c r="D103" s="19" t="s">
        <v>1086</v>
      </c>
      <c r="E103" s="19">
        <f>IF(K103&gt;12,0.5,IF(K103&gt;5,1,2))</f>
        <v>2</v>
      </c>
      <c r="F103" s="19">
        <v>0</v>
      </c>
      <c r="G103" s="19">
        <f>IF(I103="Eur",0.75,1.25)</f>
        <v>0.75</v>
      </c>
      <c r="H103" s="19">
        <f>G103*E103</f>
        <v>1.5</v>
      </c>
      <c r="I103" s="9" t="str">
        <f>VLOOKUP($B103,luchthavens!$A$2:$J$479,10,FALSE)</f>
        <v>Eur</v>
      </c>
      <c r="J103" s="10">
        <f>VLOOKUP($B103,luchthavens!$A$2:$K$479,11,FALSE)</f>
        <v>1960.9624013887719</v>
      </c>
      <c r="K103" s="21">
        <f>VLOOKUP($B103,luchthavens!$A$2:$M$479,13,FALSE)</f>
        <v>3.4440461086572394</v>
      </c>
      <c r="L103" t="s">
        <v>502</v>
      </c>
      <c r="M103" t="s">
        <v>515</v>
      </c>
      <c r="N103" s="13">
        <v>738</v>
      </c>
      <c r="O103" s="9" t="str">
        <f>IFERROR(INDEX(maatschappijen!$A$1:$A$1208,MATCH(A103,maatschappijen!$B$1:$B$1208,0)),INDEX(maatschappijen!$A$1:$A$1208,MATCH(A103,maatschappijen!$C$1:$C$1208,0)))</f>
        <v>TUI Airlines</v>
      </c>
      <c r="P103" s="9" t="str">
        <f>VLOOKUP(B103,luchthavens!A$1:F$479,6,FALSE)</f>
        <v>Faro</v>
      </c>
      <c r="Q103" s="9" t="str">
        <f>VLOOKUP(N103,vliegtuigtypen!$A$1:$D$479,4,FALSE)</f>
        <v>Boeing 737-800 pax</v>
      </c>
      <c r="R103" s="21">
        <f>GETPIVOTDATA("Som van Vluchten",$T$3,"Destnaam",$P103)</f>
        <v>4</v>
      </c>
      <c r="T103" s="7" t="s">
        <v>263</v>
      </c>
      <c r="U103" s="1">
        <v>0.5</v>
      </c>
      <c r="Y103" s="8" t="s">
        <v>531</v>
      </c>
      <c r="Z103" s="1">
        <v>7</v>
      </c>
      <c r="AA103" s="1">
        <v>8.75</v>
      </c>
    </row>
    <row r="104" spans="1:27" x14ac:dyDescent="0.25">
      <c r="A104" s="13" t="s">
        <v>499</v>
      </c>
      <c r="B104" t="s">
        <v>473</v>
      </c>
      <c r="C104" s="9">
        <f>VLOOKUP(B104,luchthavens!A:G,7,FALSE)</f>
        <v>4</v>
      </c>
      <c r="D104" s="19" t="s">
        <v>1086</v>
      </c>
      <c r="E104" s="19">
        <f>IF(K104&gt;12,0.5,IF(K104&gt;5,1,2))</f>
        <v>2</v>
      </c>
      <c r="F104" s="19">
        <v>0</v>
      </c>
      <c r="G104" s="19">
        <f>IF(I104="Eur",0.75,1.25)</f>
        <v>0.75</v>
      </c>
      <c r="H104" s="19">
        <f>G104*E104</f>
        <v>1.5</v>
      </c>
      <c r="I104" s="9" t="str">
        <f>VLOOKUP($B104,luchthavens!$A$2:$J$479,10,FALSE)</f>
        <v>Eur</v>
      </c>
      <c r="J104" s="10">
        <f>VLOOKUP($B104,luchthavens!$A$2:$K$479,11,FALSE)</f>
        <v>2416.3223826328453</v>
      </c>
      <c r="K104" s="21">
        <f>VLOOKUP($B104,luchthavens!$A$2:$M$479,13,FALSE)</f>
        <v>4.0967287484404116</v>
      </c>
      <c r="L104" t="s">
        <v>502</v>
      </c>
      <c r="M104" t="s">
        <v>515</v>
      </c>
      <c r="N104" s="13">
        <v>738</v>
      </c>
      <c r="O104" s="9" t="str">
        <f>IFERROR(INDEX(maatschappijen!$A$1:$A$1208,MATCH(A104,maatschappijen!$B$1:$B$1208,0)),INDEX(maatschappijen!$A$1:$A$1208,MATCH(A104,maatschappijen!$C$1:$C$1208,0)))</f>
        <v>TUI Airlines</v>
      </c>
      <c r="P104" s="9" t="str">
        <f>VLOOKUP(B104,luchthavens!A$1:F$479,6,FALSE)</f>
        <v>Kos</v>
      </c>
      <c r="Q104" s="9" t="str">
        <f>VLOOKUP(N104,vliegtuigtypen!$A$1:$D$479,4,FALSE)</f>
        <v>Boeing 737-800 pax</v>
      </c>
      <c r="R104" s="21">
        <f>GETPIVOTDATA("Som van Vluchten",$T$3,"Destnaam",$P104)</f>
        <v>6</v>
      </c>
      <c r="T104" s="7" t="s">
        <v>490</v>
      </c>
      <c r="U104" s="1"/>
      <c r="Y104" s="7" t="s">
        <v>490</v>
      </c>
      <c r="Z104" s="1"/>
      <c r="AA104" s="1"/>
    </row>
    <row r="105" spans="1:27" x14ac:dyDescent="0.25">
      <c r="A105" s="19" t="s">
        <v>387</v>
      </c>
      <c r="B105" t="s">
        <v>234</v>
      </c>
      <c r="C105" s="9">
        <f>VLOOKUP(B105,luchthavens!A:G,7,FALSE)</f>
        <v>1</v>
      </c>
      <c r="D105" s="19" t="s">
        <v>1085</v>
      </c>
      <c r="E105" s="19">
        <f>IF(K105&gt;12,0.5,IF(K105&gt;5,1,2))</f>
        <v>2</v>
      </c>
      <c r="F105" s="19">
        <v>0</v>
      </c>
      <c r="G105" s="19">
        <f>IF(I105="Eur",0.75,1.25)</f>
        <v>0.75</v>
      </c>
      <c r="H105" s="19">
        <f>G105*E105</f>
        <v>1.5</v>
      </c>
      <c r="I105" s="9" t="str">
        <f>VLOOKUP($B105,luchthavens!$A$2:$J$479,10,FALSE)</f>
        <v>Eur</v>
      </c>
      <c r="J105" s="10">
        <f>VLOOKUP($B105,luchthavens!$A$2:$K$479,11,FALSE)</f>
        <v>1796.9141931135807</v>
      </c>
      <c r="K105" s="21">
        <f>VLOOKUP($B105,luchthavens!$A$2:$M$479,13,FALSE)</f>
        <v>3.2089103434627986</v>
      </c>
      <c r="L105" t="s">
        <v>501</v>
      </c>
      <c r="M105" t="s">
        <v>508</v>
      </c>
      <c r="N105" s="13">
        <v>738</v>
      </c>
      <c r="O105" s="9" t="str">
        <f>IFERROR(INDEX(maatschappijen!$A$1:$A$1208,MATCH(A105,maatschappijen!$B$1:$B$1208,0)),INDEX(maatschappijen!$A$1:$A$1208,MATCH(A105,maatschappijen!$C$1:$C$1208,0)))</f>
        <v>Ukraine International Airlines</v>
      </c>
      <c r="P105" s="9" t="str">
        <f>VLOOKUP(B105,luchthavens!A$1:F$479,6,FALSE)</f>
        <v>Kiev</v>
      </c>
      <c r="Q105" s="9" t="str">
        <f>VLOOKUP(N105,vliegtuigtypen!$A$1:$D$479,4,FALSE)</f>
        <v>Boeing 737-800 pax</v>
      </c>
      <c r="R105" s="21">
        <f>GETPIVOTDATA("Som van Vluchten",$T$3,"Destnaam",$P105)</f>
        <v>2</v>
      </c>
      <c r="T105" s="7" t="s">
        <v>491</v>
      </c>
      <c r="U105" s="1">
        <v>274</v>
      </c>
      <c r="Y105" s="8" t="s">
        <v>490</v>
      </c>
      <c r="Z105" s="1"/>
      <c r="AA105" s="1"/>
    </row>
    <row r="106" spans="1:27" x14ac:dyDescent="0.25">
      <c r="A106" s="13" t="s">
        <v>374</v>
      </c>
      <c r="B106" t="s">
        <v>456</v>
      </c>
      <c r="C106" s="9">
        <f>VLOOKUP(B106,luchthavens!A:G,7,FALSE)</f>
        <v>1</v>
      </c>
      <c r="D106" s="19" t="s">
        <v>1085</v>
      </c>
      <c r="E106" s="19">
        <f>IF(K106&gt;12,0.5,IF(K106&gt;5,1,2))</f>
        <v>2</v>
      </c>
      <c r="F106" s="19">
        <v>0</v>
      </c>
      <c r="G106" s="19">
        <f>IF(I106="Eur",0.75,1.25)</f>
        <v>0.75</v>
      </c>
      <c r="H106" s="19">
        <f>G106*E106</f>
        <v>1.5</v>
      </c>
      <c r="I106" s="9" t="str">
        <f>VLOOKUP($B106,luchthavens!$A$2:$J$479,10,FALSE)</f>
        <v>Eur</v>
      </c>
      <c r="J106" s="10">
        <f>VLOOKUP($B106,luchthavens!$A$2:$K$479,11,FALSE)</f>
        <v>934.55839079491557</v>
      </c>
      <c r="K106" s="21">
        <f>VLOOKUP($B106,luchthavens!$A$2:$M$479,13,FALSE)</f>
        <v>1.9728670268060455</v>
      </c>
      <c r="L106" t="s">
        <v>502</v>
      </c>
      <c r="M106" t="s">
        <v>516</v>
      </c>
      <c r="N106" s="13">
        <v>738</v>
      </c>
      <c r="O106" s="9" t="str">
        <f>IFERROR(INDEX(maatschappijen!$A$1:$A$1208,MATCH(A106,maatschappijen!$B$1:$B$1208,0)),INDEX(maatschappijen!$A$1:$A$1208,MATCH(A106,maatschappijen!$C$1:$C$1208,0)))</f>
        <v>Scandinavian Airlines System</v>
      </c>
      <c r="P106" s="9" t="str">
        <f>VLOOKUP(B106,luchthavens!A$1:F$479,6,FALSE)</f>
        <v>Oslo</v>
      </c>
      <c r="Q106" s="9" t="str">
        <f>VLOOKUP(N106,vliegtuigtypen!$A$1:$D$479,4,FALSE)</f>
        <v>Boeing 737-800 pax</v>
      </c>
      <c r="R106" s="21">
        <f>GETPIVOTDATA("Som van Vluchten",$T$3,"Destnaam",$P106)</f>
        <v>4</v>
      </c>
      <c r="Y106" s="7" t="s">
        <v>491</v>
      </c>
      <c r="Z106" s="1">
        <v>274</v>
      </c>
      <c r="AA106" s="1">
        <v>239.5</v>
      </c>
    </row>
    <row r="107" spans="1:27" x14ac:dyDescent="0.25">
      <c r="A107" s="19" t="s">
        <v>369</v>
      </c>
      <c r="B107" t="s">
        <v>121</v>
      </c>
      <c r="C107" s="9">
        <f>VLOOKUP(B107,luchthavens!A:G,7,FALSE)</f>
        <v>3</v>
      </c>
      <c r="D107" s="19" t="s">
        <v>1085</v>
      </c>
      <c r="E107" s="19">
        <f>IF(K107&gt;12,0.5,IF(K107&gt;5,1,2))</f>
        <v>1</v>
      </c>
      <c r="F107" s="19">
        <v>0</v>
      </c>
      <c r="G107" s="19">
        <f>IF(I107="Eur",0.75,1.25)</f>
        <v>1.25</v>
      </c>
      <c r="H107" s="19">
        <f>G107*E107</f>
        <v>1.25</v>
      </c>
      <c r="I107" s="9" t="str">
        <f>VLOOKUP($B107,luchthavens!$A$2:$J$479,10,FALSE)</f>
        <v>Az</v>
      </c>
      <c r="J107" s="10">
        <f>VLOOKUP($B107,luchthavens!$A$2:$K$479,11,FALSE)</f>
        <v>3277.2287086644201</v>
      </c>
      <c r="K107" s="21">
        <f>VLOOKUP($B107,luchthavens!$A$2:$M$479,13,FALSE)</f>
        <v>5.3306944824190019</v>
      </c>
      <c r="L107" t="s">
        <v>504</v>
      </c>
      <c r="M107" t="s">
        <v>530</v>
      </c>
      <c r="N107" s="13">
        <v>739</v>
      </c>
      <c r="O107" s="9" t="str">
        <f>IFERROR(INDEX(maatschappijen!$A$1:$A$1208,MATCH(A107,maatschappijen!$B$1:$B$1208,0)),INDEX(maatschappijen!$A$1:$A$1208,MATCH(A107,maatschappijen!$C$1:$C$1208,0)))</f>
        <v>KLM Royal Dutch Airlines</v>
      </c>
      <c r="P107" s="9" t="str">
        <f>VLOOKUP(B107,luchthavens!A$1:F$479,6,FALSE)</f>
        <v>Tel Aviv Yafo</v>
      </c>
      <c r="Q107" s="9" t="str">
        <f>VLOOKUP(N107,vliegtuigtypen!$A$1:$D$479,4,FALSE)</f>
        <v>Boeing 737-900 pax</v>
      </c>
      <c r="R107" s="21">
        <f>GETPIVOTDATA("Som van Vluchten",$T$3,"Destnaam",$P107)</f>
        <v>3</v>
      </c>
    </row>
    <row r="108" spans="1:27" x14ac:dyDescent="0.25">
      <c r="A108" s="19" t="s">
        <v>399</v>
      </c>
      <c r="B108" t="s">
        <v>121</v>
      </c>
      <c r="C108" s="9">
        <f>VLOOKUP(B108,luchthavens!A:G,7,FALSE)</f>
        <v>3</v>
      </c>
      <c r="D108" s="19" t="s">
        <v>1085</v>
      </c>
      <c r="E108" s="19">
        <f>IF(K108&gt;12,0.5,IF(K108&gt;5,1,2))</f>
        <v>1</v>
      </c>
      <c r="F108" s="19">
        <v>0</v>
      </c>
      <c r="G108" s="19">
        <f>IF(I108="Eur",0.75,1.25)</f>
        <v>1.25</v>
      </c>
      <c r="H108" s="19">
        <f>G108*E108</f>
        <v>1.25</v>
      </c>
      <c r="I108" s="9" t="str">
        <f>VLOOKUP($B108,luchthavens!$A$2:$J$479,10,FALSE)</f>
        <v>Az</v>
      </c>
      <c r="J108" s="10">
        <f>VLOOKUP($B108,luchthavens!$A$2:$K$479,11,FALSE)</f>
        <v>3277.2287086644201</v>
      </c>
      <c r="K108" s="21">
        <f>VLOOKUP($B108,luchthavens!$A$2:$M$479,13,FALSE)</f>
        <v>5.3306944824190019</v>
      </c>
      <c r="L108" t="s">
        <v>503</v>
      </c>
      <c r="M108" t="s">
        <v>524</v>
      </c>
      <c r="N108" s="13">
        <v>739</v>
      </c>
      <c r="O108" s="9" t="str">
        <f>IFERROR(INDEX(maatschappijen!$A$1:$A$1208,MATCH(A108,maatschappijen!$B$1:$B$1208,0)),INDEX(maatschappijen!$A$1:$A$1208,MATCH(A108,maatschappijen!$C$1:$C$1208,0)))</f>
        <v>El Al Israel Airlines</v>
      </c>
      <c r="P108" s="9" t="str">
        <f>VLOOKUP(B108,luchthavens!A$1:F$479,6,FALSE)</f>
        <v>Tel Aviv Yafo</v>
      </c>
      <c r="Q108" s="9" t="str">
        <f>VLOOKUP(N108,vliegtuigtypen!$A$1:$D$479,4,FALSE)</f>
        <v>Boeing 737-900 pax</v>
      </c>
      <c r="R108" s="21">
        <f>GETPIVOTDATA("Som van Vluchten",$T$3,"Destnaam",$P108)</f>
        <v>3</v>
      </c>
    </row>
    <row r="109" spans="1:27" x14ac:dyDescent="0.25">
      <c r="A109" s="19" t="s">
        <v>261</v>
      </c>
      <c r="B109" t="s">
        <v>124</v>
      </c>
      <c r="C109" s="9">
        <f>VLOOKUP(B109,luchthavens!A:G,7,FALSE)</f>
        <v>3</v>
      </c>
      <c r="D109" s="19" t="s">
        <v>1085</v>
      </c>
      <c r="E109" s="19">
        <f>IF(K109&gt;12,0.5,IF(K109&gt;5,1,2))</f>
        <v>2</v>
      </c>
      <c r="F109" s="19">
        <v>0</v>
      </c>
      <c r="G109" s="19">
        <f>IF(I109="Eur",0.75,1.25)</f>
        <v>0.75</v>
      </c>
      <c r="H109" s="19">
        <f>G109*E109</f>
        <v>1.5</v>
      </c>
      <c r="I109" s="9" t="str">
        <f>VLOOKUP($B109,luchthavens!$A$2:$J$479,10,FALSE)</f>
        <v>Eur</v>
      </c>
      <c r="J109" s="10">
        <f>VLOOKUP($B109,luchthavens!$A$2:$K$479,11,FALSE)</f>
        <v>1260.8394103136059</v>
      </c>
      <c r="K109" s="21">
        <f>VLOOKUP($B109,luchthavens!$A$2:$M$479,13,FALSE)</f>
        <v>2.4405364881161682</v>
      </c>
      <c r="L109" t="s">
        <v>502</v>
      </c>
      <c r="M109" t="s">
        <v>514</v>
      </c>
      <c r="N109" s="13" t="s">
        <v>912</v>
      </c>
      <c r="O109" s="9" t="str">
        <f>IFERROR(INDEX(maatschappijen!$A$1:$A$1208,MATCH(A109,maatschappijen!$B$1:$B$1208,0)),INDEX(maatschappijen!$A$1:$A$1208,MATCH(A109,maatschappijen!$C$1:$C$1208,0)))</f>
        <v>Alitalia</v>
      </c>
      <c r="P109" s="9" t="str">
        <f>VLOOKUP(B109,luchthavens!A$1:F$479,6,FALSE)</f>
        <v>Rome</v>
      </c>
      <c r="Q109" s="9" t="str">
        <f>VLOOKUP(N109,vliegtuigtypen!$A$1:$D$479,4,FALSE)</f>
        <v>Boeing 737-700 pax</v>
      </c>
      <c r="R109" s="21">
        <f>GETPIVOTDATA("Som van Vluchten",$T$3,"Destnaam",$P109)</f>
        <v>6</v>
      </c>
    </row>
    <row r="110" spans="1:27" x14ac:dyDescent="0.25">
      <c r="A110" s="19" t="s">
        <v>261</v>
      </c>
      <c r="B110" t="s">
        <v>124</v>
      </c>
      <c r="C110" s="9">
        <f>VLOOKUP(B110,luchthavens!A:G,7,FALSE)</f>
        <v>3</v>
      </c>
      <c r="D110" s="19" t="s">
        <v>1086</v>
      </c>
      <c r="E110" s="19">
        <f>IF(K110&gt;12,0.5,IF(K110&gt;5,1,2))</f>
        <v>2</v>
      </c>
      <c r="F110" s="19">
        <v>0</v>
      </c>
      <c r="G110" s="19">
        <f>IF(I110="Eur",0.75,1.25)</f>
        <v>0.75</v>
      </c>
      <c r="H110" s="19">
        <f>G110*E110</f>
        <v>1.5</v>
      </c>
      <c r="I110" s="9" t="str">
        <f>VLOOKUP($B110,luchthavens!$A$2:$J$479,10,FALSE)</f>
        <v>Eur</v>
      </c>
      <c r="J110" s="10">
        <f>VLOOKUP($B110,luchthavens!$A$2:$K$479,11,FALSE)</f>
        <v>1260.8394103136059</v>
      </c>
      <c r="K110" s="21">
        <f>VLOOKUP($B110,luchthavens!$A$2:$M$479,13,FALSE)</f>
        <v>2.4405364881161682</v>
      </c>
      <c r="L110" t="s">
        <v>502</v>
      </c>
      <c r="M110" t="s">
        <v>514</v>
      </c>
      <c r="N110" s="13" t="s">
        <v>912</v>
      </c>
      <c r="O110" s="9" t="str">
        <f>IFERROR(INDEX(maatschappijen!$A$1:$A$1208,MATCH(A110,maatschappijen!$B$1:$B$1208,0)),INDEX(maatschappijen!$A$1:$A$1208,MATCH(A110,maatschappijen!$C$1:$C$1208,0)))</f>
        <v>Alitalia</v>
      </c>
      <c r="P110" s="9" t="str">
        <f>VLOOKUP(B110,luchthavens!A$1:F$479,6,FALSE)</f>
        <v>Rome</v>
      </c>
      <c r="Q110" s="9" t="str">
        <f>VLOOKUP(N110,vliegtuigtypen!$A$1:$D$479,4,FALSE)</f>
        <v>Boeing 737-700 pax</v>
      </c>
      <c r="R110" s="21">
        <f>GETPIVOTDATA("Som van Vluchten",$T$3,"Destnaam",$P110)</f>
        <v>6</v>
      </c>
    </row>
    <row r="111" spans="1:27" x14ac:dyDescent="0.25">
      <c r="A111" s="19" t="s">
        <v>261</v>
      </c>
      <c r="B111" t="s">
        <v>1041</v>
      </c>
      <c r="C111" s="9">
        <f>VLOOKUP(B111,luchthavens!A:G,7,FALSE)</f>
        <v>3</v>
      </c>
      <c r="D111" s="19" t="s">
        <v>1085</v>
      </c>
      <c r="E111" s="19">
        <f>IF(K111&gt;12,0.5,IF(K111&gt;5,1,2))</f>
        <v>2</v>
      </c>
      <c r="F111" s="19">
        <v>0</v>
      </c>
      <c r="G111" s="19">
        <f>IF(I111="Eur",0.75,1.25)</f>
        <v>0.75</v>
      </c>
      <c r="H111" s="19">
        <f>G111*E111</f>
        <v>1.5</v>
      </c>
      <c r="I111" s="9" t="str">
        <f>VLOOKUP($B111,luchthavens!$A$2:$J$479,10,FALSE)</f>
        <v>Eur</v>
      </c>
      <c r="J111" s="10">
        <f>VLOOKUP($B111,luchthavens!$A$2:$K$479,11,FALSE)</f>
        <v>761.70874360226992</v>
      </c>
      <c r="K111" s="21">
        <f>VLOOKUP($B111,luchthavens!$A$2:$M$479,13,FALSE)</f>
        <v>1.7251158658299202</v>
      </c>
      <c r="L111" t="s">
        <v>502</v>
      </c>
      <c r="M111" t="s">
        <v>514</v>
      </c>
      <c r="N111" s="13" t="s">
        <v>912</v>
      </c>
      <c r="O111" s="9" t="str">
        <f>IFERROR(INDEX(maatschappijen!$A$1:$A$1208,MATCH(A111,maatschappijen!$B$1:$B$1208,0)),INDEX(maatschappijen!$A$1:$A$1208,MATCH(A111,maatschappijen!$C$1:$C$1208,0)))</f>
        <v>Alitalia</v>
      </c>
      <c r="P111" s="9" t="str">
        <f>VLOOKUP(B111,luchthavens!A$1:F$479,6,FALSE)</f>
        <v>Milan</v>
      </c>
      <c r="Q111" s="9" t="str">
        <f>VLOOKUP(N111,vliegtuigtypen!$A$1:$D$479,4,FALSE)</f>
        <v>Boeing 737-700 pax</v>
      </c>
      <c r="R111" s="21">
        <f>GETPIVOTDATA("Som van Vluchten",$T$3,"Destnaam",$P111)</f>
        <v>4</v>
      </c>
    </row>
    <row r="112" spans="1:27" x14ac:dyDescent="0.25">
      <c r="A112" s="13" t="s">
        <v>373</v>
      </c>
      <c r="B112" t="s">
        <v>73</v>
      </c>
      <c r="C112" s="9">
        <f>VLOOKUP(B112,luchthavens!A:G,7,FALSE)</f>
        <v>2</v>
      </c>
      <c r="D112" s="19" t="s">
        <v>1085</v>
      </c>
      <c r="E112" s="19">
        <f>IF(K112&gt;12,0.5,IF(K112&gt;5,1,2))</f>
        <v>2</v>
      </c>
      <c r="F112" s="19">
        <v>0</v>
      </c>
      <c r="G112" s="19">
        <f>IF(I112="Eur",0.75,1.25)</f>
        <v>0.75</v>
      </c>
      <c r="H112" s="19">
        <f>G112*E112</f>
        <v>1.5</v>
      </c>
      <c r="I112" s="9" t="str">
        <f>VLOOKUP($B112,luchthavens!$A$2:$J$479,10,FALSE)</f>
        <v>Eur</v>
      </c>
      <c r="J112" s="10">
        <f>VLOOKUP($B112,luchthavens!$A$2:$K$479,11,FALSE)</f>
        <v>633.37746879510416</v>
      </c>
      <c r="K112" s="21">
        <f>VLOOKUP($B112,luchthavens!$A$2:$M$479,13,FALSE)</f>
        <v>1.5411743719396493</v>
      </c>
      <c r="L112" t="s">
        <v>500</v>
      </c>
      <c r="M112" t="s">
        <v>519</v>
      </c>
      <c r="N112" s="13" t="s">
        <v>912</v>
      </c>
      <c r="O112" s="9" t="str">
        <f>IFERROR(INDEX(maatschappijen!$A$1:$A$1208,MATCH(A112,maatschappijen!$B$1:$B$1208,0)),INDEX(maatschappijen!$A$1:$A$1208,MATCH(A112,maatschappijen!$C$1:$C$1208,0)))</f>
        <v>Norwegian Air Shuttle</v>
      </c>
      <c r="P112" s="9" t="str">
        <f>VLOOKUP(B112,luchthavens!A$1:F$479,6,FALSE)</f>
        <v>Copenhagen</v>
      </c>
      <c r="Q112" s="9" t="str">
        <f>VLOOKUP(N112,vliegtuigtypen!$A$1:$D$479,4,FALSE)</f>
        <v>Boeing 737-700 pax</v>
      </c>
      <c r="R112" s="21">
        <f>GETPIVOTDATA("Som van Vluchten",$T$3,"Destnaam",$P112)</f>
        <v>6</v>
      </c>
    </row>
    <row r="113" spans="1:27" x14ac:dyDescent="0.25">
      <c r="A113" s="19" t="s">
        <v>2012</v>
      </c>
      <c r="B113" t="s">
        <v>1044</v>
      </c>
      <c r="C113" s="9">
        <f>VLOOKUP(B113,luchthavens!A:G,7,FALSE)</f>
        <v>1</v>
      </c>
      <c r="D113" s="19" t="s">
        <v>1085</v>
      </c>
      <c r="E113" s="19">
        <f>IF(K113&gt;12,0.5,IF(K113&gt;5,1,2))</f>
        <v>2</v>
      </c>
      <c r="F113" s="19">
        <v>0</v>
      </c>
      <c r="G113" s="19">
        <f>IF(I113="Eur",0.75,1.25)</f>
        <v>0.75</v>
      </c>
      <c r="H113" s="19">
        <f>G113*E113</f>
        <v>1.5</v>
      </c>
      <c r="I113" s="9" t="str">
        <f>VLOOKUP($B113,luchthavens!$A$2:$J$479,10,FALSE)</f>
        <v>Eur</v>
      </c>
      <c r="J113" s="10">
        <f>VLOOKUP($B113,luchthavens!$A$2:$K$479,11,FALSE)</f>
        <v>379.71425778046296</v>
      </c>
      <c r="K113" s="21">
        <f>VLOOKUP($B113,luchthavens!$A$2:$M$479,13,FALSE)</f>
        <v>1.1775904361519969</v>
      </c>
      <c r="L113" t="s">
        <v>500</v>
      </c>
      <c r="M113" t="s">
        <v>520</v>
      </c>
      <c r="N113" s="13" t="s">
        <v>912</v>
      </c>
      <c r="O113" s="9" t="str">
        <f>IFERROR(INDEX(maatschappijen!$A$1:$A$1208,MATCH(A113,maatschappijen!$B$1:$B$1208,0)),INDEX(maatschappijen!$A$1:$A$1208,MATCH(A113,maatschappijen!$C$1:$C$1208,0)))</f>
        <v>easyJet</v>
      </c>
      <c r="P113" s="9" t="str">
        <f>VLOOKUP(B113,luchthavens!A$1:F$479,6,FALSE)</f>
        <v>London Gatwick</v>
      </c>
      <c r="Q113" s="9" t="str">
        <f>VLOOKUP(N113,vliegtuigtypen!$A$1:$D$479,4,FALSE)</f>
        <v>Boeing 737-700 pax</v>
      </c>
      <c r="R113" s="21">
        <f>GETPIVOTDATA("Som van Vluchten",$T$3,"Destnaam",$P113)</f>
        <v>4</v>
      </c>
    </row>
    <row r="114" spans="1:27" x14ac:dyDescent="0.25">
      <c r="A114" s="19" t="s">
        <v>2012</v>
      </c>
      <c r="B114" t="s">
        <v>1041</v>
      </c>
      <c r="C114" s="9">
        <f>VLOOKUP(B114,luchthavens!A:G,7,FALSE)</f>
        <v>3</v>
      </c>
      <c r="D114" s="19" t="s">
        <v>1086</v>
      </c>
      <c r="E114" s="19">
        <f>IF(K114&gt;12,0.5,IF(K114&gt;5,1,2))</f>
        <v>2</v>
      </c>
      <c r="F114" s="19">
        <v>0</v>
      </c>
      <c r="G114" s="19">
        <f>IF(I114="Eur",0.75,1.25)</f>
        <v>0.75</v>
      </c>
      <c r="H114" s="19">
        <f>G114*E114</f>
        <v>1.5</v>
      </c>
      <c r="I114" s="9" t="str">
        <f>VLOOKUP($B114,luchthavens!$A$2:$J$479,10,FALSE)</f>
        <v>Eur</v>
      </c>
      <c r="J114" s="10">
        <f>VLOOKUP($B114,luchthavens!$A$2:$K$479,11,FALSE)</f>
        <v>761.70874360226992</v>
      </c>
      <c r="K114" s="21">
        <f>VLOOKUP($B114,luchthavens!$A$2:$M$479,13,FALSE)</f>
        <v>1.7251158658299202</v>
      </c>
      <c r="L114" t="s">
        <v>500</v>
      </c>
      <c r="M114" t="s">
        <v>523</v>
      </c>
      <c r="N114" s="13" t="s">
        <v>912</v>
      </c>
      <c r="O114" s="9" t="str">
        <f>IFERROR(INDEX(maatschappijen!$A$1:$A$1208,MATCH(A114,maatschappijen!$B$1:$B$1208,0)),INDEX(maatschappijen!$A$1:$A$1208,MATCH(A114,maatschappijen!$C$1:$C$1208,0)))</f>
        <v>easyJet</v>
      </c>
      <c r="P114" s="9" t="str">
        <f>VLOOKUP(B114,luchthavens!A$1:F$479,6,FALSE)</f>
        <v>Milan</v>
      </c>
      <c r="Q114" s="9" t="str">
        <f>VLOOKUP(N114,vliegtuigtypen!$A$1:$D$479,4,FALSE)</f>
        <v>Boeing 737-700 pax</v>
      </c>
      <c r="R114" s="21">
        <f>GETPIVOTDATA("Som van Vluchten",$T$3,"Destnaam",$P114)</f>
        <v>4</v>
      </c>
    </row>
    <row r="115" spans="1:27" x14ac:dyDescent="0.25">
      <c r="A115" s="19" t="s">
        <v>2012</v>
      </c>
      <c r="B115" t="s">
        <v>17</v>
      </c>
      <c r="C115" s="9">
        <f>VLOOKUP(B115,luchthavens!A:G,7,FALSE)</f>
        <v>1</v>
      </c>
      <c r="D115" s="19" t="s">
        <v>1085</v>
      </c>
      <c r="E115" s="19">
        <f>IF(K115&gt;12,0.5,IF(K115&gt;5,1,2))</f>
        <v>2</v>
      </c>
      <c r="F115" s="19">
        <v>0</v>
      </c>
      <c r="G115" s="19">
        <f>IF(I115="Eur",0.75,1.25)</f>
        <v>0.75</v>
      </c>
      <c r="H115" s="19">
        <f>G115*E115</f>
        <v>1.5</v>
      </c>
      <c r="I115" s="9" t="str">
        <f>VLOOKUP($B115,luchthavens!$A$2:$J$479,10,FALSE)</f>
        <v>Eur</v>
      </c>
      <c r="J115" s="10">
        <f>VLOOKUP($B115,luchthavens!$A$2:$K$479,11,FALSE)</f>
        <v>736.82382553728098</v>
      </c>
      <c r="K115" s="21">
        <f>VLOOKUP($B115,luchthavens!$A$2:$M$479,13,FALSE)</f>
        <v>1.6894474832701027</v>
      </c>
      <c r="L115" t="s">
        <v>500</v>
      </c>
      <c r="M115" t="s">
        <v>520</v>
      </c>
      <c r="N115" s="13" t="s">
        <v>912</v>
      </c>
      <c r="O115" s="9" t="str">
        <f>IFERROR(INDEX(maatschappijen!$A$1:$A$1208,MATCH(A115,maatschappijen!$B$1:$B$1208,0)),INDEX(maatschappijen!$A$1:$A$1208,MATCH(A115,maatschappijen!$C$1:$C$1208,0)))</f>
        <v>easyJet</v>
      </c>
      <c r="P115" s="9" t="str">
        <f>VLOOKUP(B115,luchthavens!A$1:F$479,6,FALSE)</f>
        <v>Salzburg</v>
      </c>
      <c r="Q115" s="9" t="str">
        <f>VLOOKUP(N115,vliegtuigtypen!$A$1:$D$479,4,FALSE)</f>
        <v>Boeing 737-700 pax</v>
      </c>
      <c r="R115" s="21">
        <f>GETPIVOTDATA("Som van Vluchten",$T$3,"Destnaam",$P115)</f>
        <v>2</v>
      </c>
    </row>
    <row r="116" spans="1:27" x14ac:dyDescent="0.25">
      <c r="A116" s="19" t="s">
        <v>371</v>
      </c>
      <c r="B116" t="s">
        <v>101</v>
      </c>
      <c r="C116" s="9">
        <f>VLOOKUP(B116,luchthavens!A:G,7,FALSE)</f>
        <v>3</v>
      </c>
      <c r="D116" s="19" t="s">
        <v>1085</v>
      </c>
      <c r="E116" s="19">
        <f>IF(K116&gt;12,0.5,IF(K116&gt;5,1,2))</f>
        <v>2</v>
      </c>
      <c r="F116" s="19">
        <v>0</v>
      </c>
      <c r="G116" s="19">
        <f>IF(I116="Eur",0.75,1.25)</f>
        <v>0.75</v>
      </c>
      <c r="H116" s="19">
        <f>G116*E116</f>
        <v>1.5</v>
      </c>
      <c r="I116" s="9" t="str">
        <f>VLOOKUP($B116,luchthavens!$A$2:$J$479,10,FALSE)</f>
        <v>Eur</v>
      </c>
      <c r="J116" s="10">
        <f>VLOOKUP($B116,luchthavens!$A$2:$K$479,11,FALSE)</f>
        <v>2145.6316477606752</v>
      </c>
      <c r="K116" s="21">
        <f>VLOOKUP($B116,luchthavens!$A$2:$M$479,13,FALSE)</f>
        <v>3.7087386951236341</v>
      </c>
      <c r="L116" t="s">
        <v>501</v>
      </c>
      <c r="M116" t="s">
        <v>507</v>
      </c>
      <c r="N116" s="13" t="s">
        <v>912</v>
      </c>
      <c r="O116" s="9" t="str">
        <f>IFERROR(INDEX(maatschappijen!$A$1:$A$1208,MATCH(A116,maatschappijen!$B$1:$B$1208,0)),INDEX(maatschappijen!$A$1:$A$1208,MATCH(A116,maatschappijen!$C$1:$C$1208,0)))</f>
        <v>Transavia Holland</v>
      </c>
      <c r="P116" s="9" t="str">
        <f>VLOOKUP(B116,luchthavens!A$1:F$479,6,FALSE)</f>
        <v>Athens</v>
      </c>
      <c r="Q116" s="9" t="str">
        <f>VLOOKUP(N116,vliegtuigtypen!$A$1:$D$479,4,FALSE)</f>
        <v>Boeing 737-700 pax</v>
      </c>
      <c r="R116" s="21">
        <f>GETPIVOTDATA("Som van Vluchten",$T$3,"Destnaam",$P116)</f>
        <v>6</v>
      </c>
    </row>
    <row r="117" spans="1:27" x14ac:dyDescent="0.25">
      <c r="A117" s="19" t="s">
        <v>369</v>
      </c>
      <c r="B117" t="s">
        <v>179</v>
      </c>
      <c r="C117" s="9">
        <f>VLOOKUP(B117,luchthavens!A:G,7,FALSE)</f>
        <v>1</v>
      </c>
      <c r="D117" s="19" t="s">
        <v>1085</v>
      </c>
      <c r="E117" s="19">
        <f>IF(K117&gt;12,0.5,IF(K117&gt;5,1,2))</f>
        <v>2</v>
      </c>
      <c r="F117" s="19">
        <v>0</v>
      </c>
      <c r="G117" s="19">
        <f>IF(I117="Eur",0.75,1.25)</f>
        <v>1.25</v>
      </c>
      <c r="H117" s="19">
        <f>G117*E117</f>
        <v>2.5</v>
      </c>
      <c r="I117" s="9" t="str">
        <f>VLOOKUP($B117,luchthavens!$A$2:$J$479,10,FALSE)</f>
        <v>Az</v>
      </c>
      <c r="J117" s="10">
        <f>VLOOKUP($B117,luchthavens!$A$2:$K$479,11,FALSE)</f>
        <v>1772.3313745893606</v>
      </c>
      <c r="K117" s="21">
        <f>VLOOKUP($B117,luchthavens!$A$2:$M$479,13,FALSE)</f>
        <v>3.17367497024475</v>
      </c>
      <c r="L117" t="s">
        <v>504</v>
      </c>
      <c r="M117" t="s">
        <v>530</v>
      </c>
      <c r="N117" s="13" t="s">
        <v>912</v>
      </c>
      <c r="O117" s="9" t="str">
        <f>IFERROR(INDEX(maatschappijen!$A$1:$A$1208,MATCH(A117,maatschappijen!$B$1:$B$1208,0)),INDEX(maatschappijen!$A$1:$A$1208,MATCH(A117,maatschappijen!$C$1:$C$1208,0)))</f>
        <v>KLM Royal Dutch Airlines</v>
      </c>
      <c r="P117" s="9" t="str">
        <f>VLOOKUP(B117,luchthavens!A$1:F$479,6,FALSE)</f>
        <v>St Petersburg</v>
      </c>
      <c r="Q117" s="9" t="str">
        <f>VLOOKUP(N117,vliegtuigtypen!$A$1:$D$479,4,FALSE)</f>
        <v>Boeing 737-700 pax</v>
      </c>
      <c r="R117" s="21">
        <f>GETPIVOTDATA("Som van Vluchten",$T$3,"Destnaam",$P117)</f>
        <v>2</v>
      </c>
    </row>
    <row r="118" spans="1:27" x14ac:dyDescent="0.25">
      <c r="A118" s="19" t="s">
        <v>369</v>
      </c>
      <c r="B118" t="s">
        <v>83</v>
      </c>
      <c r="C118" s="9">
        <f>VLOOKUP(B118,luchthavens!A:G,7,FALSE)</f>
        <v>2</v>
      </c>
      <c r="D118" s="19" t="s">
        <v>1085</v>
      </c>
      <c r="E118" s="19">
        <f>IF(K118&gt;12,0.5,IF(K118&gt;5,1,2))</f>
        <v>2</v>
      </c>
      <c r="F118" s="19">
        <v>0</v>
      </c>
      <c r="G118" s="19">
        <f>IF(I118="Eur",0.75,1.25)</f>
        <v>0.75</v>
      </c>
      <c r="H118" s="19">
        <f>G118*E118</f>
        <v>1.5</v>
      </c>
      <c r="I118" s="9" t="str">
        <f>VLOOKUP($B118,luchthavens!$A$2:$J$479,10,FALSE)</f>
        <v>Eur</v>
      </c>
      <c r="J118" s="10">
        <f>VLOOKUP($B118,luchthavens!$A$2:$K$479,11,FALSE)</f>
        <v>383.73084037778011</v>
      </c>
      <c r="K118" s="21">
        <f>VLOOKUP($B118,luchthavens!$A$2:$M$479,13,FALSE)</f>
        <v>1.1833475378748182</v>
      </c>
      <c r="L118" t="s">
        <v>500</v>
      </c>
      <c r="M118" t="s">
        <v>518</v>
      </c>
      <c r="N118" s="13" t="s">
        <v>912</v>
      </c>
      <c r="O118" s="9" t="str">
        <f>IFERROR(INDEX(maatschappijen!$A$1:$A$1208,MATCH(A118,maatschappijen!$B$1:$B$1208,0)),INDEX(maatschappijen!$A$1:$A$1208,MATCH(A118,maatschappijen!$C$1:$C$1208,0)))</f>
        <v>KLM Royal Dutch Airlines</v>
      </c>
      <c r="P118" s="9" t="str">
        <f>VLOOKUP(B118,luchthavens!A$1:F$479,6,FALSE)</f>
        <v>Paris</v>
      </c>
      <c r="Q118" s="9" t="str">
        <f>VLOOKUP(N118,vliegtuigtypen!$A$1:$D$479,4,FALSE)</f>
        <v>Boeing 737-700 pax</v>
      </c>
      <c r="R118" s="21">
        <f>GETPIVOTDATA("Som van Vluchten",$T$3,"Destnaam",$P118)</f>
        <v>8</v>
      </c>
    </row>
    <row r="119" spans="1:27" x14ac:dyDescent="0.25">
      <c r="A119" s="19" t="s">
        <v>369</v>
      </c>
      <c r="B119" t="s">
        <v>94</v>
      </c>
      <c r="C119" s="9">
        <f>VLOOKUP(B119,luchthavens!A:G,7,FALSE)</f>
        <v>1</v>
      </c>
      <c r="D119" s="19" t="s">
        <v>1085</v>
      </c>
      <c r="E119" s="19">
        <f>IF(K119&gt;12,0.5,IF(K119&gt;5,1,2))</f>
        <v>2</v>
      </c>
      <c r="F119" s="19">
        <v>0</v>
      </c>
      <c r="G119" s="19">
        <f>IF(I119="Eur",0.75,1.25)</f>
        <v>0.75</v>
      </c>
      <c r="H119" s="19">
        <f>G119*E119</f>
        <v>1.5</v>
      </c>
      <c r="I119" s="9" t="str">
        <f>VLOOKUP($B119,luchthavens!$A$2:$J$479,10,FALSE)</f>
        <v>Eur</v>
      </c>
      <c r="J119" s="10">
        <f>VLOOKUP($B119,luchthavens!$A$2:$K$479,11,FALSE)</f>
        <v>371.27522625889333</v>
      </c>
      <c r="K119" s="21">
        <f>VLOOKUP($B119,luchthavens!$A$2:$M$479,13,FALSE)</f>
        <v>1.1654944909710805</v>
      </c>
      <c r="L119" t="s">
        <v>500</v>
      </c>
      <c r="M119" t="s">
        <v>517</v>
      </c>
      <c r="N119" s="13" t="s">
        <v>912</v>
      </c>
      <c r="O119" s="9" t="str">
        <f>IFERROR(INDEX(maatschappijen!$A$1:$A$1208,MATCH(A119,maatschappijen!$B$1:$B$1208,0)),INDEX(maatschappijen!$A$1:$A$1208,MATCH(A119,maatschappijen!$C$1:$C$1208,0)))</f>
        <v>KLM Royal Dutch Airlines</v>
      </c>
      <c r="P119" s="9" t="str">
        <f>VLOOKUP(B119,luchthavens!A$1:F$479,6,FALSE)</f>
        <v>Hamburg</v>
      </c>
      <c r="Q119" s="9" t="str">
        <f>VLOOKUP(N119,vliegtuigtypen!$A$1:$D$479,4,FALSE)</f>
        <v>Boeing 737-700 pax</v>
      </c>
      <c r="R119" s="21">
        <f>GETPIVOTDATA("Som van Vluchten",$T$3,"Destnaam",$P119)</f>
        <v>2</v>
      </c>
    </row>
    <row r="120" spans="1:27" x14ac:dyDescent="0.25">
      <c r="A120" s="19" t="s">
        <v>369</v>
      </c>
      <c r="B120" t="s">
        <v>227</v>
      </c>
      <c r="C120" s="9">
        <f>VLOOKUP(B120,luchthavens!A:G,7,FALSE)</f>
        <v>2</v>
      </c>
      <c r="D120" s="19" t="s">
        <v>1085</v>
      </c>
      <c r="E120" s="19">
        <f>IF(K120&gt;12,0.5,IF(K120&gt;5,1,2))</f>
        <v>2</v>
      </c>
      <c r="F120" s="19">
        <v>0</v>
      </c>
      <c r="G120" s="19">
        <f>IF(I120="Eur",0.75,1.25)</f>
        <v>0.75</v>
      </c>
      <c r="H120" s="19">
        <f>G120*E120</f>
        <v>1.5</v>
      </c>
      <c r="I120" s="9" t="str">
        <f>VLOOKUP($B120,luchthavens!$A$2:$J$479,10,FALSE)</f>
        <v>Eur</v>
      </c>
      <c r="J120" s="10">
        <f>VLOOKUP($B120,luchthavens!$A$2:$K$479,11,FALSE)</f>
        <v>2176.7286176584958</v>
      </c>
      <c r="K120" s="21">
        <f>VLOOKUP($B120,luchthavens!$A$2:$M$479,13,FALSE)</f>
        <v>3.7533110186438434</v>
      </c>
      <c r="L120" t="s">
        <v>500</v>
      </c>
      <c r="M120" t="s">
        <v>517</v>
      </c>
      <c r="N120" s="13" t="s">
        <v>912</v>
      </c>
      <c r="O120" s="9" t="str">
        <f>IFERROR(INDEX(maatschappijen!$A$1:$A$1208,MATCH(A120,maatschappijen!$B$1:$B$1208,0)),INDEX(maatschappijen!$A$1:$A$1208,MATCH(A120,maatschappijen!$C$1:$C$1208,0)))</f>
        <v>KLM Royal Dutch Airlines</v>
      </c>
      <c r="P120" s="9" t="str">
        <f>VLOOKUP(B120,luchthavens!A$1:F$479,6,FALSE)</f>
        <v>Istanbul</v>
      </c>
      <c r="Q120" s="9" t="str">
        <f>VLOOKUP(N120,vliegtuigtypen!$A$1:$D$479,4,FALSE)</f>
        <v>Boeing 737-700 pax</v>
      </c>
      <c r="R120" s="21">
        <f>GETPIVOTDATA("Som van Vluchten",$T$3,"Destnaam",$P120)</f>
        <v>4</v>
      </c>
    </row>
    <row r="121" spans="1:27" s="3" customFormat="1" x14ac:dyDescent="0.25">
      <c r="A121" s="19" t="s">
        <v>369</v>
      </c>
      <c r="B121" t="s">
        <v>200</v>
      </c>
      <c r="C121" s="9">
        <f>VLOOKUP(B121,luchthavens!A:G,7,FALSE)</f>
        <v>2</v>
      </c>
      <c r="D121" s="19" t="s">
        <v>1085</v>
      </c>
      <c r="E121" s="19">
        <f>IF(K121&gt;12,0.5,IF(K121&gt;5,1,2))</f>
        <v>2</v>
      </c>
      <c r="F121" s="19">
        <v>0</v>
      </c>
      <c r="G121" s="19">
        <f>IF(I121="Eur",0.75,1.25)</f>
        <v>0.75</v>
      </c>
      <c r="H121" s="19">
        <f>G121*E121</f>
        <v>1.5</v>
      </c>
      <c r="I121" s="9" t="str">
        <f>VLOOKUP($B121,luchthavens!$A$2:$J$479,10,FALSE)</f>
        <v>Eur</v>
      </c>
      <c r="J121" s="10">
        <f>VLOOKUP($B121,luchthavens!$A$2:$K$479,11,FALSE)</f>
        <v>1462.0546163404836</v>
      </c>
      <c r="K121" s="21">
        <f>VLOOKUP($B121,luchthavens!$A$2:$M$479,13,FALSE)</f>
        <v>2.7289449500880263</v>
      </c>
      <c r="L121" t="s">
        <v>500</v>
      </c>
      <c r="M121" t="s">
        <v>517</v>
      </c>
      <c r="N121" s="13" t="s">
        <v>912</v>
      </c>
      <c r="O121" s="9" t="str">
        <f>IFERROR(INDEX(maatschappijen!$A$1:$A$1208,MATCH(A121,maatschappijen!$B$1:$B$1208,0)),INDEX(maatschappijen!$A$1:$A$1208,MATCH(A121,maatschappijen!$C$1:$C$1208,0)))</f>
        <v>KLM Royal Dutch Airlines</v>
      </c>
      <c r="P121" s="9" t="str">
        <f>VLOOKUP(B121,luchthavens!A$1:F$479,6,FALSE)</f>
        <v>Valencia</v>
      </c>
      <c r="Q121" s="9" t="str">
        <f>VLOOKUP(N121,vliegtuigtypen!$A$1:$D$479,4,FALSE)</f>
        <v>Boeing 737-700 pax</v>
      </c>
      <c r="R121" s="21">
        <f>GETPIVOTDATA("Som van Vluchten",$T$3,"Destnaam",$P121)</f>
        <v>2</v>
      </c>
      <c r="S121"/>
      <c r="T121"/>
      <c r="U121"/>
      <c r="V121"/>
      <c r="X121"/>
      <c r="Y121"/>
      <c r="Z121"/>
      <c r="AA121"/>
    </row>
    <row r="122" spans="1:27" x14ac:dyDescent="0.25">
      <c r="A122" s="13" t="s">
        <v>374</v>
      </c>
      <c r="B122" t="s">
        <v>210</v>
      </c>
      <c r="C122" s="9">
        <f>VLOOKUP(B122,luchthavens!A:G,7,FALSE)</f>
        <v>1</v>
      </c>
      <c r="D122" s="19" t="s">
        <v>1085</v>
      </c>
      <c r="E122" s="19">
        <f>IF(K122&gt;12,0.5,IF(K122&gt;5,1,2))</f>
        <v>2</v>
      </c>
      <c r="F122" s="19">
        <v>0</v>
      </c>
      <c r="G122" s="19">
        <f>IF(I122="Eur",0.75,1.25)</f>
        <v>0.75</v>
      </c>
      <c r="H122" s="19">
        <f>G122*E122</f>
        <v>1.5</v>
      </c>
      <c r="I122" s="9" t="str">
        <f>VLOOKUP($B122,luchthavens!$A$2:$J$479,10,FALSE)</f>
        <v>Eur</v>
      </c>
      <c r="J122" s="10">
        <f>VLOOKUP($B122,luchthavens!$A$2:$K$479,11,FALSE)</f>
        <v>1159.0839741429565</v>
      </c>
      <c r="K122" s="21">
        <f>VLOOKUP($B122,luchthavens!$A$2:$M$479,13,FALSE)</f>
        <v>2.294687029604904</v>
      </c>
      <c r="L122" t="s">
        <v>502</v>
      </c>
      <c r="M122" t="s">
        <v>513</v>
      </c>
      <c r="N122" s="13" t="s">
        <v>912</v>
      </c>
      <c r="O122" s="9" t="str">
        <f>IFERROR(INDEX(maatschappijen!$A$1:$A$1208,MATCH(A122,maatschappijen!$B$1:$B$1208,0)),INDEX(maatschappijen!$A$1:$A$1208,MATCH(A122,maatschappijen!$C$1:$C$1208,0)))</f>
        <v>Scandinavian Airlines System</v>
      </c>
      <c r="P122" s="9" t="str">
        <f>VLOOKUP(B122,luchthavens!A$1:F$479,6,FALSE)</f>
        <v>Stockholm</v>
      </c>
      <c r="Q122" s="9" t="str">
        <f>VLOOKUP(N122,vliegtuigtypen!$A$1:$D$479,4,FALSE)</f>
        <v>Boeing 737-700 pax</v>
      </c>
      <c r="R122" s="21">
        <f>GETPIVOTDATA("Som van Vluchten",$T$3,"Destnaam",$P122)</f>
        <v>4</v>
      </c>
    </row>
    <row r="123" spans="1:27" x14ac:dyDescent="0.25">
      <c r="A123" s="19" t="s">
        <v>397</v>
      </c>
      <c r="B123" t="s">
        <v>31</v>
      </c>
      <c r="C123" s="9">
        <f>VLOOKUP(B123,luchthavens!A:G,7,FALSE)</f>
        <v>1</v>
      </c>
      <c r="D123" s="19" t="s">
        <v>1085</v>
      </c>
      <c r="E123" s="19">
        <f>IF(K123&gt;12,0.5,IF(K123&gt;5,1,2))</f>
        <v>2</v>
      </c>
      <c r="F123" s="19">
        <v>0</v>
      </c>
      <c r="G123" s="19">
        <f>IF(I123="Eur",0.75,1.25)</f>
        <v>0.75</v>
      </c>
      <c r="H123" s="19">
        <f>G123*E123</f>
        <v>1.5</v>
      </c>
      <c r="I123" s="9" t="str">
        <f>VLOOKUP($B123,luchthavens!$A$2:$J$479,10,FALSE)</f>
        <v>Eur</v>
      </c>
      <c r="J123" s="10">
        <f>VLOOKUP($B123,luchthavens!$A$2:$K$479,11,FALSE)</f>
        <v>1718.5378184270699</v>
      </c>
      <c r="K123" s="21">
        <f>VLOOKUP($B123,luchthavens!$A$2:$M$479,13,FALSE)</f>
        <v>3.0965708730787997</v>
      </c>
      <c r="L123" t="s">
        <v>501</v>
      </c>
      <c r="M123" t="s">
        <v>510</v>
      </c>
      <c r="N123" s="13">
        <v>744</v>
      </c>
      <c r="O123" s="9" t="str">
        <f>IFERROR(INDEX(maatschappijen!$A$1:$A$1208,MATCH(A123,maatschappijen!$B$1:$B$1208,0)),INDEX(maatschappijen!$A$1:$A$1208,MATCH(A123,maatschappijen!$C$1:$C$1208,0)))</f>
        <v>Bulgaria Air</v>
      </c>
      <c r="P123" s="9" t="str">
        <f>VLOOKUP(B123,luchthavens!A$1:F$479,6,FALSE)</f>
        <v>Sofia</v>
      </c>
      <c r="Q123" s="9" t="str">
        <f>VLOOKUP(N123,vliegtuigtypen!$A$1:$D$479,4,FALSE)</f>
        <v>Boeing 747-400 pax</v>
      </c>
      <c r="R123" s="21">
        <f>GETPIVOTDATA("Som van Vluchten",$T$3,"Destnaam",$P123)</f>
        <v>6</v>
      </c>
    </row>
    <row r="124" spans="1:27" x14ac:dyDescent="0.25">
      <c r="A124" s="19" t="s">
        <v>369</v>
      </c>
      <c r="B124" t="s">
        <v>107</v>
      </c>
      <c r="C124" s="9">
        <f>VLOOKUP(B124,luchthavens!A:G,7,FALSE)</f>
        <v>2</v>
      </c>
      <c r="D124" s="19" t="s">
        <v>1085</v>
      </c>
      <c r="E124" s="19">
        <f>IF(K124&gt;12,0.5,IF(K124&gt;5,1,2))</f>
        <v>0.5</v>
      </c>
      <c r="F124" s="19">
        <v>0</v>
      </c>
      <c r="G124" s="19">
        <f>IF(I124="Eur",0.75,1.25)</f>
        <v>1.25</v>
      </c>
      <c r="H124" s="19">
        <f>G124*E124</f>
        <v>0.625</v>
      </c>
      <c r="I124" s="9" t="str">
        <f>VLOOKUP($B124,luchthavens!$A$2:$J$479,10,FALSE)</f>
        <v>Az</v>
      </c>
      <c r="J124" s="10">
        <f>VLOOKUP($B124,luchthavens!$A$2:$K$479,11,FALSE)</f>
        <v>9266.8371976619528</v>
      </c>
      <c r="K124" s="21">
        <f>VLOOKUP($B124,luchthavens!$A$2:$M$479,13,FALSE)</f>
        <v>13.915799983315464</v>
      </c>
      <c r="L124" t="s">
        <v>504</v>
      </c>
      <c r="M124" t="s">
        <v>529</v>
      </c>
      <c r="N124" s="13">
        <v>744</v>
      </c>
      <c r="O124" s="9" t="str">
        <f>IFERROR(INDEX(maatschappijen!$A$1:$A$1208,MATCH(A124,maatschappijen!$B$1:$B$1208,0)),INDEX(maatschappijen!$A$1:$A$1208,MATCH(A124,maatschappijen!$C$1:$C$1208,0)))</f>
        <v>KLM Royal Dutch Airlines</v>
      </c>
      <c r="P124" s="9" t="str">
        <f>VLOOKUP(B124,luchthavens!A$1:F$479,6,FALSE)</f>
        <v>Hong Kong</v>
      </c>
      <c r="Q124" s="9" t="str">
        <f>VLOOKUP(N124,vliegtuigtypen!$A$1:$D$479,4,FALSE)</f>
        <v>Boeing 747-400 pax</v>
      </c>
      <c r="R124" s="21">
        <f>GETPIVOTDATA("Som van Vluchten",$T$3,"Destnaam",$P124)</f>
        <v>1</v>
      </c>
    </row>
    <row r="125" spans="1:27" x14ac:dyDescent="0.25">
      <c r="A125" s="19" t="s">
        <v>369</v>
      </c>
      <c r="B125" t="s">
        <v>477</v>
      </c>
      <c r="C125" s="9">
        <f>VLOOKUP(B125,luchthavens!A:G,7,FALSE)</f>
        <v>1</v>
      </c>
      <c r="D125" s="19" t="s">
        <v>1085</v>
      </c>
      <c r="E125" s="19">
        <f>IF(K125&gt;12,0.5,IF(K125&gt;5,1,2))</f>
        <v>0.5</v>
      </c>
      <c r="F125" s="19">
        <v>1</v>
      </c>
      <c r="G125" s="19">
        <f>IF(I125="Eur",0.75,1.25)</f>
        <v>1.25</v>
      </c>
      <c r="H125" s="19">
        <f>G125*E125</f>
        <v>0.625</v>
      </c>
      <c r="I125" s="9" t="str">
        <f>VLOOKUP($B125,luchthavens!$A$2:$J$479,10,FALSE)</f>
        <v>Az</v>
      </c>
      <c r="J125" s="10">
        <f>VLOOKUP($B125,luchthavens!$A$2:$K$479,11,FALSE)</f>
        <v>8555.7009689911756</v>
      </c>
      <c r="K125" s="21">
        <f>VLOOKUP($B125,luchthavens!$A$2:$M$479,13,FALSE)</f>
        <v>12.896504722220685</v>
      </c>
      <c r="L125" t="s">
        <v>504</v>
      </c>
      <c r="M125" t="s">
        <v>529</v>
      </c>
      <c r="N125" s="13">
        <v>744</v>
      </c>
      <c r="O125" s="9" t="str">
        <f>IFERROR(INDEX(maatschappijen!$A$1:$A$1208,MATCH(A125,maatschappijen!$B$1:$B$1208,0)),INDEX(maatschappijen!$A$1:$A$1208,MATCH(A125,maatschappijen!$C$1:$C$1208,0)))</f>
        <v>KLM Royal Dutch Airlines</v>
      </c>
      <c r="P125" s="9" t="str">
        <f>VLOOKUP(B125,luchthavens!A$1:F$479,6,FALSE)</f>
        <v>Seoul</v>
      </c>
      <c r="Q125" s="9" t="str">
        <f>VLOOKUP(N125,vliegtuigtypen!$A$1:$D$479,4,FALSE)</f>
        <v>Boeing 747-400 pax</v>
      </c>
      <c r="R125" s="21">
        <f>GETPIVOTDATA("Som van Vluchten",$T$3,"Destnaam",$P125)</f>
        <v>1</v>
      </c>
    </row>
    <row r="126" spans="1:27" x14ac:dyDescent="0.25">
      <c r="A126" s="19" t="s">
        <v>369</v>
      </c>
      <c r="B126" t="s">
        <v>1067</v>
      </c>
      <c r="C126" s="9">
        <f>VLOOKUP(B126,luchthavens!A:G,7,FALSE)</f>
        <v>3</v>
      </c>
      <c r="D126" s="19" t="s">
        <v>1085</v>
      </c>
      <c r="E126" s="19">
        <f>IF(K126&gt;12,0.5,IF(K126&gt;5,1,2))</f>
        <v>0.5</v>
      </c>
      <c r="F126" s="19">
        <v>0</v>
      </c>
      <c r="G126" s="19">
        <f>IF(I126="Eur",0.75,1.25)</f>
        <v>1.25</v>
      </c>
      <c r="H126" s="19">
        <f>G126*E126</f>
        <v>0.625</v>
      </c>
      <c r="I126" s="9" t="str">
        <f>VLOOKUP($B126,luchthavens!$A$2:$J$479,10,FALSE)</f>
        <v>Az</v>
      </c>
      <c r="J126" s="10">
        <f>VLOOKUP($B126,luchthavens!$A$2:$K$479,11,FALSE)</f>
        <v>10216.576363656332</v>
      </c>
      <c r="K126" s="21">
        <f>VLOOKUP($B126,luchthavens!$A$2:$M$479,13,FALSE)</f>
        <v>15.277092787907407</v>
      </c>
      <c r="L126" t="s">
        <v>504</v>
      </c>
      <c r="M126" t="s">
        <v>529</v>
      </c>
      <c r="N126" s="13">
        <v>744</v>
      </c>
      <c r="O126" s="9" t="str">
        <f>IFERROR(INDEX(maatschappijen!$A$1:$A$1208,MATCH(A126,maatschappijen!$B$1:$B$1208,0)),INDEX(maatschappijen!$A$1:$A$1208,MATCH(A126,maatschappijen!$C$1:$C$1208,0)))</f>
        <v>KLM Royal Dutch Airlines</v>
      </c>
      <c r="P126" s="9" t="str">
        <f>VLOOKUP(B126,luchthavens!A$1:F$479,6,FALSE)</f>
        <v>Kuala Lumpur</v>
      </c>
      <c r="Q126" s="9" t="str">
        <f>VLOOKUP(N126,vliegtuigtypen!$A$1:$D$479,4,FALSE)</f>
        <v>Boeing 747-400 pax</v>
      </c>
      <c r="R126" s="21">
        <f>GETPIVOTDATA("Som van Vluchten",$T$3,"Destnaam",$P126)</f>
        <v>0.5</v>
      </c>
    </row>
    <row r="127" spans="1:27" x14ac:dyDescent="0.25">
      <c r="A127" s="19" t="s">
        <v>369</v>
      </c>
      <c r="B127" t="s">
        <v>164</v>
      </c>
      <c r="C127" s="9">
        <f>VLOOKUP(B127,luchthavens!A:G,7,FALSE)</f>
        <v>3</v>
      </c>
      <c r="D127" s="19" t="s">
        <v>1085</v>
      </c>
      <c r="E127" s="19">
        <f>IF(K127&gt;12,0.5,IF(K127&gt;5,1,2))</f>
        <v>0.5</v>
      </c>
      <c r="F127" s="19">
        <v>1</v>
      </c>
      <c r="G127" s="19">
        <f>IF(I127="Eur",0.75,1.25)</f>
        <v>1.25</v>
      </c>
      <c r="H127" s="19">
        <f>G127*E127</f>
        <v>0.625</v>
      </c>
      <c r="I127" s="9" t="str">
        <f>VLOOKUP($B127,luchthavens!$A$2:$J$479,10,FALSE)</f>
        <v>Az</v>
      </c>
      <c r="J127" s="10">
        <f>VLOOKUP($B127,luchthavens!$A$2:$K$479,11,FALSE)</f>
        <v>10406.176970651135</v>
      </c>
      <c r="K127" s="21">
        <f>VLOOKUP($B127,luchthavens!$A$2:$M$479,13,FALSE)</f>
        <v>15.548853657933291</v>
      </c>
      <c r="L127" t="s">
        <v>504</v>
      </c>
      <c r="M127" t="s">
        <v>529</v>
      </c>
      <c r="N127" s="13">
        <v>744</v>
      </c>
      <c r="O127" s="9" t="str">
        <f>IFERROR(INDEX(maatschappijen!$A$1:$A$1208,MATCH(A127,maatschappijen!$B$1:$B$1208,0)),INDEX(maatschappijen!$A$1:$A$1208,MATCH(A127,maatschappijen!$C$1:$C$1208,0)))</f>
        <v>KLM Royal Dutch Airlines</v>
      </c>
      <c r="P127" s="9" t="str">
        <f>VLOOKUP(B127,luchthavens!A$1:F$479,6,FALSE)</f>
        <v>Manila</v>
      </c>
      <c r="Q127" s="9" t="str">
        <f>VLOOKUP(N127,vliegtuigtypen!$A$1:$D$479,4,FALSE)</f>
        <v>Boeing 747-400 pax</v>
      </c>
      <c r="R127" s="21">
        <f>GETPIVOTDATA("Som van Vluchten",$T$3,"Destnaam",$P127)</f>
        <v>0.5</v>
      </c>
    </row>
    <row r="128" spans="1:27" x14ac:dyDescent="0.25">
      <c r="A128" s="19" t="s">
        <v>369</v>
      </c>
      <c r="B128" t="s">
        <v>132</v>
      </c>
      <c r="C128" s="9">
        <f>VLOOKUP(B128,luchthavens!A:G,7,FALSE)</f>
        <v>2</v>
      </c>
      <c r="D128" s="19" t="s">
        <v>1085</v>
      </c>
      <c r="E128" s="19">
        <f>IF(K128&gt;12,0.5,IF(K128&gt;5,1,2))</f>
        <v>0.5</v>
      </c>
      <c r="F128" s="19">
        <v>1</v>
      </c>
      <c r="G128" s="19">
        <f>IF(I128="Eur",0.75,1.25)</f>
        <v>1.25</v>
      </c>
      <c r="H128" s="19">
        <f>G128*E128</f>
        <v>0.625</v>
      </c>
      <c r="I128" s="9" t="str">
        <f>VLOOKUP($B128,luchthavens!$A$2:$J$479,10,FALSE)</f>
        <v>Az</v>
      </c>
      <c r="J128" s="10">
        <f>VLOOKUP($B128,luchthavens!$A$2:$K$479,11,FALSE)</f>
        <v>9328.2431027226576</v>
      </c>
      <c r="K128" s="21">
        <f>VLOOKUP($B128,luchthavens!$A$2:$M$479,13,FALSE)</f>
        <v>14.003815113902474</v>
      </c>
      <c r="L128" t="s">
        <v>504</v>
      </c>
      <c r="M128" t="s">
        <v>529</v>
      </c>
      <c r="N128" s="13">
        <v>744</v>
      </c>
      <c r="O128" s="9" t="str">
        <f>IFERROR(INDEX(maatschappijen!$A$1:$A$1208,MATCH(A128,maatschappijen!$B$1:$B$1208,0)),INDEX(maatschappijen!$A$1:$A$1208,MATCH(A128,maatschappijen!$C$1:$C$1208,0)))</f>
        <v>KLM Royal Dutch Airlines</v>
      </c>
      <c r="P128" s="9" t="str">
        <f>VLOOKUP(B128,luchthavens!A$1:F$479,6,FALSE)</f>
        <v>Tokyo</v>
      </c>
      <c r="Q128" s="9" t="str">
        <f>VLOOKUP(N128,vliegtuigtypen!$A$1:$D$479,4,FALSE)</f>
        <v>Boeing 747-400 pax</v>
      </c>
      <c r="R128" s="21">
        <f>GETPIVOTDATA("Som van Vluchten",$T$3,"Destnaam",$P128)</f>
        <v>1</v>
      </c>
    </row>
    <row r="129" spans="1:18" x14ac:dyDescent="0.25">
      <c r="A129" s="19" t="s">
        <v>369</v>
      </c>
      <c r="B129" t="s">
        <v>481</v>
      </c>
      <c r="C129" s="9">
        <f>VLOOKUP(B129,luchthavens!A:G,7,FALSE)</f>
        <v>2</v>
      </c>
      <c r="D129" s="19" t="s">
        <v>1085</v>
      </c>
      <c r="E129" s="19">
        <f>IF(K129&gt;12,0.5,IF(K129&gt;5,1,2))</f>
        <v>0.5</v>
      </c>
      <c r="F129" s="19">
        <v>1</v>
      </c>
      <c r="G129" s="19">
        <f>IF(I129="Eur",0.75,1.25)</f>
        <v>1.25</v>
      </c>
      <c r="H129" s="19">
        <f>G129*E129</f>
        <v>0.625</v>
      </c>
      <c r="I129" s="9" t="str">
        <f>VLOOKUP($B129,luchthavens!$A$2:$J$479,10,FALSE)</f>
        <v>Az</v>
      </c>
      <c r="J129" s="10">
        <f>VLOOKUP($B129,luchthavens!$A$2:$K$479,11,FALSE)</f>
        <v>10494.405858631886</v>
      </c>
      <c r="K129" s="21">
        <f>VLOOKUP($B129,luchthavens!$A$2:$M$479,13,FALSE)</f>
        <v>15.675315064039037</v>
      </c>
      <c r="L129" t="s">
        <v>504</v>
      </c>
      <c r="M129" t="s">
        <v>529</v>
      </c>
      <c r="N129" s="13">
        <v>744</v>
      </c>
      <c r="O129" s="9" t="str">
        <f>IFERROR(INDEX(maatschappijen!$A$1:$A$1208,MATCH(A129,maatschappijen!$B$1:$B$1208,0)),INDEX(maatschappijen!$A$1:$A$1208,MATCH(A129,maatschappijen!$C$1:$C$1208,0)))</f>
        <v>KLM Royal Dutch Airlines</v>
      </c>
      <c r="P129" s="9" t="str">
        <f>VLOOKUP(B129,luchthavens!A$1:F$479,6,FALSE)</f>
        <v>Singapore</v>
      </c>
      <c r="Q129" s="9" t="str">
        <f>VLOOKUP(N129,vliegtuigtypen!$A$1:$D$479,4,FALSE)</f>
        <v>Boeing 747-400 pax</v>
      </c>
      <c r="R129" s="21">
        <f>GETPIVOTDATA("Som van Vluchten",$T$3,"Destnaam",$P129)</f>
        <v>1</v>
      </c>
    </row>
    <row r="130" spans="1:18" x14ac:dyDescent="0.25">
      <c r="A130" s="19" t="s">
        <v>369</v>
      </c>
      <c r="B130" t="s">
        <v>110</v>
      </c>
      <c r="C130" s="9">
        <f>VLOOKUP(B130,luchthavens!A:G,7,FALSE)</f>
        <v>3</v>
      </c>
      <c r="D130" s="19" t="s">
        <v>1085</v>
      </c>
      <c r="E130" s="19">
        <f>IF(K130&gt;12,0.5,IF(K130&gt;5,1,2))</f>
        <v>1</v>
      </c>
      <c r="F130" s="19">
        <v>0</v>
      </c>
      <c r="G130" s="19">
        <f>IF(I130="Eur",0.75,1.25)</f>
        <v>1.25</v>
      </c>
      <c r="H130" s="19">
        <f>G130*E130</f>
        <v>1.25</v>
      </c>
      <c r="I130" s="9" t="str">
        <f>VLOOKUP($B130,luchthavens!$A$2:$J$479,10,FALSE)</f>
        <v>Az</v>
      </c>
      <c r="J130" s="10">
        <f>VLOOKUP($B130,luchthavens!$A$2:$K$479,11,FALSE)</f>
        <v>6342.5863506367186</v>
      </c>
      <c r="K130" s="21">
        <f>VLOOKUP($B130,luchthavens!$A$2:$M$479,13,FALSE)</f>
        <v>9.7243737692459629</v>
      </c>
      <c r="L130" t="s">
        <v>504</v>
      </c>
      <c r="M130" t="s">
        <v>530</v>
      </c>
      <c r="N130" s="13">
        <v>744</v>
      </c>
      <c r="O130" s="9" t="str">
        <f>IFERROR(INDEX(maatschappijen!$A$1:$A$1208,MATCH(A130,maatschappijen!$B$1:$B$1208,0)),INDEX(maatschappijen!$A$1:$A$1208,MATCH(A130,maatschappijen!$C$1:$C$1208,0)))</f>
        <v>KLM Royal Dutch Airlines</v>
      </c>
      <c r="P130" s="9" t="str">
        <f>VLOOKUP(B130,luchthavens!A$1:F$479,6,FALSE)</f>
        <v>Delhi</v>
      </c>
      <c r="Q130" s="9" t="str">
        <f>VLOOKUP(N130,vliegtuigtypen!$A$1:$D$479,4,FALSE)</f>
        <v>Boeing 747-400 pax</v>
      </c>
      <c r="R130" s="21">
        <f>GETPIVOTDATA("Som van Vluchten",$T$3,"Destnaam",$P130)</f>
        <v>2</v>
      </c>
    </row>
    <row r="131" spans="1:18" x14ac:dyDescent="0.25">
      <c r="A131" s="19" t="s">
        <v>369</v>
      </c>
      <c r="B131" t="s">
        <v>53</v>
      </c>
      <c r="C131" s="9">
        <f>VLOOKUP(B131,luchthavens!A:G,7,FALSE)</f>
        <v>2</v>
      </c>
      <c r="D131" s="19" t="s">
        <v>1085</v>
      </c>
      <c r="E131" s="19">
        <f>IF(K131&gt;12,0.5,IF(K131&gt;5,1,2))</f>
        <v>1</v>
      </c>
      <c r="F131" s="19">
        <v>0</v>
      </c>
      <c r="G131" s="19">
        <f>IF(I131="Eur",0.75,1.25)</f>
        <v>1.25</v>
      </c>
      <c r="H131" s="19">
        <f>G131*E131</f>
        <v>1.25</v>
      </c>
      <c r="I131" s="9" t="str">
        <f>VLOOKUP($B131,luchthavens!$A$2:$J$479,10,FALSE)</f>
        <v>Az</v>
      </c>
      <c r="J131" s="10">
        <f>VLOOKUP($B131,luchthavens!$A$2:$K$479,11,FALSE)</f>
        <v>7827.6035783781072</v>
      </c>
      <c r="K131" s="21">
        <f>VLOOKUP($B131,luchthavens!$A$2:$M$479,13,FALSE)</f>
        <v>11.852898462341953</v>
      </c>
      <c r="L131" t="s">
        <v>504</v>
      </c>
      <c r="M131" t="s">
        <v>529</v>
      </c>
      <c r="N131" s="13">
        <v>744</v>
      </c>
      <c r="O131" s="9" t="str">
        <f>IFERROR(INDEX(maatschappijen!$A$1:$A$1208,MATCH(A131,maatschappijen!$B$1:$B$1208,0)),INDEX(maatschappijen!$A$1:$A$1208,MATCH(A131,maatschappijen!$C$1:$C$1208,0)))</f>
        <v>KLM Royal Dutch Airlines</v>
      </c>
      <c r="P131" s="9" t="str">
        <f>VLOOKUP(B131,luchthavens!A$1:F$479,6,FALSE)</f>
        <v>Beijing</v>
      </c>
      <c r="Q131" s="9" t="str">
        <f>VLOOKUP(N131,vliegtuigtypen!$A$1:$D$479,4,FALSE)</f>
        <v>Boeing 747-400 pax</v>
      </c>
      <c r="R131" s="21">
        <f>GETPIVOTDATA("Som van Vluchten",$T$3,"Destnaam",$P131)</f>
        <v>3</v>
      </c>
    </row>
    <row r="132" spans="1:18" x14ac:dyDescent="0.25">
      <c r="A132" s="19" t="s">
        <v>369</v>
      </c>
      <c r="B132" t="s">
        <v>161</v>
      </c>
      <c r="C132" s="9">
        <f>VLOOKUP(B132,luchthavens!A:G,7,FALSE)</f>
        <v>4</v>
      </c>
      <c r="D132" s="19" t="s">
        <v>1085</v>
      </c>
      <c r="E132" s="19">
        <f>IF(K132&gt;12,0.5,IF(K132&gt;5,1,2))</f>
        <v>1</v>
      </c>
      <c r="F132" s="19">
        <v>0</v>
      </c>
      <c r="G132" s="19">
        <f>IF(I132="Eur",0.75,1.25)</f>
        <v>1.25</v>
      </c>
      <c r="H132" s="19">
        <f>G132*E132</f>
        <v>1.25</v>
      </c>
      <c r="I132" s="9" t="str">
        <f>VLOOKUP($B132,luchthavens!$A$2:$J$479,10,FALSE)</f>
        <v>NAm</v>
      </c>
      <c r="J132" s="10">
        <f>VLOOKUP($B132,luchthavens!$A$2:$K$479,11,FALSE)</f>
        <v>7855.1371924811074</v>
      </c>
      <c r="K132" s="21">
        <f>VLOOKUP($B132,luchthavens!$A$2:$M$479,13,FALSE)</f>
        <v>11.892363309222921</v>
      </c>
      <c r="L132" t="s">
        <v>504</v>
      </c>
      <c r="M132" t="s">
        <v>528</v>
      </c>
      <c r="N132" s="13">
        <v>744</v>
      </c>
      <c r="O132" s="9" t="str">
        <f>IFERROR(INDEX(maatschappijen!$A$1:$A$1208,MATCH(A132,maatschappijen!$B$1:$B$1208,0)),INDEX(maatschappijen!$A$1:$A$1208,MATCH(A132,maatschappijen!$C$1:$C$1208,0)))</f>
        <v>KLM Royal Dutch Airlines</v>
      </c>
      <c r="P132" s="9" t="str">
        <f>VLOOKUP(B132,luchthavens!A$1:F$479,6,FALSE)</f>
        <v>Curacao</v>
      </c>
      <c r="Q132" s="9" t="str">
        <f>VLOOKUP(N132,vliegtuigtypen!$A$1:$D$479,4,FALSE)</f>
        <v>Boeing 747-400 pax</v>
      </c>
      <c r="R132" s="21">
        <f>GETPIVOTDATA("Som van Vluchten",$T$3,"Destnaam",$P132)</f>
        <v>1</v>
      </c>
    </row>
    <row r="133" spans="1:18" x14ac:dyDescent="0.25">
      <c r="A133" s="19" t="s">
        <v>369</v>
      </c>
      <c r="B133" t="s">
        <v>207</v>
      </c>
      <c r="C133" s="9">
        <f>VLOOKUP(B133,luchthavens!A:G,7,FALSE)</f>
        <v>3</v>
      </c>
      <c r="D133" s="19" t="s">
        <v>1085</v>
      </c>
      <c r="E133" s="19">
        <f>IF(K133&gt;12,0.5,IF(K133&gt;5,1,2))</f>
        <v>1</v>
      </c>
      <c r="F133" s="19">
        <v>0</v>
      </c>
      <c r="G133" s="19">
        <f>IF(I133="Eur",0.75,1.25)</f>
        <v>1.25</v>
      </c>
      <c r="H133" s="19">
        <f>G133*E133</f>
        <v>1.25</v>
      </c>
      <c r="I133" s="9" t="str">
        <f>VLOOKUP($B133,luchthavens!$A$2:$J$479,10,FALSE)</f>
        <v>ZAm</v>
      </c>
      <c r="J133" s="10">
        <f>VLOOKUP($B133,luchthavens!$A$2:$K$479,11,FALSE)</f>
        <v>7536.3922593940933</v>
      </c>
      <c r="K133" s="21">
        <f>VLOOKUP($B133,luchthavens!$A$2:$M$479,13,FALSE)</f>
        <v>11.435495571798201</v>
      </c>
      <c r="L133" t="s">
        <v>504</v>
      </c>
      <c r="M133" t="s">
        <v>532</v>
      </c>
      <c r="N133" s="13">
        <v>744</v>
      </c>
      <c r="O133" s="9" t="str">
        <f>IFERROR(INDEX(maatschappijen!$A$1:$A$1208,MATCH(A133,maatschappijen!$B$1:$B$1208,0)),INDEX(maatschappijen!$A$1:$A$1208,MATCH(A133,maatschappijen!$C$1:$C$1208,0)))</f>
        <v>KLM Royal Dutch Airlines</v>
      </c>
      <c r="P133" s="9" t="str">
        <f>VLOOKUP(B133,luchthavens!A$1:F$479,6,FALSE)</f>
        <v>Paramaribo</v>
      </c>
      <c r="Q133" s="9" t="str">
        <f>VLOOKUP(N133,vliegtuigtypen!$A$1:$D$479,4,FALSE)</f>
        <v>Boeing 747-400 pax</v>
      </c>
      <c r="R133" s="21">
        <f>GETPIVOTDATA("Som van Vluchten",$T$3,"Destnaam",$P133)</f>
        <v>3</v>
      </c>
    </row>
    <row r="134" spans="1:18" x14ac:dyDescent="0.25">
      <c r="A134" s="19" t="s">
        <v>453</v>
      </c>
      <c r="B134" t="s">
        <v>104</v>
      </c>
      <c r="C134" s="9">
        <f>VLOOKUP(B134,luchthavens!A:G,7,FALSE)</f>
        <v>4</v>
      </c>
      <c r="D134" s="19" t="s">
        <v>1086</v>
      </c>
      <c r="E134" s="19">
        <f>IF(K134&gt;12,0.5,IF(K134&gt;5,1,2))</f>
        <v>1</v>
      </c>
      <c r="F134" s="19">
        <v>0</v>
      </c>
      <c r="G134" s="19">
        <f>IF(I134="Eur",0.75,1.25)</f>
        <v>1.25</v>
      </c>
      <c r="H134" s="19">
        <f>G134*E134</f>
        <v>1.25</v>
      </c>
      <c r="I134" s="9" t="str">
        <f>VLOOKUP($B134,luchthavens!$A$2:$J$479,10,FALSE)</f>
        <v>NAm</v>
      </c>
      <c r="J134" s="10">
        <f>VLOOKUP($B134,luchthavens!$A$2:$K$479,11,FALSE)</f>
        <v>7535.290784286487</v>
      </c>
      <c r="K134" s="21">
        <f>VLOOKUP($B134,luchthavens!$A$2:$M$479,13,FALSE)</f>
        <v>11.433916790810631</v>
      </c>
      <c r="L134" t="s">
        <v>503</v>
      </c>
      <c r="M134" t="s">
        <v>527</v>
      </c>
      <c r="N134" s="13">
        <v>744</v>
      </c>
      <c r="O134" s="9" t="str">
        <f>IFERROR(INDEX(maatschappijen!$A$1:$A$1208,MATCH(A134,maatschappijen!$B$1:$B$1208,0)),INDEX(maatschappijen!$A$1:$A$1208,MATCH(A134,maatschappijen!$C$1:$C$1208,0)))</f>
        <v>Salsa d'Haiti</v>
      </c>
      <c r="P134" s="9" t="str">
        <f>VLOOKUP(B134,luchthavens!A$1:F$479,6,FALSE)</f>
        <v>Port Au Prince</v>
      </c>
      <c r="Q134" s="9" t="str">
        <f>VLOOKUP(N134,vliegtuigtypen!$A$1:$D$479,4,FALSE)</f>
        <v>Boeing 747-400 pax</v>
      </c>
      <c r="R134" s="21">
        <f>GETPIVOTDATA("Som van Vluchten",$T$3,"Destnaam",$P134)</f>
        <v>1</v>
      </c>
    </row>
    <row r="135" spans="1:18" x14ac:dyDescent="0.25">
      <c r="A135" s="19" t="s">
        <v>1058</v>
      </c>
      <c r="B135" t="s">
        <v>112</v>
      </c>
      <c r="C135" s="9">
        <f>VLOOKUP(B135,luchthavens!A:G,7,FALSE)</f>
        <v>2</v>
      </c>
      <c r="D135" s="19" t="s">
        <v>1085</v>
      </c>
      <c r="E135" s="19">
        <f>IF(K135&gt;12,0.5,IF(K135&gt;5,1,2))</f>
        <v>0.5</v>
      </c>
      <c r="F135" s="19">
        <v>1</v>
      </c>
      <c r="G135" s="19">
        <f>IF(I135="Eur",0.75,1.25)</f>
        <v>1.25</v>
      </c>
      <c r="H135" s="19">
        <f>G135*E135</f>
        <v>0.625</v>
      </c>
      <c r="I135" s="9" t="str">
        <f>VLOOKUP($B135,luchthavens!$A$2:$J$479,10,FALSE)</f>
        <v>Az</v>
      </c>
      <c r="J135" s="10">
        <f>VLOOKUP($B135,luchthavens!$A$2:$K$479,11,FALSE)</f>
        <v>11332.745088548378</v>
      </c>
      <c r="K135" s="21">
        <f>VLOOKUP($B135,luchthavens!$A$2:$M$479,13,FALSE)</f>
        <v>16.87693462691934</v>
      </c>
      <c r="L135" t="s">
        <v>503</v>
      </c>
      <c r="M135" t="s">
        <v>524</v>
      </c>
      <c r="N135" s="13">
        <v>752</v>
      </c>
      <c r="O135" s="9" t="str">
        <f>IFERROR(INDEX(maatschappijen!$A$1:$A$1208,MATCH(A135,maatschappijen!$B$1:$B$1208,0)),INDEX(maatschappijen!$A$1:$A$1208,MATCH(A135,maatschappijen!$C$1:$C$1208,0)))</f>
        <v>Garuda Indonesia</v>
      </c>
      <c r="P135" s="9" t="str">
        <f>VLOOKUP(B135,luchthavens!A$1:F$479,6,FALSE)</f>
        <v>Jakarta</v>
      </c>
      <c r="Q135" s="9" t="str">
        <f>VLOOKUP(N135,vliegtuigtypen!$A$1:$D$479,4,FALSE)</f>
        <v>Boeing 757-200 pax</v>
      </c>
      <c r="R135" s="21">
        <f>GETPIVOTDATA("Som van Vluchten",$T$3,"Destnaam",$P135)</f>
        <v>1</v>
      </c>
    </row>
    <row r="136" spans="1:18" x14ac:dyDescent="0.25">
      <c r="A136" s="19" t="s">
        <v>371</v>
      </c>
      <c r="B136" t="s">
        <v>196</v>
      </c>
      <c r="C136" s="9">
        <f>VLOOKUP(B136,luchthavens!A:G,7,FALSE)</f>
        <v>4</v>
      </c>
      <c r="D136" s="19" t="s">
        <v>1086</v>
      </c>
      <c r="E136" s="19">
        <f>IF(K136&gt;12,0.5,IF(K136&gt;5,1,2))</f>
        <v>2</v>
      </c>
      <c r="F136" s="19">
        <v>0</v>
      </c>
      <c r="G136" s="19">
        <f>IF(I136="Eur",0.75,1.25)</f>
        <v>0.75</v>
      </c>
      <c r="H136" s="19">
        <f>G136*E136</f>
        <v>1.5</v>
      </c>
      <c r="I136" s="9" t="str">
        <f>VLOOKUP($B136,luchthavens!$A$2:$J$479,10,FALSE)</f>
        <v>Eur</v>
      </c>
      <c r="J136" s="10">
        <f>VLOOKUP($B136,luchthavens!$A$2:$K$479,11,FALSE)</f>
        <v>2998.2353495276038</v>
      </c>
      <c r="K136" s="21">
        <f>VLOOKUP($B136,luchthavens!$A$2:$M$479,13,FALSE)</f>
        <v>4.9308040009895651</v>
      </c>
      <c r="L136" t="s">
        <v>501</v>
      </c>
      <c r="M136" t="s">
        <v>496</v>
      </c>
      <c r="N136" s="13">
        <v>752</v>
      </c>
      <c r="O136" s="9" t="str">
        <f>IFERROR(INDEX(maatschappijen!$A$1:$A$1208,MATCH(A136,maatschappijen!$B$1:$B$1208,0)),INDEX(maatschappijen!$A$1:$A$1208,MATCH(A136,maatschappijen!$C$1:$C$1208,0)))</f>
        <v>Transavia Holland</v>
      </c>
      <c r="P136" s="9" t="str">
        <f>VLOOKUP(B136,luchthavens!A$1:F$479,6,FALSE)</f>
        <v>Lanzarote</v>
      </c>
      <c r="Q136" s="9" t="str">
        <f>VLOOKUP(N136,vliegtuigtypen!$A$1:$D$479,4,FALSE)</f>
        <v>Boeing 757-200 pax</v>
      </c>
      <c r="R136" s="21">
        <f>GETPIVOTDATA("Som van Vluchten",$T$3,"Destnaam",$P136)</f>
        <v>6</v>
      </c>
    </row>
    <row r="137" spans="1:18" x14ac:dyDescent="0.25">
      <c r="A137" s="19" t="s">
        <v>305</v>
      </c>
      <c r="B137" t="s">
        <v>45</v>
      </c>
      <c r="C137" s="9">
        <f>VLOOKUP(B137,luchthavens!A:G,7,FALSE)</f>
        <v>2</v>
      </c>
      <c r="D137" s="19" t="s">
        <v>1085</v>
      </c>
      <c r="E137" s="19">
        <f>IF(K137&gt;12,0.5,IF(K137&gt;5,1,2))</f>
        <v>1</v>
      </c>
      <c r="F137" s="19">
        <v>0</v>
      </c>
      <c r="G137" s="19">
        <f>IF(I137="Eur",0.75,1.25)</f>
        <v>1.25</v>
      </c>
      <c r="H137" s="19">
        <f>G137*E137</f>
        <v>1.25</v>
      </c>
      <c r="I137" s="9" t="str">
        <f>VLOOKUP($B137,luchthavens!$A$2:$J$479,10,FALSE)</f>
        <v>NAm</v>
      </c>
      <c r="J137" s="10">
        <f>VLOOKUP($B137,luchthavens!$A$2:$K$479,11,FALSE)</f>
        <v>6023.5254035183225</v>
      </c>
      <c r="K137" s="21">
        <f>VLOOKUP($B137,luchthavens!$A$2:$M$479,13,FALSE)</f>
        <v>9.2670530783762608</v>
      </c>
      <c r="L137" t="s">
        <v>503</v>
      </c>
      <c r="M137" t="s">
        <v>534</v>
      </c>
      <c r="N137" s="13">
        <v>763</v>
      </c>
      <c r="O137" s="9" t="str">
        <f>IFERROR(INDEX(maatschappijen!$A$1:$A$1208,MATCH(A137,maatschappijen!$B$1:$B$1208,0)),INDEX(maatschappijen!$A$1:$A$1208,MATCH(A137,maatschappijen!$C$1:$C$1208,0)))</f>
        <v>Air Canada</v>
      </c>
      <c r="P137" s="9" t="str">
        <f>VLOOKUP(B137,luchthavens!A$1:F$479,6,FALSE)</f>
        <v>Toronto</v>
      </c>
      <c r="Q137" s="9" t="str">
        <f>VLOOKUP(N137,vliegtuigtypen!$A$1:$D$479,4,FALSE)</f>
        <v>Boeing 767-300 pax</v>
      </c>
      <c r="R137" s="21">
        <f>GETPIVOTDATA("Som van Vluchten",$T$3,"Destnaam",$P137)</f>
        <v>3</v>
      </c>
    </row>
    <row r="138" spans="1:18" x14ac:dyDescent="0.25">
      <c r="A138" s="19" t="s">
        <v>375</v>
      </c>
      <c r="B138" t="s">
        <v>281</v>
      </c>
      <c r="C138" s="9">
        <f>VLOOKUP(B138,luchthavens!A:G,7,FALSE)</f>
        <v>3</v>
      </c>
      <c r="D138" s="19" t="s">
        <v>1085</v>
      </c>
      <c r="E138" s="19">
        <f>IF(K138&gt;12,0.5,IF(K138&gt;5,1,2))</f>
        <v>1</v>
      </c>
      <c r="F138" s="19">
        <v>0</v>
      </c>
      <c r="G138" s="19">
        <f>IF(I138="Eur",0.75,1.25)</f>
        <v>1.25</v>
      </c>
      <c r="H138" s="19">
        <f>G138*E138</f>
        <v>1.25</v>
      </c>
      <c r="I138" s="9" t="str">
        <f>VLOOKUP($B138,luchthavens!$A$2:$J$479,10,FALSE)</f>
        <v>NAm</v>
      </c>
      <c r="J138" s="10">
        <f>VLOOKUP($B138,luchthavens!$A$2:$K$479,11,FALSE)</f>
        <v>5879.607481195676</v>
      </c>
      <c r="K138" s="21">
        <f>VLOOKUP($B138,luchthavens!$A$2:$M$479,13,FALSE)</f>
        <v>9.0607707230471348</v>
      </c>
      <c r="L138" t="s">
        <v>503</v>
      </c>
      <c r="M138" t="s">
        <v>533</v>
      </c>
      <c r="N138" s="13">
        <v>763</v>
      </c>
      <c r="O138" s="9" t="str">
        <f>IFERROR(INDEX(maatschappijen!$A$1:$A$1208,MATCH(A138,maatschappijen!$B$1:$B$1208,0)),INDEX(maatschappijen!$A$1:$A$1208,MATCH(A138,maatschappijen!$C$1:$C$1208,0)))</f>
        <v>Delta Air Lines</v>
      </c>
      <c r="P138" s="9" t="str">
        <f>VLOOKUP(B138,luchthavens!A$1:F$479,6,FALSE)</f>
        <v>New York</v>
      </c>
      <c r="Q138" s="9" t="str">
        <f>VLOOKUP(N138,vliegtuigtypen!$A$1:$D$479,4,FALSE)</f>
        <v>Boeing 767-300 pax</v>
      </c>
      <c r="R138" s="21">
        <f>GETPIVOTDATA("Som van Vluchten",$T$3,"Destnaam",$P138)</f>
        <v>3</v>
      </c>
    </row>
    <row r="139" spans="1:18" x14ac:dyDescent="0.25">
      <c r="A139" s="19" t="s">
        <v>375</v>
      </c>
      <c r="B139" t="s">
        <v>281</v>
      </c>
      <c r="C139" s="9">
        <f>VLOOKUP(B139,luchthavens!A:G,7,FALSE)</f>
        <v>3</v>
      </c>
      <c r="D139" s="19" t="s">
        <v>1086</v>
      </c>
      <c r="E139" s="19">
        <f>IF(K139&gt;12,0.5,IF(K139&gt;5,1,2))</f>
        <v>1</v>
      </c>
      <c r="F139" s="19">
        <v>0</v>
      </c>
      <c r="G139" s="19">
        <f>IF(I139="Eur",0.75,1.25)</f>
        <v>1.25</v>
      </c>
      <c r="H139" s="19">
        <f>G139*E139</f>
        <v>1.25</v>
      </c>
      <c r="I139" s="9" t="str">
        <f>VLOOKUP($B139,luchthavens!$A$2:$J$479,10,FALSE)</f>
        <v>NAm</v>
      </c>
      <c r="J139" s="10">
        <f>VLOOKUP($B139,luchthavens!$A$2:$K$479,11,FALSE)</f>
        <v>5879.607481195676</v>
      </c>
      <c r="K139" s="21">
        <f>VLOOKUP($B139,luchthavens!$A$2:$M$479,13,FALSE)</f>
        <v>9.0607707230471348</v>
      </c>
      <c r="L139" t="s">
        <v>503</v>
      </c>
      <c r="M139" t="s">
        <v>533</v>
      </c>
      <c r="N139" s="13">
        <v>763</v>
      </c>
      <c r="O139" s="9" t="str">
        <f>IFERROR(INDEX(maatschappijen!$A$1:$A$1208,MATCH(A139,maatschappijen!$B$1:$B$1208,0)),INDEX(maatschappijen!$A$1:$A$1208,MATCH(A139,maatschappijen!$C$1:$C$1208,0)))</f>
        <v>Delta Air Lines</v>
      </c>
      <c r="P139" s="9" t="str">
        <f>VLOOKUP(B139,luchthavens!A$1:F$479,6,FALSE)</f>
        <v>New York</v>
      </c>
      <c r="Q139" s="9" t="str">
        <f>VLOOKUP(N139,vliegtuigtypen!$A$1:$D$479,4,FALSE)</f>
        <v>Boeing 767-300 pax</v>
      </c>
      <c r="R139" s="21">
        <f>GETPIVOTDATA("Som van Vluchten",$T$3,"Destnaam",$P139)</f>
        <v>3</v>
      </c>
    </row>
    <row r="140" spans="1:18" x14ac:dyDescent="0.25">
      <c r="A140" s="19" t="s">
        <v>371</v>
      </c>
      <c r="B140" t="s">
        <v>171</v>
      </c>
      <c r="C140" s="9">
        <f>VLOOKUP(B140,luchthavens!A:G,7,FALSE)</f>
        <v>3</v>
      </c>
      <c r="D140" s="19" t="s">
        <v>1085</v>
      </c>
      <c r="E140" s="19">
        <f>IF(K140&gt;12,0.5,IF(K140&gt;5,1,2))</f>
        <v>2</v>
      </c>
      <c r="F140" s="19">
        <v>0</v>
      </c>
      <c r="G140" s="19">
        <f>IF(I140="Eur",0.75,1.25)</f>
        <v>0.75</v>
      </c>
      <c r="H140" s="19">
        <f>G140*E140</f>
        <v>1.5</v>
      </c>
      <c r="I140" s="9" t="str">
        <f>VLOOKUP($B140,luchthavens!$A$2:$J$479,10,FALSE)</f>
        <v>Eur</v>
      </c>
      <c r="J140" s="10">
        <f>VLOOKUP($B140,luchthavens!$A$2:$K$479,11,FALSE)</f>
        <v>1841.0513119403968</v>
      </c>
      <c r="K140" s="21">
        <f>VLOOKUP($B140,luchthavens!$A$2:$M$479,13,FALSE)</f>
        <v>3.2721735471145688</v>
      </c>
      <c r="L140" t="s">
        <v>501</v>
      </c>
      <c r="M140" t="s">
        <v>507</v>
      </c>
      <c r="N140" s="13">
        <v>763</v>
      </c>
      <c r="O140" s="9" t="str">
        <f>IFERROR(INDEX(maatschappijen!$A$1:$A$1208,MATCH(A140,maatschappijen!$B$1:$B$1208,0)),INDEX(maatschappijen!$A$1:$A$1208,MATCH(A140,maatschappijen!$C$1:$C$1208,0)))</f>
        <v>Transavia Holland</v>
      </c>
      <c r="P140" s="9" t="str">
        <f>VLOOKUP(B140,luchthavens!A$1:F$479,6,FALSE)</f>
        <v>Lisbon</v>
      </c>
      <c r="Q140" s="9" t="str">
        <f>VLOOKUP(N140,vliegtuigtypen!$A$1:$D$479,4,FALSE)</f>
        <v>Boeing 767-300 pax</v>
      </c>
      <c r="R140" s="21">
        <f>GETPIVOTDATA("Som van Vluchten",$T$3,"Destnaam",$P140)</f>
        <v>10</v>
      </c>
    </row>
    <row r="141" spans="1:18" x14ac:dyDescent="0.25">
      <c r="A141" s="19" t="s">
        <v>371</v>
      </c>
      <c r="B141" t="s">
        <v>1077</v>
      </c>
      <c r="C141" s="9">
        <f>VLOOKUP(B141,luchthavens!A:G,7,FALSE)</f>
        <v>4</v>
      </c>
      <c r="D141" s="19" t="s">
        <v>1086</v>
      </c>
      <c r="E141" s="19">
        <f>IF(K141&gt;12,0.5,IF(K141&gt;5,1,2))</f>
        <v>2</v>
      </c>
      <c r="F141" s="19">
        <v>0</v>
      </c>
      <c r="G141" s="19">
        <f>IF(I141="Eur",0.75,1.25)</f>
        <v>0.75</v>
      </c>
      <c r="H141" s="19">
        <f>G141*E141</f>
        <v>1.5</v>
      </c>
      <c r="I141" s="9" t="str">
        <f>VLOOKUP($B141,luchthavens!$A$2:$J$479,10,FALSE)</f>
        <v>Eur</v>
      </c>
      <c r="J141" s="10">
        <f>VLOOKUP($B141,luchthavens!$A$2:$K$479,11,FALSE)</f>
        <v>1869.1256944451213</v>
      </c>
      <c r="K141" s="21">
        <f>VLOOKUP($B141,luchthavens!$A$2:$M$479,13,FALSE)</f>
        <v>3.3124134953713402</v>
      </c>
      <c r="L141" t="s">
        <v>501</v>
      </c>
      <c r="M141" t="s">
        <v>496</v>
      </c>
      <c r="N141" s="13">
        <v>763</v>
      </c>
      <c r="O141" s="9" t="str">
        <f>IFERROR(INDEX(maatschappijen!$A$1:$A$1208,MATCH(A141,maatschappijen!$B$1:$B$1208,0)),INDEX(maatschappijen!$A$1:$A$1208,MATCH(A141,maatschappijen!$C$1:$C$1208,0)))</f>
        <v>Transavia Holland</v>
      </c>
      <c r="P141" s="9" t="str">
        <f>VLOOKUP(B141,luchthavens!A$1:F$479,6,FALSE)</f>
        <v>Thessaloniki</v>
      </c>
      <c r="Q141" s="9" t="str">
        <f>VLOOKUP(N141,vliegtuigtypen!$A$1:$D$479,4,FALSE)</f>
        <v>Boeing 767-300 pax</v>
      </c>
      <c r="R141" s="21">
        <f>GETPIVOTDATA("Som van Vluchten",$T$3,"Destnaam",$P141)</f>
        <v>2</v>
      </c>
    </row>
    <row r="142" spans="1:18" x14ac:dyDescent="0.25">
      <c r="A142" s="19" t="s">
        <v>299</v>
      </c>
      <c r="B142" t="s">
        <v>2594</v>
      </c>
      <c r="C142" s="9">
        <f>VLOOKUP(B142,luchthavens!A:G,7,FALSE)</f>
        <v>2</v>
      </c>
      <c r="D142" s="19" t="s">
        <v>1085</v>
      </c>
      <c r="E142" s="19">
        <f>IF(K142&gt;12,0.5,IF(K142&gt;5,1,2))</f>
        <v>1</v>
      </c>
      <c r="F142" s="19">
        <v>0</v>
      </c>
      <c r="G142" s="19">
        <f>IF(I142="Eur",0.75,1.25)</f>
        <v>1.25</v>
      </c>
      <c r="H142" s="19">
        <f>G142*E142</f>
        <v>1.25</v>
      </c>
      <c r="I142" s="9" t="str">
        <f>VLOOKUP($B142,luchthavens!$A$2:$J$479,10,FALSE)</f>
        <v>NAm</v>
      </c>
      <c r="J142" s="10">
        <f>VLOOKUP($B142,luchthavens!$A$2:$K$479,11,FALSE)</f>
        <v>6638.4148805809727</v>
      </c>
      <c r="K142" s="21">
        <f>VLOOKUP($B142,luchthavens!$A$2:$M$479,13,FALSE)</f>
        <v>10.14839466216606</v>
      </c>
      <c r="L142" t="s">
        <v>504</v>
      </c>
      <c r="M142" t="s">
        <v>532</v>
      </c>
      <c r="N142" s="13">
        <v>763</v>
      </c>
      <c r="O142" s="9" t="str">
        <f>IFERROR(INDEX(maatschappijen!$A$1:$A$1208,MATCH(A142,maatschappijen!$B$1:$B$1208,0)),INDEX(maatschappijen!$A$1:$A$1208,MATCH(A142,maatschappijen!$C$1:$C$1208,0)))</f>
        <v>United Airlines</v>
      </c>
      <c r="P142" s="9" t="str">
        <f>VLOOKUP(B142,luchthavens!A$1:F$479,6,FALSE)</f>
        <v>Chicago</v>
      </c>
      <c r="Q142" s="9" t="str">
        <f>VLOOKUP(N142,vliegtuigtypen!$A$1:$D$479,4,FALSE)</f>
        <v>Boeing 767-300 pax</v>
      </c>
      <c r="R142" s="21">
        <f>GETPIVOTDATA("Som van Vluchten",$T$3,"Destnaam",$P142)</f>
        <v>1</v>
      </c>
    </row>
    <row r="143" spans="1:18" x14ac:dyDescent="0.25">
      <c r="A143" s="19" t="s">
        <v>299</v>
      </c>
      <c r="B143" t="s">
        <v>267</v>
      </c>
      <c r="C143" s="9">
        <f>VLOOKUP(B143,luchthavens!A:G,7,FALSE)</f>
        <v>1</v>
      </c>
      <c r="D143" s="19" t="s">
        <v>1085</v>
      </c>
      <c r="E143" s="19">
        <f>IF(K143&gt;12,0.5,IF(K143&gt;5,1,2))</f>
        <v>1</v>
      </c>
      <c r="F143" s="19">
        <v>0</v>
      </c>
      <c r="G143" s="19">
        <f>IF(I143="Eur",0.75,1.25)</f>
        <v>1.25</v>
      </c>
      <c r="H143" s="19">
        <f>G143*E143</f>
        <v>1.25</v>
      </c>
      <c r="I143" s="9" t="str">
        <f>VLOOKUP($B143,luchthavens!$A$2:$J$479,10,FALSE)</f>
        <v>NAm</v>
      </c>
      <c r="J143" s="10">
        <f>VLOOKUP($B143,luchthavens!$A$2:$K$479,11,FALSE)</f>
        <v>6239.4097209436122</v>
      </c>
      <c r="K143" s="21">
        <f>VLOOKUP($B143,luchthavens!$A$2:$M$479,13,FALSE)</f>
        <v>9.5764872666858434</v>
      </c>
      <c r="L143" t="s">
        <v>504</v>
      </c>
      <c r="M143" t="s">
        <v>532</v>
      </c>
      <c r="N143" s="13">
        <v>764</v>
      </c>
      <c r="O143" s="9" t="str">
        <f>IFERROR(INDEX(maatschappijen!$A$1:$A$1208,MATCH(A143,maatschappijen!$B$1:$B$1208,0)),INDEX(maatschappijen!$A$1:$A$1208,MATCH(A143,maatschappijen!$C$1:$C$1208,0)))</f>
        <v>United Airlines</v>
      </c>
      <c r="P143" s="9" t="str">
        <f>VLOOKUP(B143,luchthavens!A$1:F$479,6,FALSE)</f>
        <v>Washington</v>
      </c>
      <c r="Q143" s="9" t="str">
        <f>VLOOKUP(N143,vliegtuigtypen!$A$1:$D$479,4,FALSE)</f>
        <v>Boeing 767-400 pax</v>
      </c>
      <c r="R143" s="21">
        <f>GETPIVOTDATA("Som van Vluchten",$T$3,"Destnaam",$P143)</f>
        <v>2</v>
      </c>
    </row>
    <row r="144" spans="1:18" x14ac:dyDescent="0.25">
      <c r="A144" s="19" t="s">
        <v>385</v>
      </c>
      <c r="B144" t="s">
        <v>107</v>
      </c>
      <c r="C144" s="9">
        <f>VLOOKUP(B144,luchthavens!A:G,7,FALSE)</f>
        <v>2</v>
      </c>
      <c r="D144" s="19" t="s">
        <v>1086</v>
      </c>
      <c r="E144" s="19">
        <f>IF(K144&gt;12,0.5,IF(K144&gt;5,1,2))</f>
        <v>0.5</v>
      </c>
      <c r="F144" s="19">
        <v>1</v>
      </c>
      <c r="G144" s="19">
        <f>IF(I144="Eur",0.75,1.25)</f>
        <v>1.25</v>
      </c>
      <c r="H144" s="19">
        <f>G144*E144</f>
        <v>0.625</v>
      </c>
      <c r="I144" s="9" t="str">
        <f>VLOOKUP($B144,luchthavens!$A$2:$J$479,10,FALSE)</f>
        <v>Az</v>
      </c>
      <c r="J144" s="10">
        <f>VLOOKUP($B144,luchthavens!$A$2:$K$479,11,FALSE)</f>
        <v>9266.8371976619528</v>
      </c>
      <c r="K144" s="21">
        <f>VLOOKUP($B144,luchthavens!$A$2:$M$479,13,FALSE)</f>
        <v>13.915799983315464</v>
      </c>
      <c r="L144" t="s">
        <v>503</v>
      </c>
      <c r="M144" t="s">
        <v>526</v>
      </c>
      <c r="N144" s="13">
        <v>772</v>
      </c>
      <c r="O144" s="9" t="str">
        <f>IFERROR(INDEX(maatschappijen!$A$1:$A$1208,MATCH(A144,maatschappijen!$B$1:$B$1208,0)),INDEX(maatschappijen!$A$1:$A$1208,MATCH(A144,maatschappijen!$C$1:$C$1208,0)))</f>
        <v>Cathay Pacific</v>
      </c>
      <c r="P144" s="9" t="str">
        <f>VLOOKUP(B144,luchthavens!A$1:F$479,6,FALSE)</f>
        <v>Hong Kong</v>
      </c>
      <c r="Q144" s="9" t="str">
        <f>VLOOKUP(N144,vliegtuigtypen!$A$1:$D$479,4,FALSE)</f>
        <v>Boeing 777-200 pax</v>
      </c>
      <c r="R144" s="21">
        <f>GETPIVOTDATA("Som van Vluchten",$T$3,"Destnaam",$P144)</f>
        <v>1</v>
      </c>
    </row>
    <row r="145" spans="1:18" x14ac:dyDescent="0.25">
      <c r="A145" s="19" t="s">
        <v>380</v>
      </c>
      <c r="B145" t="s">
        <v>1038</v>
      </c>
      <c r="C145" s="9">
        <f>VLOOKUP(B145,luchthavens!A:G,7,FALSE)</f>
        <v>2</v>
      </c>
      <c r="D145" s="19" t="s">
        <v>1085</v>
      </c>
      <c r="E145" s="19">
        <f>IF(K145&gt;12,0.5,IF(K145&gt;5,1,2))</f>
        <v>2</v>
      </c>
      <c r="F145" s="19">
        <v>0</v>
      </c>
      <c r="G145" s="19">
        <f>IF(I145="Eur",0.75,1.25)</f>
        <v>0.75</v>
      </c>
      <c r="H145" s="19">
        <f>G145*E145</f>
        <v>1.5</v>
      </c>
      <c r="I145" s="9" t="str">
        <f>VLOOKUP($B145,luchthavens!$A$2:$J$479,10,FALSE)</f>
        <v>Eur</v>
      </c>
      <c r="J145" s="10">
        <f>VLOOKUP($B145,luchthavens!$A$2:$K$479,11,FALSE)</f>
        <v>931.19497837462109</v>
      </c>
      <c r="K145" s="21">
        <f>VLOOKUP($B145,luchthavens!$A$2:$M$479,13,FALSE)</f>
        <v>1.9680461356702901</v>
      </c>
      <c r="L145" t="s">
        <v>502</v>
      </c>
      <c r="M145" t="s">
        <v>513</v>
      </c>
      <c r="N145" s="13">
        <v>772</v>
      </c>
      <c r="O145" s="9" t="str">
        <f>IFERROR(INDEX(maatschappijen!$A$1:$A$1208,MATCH(A145,maatschappijen!$B$1:$B$1208,0)),INDEX(maatschappijen!$A$1:$A$1208,MATCH(A145,maatschappijen!$C$1:$C$1208,0)))</f>
        <v>Aer Lingus</v>
      </c>
      <c r="P145" s="9" t="str">
        <f>VLOOKUP(B145,luchthavens!A$1:F$479,6,FALSE)</f>
        <v>Cork</v>
      </c>
      <c r="Q145" s="9" t="str">
        <f>VLOOKUP(N145,vliegtuigtypen!$A$1:$D$479,4,FALSE)</f>
        <v>Boeing 777-200 pax</v>
      </c>
      <c r="R145" s="21">
        <f>GETPIVOTDATA("Som van Vluchten",$T$3,"Destnaam",$P145)</f>
        <v>2</v>
      </c>
    </row>
    <row r="146" spans="1:18" x14ac:dyDescent="0.25">
      <c r="A146" s="13" t="s">
        <v>969</v>
      </c>
      <c r="B146" t="s">
        <v>1057</v>
      </c>
      <c r="C146" s="9">
        <f>VLOOKUP(B146,luchthavens!A:G,7,FALSE)</f>
        <v>3</v>
      </c>
      <c r="D146" s="19" t="s">
        <v>1085</v>
      </c>
      <c r="E146" s="19">
        <f>IF(K146&gt;12,0.5,IF(K146&gt;5,1,2))</f>
        <v>1</v>
      </c>
      <c r="F146" s="19">
        <v>0</v>
      </c>
      <c r="G146" s="19">
        <f>IF(I146="Eur",0.75,1.25)</f>
        <v>1.25</v>
      </c>
      <c r="H146" s="19">
        <f>G146*E146</f>
        <v>1.25</v>
      </c>
      <c r="I146" s="9" t="str">
        <f>VLOOKUP($B146,luchthavens!$A$2:$J$479,10,FALSE)</f>
        <v>Az</v>
      </c>
      <c r="J146" s="10">
        <f>VLOOKUP($B146,luchthavens!$A$2:$K$479,11,FALSE)</f>
        <v>5138.3258860908809</v>
      </c>
      <c r="K146" s="21">
        <f>VLOOKUP($B146,luchthavens!$A$2:$M$479,13,FALSE)</f>
        <v>7.9982671033969286</v>
      </c>
      <c r="L146" t="s">
        <v>503</v>
      </c>
      <c r="M146" t="s">
        <v>524</v>
      </c>
      <c r="N146" s="13">
        <v>772</v>
      </c>
      <c r="O146" s="9" t="str">
        <f>IFERROR(INDEX(maatschappijen!$A$1:$A$1208,MATCH(A146,maatschappijen!$B$1:$B$1208,0)),INDEX(maatschappijen!$A$1:$A$1208,MATCH(A146,maatschappijen!$C$1:$C$1208,0)))</f>
        <v>Emirates</v>
      </c>
      <c r="P146" s="9" t="str">
        <f>VLOOKUP(B146,luchthavens!A$1:F$479,6,FALSE)</f>
        <v>Dubai</v>
      </c>
      <c r="Q146" s="9" t="str">
        <f>VLOOKUP(N146,vliegtuigtypen!$A$1:$D$479,4,FALSE)</f>
        <v>Boeing 777-200 pax</v>
      </c>
      <c r="R146" s="21">
        <f>GETPIVOTDATA("Som van Vluchten",$T$3,"Destnaam",$P146)</f>
        <v>1</v>
      </c>
    </row>
    <row r="147" spans="1:18" x14ac:dyDescent="0.25">
      <c r="A147" s="19" t="s">
        <v>2012</v>
      </c>
      <c r="B147" t="s">
        <v>249</v>
      </c>
      <c r="C147" s="9">
        <f>VLOOKUP(B147,luchthavens!A:G,7,FALSE)</f>
        <v>1</v>
      </c>
      <c r="D147" s="19" t="s">
        <v>1085</v>
      </c>
      <c r="E147" s="19">
        <f>IF(K147&gt;12,0.5,IF(K147&gt;5,1,2))</f>
        <v>2</v>
      </c>
      <c r="F147" s="19">
        <v>0</v>
      </c>
      <c r="G147" s="19">
        <f>IF(I147="Eur",0.75,1.25)</f>
        <v>0.75</v>
      </c>
      <c r="H147" s="19">
        <f>G147*E147</f>
        <v>1.5</v>
      </c>
      <c r="I147" s="9" t="str">
        <f>VLOOKUP($B147,luchthavens!$A$2:$J$479,10,FALSE)</f>
        <v>Eur</v>
      </c>
      <c r="J147" s="10">
        <f>VLOOKUP($B147,luchthavens!$A$2:$K$479,11,FALSE)</f>
        <v>517.8542641422664</v>
      </c>
      <c r="K147" s="21">
        <f>VLOOKUP($B147,luchthavens!$A$2:$M$479,13,FALSE)</f>
        <v>1.3755911119372484</v>
      </c>
      <c r="L147" t="s">
        <v>500</v>
      </c>
      <c r="M147" t="s">
        <v>523</v>
      </c>
      <c r="N147" s="13">
        <v>772</v>
      </c>
      <c r="O147" s="9" t="str">
        <f>IFERROR(INDEX(maatschappijen!$A$1:$A$1208,MATCH(A147,maatschappijen!$B$1:$B$1208,0)),INDEX(maatschappijen!$A$1:$A$1208,MATCH(A147,maatschappijen!$C$1:$C$1208,0)))</f>
        <v>easyJet</v>
      </c>
      <c r="P147" s="9" t="str">
        <f>VLOOKUP(B147,luchthavens!A$1:F$479,6,FALSE)</f>
        <v>Manchester</v>
      </c>
      <c r="Q147" s="9" t="str">
        <f>VLOOKUP(N147,vliegtuigtypen!$A$1:$D$479,4,FALSE)</f>
        <v>Boeing 777-200 pax</v>
      </c>
      <c r="R147" s="21">
        <f>GETPIVOTDATA("Som van Vluchten",$T$3,"Destnaam",$P147)</f>
        <v>4</v>
      </c>
    </row>
    <row r="148" spans="1:18" x14ac:dyDescent="0.25">
      <c r="A148" s="19" t="s">
        <v>371</v>
      </c>
      <c r="B148" t="s">
        <v>485</v>
      </c>
      <c r="C148" s="9">
        <f>VLOOKUP(B148,luchthavens!A:G,7,FALSE)</f>
        <v>4</v>
      </c>
      <c r="D148" s="19" t="s">
        <v>1085</v>
      </c>
      <c r="E148" s="19">
        <f>IF(K148&gt;12,0.5,IF(K148&gt;5,1,2))</f>
        <v>2</v>
      </c>
      <c r="F148" s="19">
        <v>0</v>
      </c>
      <c r="G148" s="19">
        <f>IF(I148="Eur",0.75,1.25)</f>
        <v>0.75</v>
      </c>
      <c r="H148" s="19">
        <f>G148*E148</f>
        <v>1.5</v>
      </c>
      <c r="I148" s="9" t="str">
        <f>VLOOKUP($B148,luchthavens!$A$2:$J$479,10,FALSE)</f>
        <v>Eur</v>
      </c>
      <c r="J148" s="10">
        <f>VLOOKUP($B148,luchthavens!$A$2:$K$479,11,FALSE)</f>
        <v>1960.9624013887719</v>
      </c>
      <c r="K148" s="21">
        <f>VLOOKUP($B148,luchthavens!$A$2:$M$479,13,FALSE)</f>
        <v>3.4440461086572394</v>
      </c>
      <c r="L148" t="s">
        <v>501</v>
      </c>
      <c r="M148" t="s">
        <v>508</v>
      </c>
      <c r="N148" s="13">
        <v>772</v>
      </c>
      <c r="O148" s="9" t="str">
        <f>IFERROR(INDEX(maatschappijen!$A$1:$A$1208,MATCH(A148,maatschappijen!$B$1:$B$1208,0)),INDEX(maatschappijen!$A$1:$A$1208,MATCH(A148,maatschappijen!$C$1:$C$1208,0)))</f>
        <v>Transavia Holland</v>
      </c>
      <c r="P148" s="9" t="str">
        <f>VLOOKUP(B148,luchthavens!A$1:F$479,6,FALSE)</f>
        <v>Faro</v>
      </c>
      <c r="Q148" s="9" t="str">
        <f>VLOOKUP(N148,vliegtuigtypen!$A$1:$D$479,4,FALSE)</f>
        <v>Boeing 777-200 pax</v>
      </c>
      <c r="R148" s="21">
        <f>GETPIVOTDATA("Som van Vluchten",$T$3,"Destnaam",$P148)</f>
        <v>4</v>
      </c>
    </row>
    <row r="149" spans="1:18" x14ac:dyDescent="0.25">
      <c r="A149" s="19" t="s">
        <v>371</v>
      </c>
      <c r="B149" t="s">
        <v>182</v>
      </c>
      <c r="C149" s="9">
        <f>VLOOKUP(B149,luchthavens!A:G,7,FALSE)</f>
        <v>1</v>
      </c>
      <c r="D149" s="19" t="s">
        <v>1085</v>
      </c>
      <c r="E149" s="19">
        <f>IF(K149&gt;12,0.5,IF(K149&gt;5,1,2))</f>
        <v>2</v>
      </c>
      <c r="F149" s="19">
        <v>0</v>
      </c>
      <c r="G149" s="19">
        <f>IF(I149="Eur",0.75,1.25)</f>
        <v>0.75</v>
      </c>
      <c r="H149" s="19">
        <f>G149*E149</f>
        <v>1.5</v>
      </c>
      <c r="I149" s="9" t="str">
        <f>VLOOKUP($B149,luchthavens!$A$2:$J$479,10,FALSE)</f>
        <v>Eur</v>
      </c>
      <c r="J149" s="10">
        <f>VLOOKUP($B149,luchthavens!$A$2:$K$479,11,FALSE)</f>
        <v>938.25347686825341</v>
      </c>
      <c r="K149" s="21">
        <f>VLOOKUP($B149,luchthavens!$A$2:$M$479,13,FALSE)</f>
        <v>1.9781633168444965</v>
      </c>
      <c r="L149" t="s">
        <v>501</v>
      </c>
      <c r="M149" t="s">
        <v>496</v>
      </c>
      <c r="N149" s="13">
        <v>772</v>
      </c>
      <c r="O149" s="9" t="str">
        <f>IFERROR(INDEX(maatschappijen!$A$1:$A$1208,MATCH(A149,maatschappijen!$B$1:$B$1208,0)),INDEX(maatschappijen!$A$1:$A$1208,MATCH(A149,maatschappijen!$C$1:$C$1208,0)))</f>
        <v>Transavia Holland</v>
      </c>
      <c r="P149" s="9" t="str">
        <f>VLOOKUP(B149,luchthavens!A$1:F$479,6,FALSE)</f>
        <v>Ljubljana</v>
      </c>
      <c r="Q149" s="9" t="str">
        <f>VLOOKUP(N149,vliegtuigtypen!$A$1:$D$479,4,FALSE)</f>
        <v>Boeing 777-200 pax</v>
      </c>
      <c r="R149" s="21">
        <f>GETPIVOTDATA("Som van Vluchten",$T$3,"Destnaam",$P149)</f>
        <v>4</v>
      </c>
    </row>
    <row r="150" spans="1:18" x14ac:dyDescent="0.25">
      <c r="A150" s="19" t="s">
        <v>371</v>
      </c>
      <c r="B150" t="s">
        <v>31</v>
      </c>
      <c r="C150" s="9">
        <f>VLOOKUP(B150,luchthavens!A:G,7,FALSE)</f>
        <v>1</v>
      </c>
      <c r="D150" s="19" t="s">
        <v>1085</v>
      </c>
      <c r="E150" s="19">
        <f>IF(K150&gt;12,0.5,IF(K150&gt;5,1,2))</f>
        <v>2</v>
      </c>
      <c r="F150" s="19">
        <v>0</v>
      </c>
      <c r="G150" s="19">
        <f>IF(I150="Eur",0.75,1.25)</f>
        <v>0.75</v>
      </c>
      <c r="H150" s="19">
        <f>G150*E150</f>
        <v>1.5</v>
      </c>
      <c r="I150" s="9" t="str">
        <f>VLOOKUP($B150,luchthavens!$A$2:$J$479,10,FALSE)</f>
        <v>Eur</v>
      </c>
      <c r="J150" s="10">
        <f>VLOOKUP($B150,luchthavens!$A$2:$K$479,11,FALSE)</f>
        <v>1718.5378184270699</v>
      </c>
      <c r="K150" s="21">
        <f>VLOOKUP($B150,luchthavens!$A$2:$M$479,13,FALSE)</f>
        <v>3.0965708730787997</v>
      </c>
      <c r="L150" t="s">
        <v>501</v>
      </c>
      <c r="M150" t="s">
        <v>507</v>
      </c>
      <c r="N150" s="13">
        <v>772</v>
      </c>
      <c r="O150" s="9" t="str">
        <f>IFERROR(INDEX(maatschappijen!$A$1:$A$1208,MATCH(A150,maatschappijen!$B$1:$B$1208,0)),INDEX(maatschappijen!$A$1:$A$1208,MATCH(A150,maatschappijen!$C$1:$C$1208,0)))</f>
        <v>Transavia Holland</v>
      </c>
      <c r="P150" s="9" t="str">
        <f>VLOOKUP(B150,luchthavens!A$1:F$479,6,FALSE)</f>
        <v>Sofia</v>
      </c>
      <c r="Q150" s="9" t="str">
        <f>VLOOKUP(N150,vliegtuigtypen!$A$1:$D$479,4,FALSE)</f>
        <v>Boeing 777-200 pax</v>
      </c>
      <c r="R150" s="21">
        <f>GETPIVOTDATA("Som van Vluchten",$T$3,"Destnaam",$P150)</f>
        <v>6</v>
      </c>
    </row>
    <row r="151" spans="1:18" x14ac:dyDescent="0.25">
      <c r="A151" s="19" t="s">
        <v>422</v>
      </c>
      <c r="B151" t="s">
        <v>132</v>
      </c>
      <c r="C151" s="9">
        <f>VLOOKUP(B151,luchthavens!A:G,7,FALSE)</f>
        <v>2</v>
      </c>
      <c r="D151" s="19" t="s">
        <v>1085</v>
      </c>
      <c r="E151" s="19">
        <f>IF(K151&gt;12,0.5,IF(K151&gt;5,1,2))</f>
        <v>0.5</v>
      </c>
      <c r="F151" s="19">
        <v>1</v>
      </c>
      <c r="G151" s="19">
        <f>IF(I151="Eur",0.75,1.25)</f>
        <v>1.25</v>
      </c>
      <c r="H151" s="19">
        <f>G151*E151</f>
        <v>0.625</v>
      </c>
      <c r="I151" s="9" t="str">
        <f>VLOOKUP($B151,luchthavens!$A$2:$J$479,10,FALSE)</f>
        <v>Az</v>
      </c>
      <c r="J151" s="10">
        <f>VLOOKUP($B151,luchthavens!$A$2:$K$479,11,FALSE)</f>
        <v>9328.2431027226576</v>
      </c>
      <c r="K151" s="21">
        <f>VLOOKUP($B151,luchthavens!$A$2:$M$479,13,FALSE)</f>
        <v>14.003815113902474</v>
      </c>
      <c r="L151" t="s">
        <v>503</v>
      </c>
      <c r="M151" t="s">
        <v>526</v>
      </c>
      <c r="N151" s="13">
        <v>772</v>
      </c>
      <c r="O151" s="9" t="str">
        <f>IFERROR(INDEX(maatschappijen!$A$1:$A$1208,MATCH(A151,maatschappijen!$B$1:$B$1208,0)),INDEX(maatschappijen!$A$1:$A$1208,MATCH(A151,maatschappijen!$C$1:$C$1208,0)))</f>
        <v>Japan Airlines</v>
      </c>
      <c r="P151" s="9" t="str">
        <f>VLOOKUP(B151,luchthavens!A$1:F$479,6,FALSE)</f>
        <v>Tokyo</v>
      </c>
      <c r="Q151" s="9" t="str">
        <f>VLOOKUP(N151,vliegtuigtypen!$A$1:$D$479,4,FALSE)</f>
        <v>Boeing 777-200 pax</v>
      </c>
      <c r="R151" s="21">
        <f>GETPIVOTDATA("Som van Vluchten",$T$3,"Destnaam",$P151)</f>
        <v>1</v>
      </c>
    </row>
    <row r="152" spans="1:18" x14ac:dyDescent="0.25">
      <c r="A152" s="19" t="s">
        <v>369</v>
      </c>
      <c r="B152" t="s">
        <v>185</v>
      </c>
      <c r="C152" s="9">
        <f>VLOOKUP(B152,luchthavens!A:G,7,FALSE)</f>
        <v>3</v>
      </c>
      <c r="D152" s="19" t="s">
        <v>1085</v>
      </c>
      <c r="E152" s="19">
        <f>IF(K152&gt;12,0.5,IF(K152&gt;5,1,2))</f>
        <v>0.5</v>
      </c>
      <c r="F152" s="19">
        <v>0</v>
      </c>
      <c r="G152" s="19">
        <f>IF(I152="Eur",0.75,1.25)</f>
        <v>1.25</v>
      </c>
      <c r="H152" s="19">
        <f>G152*E152</f>
        <v>0.625</v>
      </c>
      <c r="I152" s="9" t="str">
        <f>VLOOKUP($B152,luchthavens!$A$2:$J$479,10,FALSE)</f>
        <v>Afr</v>
      </c>
      <c r="J152" s="10">
        <f>VLOOKUP($B152,luchthavens!$A$2:$K$479,11,FALSE)</f>
        <v>9654.9310537021429</v>
      </c>
      <c r="K152" s="21">
        <f>VLOOKUP($B152,luchthavens!$A$2:$M$479,13,FALSE)</f>
        <v>14.472067843639737</v>
      </c>
      <c r="L152" t="s">
        <v>504</v>
      </c>
      <c r="M152" t="s">
        <v>528</v>
      </c>
      <c r="N152" s="13">
        <v>772</v>
      </c>
      <c r="O152" s="9" t="str">
        <f>IFERROR(INDEX(maatschappijen!$A$1:$A$1208,MATCH(A152,maatschappijen!$B$1:$B$1208,0)),INDEX(maatschappijen!$A$1:$A$1208,MATCH(A152,maatschappijen!$C$1:$C$1208,0)))</f>
        <v>KLM Royal Dutch Airlines</v>
      </c>
      <c r="P152" s="9" t="str">
        <f>VLOOKUP(B152,luchthavens!A$1:F$479,6,FALSE)</f>
        <v>Cape Town</v>
      </c>
      <c r="Q152" s="9" t="str">
        <f>VLOOKUP(N152,vliegtuigtypen!$A$1:$D$479,4,FALSE)</f>
        <v>Boeing 777-200 pax</v>
      </c>
      <c r="R152" s="21">
        <f>GETPIVOTDATA("Som van Vluchten",$T$3,"Destnaam",$P152)</f>
        <v>0.5</v>
      </c>
    </row>
    <row r="153" spans="1:18" x14ac:dyDescent="0.25">
      <c r="A153" s="19" t="s">
        <v>369</v>
      </c>
      <c r="B153" t="s">
        <v>188</v>
      </c>
      <c r="C153" s="9">
        <f>VLOOKUP(B153,luchthavens!A:G,7,FALSE)</f>
        <v>3</v>
      </c>
      <c r="D153" s="19" t="s">
        <v>1085</v>
      </c>
      <c r="E153" s="19">
        <f>IF(K153&gt;12,0.5,IF(K153&gt;5,1,2))</f>
        <v>0.5</v>
      </c>
      <c r="F153" s="19">
        <v>1</v>
      </c>
      <c r="G153" s="19">
        <f>IF(I153="Eur",0.75,1.25)</f>
        <v>1.25</v>
      </c>
      <c r="H153" s="19">
        <f>G153*E153</f>
        <v>0.625</v>
      </c>
      <c r="I153" s="9" t="str">
        <f>VLOOKUP($B153,luchthavens!$A$2:$J$479,10,FALSE)</f>
        <v>Afr</v>
      </c>
      <c r="J153" s="10">
        <f>VLOOKUP($B153,luchthavens!$A$2:$K$479,11,FALSE)</f>
        <v>8982.6007831141378</v>
      </c>
      <c r="K153" s="21">
        <f>VLOOKUP($B153,luchthavens!$A$2:$M$479,13,FALSE)</f>
        <v>13.508394455796928</v>
      </c>
      <c r="L153" t="s">
        <v>504</v>
      </c>
      <c r="M153" t="s">
        <v>528</v>
      </c>
      <c r="N153" s="13">
        <v>772</v>
      </c>
      <c r="O153" s="9" t="str">
        <f>IFERROR(INDEX(maatschappijen!$A$1:$A$1208,MATCH(A153,maatschappijen!$B$1:$B$1208,0)),INDEX(maatschappijen!$A$1:$A$1208,MATCH(A153,maatschappijen!$C$1:$C$1208,0)))</f>
        <v>KLM Royal Dutch Airlines</v>
      </c>
      <c r="P153" s="9" t="str">
        <f>VLOOKUP(B153,luchthavens!A$1:F$479,6,FALSE)</f>
        <v>Johannesburg</v>
      </c>
      <c r="Q153" s="9" t="str">
        <f>VLOOKUP(N153,vliegtuigtypen!$A$1:$D$479,4,FALSE)</f>
        <v>Boeing 777-200 pax</v>
      </c>
      <c r="R153" s="21">
        <f>GETPIVOTDATA("Som van Vluchten",$T$3,"Destnaam",$P153)</f>
        <v>0.5</v>
      </c>
    </row>
    <row r="154" spans="1:18" x14ac:dyDescent="0.25">
      <c r="A154" s="19" t="s">
        <v>369</v>
      </c>
      <c r="B154" t="s">
        <v>112</v>
      </c>
      <c r="C154" s="9">
        <f>VLOOKUP(B154,luchthavens!A:G,7,FALSE)</f>
        <v>2</v>
      </c>
      <c r="D154" s="19" t="s">
        <v>1085</v>
      </c>
      <c r="E154" s="19">
        <f>IF(K154&gt;12,0.5,IF(K154&gt;5,1,2))</f>
        <v>0.5</v>
      </c>
      <c r="F154" s="19">
        <v>0</v>
      </c>
      <c r="G154" s="19">
        <f>IF(I154="Eur",0.75,1.25)</f>
        <v>1.25</v>
      </c>
      <c r="H154" s="19">
        <f>G154*E154</f>
        <v>0.625</v>
      </c>
      <c r="I154" s="9" t="str">
        <f>VLOOKUP($B154,luchthavens!$A$2:$J$479,10,FALSE)</f>
        <v>Az</v>
      </c>
      <c r="J154" s="10">
        <f>VLOOKUP($B154,luchthavens!$A$2:$K$479,11,FALSE)</f>
        <v>11332.745088548378</v>
      </c>
      <c r="K154" s="21">
        <f>VLOOKUP($B154,luchthavens!$A$2:$M$479,13,FALSE)</f>
        <v>16.87693462691934</v>
      </c>
      <c r="L154" t="s">
        <v>504</v>
      </c>
      <c r="M154" t="s">
        <v>529</v>
      </c>
      <c r="N154" s="13">
        <v>772</v>
      </c>
      <c r="O154" s="9" t="str">
        <f>IFERROR(INDEX(maatschappijen!$A$1:$A$1208,MATCH(A154,maatschappijen!$B$1:$B$1208,0)),INDEX(maatschappijen!$A$1:$A$1208,MATCH(A154,maatschappijen!$C$1:$C$1208,0)))</f>
        <v>KLM Royal Dutch Airlines</v>
      </c>
      <c r="P154" s="9" t="str">
        <f>VLOOKUP(B154,luchthavens!A$1:F$479,6,FALSE)</f>
        <v>Jakarta</v>
      </c>
      <c r="Q154" s="9" t="str">
        <f>VLOOKUP(N154,vliegtuigtypen!$A$1:$D$479,4,FALSE)</f>
        <v>Boeing 777-200 pax</v>
      </c>
      <c r="R154" s="21">
        <f>GETPIVOTDATA("Som van Vluchten",$T$3,"Destnaam",$P154)</f>
        <v>1</v>
      </c>
    </row>
    <row r="155" spans="1:18" x14ac:dyDescent="0.25">
      <c r="A155" s="19" t="s">
        <v>369</v>
      </c>
      <c r="B155" t="s">
        <v>218</v>
      </c>
      <c r="C155" s="9">
        <f>VLOOKUP(B155,luchthavens!A:G,7,FALSE)</f>
        <v>2</v>
      </c>
      <c r="D155" s="19" t="s">
        <v>1085</v>
      </c>
      <c r="E155" s="19">
        <f>IF(K155&gt;12,0.5,IF(K155&gt;5,1,2))</f>
        <v>0.5</v>
      </c>
      <c r="F155" s="19">
        <v>0</v>
      </c>
      <c r="G155" s="19">
        <f>IF(I155="Eur",0.75,1.25)</f>
        <v>1.25</v>
      </c>
      <c r="H155" s="19">
        <f>G155*E155</f>
        <v>0.625</v>
      </c>
      <c r="I155" s="9" t="str">
        <f>VLOOKUP($B155,luchthavens!$A$2:$J$479,10,FALSE)</f>
        <v>Az</v>
      </c>
      <c r="J155" s="10">
        <f>VLOOKUP($B155,luchthavens!$A$2:$K$479,11,FALSE)</f>
        <v>9439.4517442381784</v>
      </c>
      <c r="K155" s="21">
        <f>VLOOKUP($B155,luchthavens!$A$2:$M$479,13,FALSE)</f>
        <v>14.163214166741389</v>
      </c>
      <c r="L155" t="s">
        <v>504</v>
      </c>
      <c r="M155" t="s">
        <v>529</v>
      </c>
      <c r="N155" s="13">
        <v>772</v>
      </c>
      <c r="O155" s="9" t="str">
        <f>IFERROR(INDEX(maatschappijen!$A$1:$A$1208,MATCH(A155,maatschappijen!$B$1:$B$1208,0)),INDEX(maatschappijen!$A$1:$A$1208,MATCH(A155,maatschappijen!$C$1:$C$1208,0)))</f>
        <v>KLM Royal Dutch Airlines</v>
      </c>
      <c r="P155" s="9" t="str">
        <f>VLOOKUP(B155,luchthavens!A$1:F$479,6,FALSE)</f>
        <v>Taipei</v>
      </c>
      <c r="Q155" s="9" t="str">
        <f>VLOOKUP(N155,vliegtuigtypen!$A$1:$D$479,4,FALSE)</f>
        <v>Boeing 777-200 pax</v>
      </c>
      <c r="R155" s="21">
        <f>GETPIVOTDATA("Som van Vluchten",$T$3,"Destnaam",$P155)</f>
        <v>1.5</v>
      </c>
    </row>
    <row r="156" spans="1:18" x14ac:dyDescent="0.25">
      <c r="A156" s="19" t="s">
        <v>369</v>
      </c>
      <c r="B156" t="s">
        <v>262</v>
      </c>
      <c r="C156" s="9">
        <f>VLOOKUP(B156,luchthavens!A:G,7,FALSE)</f>
        <v>3</v>
      </c>
      <c r="D156" s="19" t="s">
        <v>1085</v>
      </c>
      <c r="E156" s="19">
        <f>IF(K156&gt;12,0.5,IF(K156&gt;5,1,2))</f>
        <v>0.5</v>
      </c>
      <c r="F156" s="19">
        <v>1</v>
      </c>
      <c r="G156" s="19">
        <f>IF(I156="Eur",0.75,1.25)</f>
        <v>1.25</v>
      </c>
      <c r="H156" s="19">
        <f>G156*E156</f>
        <v>0.625</v>
      </c>
      <c r="I156" s="9" t="str">
        <f>VLOOKUP($B156,luchthavens!$A$2:$J$479,10,FALSE)</f>
        <v>NAm</v>
      </c>
      <c r="J156" s="10">
        <f>VLOOKUP($B156,luchthavens!$A$2:$K$479,11,FALSE)</f>
        <v>8992.549207473754</v>
      </c>
      <c r="K156" s="21">
        <f>VLOOKUP($B156,luchthavens!$A$2:$M$479,13,FALSE)</f>
        <v>13.522653864045713</v>
      </c>
      <c r="L156" t="s">
        <v>504</v>
      </c>
      <c r="M156" t="s">
        <v>528</v>
      </c>
      <c r="N156" s="13">
        <v>772</v>
      </c>
      <c r="O156" s="9" t="str">
        <f>IFERROR(INDEX(maatschappijen!$A$1:$A$1208,MATCH(A156,maatschappijen!$B$1:$B$1208,0)),INDEX(maatschappijen!$A$1:$A$1208,MATCH(A156,maatschappijen!$C$1:$C$1208,0)))</f>
        <v>KLM Royal Dutch Airlines</v>
      </c>
      <c r="P156" s="9" t="str">
        <f>VLOOKUP(B156,luchthavens!A$1:F$479,6,FALSE)</f>
        <v>Los Angeles</v>
      </c>
      <c r="Q156" s="9" t="str">
        <f>VLOOKUP(N156,vliegtuigtypen!$A$1:$D$479,4,FALSE)</f>
        <v>Boeing 777-200 pax</v>
      </c>
      <c r="R156" s="21">
        <f>GETPIVOTDATA("Som van Vluchten",$T$3,"Destnaam",$P156)</f>
        <v>0.5</v>
      </c>
    </row>
    <row r="157" spans="1:18" x14ac:dyDescent="0.25">
      <c r="A157" s="19" t="s">
        <v>369</v>
      </c>
      <c r="B157" t="s">
        <v>10</v>
      </c>
      <c r="C157" s="9">
        <f>VLOOKUP(B157,luchthavens!A:G,7,FALSE)</f>
        <v>3</v>
      </c>
      <c r="D157" s="19" t="s">
        <v>1085</v>
      </c>
      <c r="E157" s="19">
        <f>IF(K157&gt;12,0.5,IF(K157&gt;5,1,2))</f>
        <v>0.5</v>
      </c>
      <c r="F157" s="19">
        <v>1</v>
      </c>
      <c r="G157" s="19">
        <f>IF(I157="Eur",0.75,1.25)</f>
        <v>1.25</v>
      </c>
      <c r="H157" s="19">
        <f>G157*E157</f>
        <v>0.625</v>
      </c>
      <c r="I157" s="9" t="str">
        <f>VLOOKUP($B157,luchthavens!$A$2:$J$479,10,FALSE)</f>
        <v>ZAm</v>
      </c>
      <c r="J157" s="10">
        <f>VLOOKUP($B157,luchthavens!$A$2:$K$479,11,FALSE)</f>
        <v>11461.590941236098</v>
      </c>
      <c r="K157" s="21">
        <f>VLOOKUP($B157,luchthavens!$A$2:$M$479,13,FALSE)</f>
        <v>17.061613682438406</v>
      </c>
      <c r="L157" t="s">
        <v>504</v>
      </c>
      <c r="M157" t="s">
        <v>532</v>
      </c>
      <c r="N157" s="13">
        <v>772</v>
      </c>
      <c r="O157" s="9" t="str">
        <f>IFERROR(INDEX(maatschappijen!$A$1:$A$1208,MATCH(A157,maatschappijen!$B$1:$B$1208,0)),INDEX(maatschappijen!$A$1:$A$1208,MATCH(A157,maatschappijen!$C$1:$C$1208,0)))</f>
        <v>KLM Royal Dutch Airlines</v>
      </c>
      <c r="P157" s="9" t="str">
        <f>VLOOKUP(B157,luchthavens!A$1:F$479,6,FALSE)</f>
        <v>Buenos Aires</v>
      </c>
      <c r="Q157" s="9" t="str">
        <f>VLOOKUP(N157,vliegtuigtypen!$A$1:$D$479,4,FALSE)</f>
        <v>Boeing 777-200 pax</v>
      </c>
      <c r="R157" s="21">
        <f>GETPIVOTDATA("Som van Vluchten",$T$3,"Destnaam",$P157)</f>
        <v>0.5</v>
      </c>
    </row>
    <row r="158" spans="1:18" x14ac:dyDescent="0.25">
      <c r="A158" s="19" t="s">
        <v>369</v>
      </c>
      <c r="B158" t="s">
        <v>29</v>
      </c>
      <c r="C158" s="9">
        <f>VLOOKUP(B158,luchthavens!A:G,7,FALSE)</f>
        <v>3</v>
      </c>
      <c r="D158" s="19" t="s">
        <v>1085</v>
      </c>
      <c r="E158" s="19">
        <f>IF(K158&gt;12,0.5,IF(K158&gt;5,1,2))</f>
        <v>0.5</v>
      </c>
      <c r="F158" s="19">
        <v>0</v>
      </c>
      <c r="G158" s="19">
        <f>IF(I158="Eur",0.75,1.25)</f>
        <v>1.25</v>
      </c>
      <c r="H158" s="19">
        <f>G158*E158</f>
        <v>0.625</v>
      </c>
      <c r="I158" s="9" t="str">
        <f>VLOOKUP($B158,luchthavens!$A$2:$J$479,10,FALSE)</f>
        <v>ZAm</v>
      </c>
      <c r="J158" s="10">
        <f>VLOOKUP($B158,luchthavens!$A$2:$K$479,11,FALSE)</f>
        <v>9555.2203329740187</v>
      </c>
      <c r="K158" s="21">
        <f>VLOOKUP($B158,luchthavens!$A$2:$M$479,13,FALSE)</f>
        <v>14.329149143929424</v>
      </c>
      <c r="L158" t="s">
        <v>504</v>
      </c>
      <c r="M158" t="s">
        <v>532</v>
      </c>
      <c r="N158" s="13">
        <v>772</v>
      </c>
      <c r="O158" s="9" t="str">
        <f>IFERROR(INDEX(maatschappijen!$A$1:$A$1208,MATCH(A158,maatschappijen!$B$1:$B$1208,0)),INDEX(maatschappijen!$A$1:$A$1208,MATCH(A158,maatschappijen!$C$1:$C$1208,0)))</f>
        <v>KLM Royal Dutch Airlines</v>
      </c>
      <c r="P158" s="9" t="str">
        <f>VLOOKUP(B158,luchthavens!A$1:F$479,6,FALSE)</f>
        <v>Rio De Janeiro</v>
      </c>
      <c r="Q158" s="9" t="str">
        <f>VLOOKUP(N158,vliegtuigtypen!$A$1:$D$479,4,FALSE)</f>
        <v>Boeing 777-200 pax</v>
      </c>
      <c r="R158" s="21">
        <f>GETPIVOTDATA("Som van Vluchten",$T$3,"Destnaam",$P158)</f>
        <v>0.5</v>
      </c>
    </row>
    <row r="159" spans="1:18" x14ac:dyDescent="0.25">
      <c r="A159" s="19" t="s">
        <v>369</v>
      </c>
      <c r="B159" t="s">
        <v>221</v>
      </c>
      <c r="C159" s="9">
        <f>VLOOKUP(B159,luchthavens!A:G,7,FALSE)</f>
        <v>2</v>
      </c>
      <c r="D159" s="19" t="s">
        <v>1085</v>
      </c>
      <c r="E159" s="19">
        <f>IF(K159&gt;12,0.5,IF(K159&gt;5,1,2))</f>
        <v>1</v>
      </c>
      <c r="F159" s="19">
        <v>0</v>
      </c>
      <c r="G159" s="19">
        <f>IF(I159="Eur",0.75,1.25)</f>
        <v>1.25</v>
      </c>
      <c r="H159" s="19">
        <f>G159*E159</f>
        <v>1.25</v>
      </c>
      <c r="I159" s="9" t="str">
        <f>VLOOKUP($B159,luchthavens!$A$2:$J$479,10,FALSE)</f>
        <v>Afr</v>
      </c>
      <c r="J159" s="10">
        <f>VLOOKUP($B159,luchthavens!$A$2:$K$479,11,FALSE)</f>
        <v>7308.3523749650549</v>
      </c>
      <c r="K159" s="21">
        <f>VLOOKUP($B159,luchthavens!$A$2:$M$479,13,FALSE)</f>
        <v>11.108638404116579</v>
      </c>
      <c r="L159" t="s">
        <v>504</v>
      </c>
      <c r="M159" t="s">
        <v>528</v>
      </c>
      <c r="N159" s="13">
        <v>772</v>
      </c>
      <c r="O159" s="9" t="str">
        <f>IFERROR(INDEX(maatschappijen!$A$1:$A$1208,MATCH(A159,maatschappijen!$B$1:$B$1208,0)),INDEX(maatschappijen!$A$1:$A$1208,MATCH(A159,maatschappijen!$C$1:$C$1208,0)))</f>
        <v>KLM Royal Dutch Airlines</v>
      </c>
      <c r="P159" s="9" t="str">
        <f>VLOOKUP(B159,luchthavens!A$1:F$479,6,FALSE)</f>
        <v>Dar Es Salaam</v>
      </c>
      <c r="Q159" s="9" t="str">
        <f>VLOOKUP(N159,vliegtuigtypen!$A$1:$D$479,4,FALSE)</f>
        <v>Boeing 777-200 pax</v>
      </c>
      <c r="R159" s="21">
        <f>GETPIVOTDATA("Som van Vluchten",$T$3,"Destnaam",$P159)</f>
        <v>1</v>
      </c>
    </row>
    <row r="160" spans="1:18" x14ac:dyDescent="0.25">
      <c r="A160" s="19" t="s">
        <v>369</v>
      </c>
      <c r="B160" t="s">
        <v>281</v>
      </c>
      <c r="C160" s="9">
        <f>VLOOKUP(B160,luchthavens!A:G,7,FALSE)</f>
        <v>3</v>
      </c>
      <c r="D160" s="19" t="s">
        <v>1085</v>
      </c>
      <c r="E160" s="19">
        <f>IF(K160&gt;12,0.5,IF(K160&gt;5,1,2))</f>
        <v>1</v>
      </c>
      <c r="F160" s="19">
        <v>0</v>
      </c>
      <c r="G160" s="19">
        <f>IF(I160="Eur",0.75,1.25)</f>
        <v>1.25</v>
      </c>
      <c r="H160" s="19">
        <f>G160*E160</f>
        <v>1.25</v>
      </c>
      <c r="I160" s="9" t="str">
        <f>VLOOKUP($B160,luchthavens!$A$2:$J$479,10,FALSE)</f>
        <v>NAm</v>
      </c>
      <c r="J160" s="10">
        <f>VLOOKUP($B160,luchthavens!$A$2:$K$479,11,FALSE)</f>
        <v>5879.607481195676</v>
      </c>
      <c r="K160" s="21">
        <f>VLOOKUP($B160,luchthavens!$A$2:$M$479,13,FALSE)</f>
        <v>9.0607707230471348</v>
      </c>
      <c r="L160" t="s">
        <v>504</v>
      </c>
      <c r="M160" t="s">
        <v>528</v>
      </c>
      <c r="N160" s="13">
        <v>772</v>
      </c>
      <c r="O160" s="9" t="str">
        <f>IFERROR(INDEX(maatschappijen!$A$1:$A$1208,MATCH(A160,maatschappijen!$B$1:$B$1208,0)),INDEX(maatschappijen!$A$1:$A$1208,MATCH(A160,maatschappijen!$C$1:$C$1208,0)))</f>
        <v>KLM Royal Dutch Airlines</v>
      </c>
      <c r="P160" s="9" t="str">
        <f>VLOOKUP(B160,luchthavens!A$1:F$479,6,FALSE)</f>
        <v>New York</v>
      </c>
      <c r="Q160" s="9" t="str">
        <f>VLOOKUP(N160,vliegtuigtypen!$A$1:$D$479,4,FALSE)</f>
        <v>Boeing 777-200 pax</v>
      </c>
      <c r="R160" s="21">
        <f>GETPIVOTDATA("Som van Vluchten",$T$3,"Destnaam",$P160)</f>
        <v>3</v>
      </c>
    </row>
    <row r="161" spans="1:18" x14ac:dyDescent="0.25">
      <c r="A161" s="19" t="s">
        <v>393</v>
      </c>
      <c r="B161" t="s">
        <v>135</v>
      </c>
      <c r="C161" s="9">
        <f>VLOOKUP(B161,luchthavens!A:G,7,FALSE)</f>
        <v>2</v>
      </c>
      <c r="D161" s="19" t="s">
        <v>1085</v>
      </c>
      <c r="E161" s="19">
        <f>IF(K161&gt;12,0.5,IF(K161&gt;5,1,2))</f>
        <v>1</v>
      </c>
      <c r="F161" s="19">
        <v>0</v>
      </c>
      <c r="G161" s="19">
        <f>IF(I161="Eur",0.75,1.25)</f>
        <v>1.25</v>
      </c>
      <c r="H161" s="19">
        <f>G161*E161</f>
        <v>1.25</v>
      </c>
      <c r="I161" s="9" t="str">
        <f>VLOOKUP($B161,luchthavens!$A$2:$J$479,10,FALSE)</f>
        <v>Afr</v>
      </c>
      <c r="J161" s="10">
        <f>VLOOKUP($B161,luchthavens!$A$2:$K$479,11,FALSE)</f>
        <v>6640.7435298329538</v>
      </c>
      <c r="K161" s="21">
        <f>VLOOKUP($B161,luchthavens!$A$2:$M$479,13,FALSE)</f>
        <v>10.151732392760566</v>
      </c>
      <c r="L161" t="s">
        <v>504</v>
      </c>
      <c r="M161" t="s">
        <v>531</v>
      </c>
      <c r="N161" s="13">
        <v>772</v>
      </c>
      <c r="O161" s="9" t="str">
        <f>IFERROR(INDEX(maatschappijen!$A$1:$A$1208,MATCH(A161,maatschappijen!$B$1:$B$1208,0)),INDEX(maatschappijen!$A$1:$A$1208,MATCH(A161,maatschappijen!$C$1:$C$1208,0)))</f>
        <v>Kenya Airways</v>
      </c>
      <c r="P161" s="9" t="str">
        <f>VLOOKUP(B161,luchthavens!A$1:F$479,6,FALSE)</f>
        <v>Nairobi</v>
      </c>
      <c r="Q161" s="9" t="str">
        <f>VLOOKUP(N161,vliegtuigtypen!$A$1:$D$479,4,FALSE)</f>
        <v>Boeing 777-200 pax</v>
      </c>
      <c r="R161" s="21">
        <f>GETPIVOTDATA("Som van Vluchten",$T$3,"Destnaam",$P161)</f>
        <v>1</v>
      </c>
    </row>
    <row r="162" spans="1:18" x14ac:dyDescent="0.25">
      <c r="A162" s="13" t="s">
        <v>1035</v>
      </c>
      <c r="B162" t="s">
        <v>1031</v>
      </c>
      <c r="C162" s="9">
        <f>VLOOKUP(B162,luchthavens!A:G,7,FALSE)</f>
        <v>2</v>
      </c>
      <c r="D162" s="19" t="s">
        <v>1085</v>
      </c>
      <c r="E162" s="19">
        <f>IF(K162&gt;12,0.5,IF(K162&gt;5,1,2))</f>
        <v>1</v>
      </c>
      <c r="F162" s="19">
        <v>0</v>
      </c>
      <c r="G162" s="19">
        <f>IF(I162="Eur",0.75,1.25)</f>
        <v>1.25</v>
      </c>
      <c r="H162" s="19">
        <f>G162*E162</f>
        <v>1.25</v>
      </c>
      <c r="I162" s="9" t="str">
        <f>VLOOKUP($B162,luchthavens!$A$2:$J$479,10,FALSE)</f>
        <v>Az</v>
      </c>
      <c r="J162" s="10">
        <f>VLOOKUP($B162,luchthavens!$A$2:$K$479,11,FALSE)</f>
        <v>4889.7677469317614</v>
      </c>
      <c r="K162" s="21">
        <f>VLOOKUP($B162,luchthavens!$A$2:$M$479,13,FALSE)</f>
        <v>7.6420004372688579</v>
      </c>
      <c r="L162" t="s">
        <v>503</v>
      </c>
      <c r="M162" t="s">
        <v>524</v>
      </c>
      <c r="N162" s="13">
        <v>772</v>
      </c>
      <c r="O162" s="9" t="str">
        <f>IFERROR(INDEX(maatschappijen!$A$1:$A$1208,MATCH(A162,maatschappijen!$B$1:$B$1208,0)),INDEX(maatschappijen!$A$1:$A$1208,MATCH(A162,maatschappijen!$C$1:$C$1208,0)))</f>
        <v>Qatar Airways</v>
      </c>
      <c r="P162" s="9" t="str">
        <f>VLOOKUP(B162,luchthavens!A$1:F$479,6,FALSE)</f>
        <v>Doha</v>
      </c>
      <c r="Q162" s="9" t="str">
        <f>VLOOKUP(N162,vliegtuigtypen!$A$1:$D$479,4,FALSE)</f>
        <v>Boeing 777-200 pax</v>
      </c>
      <c r="R162" s="21">
        <f>GETPIVOTDATA("Som van Vluchten",$T$3,"Destnaam",$P162)</f>
        <v>2</v>
      </c>
    </row>
    <row r="163" spans="1:18" x14ac:dyDescent="0.25">
      <c r="A163" s="13" t="s">
        <v>1035</v>
      </c>
      <c r="B163" t="s">
        <v>1031</v>
      </c>
      <c r="C163" s="9">
        <f>VLOOKUP(B163,luchthavens!A:G,7,FALSE)</f>
        <v>2</v>
      </c>
      <c r="D163" s="19" t="s">
        <v>1085</v>
      </c>
      <c r="E163" s="19">
        <f>IF(K163&gt;12,0.5,IF(K163&gt;5,1,2))</f>
        <v>1</v>
      </c>
      <c r="F163" s="19">
        <v>0</v>
      </c>
      <c r="G163" s="19">
        <f>IF(I163="Eur",0.75,1.25)</f>
        <v>1.25</v>
      </c>
      <c r="H163" s="19">
        <f>G163*E163</f>
        <v>1.25</v>
      </c>
      <c r="I163" s="9" t="str">
        <f>VLOOKUP($B163,luchthavens!$A$2:$J$479,10,FALSE)</f>
        <v>Az</v>
      </c>
      <c r="J163" s="10">
        <f>VLOOKUP($B163,luchthavens!$A$2:$K$479,11,FALSE)</f>
        <v>4889.7677469317614</v>
      </c>
      <c r="K163" s="21">
        <f>VLOOKUP($B163,luchthavens!$A$2:$M$479,13,FALSE)</f>
        <v>7.6420004372688579</v>
      </c>
      <c r="L163" t="s">
        <v>503</v>
      </c>
      <c r="M163" t="s">
        <v>524</v>
      </c>
      <c r="N163" s="13">
        <v>772</v>
      </c>
      <c r="O163" s="9" t="str">
        <f>IFERROR(INDEX(maatschappijen!$A$1:$A$1208,MATCH(A163,maatschappijen!$B$1:$B$1208,0)),INDEX(maatschappijen!$A$1:$A$1208,MATCH(A163,maatschappijen!$C$1:$C$1208,0)))</f>
        <v>Qatar Airways</v>
      </c>
      <c r="P163" s="9" t="str">
        <f>VLOOKUP(B163,luchthavens!A$1:F$479,6,FALSE)</f>
        <v>Doha</v>
      </c>
      <c r="Q163" s="9" t="str">
        <f>VLOOKUP(N163,vliegtuigtypen!$A$1:$D$479,4,FALSE)</f>
        <v>Boeing 777-200 pax</v>
      </c>
      <c r="R163" s="21">
        <f>GETPIVOTDATA("Som van Vluchten",$T$3,"Destnaam",$P163)</f>
        <v>2</v>
      </c>
    </row>
    <row r="164" spans="1:18" x14ac:dyDescent="0.25">
      <c r="A164" s="19" t="s">
        <v>401</v>
      </c>
      <c r="B164" t="s">
        <v>37</v>
      </c>
      <c r="C164" s="9">
        <f>VLOOKUP(B164,luchthavens!A:G,7,FALSE)</f>
        <v>1</v>
      </c>
      <c r="D164" s="19" t="s">
        <v>1085</v>
      </c>
      <c r="E164" s="19">
        <f>IF(K164&gt;12,0.5,IF(K164&gt;5,1,2))</f>
        <v>1</v>
      </c>
      <c r="F164" s="19">
        <v>0</v>
      </c>
      <c r="G164" s="19">
        <f>IF(I164="Eur",0.75,1.25)</f>
        <v>1.25</v>
      </c>
      <c r="H164" s="19">
        <f>G164*E164</f>
        <v>1.25</v>
      </c>
      <c r="I164" s="9" t="str">
        <f>VLOOKUP($B164,luchthavens!$A$2:$J$479,10,FALSE)</f>
        <v>NAm</v>
      </c>
      <c r="J164" s="10">
        <f>VLOOKUP($B164,luchthavens!$A$2:$K$479,11,FALSE)</f>
        <v>7204.3053964674418</v>
      </c>
      <c r="K164" s="21">
        <f>VLOOKUP($B164,luchthavens!$A$2:$M$479,13,FALSE)</f>
        <v>10.959504401603333</v>
      </c>
      <c r="L164" t="s">
        <v>503</v>
      </c>
      <c r="M164" t="s">
        <v>534</v>
      </c>
      <c r="N164" s="13">
        <v>772</v>
      </c>
      <c r="O164" s="9" t="str">
        <f>IFERROR(INDEX(maatschappijen!$A$1:$A$1208,MATCH(A164,maatschappijen!$B$1:$B$1208,0)),INDEX(maatschappijen!$A$1:$A$1208,MATCH(A164,maatschappijen!$C$1:$C$1208,0)))</f>
        <v>Air Transat</v>
      </c>
      <c r="P164" s="9" t="str">
        <f>VLOOKUP(B164,luchthavens!A$1:F$479,6,FALSE)</f>
        <v>Calgary</v>
      </c>
      <c r="Q164" s="9" t="str">
        <f>VLOOKUP(N164,vliegtuigtypen!$A$1:$D$479,4,FALSE)</f>
        <v>Boeing 777-200 pax</v>
      </c>
      <c r="R164" s="21">
        <f>GETPIVOTDATA("Som van Vluchten",$T$3,"Destnaam",$P164)</f>
        <v>1</v>
      </c>
    </row>
    <row r="165" spans="1:18" x14ac:dyDescent="0.25">
      <c r="A165" s="19" t="s">
        <v>299</v>
      </c>
      <c r="B165" t="s">
        <v>285</v>
      </c>
      <c r="C165" s="9">
        <f>VLOOKUP(B165,luchthavens!A:G,7,FALSE)</f>
        <v>1</v>
      </c>
      <c r="D165" s="19" t="s">
        <v>1085</v>
      </c>
      <c r="E165" s="19">
        <f>IF(K165&gt;12,0.5,IF(K165&gt;5,1,2))</f>
        <v>0.5</v>
      </c>
      <c r="F165" s="19">
        <v>0</v>
      </c>
      <c r="G165" s="19">
        <f>IF(I165="Eur",0.75,1.25)</f>
        <v>1.25</v>
      </c>
      <c r="H165" s="19">
        <f>G165*E165</f>
        <v>0.625</v>
      </c>
      <c r="I165" s="9" t="str">
        <f>VLOOKUP($B165,luchthavens!$A$2:$J$479,10,FALSE)</f>
        <v>NAm</v>
      </c>
      <c r="J165" s="10">
        <f>VLOOKUP($B165,luchthavens!$A$2:$K$479,11,FALSE)</f>
        <v>8083.0445471588728</v>
      </c>
      <c r="K165" s="21">
        <f>VLOOKUP($B165,luchthavens!$A$2:$M$479,13,FALSE)</f>
        <v>12.219030517594383</v>
      </c>
      <c r="L165" t="s">
        <v>504</v>
      </c>
      <c r="M165" t="s">
        <v>532</v>
      </c>
      <c r="N165" s="13">
        <v>772</v>
      </c>
      <c r="O165" s="9" t="str">
        <f>IFERROR(INDEX(maatschappijen!$A$1:$A$1208,MATCH(A165,maatschappijen!$B$1:$B$1208,0)),INDEX(maatschappijen!$A$1:$A$1208,MATCH(A165,maatschappijen!$C$1:$C$1208,0)))</f>
        <v>United Airlines</v>
      </c>
      <c r="P165" s="9" t="str">
        <f>VLOOKUP(B165,luchthavens!A$1:F$479,6,FALSE)</f>
        <v>Houston</v>
      </c>
      <c r="Q165" s="9" t="str">
        <f>VLOOKUP(N165,vliegtuigtypen!$A$1:$D$479,4,FALSE)</f>
        <v>Boeing 777-200 pax</v>
      </c>
      <c r="R165" s="21">
        <f>GETPIVOTDATA("Som van Vluchten",$T$3,"Destnaam",$P165)</f>
        <v>0.5</v>
      </c>
    </row>
    <row r="166" spans="1:18" x14ac:dyDescent="0.25">
      <c r="A166" s="19" t="s">
        <v>401</v>
      </c>
      <c r="B166" t="s">
        <v>45</v>
      </c>
      <c r="C166" s="9">
        <f>VLOOKUP(B166,luchthavens!A:G,7,FALSE)</f>
        <v>2</v>
      </c>
      <c r="D166" s="19" t="s">
        <v>1085</v>
      </c>
      <c r="E166" s="19">
        <f>IF(K166&gt;12,0.5,IF(K166&gt;5,1,2))</f>
        <v>1</v>
      </c>
      <c r="F166" s="19">
        <v>0</v>
      </c>
      <c r="G166" s="19">
        <f>IF(I166="Eur",0.75,1.25)</f>
        <v>1.25</v>
      </c>
      <c r="H166" s="19">
        <f>G166*E166</f>
        <v>1.25</v>
      </c>
      <c r="I166" s="9" t="str">
        <f>VLOOKUP($B166,luchthavens!$A$2:$J$479,10,FALSE)</f>
        <v>NAm</v>
      </c>
      <c r="J166" s="10">
        <f>VLOOKUP($B166,luchthavens!$A$2:$K$479,11,FALSE)</f>
        <v>6023.5254035183225</v>
      </c>
      <c r="K166" s="21">
        <f>VLOOKUP($B166,luchthavens!$A$2:$M$479,13,FALSE)</f>
        <v>9.2670530783762608</v>
      </c>
      <c r="L166" t="s">
        <v>503</v>
      </c>
      <c r="M166" t="s">
        <v>534</v>
      </c>
      <c r="N166" s="13">
        <v>773</v>
      </c>
      <c r="O166" s="9" t="str">
        <f>IFERROR(INDEX(maatschappijen!$A$1:$A$1208,MATCH(A166,maatschappijen!$B$1:$B$1208,0)),INDEX(maatschappijen!$A$1:$A$1208,MATCH(A166,maatschappijen!$C$1:$C$1208,0)))</f>
        <v>Air Transat</v>
      </c>
      <c r="P166" s="9" t="str">
        <f>VLOOKUP(B166,luchthavens!A$1:F$479,6,FALSE)</f>
        <v>Toronto</v>
      </c>
      <c r="Q166" s="9" t="str">
        <f>VLOOKUP(N166,vliegtuigtypen!$A$1:$D$479,4,FALSE)</f>
        <v>Boeing 777-300 pax</v>
      </c>
      <c r="R166" s="21">
        <f>GETPIVOTDATA("Som van Vluchten",$T$3,"Destnaam",$P166)</f>
        <v>3</v>
      </c>
    </row>
    <row r="167" spans="1:18" x14ac:dyDescent="0.25">
      <c r="A167" s="19" t="s">
        <v>309</v>
      </c>
      <c r="B167" t="s">
        <v>1044</v>
      </c>
      <c r="C167" s="9">
        <f>VLOOKUP(B167,luchthavens!A:G,7,FALSE)</f>
        <v>1</v>
      </c>
      <c r="D167" s="19" t="s">
        <v>1085</v>
      </c>
      <c r="E167" s="19">
        <f>IF(K167&gt;12,0.5,IF(K167&gt;5,1,2))</f>
        <v>2</v>
      </c>
      <c r="F167" s="19">
        <v>0</v>
      </c>
      <c r="G167" s="19">
        <f>IF(I167="Eur",0.75,1.25)</f>
        <v>0.75</v>
      </c>
      <c r="H167" s="19">
        <f>G167*E167</f>
        <v>1.5</v>
      </c>
      <c r="I167" s="9" t="str">
        <f>VLOOKUP($B167,luchthavens!$A$2:$J$479,10,FALSE)</f>
        <v>Eur</v>
      </c>
      <c r="J167" s="10">
        <f>VLOOKUP($B167,luchthavens!$A$2:$K$479,11,FALSE)</f>
        <v>379.71425778046296</v>
      </c>
      <c r="K167" s="21">
        <f>VLOOKUP($B167,luchthavens!$A$2:$M$479,13,FALSE)</f>
        <v>1.1775904361519969</v>
      </c>
      <c r="L167" t="s">
        <v>500</v>
      </c>
      <c r="M167" t="s">
        <v>521</v>
      </c>
      <c r="N167" s="13" t="s">
        <v>722</v>
      </c>
      <c r="O167" s="9" t="str">
        <f>IFERROR(INDEX(maatschappijen!$A$1:$A$1208,MATCH(A167,maatschappijen!$B$1:$B$1208,0)),INDEX(maatschappijen!$A$1:$A$1208,MATCH(A167,maatschappijen!$C$1:$C$1208,0)))</f>
        <v>British Airways</v>
      </c>
      <c r="P167" s="9" t="str">
        <f>VLOOKUP(B167,luchthavens!A$1:F$479,6,FALSE)</f>
        <v>London Gatwick</v>
      </c>
      <c r="Q167" s="9" t="str">
        <f>VLOOKUP(N167,vliegtuigtypen!$A$1:$D$479,4,FALSE)</f>
        <v>Embraer 170</v>
      </c>
      <c r="R167" s="21">
        <f>GETPIVOTDATA("Som van Vluchten",$T$3,"Destnaam",$P167)</f>
        <v>4</v>
      </c>
    </row>
    <row r="168" spans="1:18" x14ac:dyDescent="0.25">
      <c r="A168" s="19" t="s">
        <v>2012</v>
      </c>
      <c r="B168" t="s">
        <v>256</v>
      </c>
      <c r="C168" s="9">
        <f>VLOOKUP(B168,luchthavens!A:G,7,FALSE)</f>
        <v>1</v>
      </c>
      <c r="D168" s="19" t="s">
        <v>1085</v>
      </c>
      <c r="E168" s="19">
        <f>IF(K168&gt;12,0.5,IF(K168&gt;5,1,2))</f>
        <v>2</v>
      </c>
      <c r="F168" s="19">
        <v>0</v>
      </c>
      <c r="G168" s="19">
        <f>IF(I168="Eur",0.75,1.25)</f>
        <v>0.75</v>
      </c>
      <c r="H168" s="19">
        <f>G168*E168</f>
        <v>1.5</v>
      </c>
      <c r="I168" s="9" t="str">
        <f>VLOOKUP($B168,luchthavens!$A$2:$J$479,10,FALSE)</f>
        <v>Eur</v>
      </c>
      <c r="J168" s="10">
        <f>VLOOKUP($B168,luchthavens!$A$2:$K$479,11,FALSE)</f>
        <v>554.63728669708291</v>
      </c>
      <c r="K168" s="21">
        <f>VLOOKUP($B168,luchthavens!$A$2:$M$479,13,FALSE)</f>
        <v>1.4283134442658187</v>
      </c>
      <c r="L168" t="s">
        <v>500</v>
      </c>
      <c r="M168" t="s">
        <v>523</v>
      </c>
      <c r="N168" s="13" t="s">
        <v>722</v>
      </c>
      <c r="O168" s="9" t="str">
        <f>IFERROR(INDEX(maatschappijen!$A$1:$A$1208,MATCH(A168,maatschappijen!$B$1:$B$1208,0)),INDEX(maatschappijen!$A$1:$A$1208,MATCH(A168,maatschappijen!$C$1:$C$1208,0)))</f>
        <v>easyJet</v>
      </c>
      <c r="P168" s="9" t="str">
        <f>VLOOKUP(B168,luchthavens!A$1:F$479,6,FALSE)</f>
        <v>Liverpool</v>
      </c>
      <c r="Q168" s="9" t="str">
        <f>VLOOKUP(N168,vliegtuigtypen!$A$1:$D$479,4,FALSE)</f>
        <v>Embraer 170</v>
      </c>
      <c r="R168" s="21">
        <f>GETPIVOTDATA("Som van Vluchten",$T$3,"Destnaam",$P168)</f>
        <v>2</v>
      </c>
    </row>
    <row r="169" spans="1:18" x14ac:dyDescent="0.25">
      <c r="A169" s="19" t="s">
        <v>2012</v>
      </c>
      <c r="B169" t="s">
        <v>404</v>
      </c>
      <c r="C169" s="9">
        <f>VLOOKUP(B169,luchthavens!A:G,7,FALSE)</f>
        <v>2</v>
      </c>
      <c r="D169" s="19" t="s">
        <v>1085</v>
      </c>
      <c r="E169" s="19">
        <f>IF(K169&gt;12,0.5,IF(K169&gt;5,1,2))</f>
        <v>2</v>
      </c>
      <c r="F169" s="19">
        <v>0</v>
      </c>
      <c r="G169" s="19">
        <f>IF(I169="Eur",0.75,1.25)</f>
        <v>0.75</v>
      </c>
      <c r="H169" s="19">
        <f>G169*E169</f>
        <v>1.5</v>
      </c>
      <c r="I169" s="9" t="str">
        <f>VLOOKUP($B169,luchthavens!$A$2:$J$479,10,FALSE)</f>
        <v>Eur</v>
      </c>
      <c r="J169" s="10">
        <f>VLOOKUP($B169,luchthavens!$A$2:$K$479,11,FALSE)</f>
        <v>558.40517989215277</v>
      </c>
      <c r="K169" s="21">
        <f>VLOOKUP($B169,luchthavens!$A$2:$M$479,13,FALSE)</f>
        <v>1.4337140911787525</v>
      </c>
      <c r="L169" t="s">
        <v>500</v>
      </c>
      <c r="M169" t="s">
        <v>520</v>
      </c>
      <c r="N169" s="13" t="s">
        <v>722</v>
      </c>
      <c r="O169" s="9" t="str">
        <f>IFERROR(INDEX(maatschappijen!$A$1:$A$1208,MATCH(A169,maatschappijen!$B$1:$B$1208,0)),INDEX(maatschappijen!$A$1:$A$1208,MATCH(A169,maatschappijen!$C$1:$C$1208,0)))</f>
        <v>easyJet</v>
      </c>
      <c r="P169" s="9" t="str">
        <f>VLOOKUP(B169,luchthavens!A$1:F$479,6,FALSE)</f>
        <v>Berlin</v>
      </c>
      <c r="Q169" s="9" t="str">
        <f>VLOOKUP(N169,vliegtuigtypen!$A$1:$D$479,4,FALSE)</f>
        <v>Embraer 170</v>
      </c>
      <c r="R169" s="21">
        <f>GETPIVOTDATA("Som van Vluchten",$T$3,"Destnaam",$P169)</f>
        <v>6</v>
      </c>
    </row>
    <row r="170" spans="1:18" x14ac:dyDescent="0.25">
      <c r="A170" s="19" t="s">
        <v>371</v>
      </c>
      <c r="B170" t="s">
        <v>190</v>
      </c>
      <c r="C170" s="9">
        <f>VLOOKUP(B170,luchthavens!A:G,7,FALSE)</f>
        <v>3</v>
      </c>
      <c r="D170" s="19" t="s">
        <v>1085</v>
      </c>
      <c r="E170" s="19">
        <f>IF(K170&gt;12,0.5,IF(K170&gt;5,1,2))</f>
        <v>2</v>
      </c>
      <c r="F170" s="19">
        <v>0</v>
      </c>
      <c r="G170" s="19">
        <f>IF(I170="Eur",0.75,1.25)</f>
        <v>0.75</v>
      </c>
      <c r="H170" s="19">
        <f>G170*E170</f>
        <v>1.5</v>
      </c>
      <c r="I170" s="9" t="str">
        <f>VLOOKUP($B170,luchthavens!$A$2:$J$479,10,FALSE)</f>
        <v>Eur</v>
      </c>
      <c r="J170" s="10">
        <f>VLOOKUP($B170,luchthavens!$A$2:$K$479,11,FALSE)</f>
        <v>1218.25015188967</v>
      </c>
      <c r="K170" s="21">
        <f>VLOOKUP($B170,luchthavens!$A$2:$M$479,13,FALSE)</f>
        <v>2.3794918843751933</v>
      </c>
      <c r="L170" t="s">
        <v>501</v>
      </c>
      <c r="M170" t="s">
        <v>496</v>
      </c>
      <c r="N170" s="13" t="s">
        <v>722</v>
      </c>
      <c r="O170" s="9" t="str">
        <f>IFERROR(INDEX(maatschappijen!$A$1:$A$1208,MATCH(A170,maatschappijen!$B$1:$B$1208,0)),INDEX(maatschappijen!$A$1:$A$1208,MATCH(A170,maatschappijen!$C$1:$C$1208,0)))</f>
        <v>Transavia Holland</v>
      </c>
      <c r="P170" s="9" t="str">
        <f>VLOOKUP(B170,luchthavens!A$1:F$479,6,FALSE)</f>
        <v>Barcelona</v>
      </c>
      <c r="Q170" s="9" t="str">
        <f>VLOOKUP(N170,vliegtuigtypen!$A$1:$D$479,4,FALSE)</f>
        <v>Embraer 170</v>
      </c>
      <c r="R170" s="21">
        <f>GETPIVOTDATA("Som van Vluchten",$T$3,"Destnaam",$P170)</f>
        <v>6</v>
      </c>
    </row>
    <row r="171" spans="1:18" x14ac:dyDescent="0.25">
      <c r="A171" s="19" t="s">
        <v>372</v>
      </c>
      <c r="B171" t="s">
        <v>202</v>
      </c>
      <c r="C171" s="9">
        <f>VLOOKUP(B171,luchthavens!A:G,7,FALSE)</f>
        <v>3</v>
      </c>
      <c r="D171" s="19" t="s">
        <v>1085</v>
      </c>
      <c r="E171" s="19">
        <f>IF(K171&gt;12,0.5,IF(K171&gt;5,1,2))</f>
        <v>2</v>
      </c>
      <c r="F171" s="19">
        <v>0</v>
      </c>
      <c r="G171" s="19">
        <f>IF(I171="Eur",0.75,1.25)</f>
        <v>0.75</v>
      </c>
      <c r="H171" s="19">
        <f>G171*E171</f>
        <v>1.5</v>
      </c>
      <c r="I171" s="9" t="str">
        <f>VLOOKUP($B171,luchthavens!$A$2:$J$479,10,FALSE)</f>
        <v>Eur</v>
      </c>
      <c r="J171" s="10">
        <f>VLOOKUP($B171,luchthavens!$A$2:$K$479,11,FALSE)</f>
        <v>1446.0233093051877</v>
      </c>
      <c r="K171" s="21">
        <f>VLOOKUP($B171,luchthavens!$A$2:$M$479,13,FALSE)</f>
        <v>2.7059667433374357</v>
      </c>
      <c r="L171" t="s">
        <v>500</v>
      </c>
      <c r="M171" t="s">
        <v>519</v>
      </c>
      <c r="N171" s="13" t="s">
        <v>722</v>
      </c>
      <c r="O171" s="9" t="str">
        <f>IFERROR(INDEX(maatschappijen!$A$1:$A$1208,MATCH(A171,maatschappijen!$B$1:$B$1208,0)),INDEX(maatschappijen!$A$1:$A$1208,MATCH(A171,maatschappijen!$C$1:$C$1208,0)))</f>
        <v>Iberia Airlines</v>
      </c>
      <c r="P171" s="9" t="str">
        <f>VLOOKUP(B171,luchthavens!A$1:F$479,6,FALSE)</f>
        <v>Madrid</v>
      </c>
      <c r="Q171" s="9" t="str">
        <f>VLOOKUP(N171,vliegtuigtypen!$A$1:$D$479,4,FALSE)</f>
        <v>Embraer 170</v>
      </c>
      <c r="R171" s="21">
        <f>GETPIVOTDATA("Som van Vluchten",$T$3,"Destnaam",$P171)</f>
        <v>4</v>
      </c>
    </row>
    <row r="172" spans="1:18" x14ac:dyDescent="0.25">
      <c r="A172" s="19" t="s">
        <v>369</v>
      </c>
      <c r="B172" t="s">
        <v>92</v>
      </c>
      <c r="C172" s="9">
        <f>VLOOKUP(B172,luchthavens!A:G,7,FALSE)</f>
        <v>1</v>
      </c>
      <c r="D172" s="19" t="s">
        <v>1085</v>
      </c>
      <c r="E172" s="19">
        <f>IF(K172&gt;12,0.5,IF(K172&gt;5,1,2))</f>
        <v>2</v>
      </c>
      <c r="F172" s="19">
        <v>0</v>
      </c>
      <c r="G172" s="19">
        <f>IF(I172="Eur",0.75,1.25)</f>
        <v>0.75</v>
      </c>
      <c r="H172" s="19">
        <f>G172*E172</f>
        <v>1.5</v>
      </c>
      <c r="I172" s="9" t="str">
        <f>VLOOKUP($B172,luchthavens!$A$2:$J$479,10,FALSE)</f>
        <v>Eur</v>
      </c>
      <c r="J172" s="10">
        <f>VLOOKUP($B172,luchthavens!$A$2:$K$479,11,FALSE)</f>
        <v>142.49215667400384</v>
      </c>
      <c r="K172" s="21">
        <f>VLOOKUP($B172,luchthavens!$A$2:$M$479,13,FALSE)</f>
        <v>0.83757209123273879</v>
      </c>
      <c r="L172" t="s">
        <v>500</v>
      </c>
      <c r="M172" t="s">
        <v>517</v>
      </c>
      <c r="N172" s="13" t="s">
        <v>722</v>
      </c>
      <c r="O172" s="9" t="str">
        <f>IFERROR(INDEX(maatschappijen!$A$1:$A$1208,MATCH(A172,maatschappijen!$B$1:$B$1208,0)),INDEX(maatschappijen!$A$1:$A$1208,MATCH(A172,maatschappijen!$C$1:$C$1208,0)))</f>
        <v>KLM Royal Dutch Airlines</v>
      </c>
      <c r="P172" s="9" t="str">
        <f>VLOOKUP(B172,luchthavens!A$1:F$479,6,FALSE)</f>
        <v>Dusseldorf</v>
      </c>
      <c r="Q172" s="9" t="str">
        <f>VLOOKUP(N172,vliegtuigtypen!$A$1:$D$479,4,FALSE)</f>
        <v>Embraer 170</v>
      </c>
      <c r="R172" s="21">
        <f>GETPIVOTDATA("Som van Vluchten",$T$3,"Destnaam",$P172)</f>
        <v>2</v>
      </c>
    </row>
    <row r="173" spans="1:18" x14ac:dyDescent="0.25">
      <c r="A173" s="19" t="s">
        <v>369</v>
      </c>
      <c r="B173" t="s">
        <v>99</v>
      </c>
      <c r="C173" s="9">
        <f>VLOOKUP(B173,luchthavens!A:G,7,FALSE)</f>
        <v>1</v>
      </c>
      <c r="D173" s="19" t="s">
        <v>1085</v>
      </c>
      <c r="E173" s="19">
        <f>IF(K173&gt;12,0.5,IF(K173&gt;5,1,2))</f>
        <v>2</v>
      </c>
      <c r="F173" s="19">
        <v>0</v>
      </c>
      <c r="G173" s="19">
        <f>IF(I173="Eur",0.75,1.25)</f>
        <v>0.75</v>
      </c>
      <c r="H173" s="19">
        <f>G173*E173</f>
        <v>1.5</v>
      </c>
      <c r="I173" s="9" t="str">
        <f>VLOOKUP($B173,luchthavens!$A$2:$J$479,10,FALSE)</f>
        <v>Eur</v>
      </c>
      <c r="J173" s="10">
        <f>VLOOKUP($B173,luchthavens!$A$2:$K$479,11,FALSE)</f>
        <v>329.35837714328153</v>
      </c>
      <c r="K173" s="21">
        <f>VLOOKUP($B173,luchthavens!$A$2:$M$479,13,FALSE)</f>
        <v>1.1054136739053702</v>
      </c>
      <c r="L173" t="s">
        <v>500</v>
      </c>
      <c r="M173" t="s">
        <v>517</v>
      </c>
      <c r="N173" s="13" t="s">
        <v>718</v>
      </c>
      <c r="O173" s="9" t="str">
        <f>IFERROR(INDEX(maatschappijen!$A$1:$A$1208,MATCH(A173,maatschappijen!$B$1:$B$1208,0)),INDEX(maatschappijen!$A$1:$A$1208,MATCH(A173,maatschappijen!$C$1:$C$1208,0)))</f>
        <v>KLM Royal Dutch Airlines</v>
      </c>
      <c r="P173" s="9" t="str">
        <f>VLOOKUP(B173,luchthavens!A$1:F$479,6,FALSE)</f>
        <v>Frankfurt</v>
      </c>
      <c r="Q173" s="9" t="str">
        <f>VLOOKUP(N173,vliegtuigtypen!$A$1:$D$479,4,FALSE)</f>
        <v>Embraer 190</v>
      </c>
      <c r="R173" s="21">
        <f>GETPIVOTDATA("Som van Vluchten",$T$3,"Destnaam",$P173)</f>
        <v>6</v>
      </c>
    </row>
    <row r="174" spans="1:18" x14ac:dyDescent="0.25">
      <c r="A174" s="19" t="s">
        <v>369</v>
      </c>
      <c r="B174" t="s">
        <v>96</v>
      </c>
      <c r="C174" s="9">
        <f>VLOOKUP(B174,luchthavens!A:G,7,FALSE)</f>
        <v>1</v>
      </c>
      <c r="D174" s="19" t="s">
        <v>1085</v>
      </c>
      <c r="E174" s="19">
        <f>IF(K174&gt;12,0.5,IF(K174&gt;5,1,2))</f>
        <v>2</v>
      </c>
      <c r="F174" s="19">
        <v>0</v>
      </c>
      <c r="G174" s="19">
        <f>IF(I174="Eur",0.75,1.25)</f>
        <v>0.75</v>
      </c>
      <c r="H174" s="19">
        <f>G174*E174</f>
        <v>1.5</v>
      </c>
      <c r="I174" s="9" t="str">
        <f>VLOOKUP($B174,luchthavens!$A$2:$J$479,10,FALSE)</f>
        <v>Eur</v>
      </c>
      <c r="J174" s="10">
        <f>VLOOKUP($B174,luchthavens!$A$2:$K$479,11,FALSE)</f>
        <v>628.17586285687719</v>
      </c>
      <c r="K174" s="21">
        <f>VLOOKUP($B174,luchthavens!$A$2:$M$479,13,FALSE)</f>
        <v>1.5337187367615239</v>
      </c>
      <c r="L174" t="s">
        <v>500</v>
      </c>
      <c r="M174" t="s">
        <v>518</v>
      </c>
      <c r="N174" s="13" t="s">
        <v>718</v>
      </c>
      <c r="O174" s="9" t="str">
        <f>IFERROR(INDEX(maatschappijen!$A$1:$A$1208,MATCH(A174,maatschappijen!$B$1:$B$1208,0)),INDEX(maatschappijen!$A$1:$A$1208,MATCH(A174,maatschappijen!$C$1:$C$1208,0)))</f>
        <v>KLM Royal Dutch Airlines</v>
      </c>
      <c r="P174" s="9" t="str">
        <f>VLOOKUP(B174,luchthavens!A$1:F$479,6,FALSE)</f>
        <v>Munich</v>
      </c>
      <c r="Q174" s="9" t="str">
        <f>VLOOKUP(N174,vliegtuigtypen!$A$1:$D$479,4,FALSE)</f>
        <v>Embraer 190</v>
      </c>
      <c r="R174" s="21">
        <f>GETPIVOTDATA("Som van Vluchten",$T$3,"Destnaam",$P174)</f>
        <v>4</v>
      </c>
    </row>
    <row r="175" spans="1:18" x14ac:dyDescent="0.25">
      <c r="A175" s="13" t="s">
        <v>392</v>
      </c>
      <c r="B175" t="s">
        <v>144</v>
      </c>
      <c r="C175" s="9">
        <f>VLOOKUP(B175,luchthavens!A:G,7,FALSE)</f>
        <v>4</v>
      </c>
      <c r="D175" s="19" t="s">
        <v>1085</v>
      </c>
      <c r="E175" s="19">
        <f>IF(K175&gt;12,0.5,IF(K175&gt;5,1,2))</f>
        <v>2</v>
      </c>
      <c r="F175" s="19">
        <v>0</v>
      </c>
      <c r="G175" s="19">
        <f>IF(I175="Eur",0.75,1.25)</f>
        <v>0.75</v>
      </c>
      <c r="H175" s="19">
        <f>G175*E175</f>
        <v>1.5</v>
      </c>
      <c r="I175" s="9" t="str">
        <f>VLOOKUP($B175,luchthavens!$A$2:$J$479,10,FALSE)</f>
        <v>Eur</v>
      </c>
      <c r="J175" s="10">
        <f>VLOOKUP($B175,luchthavens!$A$2:$K$479,11,FALSE)</f>
        <v>1947.2136342664132</v>
      </c>
      <c r="K175" s="21">
        <f>VLOOKUP($B175,luchthavens!$A$2:$M$479,13,FALSE)</f>
        <v>3.4243395424485255</v>
      </c>
      <c r="L175" t="s">
        <v>501</v>
      </c>
      <c r="M175" t="s">
        <v>508</v>
      </c>
      <c r="N175" s="13" t="s">
        <v>718</v>
      </c>
      <c r="O175" s="9" t="str">
        <f>IFERROR(INDEX(maatschappijen!$A$1:$A$1208,MATCH(A175,maatschappijen!$B$1:$B$1208,0)),INDEX(maatschappijen!$A$1:$A$1208,MATCH(A175,maatschappijen!$C$1:$C$1208,0)))</f>
        <v>Air Malta</v>
      </c>
      <c r="P175" s="9" t="str">
        <f>VLOOKUP(B175,luchthavens!A$1:F$479,6,FALSE)</f>
        <v>Malta</v>
      </c>
      <c r="Q175" s="9" t="str">
        <f>VLOOKUP(N175,vliegtuigtypen!$A$1:$D$479,4,FALSE)</f>
        <v>Embraer 190</v>
      </c>
      <c r="R175" s="21">
        <f>GETPIVOTDATA("Som van Vluchten",$T$3,"Destnaam",$P175)</f>
        <v>4</v>
      </c>
    </row>
    <row r="176" spans="1:18" x14ac:dyDescent="0.25">
      <c r="A176" s="13" t="s">
        <v>400</v>
      </c>
      <c r="B176" t="s">
        <v>167</v>
      </c>
      <c r="C176" s="9">
        <f>VLOOKUP(B176,luchthavens!A:G,7,FALSE)</f>
        <v>1</v>
      </c>
      <c r="D176" s="19" t="s">
        <v>1085</v>
      </c>
      <c r="E176" s="19">
        <f>IF(K176&gt;12,0.5,IF(K176&gt;5,1,2))</f>
        <v>2</v>
      </c>
      <c r="F176" s="19">
        <v>0</v>
      </c>
      <c r="G176" s="19">
        <f>IF(I176="Eur",0.75,1.25)</f>
        <v>0.75</v>
      </c>
      <c r="H176" s="19">
        <f>G176*E176</f>
        <v>1.5</v>
      </c>
      <c r="I176" s="9" t="str">
        <f>VLOOKUP($B176,luchthavens!$A$2:$J$479,10,FALSE)</f>
        <v>Eur</v>
      </c>
      <c r="J176" s="10">
        <f>VLOOKUP($B176,luchthavens!$A$2:$K$479,11,FALSE)</f>
        <v>1080.6951171665173</v>
      </c>
      <c r="K176" s="21">
        <f>VLOOKUP($B176,luchthavens!$A$2:$M$479,13,FALSE)</f>
        <v>2.1823296679386748</v>
      </c>
      <c r="L176" t="s">
        <v>502</v>
      </c>
      <c r="M176" t="s">
        <v>514</v>
      </c>
      <c r="N176" s="13" t="s">
        <v>718</v>
      </c>
      <c r="O176" s="9" t="str">
        <f>IFERROR(INDEX(maatschappijen!$A$1:$A$1208,MATCH(A176,maatschappijen!$B$1:$B$1208,0)),INDEX(maatschappijen!$A$1:$A$1208,MATCH(A176,maatschappijen!$C$1:$C$1208,0)))</f>
        <v>LOT Polish Airlines</v>
      </c>
      <c r="P176" s="9" t="str">
        <f>VLOOKUP(B176,luchthavens!A$1:F$479,6,FALSE)</f>
        <v>Warsaw</v>
      </c>
      <c r="Q176" s="9" t="str">
        <f>VLOOKUP(N176,vliegtuigtypen!$A$1:$D$479,4,FALSE)</f>
        <v>Embraer 190</v>
      </c>
      <c r="R176" s="21">
        <f>GETPIVOTDATA("Som van Vluchten",$T$3,"Destnaam",$P176)</f>
        <v>2</v>
      </c>
    </row>
    <row r="177" spans="1:18" x14ac:dyDescent="0.25">
      <c r="A177" s="13" t="s">
        <v>301</v>
      </c>
      <c r="B177" t="s">
        <v>13</v>
      </c>
      <c r="C177" s="9">
        <f>VLOOKUP(B177,luchthavens!A:G,7,FALSE)</f>
        <v>2</v>
      </c>
      <c r="D177" s="19" t="s">
        <v>1085</v>
      </c>
      <c r="E177" s="19">
        <f>IF(K177&gt;12,0.5,IF(K177&gt;5,1,2))</f>
        <v>2</v>
      </c>
      <c r="F177" s="19">
        <v>0</v>
      </c>
      <c r="G177" s="19">
        <f>IF(I177="Eur",0.75,1.25)</f>
        <v>0.75</v>
      </c>
      <c r="H177" s="19">
        <f>G177*E177</f>
        <v>1.5</v>
      </c>
      <c r="I177" s="9" t="str">
        <f>VLOOKUP($B177,luchthavens!$A$2:$J$479,10,FALSE)</f>
        <v>Eur</v>
      </c>
      <c r="J177" s="10">
        <f>VLOOKUP($B177,luchthavens!$A$2:$K$479,11,FALSE)</f>
        <v>926.42183642768862</v>
      </c>
      <c r="K177" s="21">
        <f>VLOOKUP($B177,luchthavens!$A$2:$M$479,13,FALSE)</f>
        <v>1.9612046322130203</v>
      </c>
      <c r="L177" t="s">
        <v>502</v>
      </c>
      <c r="M177" t="s">
        <v>516</v>
      </c>
      <c r="N177" s="13" t="s">
        <v>718</v>
      </c>
      <c r="O177" s="9" t="str">
        <f>IFERROR(INDEX(maatschappijen!$A$1:$A$1208,MATCH(A177,maatschappijen!$B$1:$B$1208,0)),INDEX(maatschappijen!$A$1:$A$1208,MATCH(A177,maatschappijen!$C$1:$C$1208,0)))</f>
        <v>Austrian Airlines</v>
      </c>
      <c r="P177" s="9" t="str">
        <f>VLOOKUP(B177,luchthavens!A$1:F$479,6,FALSE)</f>
        <v>Vienna</v>
      </c>
      <c r="Q177" s="9" t="str">
        <f>VLOOKUP(N177,vliegtuigtypen!$A$1:$D$479,4,FALSE)</f>
        <v>Embraer 190</v>
      </c>
      <c r="R177" s="21">
        <f>GETPIVOTDATA("Som van Vluchten",$T$3,"Destnaam",$P177)</f>
        <v>4</v>
      </c>
    </row>
    <row r="178" spans="1:18" x14ac:dyDescent="0.25">
      <c r="A178" s="19" t="s">
        <v>402</v>
      </c>
      <c r="B178" t="s">
        <v>60</v>
      </c>
      <c r="C178" s="9">
        <f>VLOOKUP(B178,luchthavens!A:G,7,FALSE)</f>
        <v>3</v>
      </c>
      <c r="D178" s="19" t="s">
        <v>1085</v>
      </c>
      <c r="E178" s="19">
        <f>IF(K178&gt;12,0.5,IF(K178&gt;5,1,2))</f>
        <v>2</v>
      </c>
      <c r="F178" s="19">
        <v>0</v>
      </c>
      <c r="G178" s="19">
        <f>IF(I178="Eur",0.75,1.25)</f>
        <v>0.75</v>
      </c>
      <c r="H178" s="19">
        <f>G178*E178</f>
        <v>1.5</v>
      </c>
      <c r="I178" s="9" t="str">
        <f>VLOOKUP($B178,luchthavens!$A$2:$J$479,10,FALSE)</f>
        <v>Eur</v>
      </c>
      <c r="J178" s="10">
        <f>VLOOKUP($B178,luchthavens!$A$2:$K$479,11,FALSE)</f>
        <v>1063.0459911972405</v>
      </c>
      <c r="K178" s="21">
        <f>VLOOKUP($B178,luchthavens!$A$2:$M$479,13,FALSE)</f>
        <v>2.157032587382711</v>
      </c>
      <c r="L178" t="s">
        <v>501</v>
      </c>
      <c r="M178" t="s">
        <v>509</v>
      </c>
      <c r="N178" s="13" t="s">
        <v>718</v>
      </c>
      <c r="O178" s="9" t="str">
        <f>IFERROR(INDEX(maatschappijen!$A$1:$A$1208,MATCH(A178,maatschappijen!$B$1:$B$1208,0)),INDEX(maatschappijen!$A$1:$A$1208,MATCH(A178,maatschappijen!$C$1:$C$1208,0)))</f>
        <v>Croatia Airlines</v>
      </c>
      <c r="P178" s="9" t="str">
        <f>VLOOKUP(B178,luchthavens!A$1:F$479,6,FALSE)</f>
        <v>Zagreb</v>
      </c>
      <c r="Q178" s="9" t="str">
        <f>VLOOKUP(N178,vliegtuigtypen!$A$1:$D$479,4,FALSE)</f>
        <v>Embraer 190</v>
      </c>
      <c r="R178" s="21">
        <f>GETPIVOTDATA("Som van Vluchten",$T$3,"Destnaam",$P178)</f>
        <v>2</v>
      </c>
    </row>
    <row r="179" spans="1:18" x14ac:dyDescent="0.25">
      <c r="A179" s="19" t="s">
        <v>307</v>
      </c>
      <c r="B179" t="s">
        <v>141</v>
      </c>
      <c r="C179" s="9">
        <f>VLOOKUP(B179,luchthavens!A:G,7,FALSE)</f>
        <v>1</v>
      </c>
      <c r="D179" s="19" t="s">
        <v>1085</v>
      </c>
      <c r="E179" s="19">
        <f>IF(K179&gt;12,0.5,IF(K179&gt;5,1,2))</f>
        <v>2</v>
      </c>
      <c r="F179" s="19">
        <v>0</v>
      </c>
      <c r="G179" s="19">
        <f>IF(I179="Eur",0.75,1.25)</f>
        <v>0.75</v>
      </c>
      <c r="H179" s="19">
        <f>G179*E179</f>
        <v>1.5</v>
      </c>
      <c r="I179" s="9" t="str">
        <f>VLOOKUP($B179,luchthavens!$A$2:$J$479,10,FALSE)</f>
        <v>Eur</v>
      </c>
      <c r="J179" s="10">
        <f>VLOOKUP($B179,luchthavens!$A$2:$K$479,11,FALSE)</f>
        <v>1364.4999242805475</v>
      </c>
      <c r="K179" s="21">
        <f>VLOOKUP($B179,luchthavens!$A$2:$M$479,13,FALSE)</f>
        <v>2.5891165581354509</v>
      </c>
      <c r="L179" t="s">
        <v>502</v>
      </c>
      <c r="M179" t="s">
        <v>516</v>
      </c>
      <c r="N179" s="13" t="s">
        <v>701</v>
      </c>
      <c r="O179" s="9" t="str">
        <f>IFERROR(INDEX(maatschappijen!$A$1:$A$1208,MATCH(A179,maatschappijen!$B$1:$B$1208,0)),INDEX(maatschappijen!$A$1:$A$1208,MATCH(A179,maatschappijen!$C$1:$C$1208,0)))</f>
        <v>Air Baltic</v>
      </c>
      <c r="P179" s="9" t="str">
        <f>VLOOKUP(B179,luchthavens!A$1:F$479,6,FALSE)</f>
        <v>Vilnius</v>
      </c>
      <c r="Q179" s="9" t="str">
        <f>VLOOKUP(N179,vliegtuigtypen!$A$1:$D$479,4,FALSE)</f>
        <v>Fokker 70</v>
      </c>
      <c r="R179" s="21">
        <f>GETPIVOTDATA("Som van Vluchten",$T$3,"Destnaam",$P179)</f>
        <v>2</v>
      </c>
    </row>
    <row r="180" spans="1:18" x14ac:dyDescent="0.25">
      <c r="A180" s="13" t="s">
        <v>370</v>
      </c>
      <c r="B180" t="s">
        <v>196</v>
      </c>
      <c r="C180" s="9">
        <f>VLOOKUP(B180,luchthavens!A:G,7,FALSE)</f>
        <v>4</v>
      </c>
      <c r="D180" s="19" t="s">
        <v>1086</v>
      </c>
      <c r="E180" s="19">
        <f>IF(K180&gt;12,0.5,IF(K180&gt;5,1,2))</f>
        <v>2</v>
      </c>
      <c r="F180" s="19">
        <v>0</v>
      </c>
      <c r="G180" s="19">
        <f>IF(I180="Eur",0.75,1.25)</f>
        <v>0.75</v>
      </c>
      <c r="H180" s="19">
        <f>G180*E180</f>
        <v>1.5</v>
      </c>
      <c r="I180" s="9" t="str">
        <f>VLOOKUP($B180,luchthavens!$A$2:$J$479,10,FALSE)</f>
        <v>Eur</v>
      </c>
      <c r="J180" s="10">
        <f>VLOOKUP($B180,luchthavens!$A$2:$K$479,11,FALSE)</f>
        <v>2998.2353495276038</v>
      </c>
      <c r="K180" s="21">
        <f>VLOOKUP($B180,luchthavens!$A$2:$M$479,13,FALSE)</f>
        <v>4.9308040009895651</v>
      </c>
      <c r="L180" t="s">
        <v>501</v>
      </c>
      <c r="M180" t="s">
        <v>506</v>
      </c>
      <c r="N180" s="13" t="s">
        <v>701</v>
      </c>
      <c r="O180" s="9" t="str">
        <f>IFERROR(INDEX(maatschappijen!$A$1:$A$1208,MATCH(A180,maatschappijen!$B$1:$B$1208,0)),INDEX(maatschappijen!$A$1:$A$1208,MATCH(A180,maatschappijen!$C$1:$C$1208,0)))</f>
        <v>Ryanair</v>
      </c>
      <c r="P180" s="9" t="str">
        <f>VLOOKUP(B180,luchthavens!A$1:F$479,6,FALSE)</f>
        <v>Lanzarote</v>
      </c>
      <c r="Q180" s="9" t="str">
        <f>VLOOKUP(N180,vliegtuigtypen!$A$1:$D$479,4,FALSE)</f>
        <v>Fokker 70</v>
      </c>
      <c r="R180" s="21">
        <f>GETPIVOTDATA("Som van Vluchten",$T$3,"Destnaam",$P180)</f>
        <v>6</v>
      </c>
    </row>
    <row r="181" spans="1:18" x14ac:dyDescent="0.25">
      <c r="A181" s="19" t="s">
        <v>370</v>
      </c>
      <c r="B181" t="s">
        <v>144</v>
      </c>
      <c r="C181" s="9">
        <f>VLOOKUP(B181,luchthavens!A:G,7,FALSE)</f>
        <v>4</v>
      </c>
      <c r="D181" s="19" t="s">
        <v>1086</v>
      </c>
      <c r="E181" s="19">
        <f>IF(K181&gt;12,0.5,IF(K181&gt;5,1,2))</f>
        <v>2</v>
      </c>
      <c r="F181" s="19">
        <v>0</v>
      </c>
      <c r="G181" s="19">
        <f>IF(I181="Eur",0.75,1.25)</f>
        <v>0.75</v>
      </c>
      <c r="H181" s="19">
        <f>G181*E181</f>
        <v>1.5</v>
      </c>
      <c r="I181" s="9" t="str">
        <f>VLOOKUP($B181,luchthavens!$A$2:$J$479,10,FALSE)</f>
        <v>Eur</v>
      </c>
      <c r="J181" s="10">
        <f>VLOOKUP($B181,luchthavens!$A$2:$K$479,11,FALSE)</f>
        <v>1947.2136342664132</v>
      </c>
      <c r="K181" s="21">
        <f>VLOOKUP($B181,luchthavens!$A$2:$M$479,13,FALSE)</f>
        <v>3.4243395424485255</v>
      </c>
      <c r="L181" t="s">
        <v>501</v>
      </c>
      <c r="M181" t="s">
        <v>506</v>
      </c>
      <c r="N181" s="13" t="s">
        <v>701</v>
      </c>
      <c r="O181" s="9" t="str">
        <f>IFERROR(INDEX(maatschappijen!$A$1:$A$1208,MATCH(A181,maatschappijen!$B$1:$B$1208,0)),INDEX(maatschappijen!$A$1:$A$1208,MATCH(A181,maatschappijen!$C$1:$C$1208,0)))</f>
        <v>Ryanair</v>
      </c>
      <c r="P181" s="9" t="str">
        <f>VLOOKUP(B181,luchthavens!A$1:F$479,6,FALSE)</f>
        <v>Malta</v>
      </c>
      <c r="Q181" s="9" t="str">
        <f>VLOOKUP(N181,vliegtuigtypen!$A$1:$D$479,4,FALSE)</f>
        <v>Fokker 70</v>
      </c>
      <c r="R181" s="21">
        <f>GETPIVOTDATA("Som van Vluchten",$T$3,"Destnaam",$P181)</f>
        <v>4</v>
      </c>
    </row>
    <row r="182" spans="1:18" x14ac:dyDescent="0.25">
      <c r="A182" s="19" t="s">
        <v>369</v>
      </c>
      <c r="B182" t="s">
        <v>404</v>
      </c>
      <c r="C182" s="9">
        <f>VLOOKUP(B182,luchthavens!A:G,7,FALSE)</f>
        <v>2</v>
      </c>
      <c r="D182" s="19" t="s">
        <v>1085</v>
      </c>
      <c r="E182" s="19">
        <f>IF(K182&gt;12,0.5,IF(K182&gt;5,1,2))</f>
        <v>2</v>
      </c>
      <c r="F182" s="19">
        <v>0</v>
      </c>
      <c r="G182" s="19">
        <f>IF(I182="Eur",0.75,1.25)</f>
        <v>0.75</v>
      </c>
      <c r="H182" s="19">
        <f>G182*E182</f>
        <v>1.5</v>
      </c>
      <c r="I182" s="9" t="str">
        <f>VLOOKUP($B182,luchthavens!$A$2:$J$479,10,FALSE)</f>
        <v>Eur</v>
      </c>
      <c r="J182" s="10">
        <f>VLOOKUP($B182,luchthavens!$A$2:$K$479,11,FALSE)</f>
        <v>558.40517989215277</v>
      </c>
      <c r="K182" s="21">
        <f>VLOOKUP($B182,luchthavens!$A$2:$M$479,13,FALSE)</f>
        <v>1.4337140911787525</v>
      </c>
      <c r="L182" t="s">
        <v>500</v>
      </c>
      <c r="M182" t="s">
        <v>518</v>
      </c>
      <c r="N182" s="13" t="s">
        <v>701</v>
      </c>
      <c r="O182" s="9" t="str">
        <f>IFERROR(INDEX(maatschappijen!$A$1:$A$1208,MATCH(A182,maatschappijen!$B$1:$B$1208,0)),INDEX(maatschappijen!$A$1:$A$1208,MATCH(A182,maatschappijen!$C$1:$C$1208,0)))</f>
        <v>KLM Royal Dutch Airlines</v>
      </c>
      <c r="P182" s="9" t="str">
        <f>VLOOKUP(B182,luchthavens!A$1:F$479,6,FALSE)</f>
        <v>Berlin</v>
      </c>
      <c r="Q182" s="9" t="str">
        <f>VLOOKUP(N182,vliegtuigtypen!$A$1:$D$479,4,FALSE)</f>
        <v>Fokker 70</v>
      </c>
      <c r="R182" s="21">
        <f>GETPIVOTDATA("Som van Vluchten",$T$3,"Destnaam",$P182)</f>
        <v>6</v>
      </c>
    </row>
    <row r="183" spans="1:18" x14ac:dyDescent="0.25">
      <c r="A183" s="19" t="s">
        <v>464</v>
      </c>
      <c r="B183" t="s">
        <v>22</v>
      </c>
      <c r="C183" s="9">
        <f>VLOOKUP(B183,luchthavens!A:G,7,FALSE)</f>
        <v>1</v>
      </c>
      <c r="D183" s="19" t="s">
        <v>1085</v>
      </c>
      <c r="E183" s="19">
        <f>IF(K183&gt;12,0.5,IF(K183&gt;5,1,2))</f>
        <v>2</v>
      </c>
      <c r="F183" s="19">
        <v>0</v>
      </c>
      <c r="G183" s="19">
        <f>IF(I183="Eur",0.75,1.25)</f>
        <v>0.75</v>
      </c>
      <c r="H183" s="19">
        <f>G183*E183</f>
        <v>1.5</v>
      </c>
      <c r="I183" s="9" t="str">
        <f>VLOOKUP($B183,luchthavens!$A$2:$J$479,10,FALSE)</f>
        <v>Eur</v>
      </c>
      <c r="J183" s="10">
        <f>VLOOKUP($B183,luchthavens!$A$2:$K$479,11,FALSE)</f>
        <v>135.55158294681547</v>
      </c>
      <c r="K183" s="21">
        <f>VLOOKUP($B183,luchthavens!$A$2:$M$479,13,FALSE)</f>
        <v>0.82762393555710223</v>
      </c>
      <c r="L183" t="s">
        <v>501</v>
      </c>
      <c r="M183" t="s">
        <v>510</v>
      </c>
      <c r="N183" s="13" t="s">
        <v>701</v>
      </c>
      <c r="O183" s="9" t="str">
        <f>IFERROR(INDEX(maatschappijen!$A$1:$A$1208,MATCH(A183,maatschappijen!$B$1:$B$1208,0)),INDEX(maatschappijen!$A$1:$A$1208,MATCH(A183,maatschappijen!$C$1:$C$1208,0)))</f>
        <v>Brussels Airlines</v>
      </c>
      <c r="P183" s="9" t="str">
        <f>VLOOKUP(B183,luchthavens!A$1:F$479,6,FALSE)</f>
        <v>Brussels</v>
      </c>
      <c r="Q183" s="9" t="str">
        <f>VLOOKUP(N183,vliegtuigtypen!$A$1:$D$479,4,FALSE)</f>
        <v>Fokker 70</v>
      </c>
      <c r="R183" s="21">
        <f>GETPIVOTDATA("Som van Vluchten",$T$3,"Destnaam",$P183)</f>
        <v>2</v>
      </c>
    </row>
    <row r="184" spans="1:18" x14ac:dyDescent="0.25">
      <c r="A184" s="13" t="s">
        <v>391</v>
      </c>
      <c r="B184" t="s">
        <v>202</v>
      </c>
      <c r="C184" s="9">
        <f>VLOOKUP(B184,luchthavens!A:G,7,FALSE)</f>
        <v>3</v>
      </c>
      <c r="D184" s="19" t="s">
        <v>1086</v>
      </c>
      <c r="E184" s="19">
        <f>IF(K184&gt;12,0.5,IF(K184&gt;5,1,2))</f>
        <v>2</v>
      </c>
      <c r="F184" s="19">
        <v>0</v>
      </c>
      <c r="G184" s="19">
        <f>IF(I184="Eur",0.75,1.25)</f>
        <v>0.75</v>
      </c>
      <c r="H184" s="19">
        <f>G184*E184</f>
        <v>1.5</v>
      </c>
      <c r="I184" s="9" t="str">
        <f>VLOOKUP($B184,luchthavens!$A$2:$J$479,10,FALSE)</f>
        <v>Eur</v>
      </c>
      <c r="J184" s="10">
        <f>VLOOKUP($B184,luchthavens!$A$2:$K$479,11,FALSE)</f>
        <v>1446.0233093051877</v>
      </c>
      <c r="K184" s="21">
        <f>VLOOKUP($B184,luchthavens!$A$2:$M$479,13,FALSE)</f>
        <v>2.7059667433374357</v>
      </c>
      <c r="L184" t="s">
        <v>501</v>
      </c>
      <c r="M184" t="s">
        <v>508</v>
      </c>
      <c r="N184" s="13" t="s">
        <v>701</v>
      </c>
      <c r="O184" s="9" t="str">
        <f>IFERROR(INDEX(maatschappijen!$A$1:$A$1208,MATCH(A184,maatschappijen!$B$1:$B$1208,0)),INDEX(maatschappijen!$A$1:$A$1208,MATCH(A184,maatschappijen!$C$1:$C$1208,0)))</f>
        <v>Air Europa</v>
      </c>
      <c r="P184" s="9" t="str">
        <f>VLOOKUP(B184,luchthavens!A$1:F$479,6,FALSE)</f>
        <v>Madrid</v>
      </c>
      <c r="Q184" s="9" t="str">
        <f>VLOOKUP(N184,vliegtuigtypen!$A$1:$D$479,4,FALSE)</f>
        <v>Fokker 70</v>
      </c>
      <c r="R184" s="21">
        <f>GETPIVOTDATA("Som van Vluchten",$T$3,"Destnaam",$P184)</f>
        <v>4</v>
      </c>
    </row>
    <row r="203" ht="15.75" customHeight="1" x14ac:dyDescent="0.25"/>
  </sheetData>
  <sortState ref="A2:T203">
    <sortCondition ref="N2:N203"/>
    <sortCondition ref="A2:A203"/>
    <sortCondition ref="E2:E203"/>
  </sortState>
  <conditionalFormatting sqref="R2:R184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{9F28B8B2-88CF-494C-9F58-22439869598C}</x14:id>
        </ext>
      </extLst>
    </cfRule>
  </conditionalFormatting>
  <conditionalFormatting pivot="1" sqref="AA71:AA76 AA78:AA82 AA84:AA90 AA92:AA97 AA99:AA10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{AF557F88-C905-47E9-B7BA-8F11FBE4EFD9}</x14:id>
        </ext>
      </extLst>
    </cfRule>
  </conditionalFormatting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28B8B2-88CF-494C-9F58-224398695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R2:R184</xm:sqref>
        </x14:conditionalFormatting>
        <x14:conditionalFormatting xmlns:xm="http://schemas.microsoft.com/office/excel/2006/main" pivot="1">
          <x14:cfRule type="dataBar" id="{AF557F88-C905-47E9-B7BA-8F11FBE4E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AA71:AA76 AA78:AA82 AA84:AA90 AA92:AA97 AA99:AA103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7"/>
  <sheetViews>
    <sheetView topLeftCell="A112" workbookViewId="0">
      <selection activeCell="A151" sqref="A151"/>
    </sheetView>
  </sheetViews>
  <sheetFormatPr defaultRowHeight="15" x14ac:dyDescent="0.25"/>
  <cols>
    <col min="1" max="1" width="30.5703125" style="13" customWidth="1"/>
    <col min="2" max="2" width="6.85546875" style="13" customWidth="1"/>
    <col min="3" max="3" width="8.28515625" style="13" customWidth="1"/>
    <col min="5" max="5" width="15.7109375" style="1" customWidth="1"/>
  </cols>
  <sheetData>
    <row r="1" spans="1:7" x14ac:dyDescent="0.25">
      <c r="A1" s="13" t="s">
        <v>3975</v>
      </c>
      <c r="B1" s="13" t="s">
        <v>967</v>
      </c>
      <c r="C1" s="13" t="s">
        <v>968</v>
      </c>
      <c r="E1" s="1" t="s">
        <v>488</v>
      </c>
      <c r="F1" s="13" t="s">
        <v>4424</v>
      </c>
    </row>
    <row r="2" spans="1:7" x14ac:dyDescent="0.25">
      <c r="A2" s="13" t="s">
        <v>3816</v>
      </c>
      <c r="B2" s="13" t="s">
        <v>1316</v>
      </c>
      <c r="C2" s="13" t="s">
        <v>1092</v>
      </c>
      <c r="E2" s="1">
        <f>IF(D2="F",0,IFERROR(IF(MATCH($B2,routes!A$2:A$398,0),1,0),0)+IFERROR(IF(MATCH($C2,routes!A$2:A$398,0),1,0),0))</f>
        <v>0</v>
      </c>
      <c r="F2" s="1">
        <f>IF(D2="F",IFERROR(IF(MATCH($C2,vracht!A$2:A$394,0),1,0),0),0)</f>
        <v>0</v>
      </c>
      <c r="G2" s="1">
        <f>F2+E2</f>
        <v>0</v>
      </c>
    </row>
    <row r="3" spans="1:7" x14ac:dyDescent="0.25">
      <c r="A3" s="13" t="s">
        <v>3788</v>
      </c>
      <c r="B3" s="13" t="s">
        <v>510</v>
      </c>
      <c r="C3" s="13" t="s">
        <v>1092</v>
      </c>
      <c r="E3" s="1">
        <f>IF(D3="F",0,IFERROR(IF(MATCH($B3,routes!A$2:A$398,0),1,0),0)+IFERROR(IF(MATCH($C3,routes!A$2:A$398,0),1,0),0))</f>
        <v>0</v>
      </c>
      <c r="F3" s="1">
        <f>IF(D3="F",IFERROR(IF(MATCH($C3,vracht!A$2:A$394,0),1,0),0),0)</f>
        <v>0</v>
      </c>
      <c r="G3" s="1">
        <f>F3+E3</f>
        <v>0</v>
      </c>
    </row>
    <row r="4" spans="1:7" x14ac:dyDescent="0.25">
      <c r="A4" s="13" t="s">
        <v>3307</v>
      </c>
      <c r="B4" s="13" t="s">
        <v>1573</v>
      </c>
      <c r="C4" s="13" t="s">
        <v>1092</v>
      </c>
      <c r="E4" s="1">
        <f>IF(D4="F",0,IFERROR(IF(MATCH($B4,routes!A$2:A$398,0),1,0),0)+IFERROR(IF(MATCH($C4,routes!A$2:A$398,0),1,0),0))</f>
        <v>0</v>
      </c>
      <c r="F4" s="1">
        <f>IF(D4="F",IFERROR(IF(MATCH($C4,vracht!A$2:A$394,0),1,0),0),0)</f>
        <v>0</v>
      </c>
      <c r="G4" s="1">
        <f>F4+E4</f>
        <v>0</v>
      </c>
    </row>
    <row r="5" spans="1:7" x14ac:dyDescent="0.25">
      <c r="A5" s="13" t="s">
        <v>3215</v>
      </c>
      <c r="B5" s="13" t="s">
        <v>3216</v>
      </c>
      <c r="C5" s="13" t="s">
        <v>1092</v>
      </c>
      <c r="E5" s="1">
        <f>IF(D5="F",0,IFERROR(IF(MATCH($B5,routes!A$2:A$398,0),1,0),0)+IFERROR(IF(MATCH($C5,routes!A$2:A$398,0),1,0),0))</f>
        <v>0</v>
      </c>
      <c r="F5" s="1">
        <f>IF(D5="F",IFERROR(IF(MATCH($C5,vracht!A$2:A$394,0),1,0),0),0)</f>
        <v>0</v>
      </c>
      <c r="G5" s="1">
        <f>F5+E5</f>
        <v>0</v>
      </c>
    </row>
    <row r="6" spans="1:7" x14ac:dyDescent="0.25">
      <c r="A6" s="13" t="s">
        <v>3609</v>
      </c>
      <c r="B6" s="13" t="s">
        <v>1643</v>
      </c>
      <c r="C6" s="13" t="s">
        <v>1092</v>
      </c>
      <c r="E6" s="1">
        <f>IF(D6="F",0,IFERROR(IF(MATCH($B6,routes!A$2:A$398,0),1,0),0)+IFERROR(IF(MATCH($C6,routes!A$2:A$398,0),1,0),0))</f>
        <v>0</v>
      </c>
      <c r="F6" s="1">
        <f>IF(D6="F",IFERROR(IF(MATCH($C6,vracht!A$2:A$394,0),1,0),0),0)</f>
        <v>0</v>
      </c>
      <c r="G6" s="1">
        <f>F6+E6</f>
        <v>0</v>
      </c>
    </row>
    <row r="7" spans="1:7" x14ac:dyDescent="0.25">
      <c r="A7" s="13" t="s">
        <v>3268</v>
      </c>
      <c r="B7" s="13" t="s">
        <v>3269</v>
      </c>
      <c r="C7" s="13" t="s">
        <v>1092</v>
      </c>
      <c r="E7" s="1">
        <f>IF(D7="F",0,IFERROR(IF(MATCH($B7,routes!A$2:A$398,0),1,0),0)+IFERROR(IF(MATCH($C7,routes!A$2:A$398,0),1,0),0))</f>
        <v>0</v>
      </c>
      <c r="F7" s="1">
        <f>IF(D7="F",IFERROR(IF(MATCH($C7,vracht!A$2:A$394,0),1,0),0),0)</f>
        <v>0</v>
      </c>
      <c r="G7" s="1">
        <f>F7+E7</f>
        <v>0</v>
      </c>
    </row>
    <row r="8" spans="1:7" x14ac:dyDescent="0.25">
      <c r="A8" s="13" t="s">
        <v>3228</v>
      </c>
      <c r="B8" s="13" t="s">
        <v>3229</v>
      </c>
      <c r="C8" s="13" t="s">
        <v>1092</v>
      </c>
      <c r="E8" s="1">
        <f>IF(D8="F",0,IFERROR(IF(MATCH($B8,routes!A$2:A$398,0),1,0),0)+IFERROR(IF(MATCH($C8,routes!A$2:A$398,0),1,0),0))</f>
        <v>0</v>
      </c>
      <c r="F8" s="1">
        <f>IF(D8="F",IFERROR(IF(MATCH($C8,vracht!A$2:A$394,0),1,0),0),0)</f>
        <v>0</v>
      </c>
      <c r="G8" s="1">
        <f>F8+E8</f>
        <v>0</v>
      </c>
    </row>
    <row r="9" spans="1:7" x14ac:dyDescent="0.25">
      <c r="A9" s="13" t="s">
        <v>3896</v>
      </c>
      <c r="B9" s="13" t="s">
        <v>2396</v>
      </c>
      <c r="C9" s="13" t="s">
        <v>1092</v>
      </c>
      <c r="E9" s="1">
        <f>IF(D9="F",0,IFERROR(IF(MATCH($B9,routes!A$2:A$398,0),1,0),0)+IFERROR(IF(MATCH($C9,routes!A$2:A$398,0),1,0),0))</f>
        <v>0</v>
      </c>
      <c r="F9" s="1">
        <f>IF(D9="F",IFERROR(IF(MATCH($C9,vracht!A$2:A$394,0),1,0),0),0)</f>
        <v>0</v>
      </c>
      <c r="G9" s="1">
        <f>F9+E9</f>
        <v>0</v>
      </c>
    </row>
    <row r="10" spans="1:7" x14ac:dyDescent="0.25">
      <c r="A10" s="13" t="s">
        <v>3138</v>
      </c>
      <c r="B10" s="13" t="s">
        <v>3139</v>
      </c>
      <c r="C10" s="13" t="s">
        <v>1092</v>
      </c>
      <c r="E10" s="1">
        <f>IF(D10="F",0,IFERROR(IF(MATCH($B10,routes!A$2:A$398,0),1,0),0)+IFERROR(IF(MATCH($C10,routes!A$2:A$398,0),1,0),0))</f>
        <v>0</v>
      </c>
      <c r="F10" s="1">
        <f>IF(D10="F",IFERROR(IF(MATCH($C10,vracht!A$2:A$394,0),1,0),0),0)</f>
        <v>0</v>
      </c>
      <c r="G10" s="1">
        <f>F10+E10</f>
        <v>0</v>
      </c>
    </row>
    <row r="11" spans="1:7" x14ac:dyDescent="0.25">
      <c r="A11" s="13" t="s">
        <v>3192</v>
      </c>
      <c r="B11" s="13" t="s">
        <v>3193</v>
      </c>
      <c r="C11" s="13" t="s">
        <v>1092</v>
      </c>
      <c r="E11" s="1">
        <f>IF(D11="F",0,IFERROR(IF(MATCH($B11,routes!A$2:A$398,0),1,0),0)+IFERROR(IF(MATCH($C11,routes!A$2:A$398,0),1,0),0))</f>
        <v>0</v>
      </c>
      <c r="F11" s="1">
        <f>IF(D11="F",IFERROR(IF(MATCH($C11,vracht!A$2:A$394,0),1,0),0),0)</f>
        <v>0</v>
      </c>
      <c r="G11" s="1">
        <f>F11+E11</f>
        <v>0</v>
      </c>
    </row>
    <row r="12" spans="1:7" x14ac:dyDescent="0.25">
      <c r="A12" s="13" t="s">
        <v>3367</v>
      </c>
      <c r="B12" s="13" t="s">
        <v>2113</v>
      </c>
      <c r="C12" s="13" t="s">
        <v>1092</v>
      </c>
      <c r="E12" s="1">
        <f>IF(D12="F",0,IFERROR(IF(MATCH($B12,routes!A$2:A$398,0),1,0),0)+IFERROR(IF(MATCH($C12,routes!A$2:A$398,0),1,0),0))</f>
        <v>0</v>
      </c>
      <c r="F12" s="1">
        <f>IF(D12="F",IFERROR(IF(MATCH($C12,vracht!A$2:A$394,0),1,0),0),0)</f>
        <v>0</v>
      </c>
      <c r="G12" s="1">
        <f>F12+E12</f>
        <v>0</v>
      </c>
    </row>
    <row r="13" spans="1:7" x14ac:dyDescent="0.25">
      <c r="A13" s="13" t="s">
        <v>3438</v>
      </c>
      <c r="B13" s="13" t="s">
        <v>3439</v>
      </c>
      <c r="C13" s="13" t="s">
        <v>1092</v>
      </c>
      <c r="E13" s="1">
        <f>IF(D13="F",0,IFERROR(IF(MATCH($B13,routes!A$2:A$398,0),1,0),0)+IFERROR(IF(MATCH($C13,routes!A$2:A$398,0),1,0),0))</f>
        <v>0</v>
      </c>
      <c r="F13" s="1">
        <f>IF(D13="F",IFERROR(IF(MATCH($C13,vracht!A$2:A$394,0),1,0),0),0)</f>
        <v>0</v>
      </c>
      <c r="G13" s="1">
        <f>F13+E13</f>
        <v>0</v>
      </c>
    </row>
    <row r="14" spans="1:7" x14ac:dyDescent="0.25">
      <c r="A14" s="13" t="s">
        <v>3516</v>
      </c>
      <c r="B14" s="13" t="s">
        <v>3517</v>
      </c>
      <c r="C14" s="13" t="s">
        <v>1092</v>
      </c>
      <c r="E14" s="1">
        <f>IF(D14="F",0,IFERROR(IF(MATCH($B14,routes!A$2:A$398,0),1,0),0)+IFERROR(IF(MATCH($C14,routes!A$2:A$398,0),1,0),0))</f>
        <v>0</v>
      </c>
      <c r="F14" s="1">
        <f>IF(D14="F",IFERROR(IF(MATCH($C14,vracht!A$2:A$394,0),1,0),0),0)</f>
        <v>0</v>
      </c>
      <c r="G14" s="1">
        <f>F14+E14</f>
        <v>0</v>
      </c>
    </row>
    <row r="15" spans="1:7" x14ac:dyDescent="0.25">
      <c r="A15" s="13" t="s">
        <v>3775</v>
      </c>
      <c r="B15" s="13" t="s">
        <v>3173</v>
      </c>
      <c r="C15" s="13" t="s">
        <v>1092</v>
      </c>
      <c r="E15" s="1">
        <f>IF(D15="F",0,IFERROR(IF(MATCH($B15,routes!A$2:A$398,0),1,0),0)+IFERROR(IF(MATCH($C15,routes!A$2:A$398,0),1,0),0))</f>
        <v>0</v>
      </c>
      <c r="F15" s="1">
        <f>IF(D15="F",IFERROR(IF(MATCH($C15,vracht!A$2:A$394,0),1,0),0),0)</f>
        <v>0</v>
      </c>
      <c r="G15" s="1">
        <f>F15+E15</f>
        <v>0</v>
      </c>
    </row>
    <row r="16" spans="1:7" x14ac:dyDescent="0.25">
      <c r="A16" s="13" t="s">
        <v>3267</v>
      </c>
      <c r="B16" s="13" t="s">
        <v>1658</v>
      </c>
      <c r="C16" s="13" t="s">
        <v>1092</v>
      </c>
      <c r="E16" s="1">
        <f>IF(D16="F",0,IFERROR(IF(MATCH($B16,routes!A$2:A$398,0),1,0),0)+IFERROR(IF(MATCH($C16,routes!A$2:A$398,0),1,0),0))</f>
        <v>0</v>
      </c>
      <c r="F16" s="1">
        <f>IF(D16="F",IFERROR(IF(MATCH($C16,vracht!A$2:A$394,0),1,0),0),0)</f>
        <v>0</v>
      </c>
      <c r="G16" s="1">
        <f>F16+E16</f>
        <v>0</v>
      </c>
    </row>
    <row r="17" spans="1:7" x14ac:dyDescent="0.25">
      <c r="A17" s="13" t="s">
        <v>3286</v>
      </c>
      <c r="B17" s="13" t="s">
        <v>3287</v>
      </c>
      <c r="C17" s="13" t="s">
        <v>1092</v>
      </c>
      <c r="E17" s="1">
        <f>IF(D17="F",0,IFERROR(IF(MATCH($B17,routes!A$2:A$398,0),1,0),0)+IFERROR(IF(MATCH($C17,routes!A$2:A$398,0),1,0),0))</f>
        <v>0</v>
      </c>
      <c r="F17" s="1">
        <f>IF(D17="F",IFERROR(IF(MATCH($C17,vracht!A$2:A$394,0),1,0),0),0)</f>
        <v>0</v>
      </c>
      <c r="G17" s="1">
        <f>F17+E17</f>
        <v>0</v>
      </c>
    </row>
    <row r="18" spans="1:7" x14ac:dyDescent="0.25">
      <c r="A18" s="13" t="s">
        <v>3696</v>
      </c>
      <c r="B18" s="13" t="s">
        <v>1821</v>
      </c>
      <c r="C18" s="13" t="s">
        <v>1092</v>
      </c>
      <c r="E18" s="1">
        <f>IF(D18="F",0,IFERROR(IF(MATCH($B18,routes!A$2:A$398,0),1,0),0)+IFERROR(IF(MATCH($C18,routes!A$2:A$398,0),1,0),0))</f>
        <v>0</v>
      </c>
      <c r="F18" s="1">
        <f>IF(D18="F",IFERROR(IF(MATCH($C18,vracht!A$2:A$394,0),1,0),0),0)</f>
        <v>0</v>
      </c>
      <c r="G18" s="1">
        <f>F18+E18</f>
        <v>0</v>
      </c>
    </row>
    <row r="19" spans="1:7" x14ac:dyDescent="0.25">
      <c r="A19" s="13" t="s">
        <v>3426</v>
      </c>
      <c r="B19" s="13" t="s">
        <v>2521</v>
      </c>
      <c r="C19" s="13" t="s">
        <v>1092</v>
      </c>
      <c r="E19" s="1">
        <f>IF(D19="F",0,IFERROR(IF(MATCH($B19,routes!A$2:A$398,0),1,0),0)+IFERROR(IF(MATCH($C19,routes!A$2:A$398,0),1,0),0))</f>
        <v>0</v>
      </c>
      <c r="F19" s="1">
        <f>IF(D19="F",IFERROR(IF(MATCH($C19,vracht!A$2:A$394,0),1,0),0),0)</f>
        <v>0</v>
      </c>
      <c r="G19" s="1">
        <f>F19+E19</f>
        <v>0</v>
      </c>
    </row>
    <row r="20" spans="1:7" x14ac:dyDescent="0.25">
      <c r="A20" s="13" t="s">
        <v>3377</v>
      </c>
      <c r="B20" s="13" t="s">
        <v>3378</v>
      </c>
      <c r="C20" s="13" t="s">
        <v>1092</v>
      </c>
      <c r="E20" s="1">
        <f>IF(D20="F",0,IFERROR(IF(MATCH($B20,routes!A$2:A$398,0),1,0),0)+IFERROR(IF(MATCH($C20,routes!A$2:A$398,0),1,0),0))</f>
        <v>0</v>
      </c>
      <c r="F20" s="1">
        <f>IF(D20="F",IFERROR(IF(MATCH($C20,vracht!A$2:A$394,0),1,0),0),0)</f>
        <v>0</v>
      </c>
      <c r="G20" s="1">
        <f>F20+E20</f>
        <v>0</v>
      </c>
    </row>
    <row r="21" spans="1:7" x14ac:dyDescent="0.25">
      <c r="A21" s="13" t="s">
        <v>3593</v>
      </c>
      <c r="B21" s="13" t="s">
        <v>3594</v>
      </c>
      <c r="C21" s="13" t="s">
        <v>1092</v>
      </c>
      <c r="E21" s="1">
        <f>IF(D21="F",0,IFERROR(IF(MATCH($B21,routes!A$2:A$398,0),1,0),0)+IFERROR(IF(MATCH($C21,routes!A$2:A$398,0),1,0),0))</f>
        <v>0</v>
      </c>
      <c r="F21" s="1">
        <f>IF(D21="F",IFERROR(IF(MATCH($C21,vracht!A$2:A$394,0),1,0),0),0)</f>
        <v>0</v>
      </c>
      <c r="G21" s="1">
        <f>F21+E21</f>
        <v>0</v>
      </c>
    </row>
    <row r="22" spans="1:7" x14ac:dyDescent="0.25">
      <c r="A22" s="13" t="s">
        <v>3440</v>
      </c>
      <c r="B22" s="13" t="s">
        <v>1380</v>
      </c>
      <c r="C22" s="13" t="s">
        <v>1092</v>
      </c>
      <c r="E22" s="1">
        <f>IF(D22="F",0,IFERROR(IF(MATCH($B22,routes!A$2:A$398,0),1,0),0)+IFERROR(IF(MATCH($C22,routes!A$2:A$398,0),1,0),0))</f>
        <v>0</v>
      </c>
      <c r="F22" s="1">
        <f>IF(D22="F",IFERROR(IF(MATCH($C22,vracht!A$2:A$394,0),1,0),0),0)</f>
        <v>0</v>
      </c>
      <c r="G22" s="1">
        <f>F22+E22</f>
        <v>0</v>
      </c>
    </row>
    <row r="23" spans="1:7" x14ac:dyDescent="0.25">
      <c r="A23" s="13" t="s">
        <v>3281</v>
      </c>
      <c r="B23" s="13" t="s">
        <v>3987</v>
      </c>
      <c r="C23" s="13" t="s">
        <v>1092</v>
      </c>
      <c r="E23" s="1">
        <f>IF(D23="F",0,IFERROR(IF(MATCH($B23,routes!A$2:A$398,0),1,0),0)+IFERROR(IF(MATCH($C23,routes!A$2:A$398,0),1,0),0))</f>
        <v>0</v>
      </c>
      <c r="F23" s="1">
        <f>IF(D23="F",IFERROR(IF(MATCH($C23,vracht!A$2:A$394,0),1,0),0),0)</f>
        <v>0</v>
      </c>
      <c r="G23" s="1">
        <f>F23+E23</f>
        <v>0</v>
      </c>
    </row>
    <row r="24" spans="1:7" x14ac:dyDescent="0.25">
      <c r="A24" s="13" t="s">
        <v>3799</v>
      </c>
      <c r="B24" s="13" t="s">
        <v>3800</v>
      </c>
      <c r="C24" s="13" t="s">
        <v>1092</v>
      </c>
      <c r="E24" s="1">
        <f>IF(D24="F",0,IFERROR(IF(MATCH($B24,routes!A$2:A$398,0),1,0),0)+IFERROR(IF(MATCH($C24,routes!A$2:A$398,0),1,0),0))</f>
        <v>0</v>
      </c>
      <c r="F24" s="1">
        <f>IF(D24="F",IFERROR(IF(MATCH($C24,vracht!A$2:A$394,0),1,0),0),0)</f>
        <v>0</v>
      </c>
      <c r="G24" s="1">
        <f>F24+E24</f>
        <v>0</v>
      </c>
    </row>
    <row r="25" spans="1:7" x14ac:dyDescent="0.25">
      <c r="A25" s="13" t="s">
        <v>3332</v>
      </c>
      <c r="B25" s="13" t="s">
        <v>3333</v>
      </c>
      <c r="C25" s="13" t="s">
        <v>1092</v>
      </c>
      <c r="E25" s="1">
        <f>IF(D25="F",0,IFERROR(IF(MATCH($B25,routes!A$2:A$398,0),1,0),0)+IFERROR(IF(MATCH($C25,routes!A$2:A$398,0),1,0),0))</f>
        <v>0</v>
      </c>
      <c r="F25" s="1">
        <f>IF(D25="F",IFERROR(IF(MATCH($C25,vracht!A$2:A$394,0),1,0),0),0)</f>
        <v>0</v>
      </c>
      <c r="G25" s="1">
        <f>F25+E25</f>
        <v>0</v>
      </c>
    </row>
    <row r="26" spans="1:7" x14ac:dyDescent="0.25">
      <c r="A26" s="13" t="s">
        <v>3654</v>
      </c>
      <c r="B26" s="13" t="s">
        <v>3655</v>
      </c>
      <c r="C26" s="13" t="s">
        <v>1092</v>
      </c>
      <c r="E26" s="1">
        <f>IF(D26="F",0,IFERROR(IF(MATCH($B26,routes!A$2:A$398,0),1,0),0)+IFERROR(IF(MATCH($C26,routes!A$2:A$398,0),1,0),0))</f>
        <v>0</v>
      </c>
      <c r="F26" s="1">
        <f>IF(D26="F",IFERROR(IF(MATCH($C26,vracht!A$2:A$394,0),1,0),0),0)</f>
        <v>0</v>
      </c>
      <c r="G26" s="1">
        <f>F26+E26</f>
        <v>0</v>
      </c>
    </row>
    <row r="27" spans="1:7" x14ac:dyDescent="0.25">
      <c r="A27" s="13" t="s">
        <v>3598</v>
      </c>
      <c r="B27" s="13" t="s">
        <v>1465</v>
      </c>
      <c r="C27" s="13" t="s">
        <v>1092</v>
      </c>
      <c r="E27" s="1">
        <f>IF(D27="F",0,IFERROR(IF(MATCH($B27,routes!A$2:A$398,0),1,0),0)+IFERROR(IF(MATCH($C27,routes!A$2:A$398,0),1,0),0))</f>
        <v>0</v>
      </c>
      <c r="F27" s="1">
        <f>IF(D27="F",IFERROR(IF(MATCH($C27,vracht!A$2:A$394,0),1,0),0),0)</f>
        <v>0</v>
      </c>
      <c r="G27" s="1">
        <f>F27+E27</f>
        <v>0</v>
      </c>
    </row>
    <row r="28" spans="1:7" x14ac:dyDescent="0.25">
      <c r="A28" s="13" t="s">
        <v>3471</v>
      </c>
      <c r="B28" s="13" t="s">
        <v>1708</v>
      </c>
      <c r="C28" s="13" t="s">
        <v>1092</v>
      </c>
      <c r="E28" s="1">
        <f>IF(D28="F",0,IFERROR(IF(MATCH($B28,routes!A$2:A$398,0),1,0),0)+IFERROR(IF(MATCH($C28,routes!A$2:A$398,0),1,0),0))</f>
        <v>0</v>
      </c>
      <c r="F28" s="1">
        <f>IF(D28="F",IFERROR(IF(MATCH($C28,vracht!A$2:A$394,0),1,0),0),0)</f>
        <v>0</v>
      </c>
      <c r="G28" s="1">
        <f>F28+E28</f>
        <v>0</v>
      </c>
    </row>
    <row r="29" spans="1:7" x14ac:dyDescent="0.25">
      <c r="A29" s="13" t="s">
        <v>3160</v>
      </c>
      <c r="B29" s="13" t="s">
        <v>3161</v>
      </c>
      <c r="C29" s="13" t="s">
        <v>1092</v>
      </c>
      <c r="E29" s="1">
        <f>IF(D29="F",0,IFERROR(IF(MATCH($B29,routes!A$2:A$398,0),1,0),0)+IFERROR(IF(MATCH($C29,routes!A$2:A$398,0),1,0),0))</f>
        <v>0</v>
      </c>
      <c r="F29" s="1">
        <f>IF(D29="F",IFERROR(IF(MATCH($C29,vracht!A$2:A$394,0),1,0),0),0)</f>
        <v>0</v>
      </c>
      <c r="G29" s="1">
        <f>F29+E29</f>
        <v>0</v>
      </c>
    </row>
    <row r="30" spans="1:7" x14ac:dyDescent="0.25">
      <c r="A30" s="13" t="s">
        <v>3320</v>
      </c>
      <c r="B30" s="13" t="s">
        <v>3321</v>
      </c>
      <c r="C30" s="13" t="s">
        <v>1092</v>
      </c>
      <c r="E30" s="1">
        <f>IF(D30="F",0,IFERROR(IF(MATCH($B30,routes!A$2:A$398,0),1,0),0)+IFERROR(IF(MATCH($C30,routes!A$2:A$398,0),1,0),0))</f>
        <v>0</v>
      </c>
      <c r="F30" s="1">
        <f>IF(D30="F",IFERROR(IF(MATCH($C30,vracht!A$2:A$394,0),1,0),0),0)</f>
        <v>0</v>
      </c>
      <c r="G30" s="1">
        <f>F30+E30</f>
        <v>0</v>
      </c>
    </row>
    <row r="31" spans="1:7" x14ac:dyDescent="0.25">
      <c r="A31" s="13" t="s">
        <v>3557</v>
      </c>
      <c r="B31" s="13" t="s">
        <v>1060</v>
      </c>
      <c r="C31" s="13" t="s">
        <v>1092</v>
      </c>
      <c r="E31" s="1">
        <f>IF(D31="F",0,IFERROR(IF(MATCH($B31,routes!A$2:A$398,0),1,0),0)+IFERROR(IF(MATCH($C31,routes!A$2:A$398,0),1,0),0))</f>
        <v>0</v>
      </c>
      <c r="F31" s="1">
        <f>IF(D31="F",IFERROR(IF(MATCH($C31,vracht!A$2:A$394,0),1,0),0),0)</f>
        <v>0</v>
      </c>
      <c r="G31" s="1">
        <f>F31+E31</f>
        <v>0</v>
      </c>
    </row>
    <row r="32" spans="1:7" x14ac:dyDescent="0.25">
      <c r="A32" s="13" t="s">
        <v>3781</v>
      </c>
      <c r="B32" s="13" t="s">
        <v>1794</v>
      </c>
      <c r="C32" s="13" t="s">
        <v>1092</v>
      </c>
      <c r="E32" s="1">
        <f>IF(D32="F",0,IFERROR(IF(MATCH($B32,routes!A$2:A$398,0),1,0),0)+IFERROR(IF(MATCH($C32,routes!A$2:A$398,0),1,0),0))</f>
        <v>0</v>
      </c>
      <c r="F32" s="1">
        <f>IF(D32="F",IFERROR(IF(MATCH($C32,vracht!A$2:A$394,0),1,0),0),0)</f>
        <v>0</v>
      </c>
      <c r="G32" s="1">
        <f>F32+E32</f>
        <v>0</v>
      </c>
    </row>
    <row r="33" spans="1:7" x14ac:dyDescent="0.25">
      <c r="A33" s="13" t="s">
        <v>3531</v>
      </c>
      <c r="B33" s="13" t="s">
        <v>3532</v>
      </c>
      <c r="C33" s="13" t="s">
        <v>1092</v>
      </c>
      <c r="E33" s="1">
        <f>IF(D33="F",0,IFERROR(IF(MATCH($B33,routes!A$2:A$398,0),1,0),0)+IFERROR(IF(MATCH($C33,routes!A$2:A$398,0),1,0),0))</f>
        <v>0</v>
      </c>
      <c r="F33" s="1">
        <f>IF(D33="F",IFERROR(IF(MATCH($C33,vracht!A$2:A$394,0),1,0),0),0)</f>
        <v>0</v>
      </c>
      <c r="G33" s="1">
        <f>F33+E33</f>
        <v>0</v>
      </c>
    </row>
    <row r="34" spans="1:7" x14ac:dyDescent="0.25">
      <c r="A34" s="13" t="s">
        <v>3272</v>
      </c>
      <c r="B34" s="13" t="s">
        <v>3273</v>
      </c>
      <c r="C34" s="13" t="s">
        <v>1092</v>
      </c>
      <c r="E34" s="1">
        <f>IF(D34="F",0,IFERROR(IF(MATCH($B34,routes!A$2:A$398,0),1,0),0)+IFERROR(IF(MATCH($C34,routes!A$2:A$398,0),1,0),0))</f>
        <v>0</v>
      </c>
      <c r="F34" s="1">
        <f>IF(D34="F",IFERROR(IF(MATCH($C34,vracht!A$2:A$394,0),1,0),0),0)</f>
        <v>0</v>
      </c>
      <c r="G34" s="1">
        <f>F34+E34</f>
        <v>0</v>
      </c>
    </row>
    <row r="35" spans="1:7" x14ac:dyDescent="0.25">
      <c r="A35" s="13" t="s">
        <v>3252</v>
      </c>
      <c r="B35" s="13" t="s">
        <v>3986</v>
      </c>
      <c r="C35" s="13" t="s">
        <v>1092</v>
      </c>
      <c r="E35" s="1">
        <f>IF(D35="F",0,IFERROR(IF(MATCH($B35,routes!A$2:A$398,0),1,0),0)+IFERROR(IF(MATCH($C35,routes!A$2:A$398,0),1,0),0))</f>
        <v>0</v>
      </c>
      <c r="F35" s="1">
        <f>IF(D35="F",IFERROR(IF(MATCH($C35,vracht!A$2:A$394,0),1,0),0),0)</f>
        <v>0</v>
      </c>
      <c r="G35" s="1">
        <f>F35+E35</f>
        <v>0</v>
      </c>
    </row>
    <row r="36" spans="1:7" x14ac:dyDescent="0.25">
      <c r="A36" s="13" t="s">
        <v>3877</v>
      </c>
      <c r="B36" s="13" t="s">
        <v>3878</v>
      </c>
      <c r="C36" s="13" t="s">
        <v>1092</v>
      </c>
      <c r="E36" s="1">
        <f>IF(D36="F",0,IFERROR(IF(MATCH($B36,routes!A$2:A$398,0),1,0),0)+IFERROR(IF(MATCH($C36,routes!A$2:A$398,0),1,0),0))</f>
        <v>0</v>
      </c>
      <c r="F36" s="1">
        <f>IF(D36="F",IFERROR(IF(MATCH($C36,vracht!A$2:A$394,0),1,0),0),0)</f>
        <v>0</v>
      </c>
      <c r="G36" s="1">
        <f>F36+E36</f>
        <v>0</v>
      </c>
    </row>
    <row r="37" spans="1:7" x14ac:dyDescent="0.25">
      <c r="A37" s="13" t="s">
        <v>3262</v>
      </c>
      <c r="B37" s="13" t="s">
        <v>3263</v>
      </c>
      <c r="C37" s="13" t="s">
        <v>1092</v>
      </c>
      <c r="E37" s="1">
        <f>IF(D37="F",0,IFERROR(IF(MATCH($B37,routes!A$2:A$398,0),1,0),0)+IFERROR(IF(MATCH($C37,routes!A$2:A$398,0),1,0),0))</f>
        <v>0</v>
      </c>
      <c r="F37" s="1">
        <f>IF(D37="F",IFERROR(IF(MATCH($C37,vracht!A$2:A$394,0),1,0),0),0)</f>
        <v>0</v>
      </c>
      <c r="G37" s="1">
        <f>F37+E37</f>
        <v>0</v>
      </c>
    </row>
    <row r="38" spans="1:7" x14ac:dyDescent="0.25">
      <c r="A38" s="13" t="s">
        <v>3334</v>
      </c>
      <c r="B38" s="13" t="s">
        <v>1723</v>
      </c>
      <c r="C38" s="13" t="s">
        <v>1092</v>
      </c>
      <c r="E38" s="1">
        <f>IF(D38="F",0,IFERROR(IF(MATCH($B38,routes!A$2:A$398,0),1,0),0)+IFERROR(IF(MATCH($C38,routes!A$2:A$398,0),1,0),0))</f>
        <v>0</v>
      </c>
      <c r="F38" s="1">
        <f>IF(D38="F",IFERROR(IF(MATCH($C38,vracht!A$2:A$394,0),1,0),0),0)</f>
        <v>0</v>
      </c>
      <c r="G38" s="1">
        <f>F38+E38</f>
        <v>0</v>
      </c>
    </row>
    <row r="39" spans="1:7" x14ac:dyDescent="0.25">
      <c r="A39" s="13" t="s">
        <v>3488</v>
      </c>
      <c r="B39" s="13" t="s">
        <v>3489</v>
      </c>
      <c r="C39" s="13" t="s">
        <v>1092</v>
      </c>
      <c r="E39" s="1">
        <f>IF(D39="F",0,IFERROR(IF(MATCH($B39,routes!A$2:A$398,0),1,0),0)+IFERROR(IF(MATCH($C39,routes!A$2:A$398,0),1,0),0))</f>
        <v>0</v>
      </c>
      <c r="F39" s="1">
        <f>IF(D39="F",IFERROR(IF(MATCH($C39,vracht!A$2:A$394,0),1,0),0),0)</f>
        <v>0</v>
      </c>
      <c r="G39" s="1">
        <f>F39+E39</f>
        <v>0</v>
      </c>
    </row>
    <row r="40" spans="1:7" x14ac:dyDescent="0.25">
      <c r="A40" s="13" t="s">
        <v>3360</v>
      </c>
      <c r="B40" s="13" t="s">
        <v>1517</v>
      </c>
      <c r="C40" s="13" t="s">
        <v>1092</v>
      </c>
      <c r="E40" s="1">
        <f>IF(D40="F",0,IFERROR(IF(MATCH($B40,routes!A$2:A$398,0),1,0),0)+IFERROR(IF(MATCH($C40,routes!A$2:A$398,0),1,0),0))</f>
        <v>0</v>
      </c>
      <c r="F40" s="1">
        <f>IF(D40="F",IFERROR(IF(MATCH($C40,vracht!A$2:A$394,0),1,0),0),0)</f>
        <v>0</v>
      </c>
      <c r="G40" s="1">
        <f>F40+E40</f>
        <v>0</v>
      </c>
    </row>
    <row r="41" spans="1:7" x14ac:dyDescent="0.25">
      <c r="A41" s="13" t="s">
        <v>3258</v>
      </c>
      <c r="B41" s="13" t="s">
        <v>1457</v>
      </c>
      <c r="C41" s="13" t="s">
        <v>1092</v>
      </c>
      <c r="E41" s="1">
        <f>IF(D41="F",0,IFERROR(IF(MATCH($B41,routes!A$2:A$398,0),1,0),0)+IFERROR(IF(MATCH($C41,routes!A$2:A$398,0),1,0),0))</f>
        <v>0</v>
      </c>
      <c r="F41" s="1">
        <f>IF(D41="F",IFERROR(IF(MATCH($C41,vracht!A$2:A$394,0),1,0),0),0)</f>
        <v>0</v>
      </c>
      <c r="G41" s="1">
        <f>F41+E41</f>
        <v>0</v>
      </c>
    </row>
    <row r="42" spans="1:7" x14ac:dyDescent="0.25">
      <c r="A42" s="13" t="s">
        <v>3836</v>
      </c>
      <c r="B42" s="13" t="s">
        <v>1783</v>
      </c>
      <c r="C42" s="13" t="s">
        <v>1092</v>
      </c>
      <c r="E42" s="1">
        <f>IF(D42="F",0,IFERROR(IF(MATCH($B42,routes!A$2:A$398,0),1,0),0)+IFERROR(IF(MATCH($C42,routes!A$2:A$398,0),1,0),0))</f>
        <v>0</v>
      </c>
      <c r="F42" s="1">
        <f>IF(D42="F",IFERROR(IF(MATCH($C42,vracht!A$2:A$394,0),1,0),0),0)</f>
        <v>0</v>
      </c>
      <c r="G42" s="1">
        <f>F42+E42</f>
        <v>0</v>
      </c>
    </row>
    <row r="43" spans="1:7" x14ac:dyDescent="0.25">
      <c r="A43" s="13" t="s">
        <v>3156</v>
      </c>
      <c r="B43" s="13" t="s">
        <v>3157</v>
      </c>
      <c r="C43" s="13" t="s">
        <v>1092</v>
      </c>
      <c r="E43" s="1">
        <f>IF(D43="F",0,IFERROR(IF(MATCH($B43,routes!A$2:A$398,0),1,0),0)+IFERROR(IF(MATCH($C43,routes!A$2:A$398,0),1,0),0))</f>
        <v>0</v>
      </c>
      <c r="F43" s="1">
        <f>IF(D43="F",IFERROR(IF(MATCH($C43,vracht!A$2:A$394,0),1,0),0),0)</f>
        <v>0</v>
      </c>
      <c r="G43" s="1">
        <f>F43+E43</f>
        <v>0</v>
      </c>
    </row>
    <row r="44" spans="1:7" x14ac:dyDescent="0.25">
      <c r="A44" s="13" t="s">
        <v>3823</v>
      </c>
      <c r="B44" s="13" t="s">
        <v>3999</v>
      </c>
      <c r="C44" s="13" t="s">
        <v>1092</v>
      </c>
      <c r="E44" s="1">
        <f>IF(D44="F",0,IFERROR(IF(MATCH($B44,routes!A$2:A$398,0),1,0),0)+IFERROR(IF(MATCH($C44,routes!A$2:A$398,0),1,0),0))</f>
        <v>0</v>
      </c>
      <c r="F44" s="1">
        <f>IF(D44="F",IFERROR(IF(MATCH($C44,vracht!A$2:A$394,0),1,0),0),0)</f>
        <v>0</v>
      </c>
      <c r="G44" s="1">
        <f>F44+E44</f>
        <v>0</v>
      </c>
    </row>
    <row r="45" spans="1:7" x14ac:dyDescent="0.25">
      <c r="A45" s="13" t="s">
        <v>3841</v>
      </c>
      <c r="B45" s="13" t="s">
        <v>3842</v>
      </c>
      <c r="C45" s="13" t="s">
        <v>1092</v>
      </c>
      <c r="E45" s="1">
        <f>IF(D45="F",0,IFERROR(IF(MATCH($B45,routes!A$2:A$398,0),1,0),0)+IFERROR(IF(MATCH($C45,routes!A$2:A$398,0),1,0),0))</f>
        <v>0</v>
      </c>
      <c r="F45" s="1">
        <f>IF(D45="F",IFERROR(IF(MATCH($C45,vracht!A$2:A$394,0),1,0),0),0)</f>
        <v>0</v>
      </c>
      <c r="G45" s="1">
        <f>F45+E45</f>
        <v>0</v>
      </c>
    </row>
    <row r="46" spans="1:7" x14ac:dyDescent="0.25">
      <c r="A46" s="13" t="s">
        <v>3719</v>
      </c>
      <c r="B46" s="13" t="s">
        <v>2220</v>
      </c>
      <c r="C46" s="13" t="s">
        <v>1092</v>
      </c>
      <c r="E46" s="1">
        <f>IF(D46="F",0,IFERROR(IF(MATCH($B46,routes!A$2:A$398,0),1,0),0)+IFERROR(IF(MATCH($C46,routes!A$2:A$398,0),1,0),0))</f>
        <v>0</v>
      </c>
      <c r="F46" s="1">
        <f>IF(D46="F",IFERROR(IF(MATCH($C46,vracht!A$2:A$394,0),1,0),0),0)</f>
        <v>0</v>
      </c>
      <c r="G46" s="1">
        <f>F46+E46</f>
        <v>0</v>
      </c>
    </row>
    <row r="47" spans="1:7" x14ac:dyDescent="0.25">
      <c r="A47" s="13" t="s">
        <v>3427</v>
      </c>
      <c r="B47" s="13" t="s">
        <v>2546</v>
      </c>
      <c r="C47" s="13" t="s">
        <v>1092</v>
      </c>
      <c r="E47" s="1">
        <f>IF(D47="F",0,IFERROR(IF(MATCH($B47,routes!A$2:A$398,0),1,0),0)+IFERROR(IF(MATCH($C47,routes!A$2:A$398,0),1,0),0))</f>
        <v>0</v>
      </c>
      <c r="F47" s="1">
        <f>IF(D47="F",IFERROR(IF(MATCH($C47,vracht!A$2:A$394,0),1,0),0),0)</f>
        <v>0</v>
      </c>
      <c r="G47" s="1">
        <f>F47+E47</f>
        <v>0</v>
      </c>
    </row>
    <row r="48" spans="1:7" x14ac:dyDescent="0.25">
      <c r="A48" s="13" t="s">
        <v>3487</v>
      </c>
      <c r="B48" s="13" t="s">
        <v>2100</v>
      </c>
      <c r="C48" s="13" t="s">
        <v>1092</v>
      </c>
      <c r="E48" s="1">
        <f>IF(D48="F",0,IFERROR(IF(MATCH($B48,routes!A$2:A$398,0),1,0),0)+IFERROR(IF(MATCH($C48,routes!A$2:A$398,0),1,0),0))</f>
        <v>0</v>
      </c>
      <c r="F48" s="1">
        <f>IF(D48="F",IFERROR(IF(MATCH($C48,vracht!A$2:A$394,0),1,0),0),0)</f>
        <v>0</v>
      </c>
      <c r="G48" s="1">
        <f>F48+E48</f>
        <v>0</v>
      </c>
    </row>
    <row r="49" spans="1:7" x14ac:dyDescent="0.25">
      <c r="A49" s="13" t="s">
        <v>3625</v>
      </c>
      <c r="B49" s="13" t="s">
        <v>1186</v>
      </c>
      <c r="C49" s="13" t="s">
        <v>1092</v>
      </c>
      <c r="E49" s="1">
        <f>IF(D49="F",0,IFERROR(IF(MATCH($B49,routes!A$2:A$398,0),1,0),0)+IFERROR(IF(MATCH($C49,routes!A$2:A$398,0),1,0),0))</f>
        <v>0</v>
      </c>
      <c r="F49" s="1">
        <f>IF(D49="F",IFERROR(IF(MATCH($C49,vracht!A$2:A$394,0),1,0),0),0)</f>
        <v>0</v>
      </c>
      <c r="G49" s="1">
        <f>F49+E49</f>
        <v>0</v>
      </c>
    </row>
    <row r="50" spans="1:7" x14ac:dyDescent="0.25">
      <c r="A50" s="13" t="s">
        <v>3177</v>
      </c>
      <c r="B50" s="13" t="s">
        <v>3178</v>
      </c>
      <c r="C50" s="13" t="s">
        <v>1092</v>
      </c>
      <c r="E50" s="1">
        <f>IF(D50="F",0,IFERROR(IF(MATCH($B50,routes!A$2:A$398,0),1,0),0)+IFERROR(IF(MATCH($C50,routes!A$2:A$398,0),1,0),0))</f>
        <v>0</v>
      </c>
      <c r="F50" s="1">
        <f>IF(D50="F",IFERROR(IF(MATCH($C50,vracht!A$2:A$394,0),1,0),0),0)</f>
        <v>0</v>
      </c>
      <c r="G50" s="1">
        <f>F50+E50</f>
        <v>0</v>
      </c>
    </row>
    <row r="51" spans="1:7" x14ac:dyDescent="0.25">
      <c r="A51" s="13" t="s">
        <v>3389</v>
      </c>
      <c r="B51" s="13" t="s">
        <v>1823</v>
      </c>
      <c r="C51" s="13" t="s">
        <v>1092</v>
      </c>
      <c r="E51" s="1">
        <f>IF(D51="F",0,IFERROR(IF(MATCH($B51,routes!A$2:A$398,0),1,0),0)+IFERROR(IF(MATCH($C51,routes!A$2:A$398,0),1,0),0))</f>
        <v>0</v>
      </c>
      <c r="F51" s="1">
        <f>IF(D51="F",IFERROR(IF(MATCH($C51,vracht!A$2:A$394,0),1,0),0),0)</f>
        <v>0</v>
      </c>
      <c r="G51" s="1">
        <f>F51+E51</f>
        <v>0</v>
      </c>
    </row>
    <row r="52" spans="1:7" x14ac:dyDescent="0.25">
      <c r="A52" s="13" t="s">
        <v>3330</v>
      </c>
      <c r="B52" s="13" t="s">
        <v>3331</v>
      </c>
      <c r="C52" s="13" t="s">
        <v>1092</v>
      </c>
      <c r="E52" s="1">
        <f>IF(D52="F",0,IFERROR(IF(MATCH($B52,routes!A$2:A$398,0),1,0),0)+IFERROR(IF(MATCH($C52,routes!A$2:A$398,0),1,0),0))</f>
        <v>0</v>
      </c>
      <c r="F52" s="1">
        <f>IF(D52="F",IFERROR(IF(MATCH($C52,vracht!A$2:A$394,0),1,0),0),0)</f>
        <v>0</v>
      </c>
      <c r="G52" s="1">
        <f>F52+E52</f>
        <v>0</v>
      </c>
    </row>
    <row r="53" spans="1:7" x14ac:dyDescent="0.25">
      <c r="A53" s="13" t="s">
        <v>3542</v>
      </c>
      <c r="B53" s="13" t="s">
        <v>3472</v>
      </c>
      <c r="C53" s="13" t="s">
        <v>1092</v>
      </c>
      <c r="E53" s="1">
        <f>IF(D53="F",0,IFERROR(IF(MATCH($B53,routes!A$2:A$398,0),1,0),0)+IFERROR(IF(MATCH($C53,routes!A$2:A$398,0),1,0),0))</f>
        <v>0</v>
      </c>
      <c r="F53" s="1">
        <f>IF(D53="F",IFERROR(IF(MATCH($C53,vracht!A$2:A$394,0),1,0),0),0)</f>
        <v>0</v>
      </c>
      <c r="G53" s="1">
        <f>F53+E53</f>
        <v>0</v>
      </c>
    </row>
    <row r="54" spans="1:7" x14ac:dyDescent="0.25">
      <c r="A54" s="13" t="s">
        <v>3780</v>
      </c>
      <c r="B54" s="13" t="s">
        <v>2164</v>
      </c>
      <c r="C54" s="13" t="s">
        <v>1092</v>
      </c>
      <c r="E54" s="1">
        <f>IF(D54="F",0,IFERROR(IF(MATCH($B54,routes!A$2:A$398,0),1,0),0)+IFERROR(IF(MATCH($C54,routes!A$2:A$398,0),1,0),0))</f>
        <v>0</v>
      </c>
      <c r="F54" s="1">
        <f>IF(D54="F",IFERROR(IF(MATCH($C54,vracht!A$2:A$394,0),1,0),0),0)</f>
        <v>0</v>
      </c>
      <c r="G54" s="1">
        <f>F54+E54</f>
        <v>0</v>
      </c>
    </row>
    <row r="55" spans="1:7" x14ac:dyDescent="0.25">
      <c r="A55" s="13" t="s">
        <v>3507</v>
      </c>
      <c r="B55" s="13" t="s">
        <v>3508</v>
      </c>
      <c r="C55" s="13" t="s">
        <v>1092</v>
      </c>
      <c r="E55" s="1">
        <f>IF(D55="F",0,IFERROR(IF(MATCH($B55,routes!A$2:A$398,0),1,0),0)+IFERROR(IF(MATCH($C55,routes!A$2:A$398,0),1,0),0))</f>
        <v>0</v>
      </c>
      <c r="F55" s="1">
        <f>IF(D55="F",IFERROR(IF(MATCH($C55,vracht!A$2:A$394,0),1,0),0),0)</f>
        <v>0</v>
      </c>
      <c r="G55" s="1">
        <f>F55+E55</f>
        <v>0</v>
      </c>
    </row>
    <row r="56" spans="1:7" x14ac:dyDescent="0.25">
      <c r="A56" s="13" t="s">
        <v>3848</v>
      </c>
      <c r="B56" s="13" t="s">
        <v>3849</v>
      </c>
      <c r="C56" s="13" t="s">
        <v>1092</v>
      </c>
      <c r="E56" s="1">
        <f>IF(D56="F",0,IFERROR(IF(MATCH($B56,routes!A$2:A$398,0),1,0),0)+IFERROR(IF(MATCH($C56,routes!A$2:A$398,0),1,0),0))</f>
        <v>0</v>
      </c>
      <c r="F56" s="1">
        <f>IF(D56="F",IFERROR(IF(MATCH($C56,vracht!A$2:A$394,0),1,0),0),0)</f>
        <v>0</v>
      </c>
      <c r="G56" s="1">
        <f>F56+E56</f>
        <v>0</v>
      </c>
    </row>
    <row r="57" spans="1:7" x14ac:dyDescent="0.25">
      <c r="A57" s="13" t="s">
        <v>3773</v>
      </c>
      <c r="B57" s="13" t="s">
        <v>3774</v>
      </c>
      <c r="C57" s="13" t="s">
        <v>1092</v>
      </c>
      <c r="E57" s="1">
        <f>IF(D57="F",0,IFERROR(IF(MATCH($B57,routes!A$2:A$398,0),1,0),0)+IFERROR(IF(MATCH($C57,routes!A$2:A$398,0),1,0),0))</f>
        <v>0</v>
      </c>
      <c r="F57" s="1">
        <f>IF(D57="F",IFERROR(IF(MATCH($C57,vracht!A$2:A$394,0),1,0),0),0)</f>
        <v>0</v>
      </c>
      <c r="G57" s="1">
        <f>F57+E57</f>
        <v>0</v>
      </c>
    </row>
    <row r="58" spans="1:7" x14ac:dyDescent="0.25">
      <c r="A58" s="13" t="s">
        <v>3843</v>
      </c>
      <c r="B58" s="13" t="s">
        <v>3844</v>
      </c>
      <c r="C58" s="13" t="s">
        <v>1092</v>
      </c>
      <c r="E58" s="1">
        <f>IF(D58="F",0,IFERROR(IF(MATCH($B58,routes!A$2:A$398,0),1,0),0)+IFERROR(IF(MATCH($C58,routes!A$2:A$398,0),1,0),0))</f>
        <v>0</v>
      </c>
      <c r="F58" s="1">
        <f>IF(D58="F",IFERROR(IF(MATCH($C58,vracht!A$2:A$394,0),1,0),0),0)</f>
        <v>0</v>
      </c>
      <c r="G58" s="1">
        <f>F58+E58</f>
        <v>0</v>
      </c>
    </row>
    <row r="59" spans="1:7" x14ac:dyDescent="0.25">
      <c r="A59" s="13" t="s">
        <v>3520</v>
      </c>
      <c r="B59" s="13" t="s">
        <v>3521</v>
      </c>
      <c r="C59" s="13" t="s">
        <v>1092</v>
      </c>
      <c r="E59" s="1">
        <f>IF(D59="F",0,IFERROR(IF(MATCH($B59,routes!A$2:A$398,0),1,0),0)+IFERROR(IF(MATCH($C59,routes!A$2:A$398,0),1,0),0))</f>
        <v>0</v>
      </c>
      <c r="F59" s="1">
        <f>IF(D59="F",IFERROR(IF(MATCH($C59,vracht!A$2:A$394,0),1,0),0),0)</f>
        <v>0</v>
      </c>
      <c r="G59" s="1">
        <f>F59+E59</f>
        <v>0</v>
      </c>
    </row>
    <row r="60" spans="1:7" x14ac:dyDescent="0.25">
      <c r="A60" s="13" t="s">
        <v>2329</v>
      </c>
      <c r="B60" s="13" t="s">
        <v>3992</v>
      </c>
      <c r="C60" s="13" t="s">
        <v>1092</v>
      </c>
      <c r="E60" s="1">
        <f>IF(D60="F",0,IFERROR(IF(MATCH($B60,routes!A$2:A$398,0),1,0),0)+IFERROR(IF(MATCH($C60,routes!A$2:A$398,0),1,0),0))</f>
        <v>0</v>
      </c>
      <c r="F60" s="1">
        <f>IF(D60="F",IFERROR(IF(MATCH($C60,vracht!A$2:A$394,0),1,0),0),0)</f>
        <v>0</v>
      </c>
      <c r="G60" s="1">
        <f>F60+E60</f>
        <v>0</v>
      </c>
    </row>
    <row r="61" spans="1:7" x14ac:dyDescent="0.25">
      <c r="A61" s="13" t="s">
        <v>3388</v>
      </c>
      <c r="B61" s="13" t="s">
        <v>2378</v>
      </c>
      <c r="C61" s="13" t="s">
        <v>1092</v>
      </c>
      <c r="E61" s="1">
        <f>IF(D61="F",0,IFERROR(IF(MATCH($B61,routes!A$2:A$398,0),1,0),0)+IFERROR(IF(MATCH($C61,routes!A$2:A$398,0),1,0),0))</f>
        <v>0</v>
      </c>
      <c r="F61" s="1">
        <f>IF(D61="F",IFERROR(IF(MATCH($C61,vracht!A$2:A$394,0),1,0),0),0)</f>
        <v>0</v>
      </c>
      <c r="G61" s="1">
        <f>F61+E61</f>
        <v>0</v>
      </c>
    </row>
    <row r="62" spans="1:7" x14ac:dyDescent="0.25">
      <c r="A62" s="13" t="s">
        <v>3822</v>
      </c>
      <c r="B62" s="13" t="s">
        <v>1755</v>
      </c>
      <c r="C62" s="13" t="s">
        <v>1092</v>
      </c>
      <c r="E62" s="1">
        <f>IF(D62="F",0,IFERROR(IF(MATCH($B62,routes!A$2:A$398,0),1,0),0)+IFERROR(IF(MATCH($C62,routes!A$2:A$398,0),1,0),0))</f>
        <v>0</v>
      </c>
      <c r="F62" s="1">
        <f>IF(D62="F",IFERROR(IF(MATCH($C62,vracht!A$2:A$394,0),1,0),0),0)</f>
        <v>0</v>
      </c>
      <c r="G62" s="1">
        <f>F62+E62</f>
        <v>0</v>
      </c>
    </row>
    <row r="63" spans="1:7" x14ac:dyDescent="0.25">
      <c r="A63" s="13" t="s">
        <v>3907</v>
      </c>
      <c r="B63" s="13" t="s">
        <v>1990</v>
      </c>
      <c r="C63" s="13" t="s">
        <v>1092</v>
      </c>
      <c r="E63" s="1">
        <f>IF(D63="F",0,IFERROR(IF(MATCH($B63,routes!A$2:A$398,0),1,0),0)+IFERROR(IF(MATCH($C63,routes!A$2:A$398,0),1,0),0))</f>
        <v>0</v>
      </c>
      <c r="F63" s="1">
        <f>IF(D63="F",IFERROR(IF(MATCH($C63,vracht!A$2:A$394,0),1,0),0),0)</f>
        <v>0</v>
      </c>
      <c r="G63" s="1">
        <f>F63+E63</f>
        <v>0</v>
      </c>
    </row>
    <row r="64" spans="1:7" x14ac:dyDescent="0.25">
      <c r="A64" s="13" t="s">
        <v>3413</v>
      </c>
      <c r="B64" s="13" t="s">
        <v>3414</v>
      </c>
      <c r="C64" s="13" t="s">
        <v>1092</v>
      </c>
      <c r="E64" s="1">
        <f>IF(D64="F",0,IFERROR(IF(MATCH($B64,routes!A$2:A$398,0),1,0),0)+IFERROR(IF(MATCH($C64,routes!A$2:A$398,0),1,0),0))</f>
        <v>0</v>
      </c>
      <c r="F64" s="1">
        <f>IF(D64="F",IFERROR(IF(MATCH($C64,vracht!A$2:A$394,0),1,0),0),0)</f>
        <v>0</v>
      </c>
      <c r="G64" s="1">
        <f>F64+E64</f>
        <v>0</v>
      </c>
    </row>
    <row r="65" spans="1:7" x14ac:dyDescent="0.25">
      <c r="A65" s="13" t="s">
        <v>3136</v>
      </c>
      <c r="B65" s="13" t="s">
        <v>1650</v>
      </c>
      <c r="C65" s="13" t="s">
        <v>1092</v>
      </c>
      <c r="E65" s="1">
        <f>IF(D65="F",0,IFERROR(IF(MATCH($B65,routes!A$2:A$398,0),1,0),0)+IFERROR(IF(MATCH($C65,routes!A$2:A$398,0),1,0),0))</f>
        <v>0</v>
      </c>
      <c r="F65" s="1">
        <f>IF(D65="F",IFERROR(IF(MATCH($C65,vracht!A$2:A$394,0),1,0),0),0)</f>
        <v>0</v>
      </c>
      <c r="G65" s="1">
        <f>F65+E65</f>
        <v>0</v>
      </c>
    </row>
    <row r="66" spans="1:7" x14ac:dyDescent="0.25">
      <c r="A66" s="13" t="s">
        <v>3409</v>
      </c>
      <c r="B66" s="13" t="s">
        <v>3410</v>
      </c>
      <c r="C66" s="13" t="s">
        <v>1092</v>
      </c>
      <c r="E66" s="1">
        <f>IF(D66="F",0,IFERROR(IF(MATCH($B66,routes!A$2:A$398,0),1,0),0)+IFERROR(IF(MATCH($C66,routes!A$2:A$398,0),1,0),0))</f>
        <v>0</v>
      </c>
      <c r="F66" s="1">
        <f>IF(D66="F",IFERROR(IF(MATCH($C66,vracht!A$2:A$394,0),1,0),0),0)</f>
        <v>0</v>
      </c>
      <c r="G66" s="1">
        <f>F66+E66</f>
        <v>0</v>
      </c>
    </row>
    <row r="67" spans="1:7" x14ac:dyDescent="0.25">
      <c r="A67" s="13" t="s">
        <v>3363</v>
      </c>
      <c r="B67" s="13" t="s">
        <v>3364</v>
      </c>
      <c r="C67" s="13" t="s">
        <v>1092</v>
      </c>
      <c r="E67" s="1">
        <f>IF(D67="F",0,IFERROR(IF(MATCH($B67,routes!A$2:A$398,0),1,0),0)+IFERROR(IF(MATCH($C67,routes!A$2:A$398,0),1,0),0))</f>
        <v>0</v>
      </c>
      <c r="F67" s="1">
        <f>IF(D67="F",IFERROR(IF(MATCH($C67,vracht!A$2:A$394,0),1,0),0),0)</f>
        <v>0</v>
      </c>
      <c r="G67" s="1">
        <f>F67+E67</f>
        <v>0</v>
      </c>
    </row>
    <row r="68" spans="1:7" x14ac:dyDescent="0.25">
      <c r="A68" s="13" t="s">
        <v>3861</v>
      </c>
      <c r="B68" s="13" t="s">
        <v>2434</v>
      </c>
      <c r="C68" s="13" t="s">
        <v>1092</v>
      </c>
      <c r="E68" s="1">
        <f>IF(D68="F",0,IFERROR(IF(MATCH($B68,routes!A$2:A$398,0),1,0),0)+IFERROR(IF(MATCH($C68,routes!A$2:A$398,0),1,0),0))</f>
        <v>0</v>
      </c>
      <c r="F68" s="1">
        <f>IF(D68="F",IFERROR(IF(MATCH($C68,vracht!A$2:A$394,0),1,0),0),0)</f>
        <v>0</v>
      </c>
      <c r="G68" s="1">
        <f>F68+E68</f>
        <v>0</v>
      </c>
    </row>
    <row r="69" spans="1:7" x14ac:dyDescent="0.25">
      <c r="A69" s="13" t="s">
        <v>3515</v>
      </c>
      <c r="B69" s="13" t="s">
        <v>3515</v>
      </c>
      <c r="C69" s="13" t="s">
        <v>1092</v>
      </c>
      <c r="E69" s="1">
        <f>IF(D69="F",0,IFERROR(IF(MATCH($B69,routes!A$2:A$398,0),1,0),0)+IFERROR(IF(MATCH($C69,routes!A$2:A$398,0),1,0),0))</f>
        <v>0</v>
      </c>
      <c r="F69" s="1">
        <f>IF(D69="F",IFERROR(IF(MATCH($C69,vracht!A$2:A$394,0),1,0),0),0)</f>
        <v>0</v>
      </c>
      <c r="G69" s="1">
        <f>F69+E69</f>
        <v>0</v>
      </c>
    </row>
    <row r="70" spans="1:7" x14ac:dyDescent="0.25">
      <c r="A70" s="13" t="s">
        <v>3405</v>
      </c>
      <c r="B70" s="13" t="s">
        <v>3406</v>
      </c>
      <c r="C70" s="13" t="s">
        <v>1092</v>
      </c>
      <c r="E70" s="1">
        <f>IF(D70="F",0,IFERROR(IF(MATCH($B70,routes!A$2:A$398,0),1,0),0)+IFERROR(IF(MATCH($C70,routes!A$2:A$398,0),1,0),0))</f>
        <v>0</v>
      </c>
      <c r="F70" s="1">
        <f>IF(D70="F",IFERROR(IF(MATCH($C70,vracht!A$2:A$394,0),1,0),0),0)</f>
        <v>0</v>
      </c>
      <c r="G70" s="1">
        <f>F70+E70</f>
        <v>0</v>
      </c>
    </row>
    <row r="71" spans="1:7" x14ac:dyDescent="0.25">
      <c r="A71" s="13" t="s">
        <v>3591</v>
      </c>
      <c r="B71" s="13" t="s">
        <v>3592</v>
      </c>
      <c r="C71" s="13" t="s">
        <v>1092</v>
      </c>
      <c r="E71" s="1">
        <f>IF(D71="F",0,IFERROR(IF(MATCH($B71,routes!A$2:A$398,0),1,0),0)+IFERROR(IF(MATCH($C71,routes!A$2:A$398,0),1,0),0))</f>
        <v>0</v>
      </c>
      <c r="F71" s="1">
        <f>IF(D71="F",IFERROR(IF(MATCH($C71,vracht!A$2:A$394,0),1,0),0),0)</f>
        <v>0</v>
      </c>
      <c r="G71" s="1">
        <f>F71+E71</f>
        <v>0</v>
      </c>
    </row>
    <row r="72" spans="1:7" x14ac:dyDescent="0.25">
      <c r="A72" s="13" t="s">
        <v>3255</v>
      </c>
      <c r="B72" s="13" t="s">
        <v>406</v>
      </c>
      <c r="C72" s="13" t="s">
        <v>1092</v>
      </c>
      <c r="E72" s="1">
        <f>IF(D72="F",0,IFERROR(IF(MATCH($B72,routes!A$2:A$398,0),1,0),0)+IFERROR(IF(MATCH($C72,routes!A$2:A$398,0),1,0),0))</f>
        <v>0</v>
      </c>
      <c r="F72" s="1">
        <f>IF(D72="F",IFERROR(IF(MATCH($C72,vracht!A$2:A$394,0),1,0),0),0)</f>
        <v>0</v>
      </c>
      <c r="G72" s="1">
        <f>F72+E72</f>
        <v>0</v>
      </c>
    </row>
    <row r="73" spans="1:7" x14ac:dyDescent="0.25">
      <c r="A73" s="13" t="s">
        <v>3304</v>
      </c>
      <c r="B73" s="13" t="s">
        <v>3305</v>
      </c>
      <c r="C73" s="13" t="s">
        <v>1092</v>
      </c>
      <c r="E73" s="1">
        <f>IF(D73="F",0,IFERROR(IF(MATCH($B73,routes!A$2:A$398,0),1,0),0)+IFERROR(IF(MATCH($C73,routes!A$2:A$398,0),1,0),0))</f>
        <v>0</v>
      </c>
      <c r="F73" s="1">
        <f>IF(D73="F",IFERROR(IF(MATCH($C73,vracht!A$2:A$394,0),1,0),0),0)</f>
        <v>0</v>
      </c>
      <c r="G73" s="1">
        <f>F73+E73</f>
        <v>0</v>
      </c>
    </row>
    <row r="74" spans="1:7" x14ac:dyDescent="0.25">
      <c r="A74" s="13" t="s">
        <v>3615</v>
      </c>
      <c r="B74" s="13" t="s">
        <v>3616</v>
      </c>
      <c r="C74" s="13" t="s">
        <v>1092</v>
      </c>
      <c r="E74" s="1">
        <f>IF(D74="F",0,IFERROR(IF(MATCH($B74,routes!A$2:A$398,0),1,0),0)+IFERROR(IF(MATCH($C74,routes!A$2:A$398,0),1,0),0))</f>
        <v>0</v>
      </c>
      <c r="F74" s="1">
        <f>IF(D74="F",IFERROR(IF(MATCH($C74,vracht!A$2:A$394,0),1,0),0),0)</f>
        <v>0</v>
      </c>
      <c r="G74" s="1">
        <f>F74+E74</f>
        <v>0</v>
      </c>
    </row>
    <row r="75" spans="1:7" x14ac:dyDescent="0.25">
      <c r="A75" s="13" t="s">
        <v>3795</v>
      </c>
      <c r="B75" s="13" t="s">
        <v>3796</v>
      </c>
      <c r="C75" s="13" t="s">
        <v>1092</v>
      </c>
      <c r="E75" s="1">
        <f>IF(D75="F",0,IFERROR(IF(MATCH($B75,routes!A$2:A$398,0),1,0),0)+IFERROR(IF(MATCH($C75,routes!A$2:A$398,0),1,0),0))</f>
        <v>0</v>
      </c>
      <c r="F75" s="1">
        <f>IF(D75="F",IFERROR(IF(MATCH($C75,vracht!A$2:A$394,0),1,0),0),0)</f>
        <v>0</v>
      </c>
      <c r="G75" s="1">
        <f>F75+E75</f>
        <v>0</v>
      </c>
    </row>
    <row r="76" spans="1:7" x14ac:dyDescent="0.25">
      <c r="A76" s="13" t="s">
        <v>3745</v>
      </c>
      <c r="B76" s="13" t="s">
        <v>1979</v>
      </c>
      <c r="C76" s="13" t="s">
        <v>1092</v>
      </c>
      <c r="E76" s="1">
        <f>IF(D76="F",0,IFERROR(IF(MATCH($B76,routes!A$2:A$398,0),1,0),0)+IFERROR(IF(MATCH($C76,routes!A$2:A$398,0),1,0),0))</f>
        <v>0</v>
      </c>
      <c r="F76" s="1">
        <f>IF(D76="F",IFERROR(IF(MATCH($C76,vracht!A$2:A$394,0),1,0),0),0)</f>
        <v>0</v>
      </c>
      <c r="G76" s="1">
        <f>F76+E76</f>
        <v>0</v>
      </c>
    </row>
    <row r="77" spans="1:7" x14ac:dyDescent="0.25">
      <c r="A77" s="13" t="s">
        <v>3595</v>
      </c>
      <c r="B77" s="13" t="s">
        <v>1527</v>
      </c>
      <c r="C77" s="13" t="s">
        <v>1092</v>
      </c>
      <c r="E77" s="1">
        <f>IF(D77="F",0,IFERROR(IF(MATCH($B77,routes!A$2:A$398,0),1,0),0)+IFERROR(IF(MATCH($C77,routes!A$2:A$398,0),1,0),0))</f>
        <v>0</v>
      </c>
      <c r="F77" s="1">
        <f>IF(D77="F",IFERROR(IF(MATCH($C77,vracht!A$2:A$394,0),1,0),0),0)</f>
        <v>0</v>
      </c>
      <c r="G77" s="1">
        <f>F77+E77</f>
        <v>0</v>
      </c>
    </row>
    <row r="78" spans="1:7" x14ac:dyDescent="0.25">
      <c r="A78" s="13" t="s">
        <v>3284</v>
      </c>
      <c r="B78" s="13" t="s">
        <v>3285</v>
      </c>
      <c r="C78" s="13" t="s">
        <v>1092</v>
      </c>
      <c r="E78" s="1">
        <f>IF(D78="F",0,IFERROR(IF(MATCH($B78,routes!A$2:A$398,0),1,0),0)+IFERROR(IF(MATCH($C78,routes!A$2:A$398,0),1,0),0))</f>
        <v>0</v>
      </c>
      <c r="F78" s="1">
        <f>IF(D78="F",IFERROR(IF(MATCH($C78,vracht!A$2:A$394,0),1,0),0),0)</f>
        <v>0</v>
      </c>
      <c r="G78" s="1">
        <f>F78+E78</f>
        <v>0</v>
      </c>
    </row>
    <row r="79" spans="1:7" x14ac:dyDescent="0.25">
      <c r="A79" s="13" t="s">
        <v>3316</v>
      </c>
      <c r="B79" s="13" t="s">
        <v>2517</v>
      </c>
      <c r="C79" s="13" t="s">
        <v>1092</v>
      </c>
      <c r="E79" s="1">
        <f>IF(D79="F",0,IFERROR(IF(MATCH($B79,routes!A$2:A$398,0),1,0),0)+IFERROR(IF(MATCH($C79,routes!A$2:A$398,0),1,0),0))</f>
        <v>0</v>
      </c>
      <c r="F79" s="1">
        <f>IF(D79="F",IFERROR(IF(MATCH($C79,vracht!A$2:A$394,0),1,0),0),0)</f>
        <v>0</v>
      </c>
      <c r="G79" s="1">
        <f>F79+E79</f>
        <v>0</v>
      </c>
    </row>
    <row r="80" spans="1:7" x14ac:dyDescent="0.25">
      <c r="A80" s="13" t="s">
        <v>3319</v>
      </c>
      <c r="B80" s="13" t="s">
        <v>3988</v>
      </c>
      <c r="C80" s="13" t="s">
        <v>1092</v>
      </c>
      <c r="E80" s="1">
        <f>IF(D80="F",0,IFERROR(IF(MATCH($B80,routes!A$2:A$398,0),1,0),0)+IFERROR(IF(MATCH($C80,routes!A$2:A$398,0),1,0),0))</f>
        <v>0</v>
      </c>
      <c r="F80" s="1">
        <f>IF(D80="F",IFERROR(IF(MATCH($C80,vracht!A$2:A$394,0),1,0),0),0)</f>
        <v>0</v>
      </c>
      <c r="G80" s="1">
        <f>F80+E80</f>
        <v>0</v>
      </c>
    </row>
    <row r="81" spans="1:7" x14ac:dyDescent="0.25">
      <c r="A81" s="13" t="s">
        <v>3665</v>
      </c>
      <c r="B81" s="13" t="s">
        <v>3666</v>
      </c>
      <c r="C81" s="13" t="s">
        <v>1092</v>
      </c>
      <c r="E81" s="1">
        <f>IF(D81="F",0,IFERROR(IF(MATCH($B81,routes!A$2:A$398,0),1,0),0)+IFERROR(IF(MATCH($C81,routes!A$2:A$398,0),1,0),0))</f>
        <v>0</v>
      </c>
      <c r="F81" s="1">
        <f>IF(D81="F",IFERROR(IF(MATCH($C81,vracht!A$2:A$394,0),1,0),0),0)</f>
        <v>0</v>
      </c>
      <c r="G81" s="1">
        <f>F81+E81</f>
        <v>0</v>
      </c>
    </row>
    <row r="82" spans="1:7" x14ac:dyDescent="0.25">
      <c r="A82" s="13" t="s">
        <v>3306</v>
      </c>
      <c r="B82" s="13" t="s">
        <v>2641</v>
      </c>
      <c r="C82" s="13" t="s">
        <v>1092</v>
      </c>
      <c r="E82" s="1">
        <f>IF(D82="F",0,IFERROR(IF(MATCH($B82,routes!A$2:A$398,0),1,0),0)+IFERROR(IF(MATCH($C82,routes!A$2:A$398,0),1,0),0))</f>
        <v>0</v>
      </c>
      <c r="F82" s="1">
        <f>IF(D82="F",IFERROR(IF(MATCH($C82,vracht!A$2:A$394,0),1,0),0),0)</f>
        <v>0</v>
      </c>
      <c r="G82" s="1">
        <f>F82+E82</f>
        <v>0</v>
      </c>
    </row>
    <row r="83" spans="1:7" x14ac:dyDescent="0.25">
      <c r="A83" s="13" t="s">
        <v>3631</v>
      </c>
      <c r="B83" s="13" t="s">
        <v>1759</v>
      </c>
      <c r="C83" s="13" t="s">
        <v>1092</v>
      </c>
      <c r="E83" s="1">
        <f>IF(D83="F",0,IFERROR(IF(MATCH($B83,routes!A$2:A$398,0),1,0),0)+IFERROR(IF(MATCH($C83,routes!A$2:A$398,0),1,0),0))</f>
        <v>0</v>
      </c>
      <c r="F83" s="1">
        <f>IF(D83="F",IFERROR(IF(MATCH($C83,vracht!A$2:A$394,0),1,0),0),0)</f>
        <v>0</v>
      </c>
      <c r="G83" s="1">
        <f>F83+E83</f>
        <v>0</v>
      </c>
    </row>
    <row r="84" spans="1:7" x14ac:dyDescent="0.25">
      <c r="A84" s="13" t="s">
        <v>3632</v>
      </c>
      <c r="B84" s="13" t="s">
        <v>1994</v>
      </c>
      <c r="C84" s="13" t="s">
        <v>1092</v>
      </c>
      <c r="E84" s="1">
        <f>IF(D84="F",0,IFERROR(IF(MATCH($B84,routes!A$2:A$398,0),1,0),0)+IFERROR(IF(MATCH($C84,routes!A$2:A$398,0),1,0),0))</f>
        <v>0</v>
      </c>
      <c r="F84" s="1">
        <f>IF(D84="F",IFERROR(IF(MATCH($C84,vracht!A$2:A$394,0),1,0),0),0)</f>
        <v>0</v>
      </c>
      <c r="G84" s="1">
        <f>F84+E84</f>
        <v>0</v>
      </c>
    </row>
    <row r="85" spans="1:7" x14ac:dyDescent="0.25">
      <c r="A85" s="13" t="s">
        <v>3634</v>
      </c>
      <c r="B85" s="13" t="s">
        <v>3635</v>
      </c>
      <c r="C85" s="13" t="s">
        <v>1092</v>
      </c>
      <c r="E85" s="1">
        <f>IF(D85="F",0,IFERROR(IF(MATCH($B85,routes!A$2:A$398,0),1,0),0)+IFERROR(IF(MATCH($C85,routes!A$2:A$398,0),1,0),0))</f>
        <v>0</v>
      </c>
      <c r="F85" s="1">
        <f>IF(D85="F",IFERROR(IF(MATCH($C85,vracht!A$2:A$394,0),1,0),0),0)</f>
        <v>0</v>
      </c>
      <c r="G85" s="1">
        <f>F85+E85</f>
        <v>0</v>
      </c>
    </row>
    <row r="86" spans="1:7" x14ac:dyDescent="0.25">
      <c r="A86" s="13" t="s">
        <v>3630</v>
      </c>
      <c r="B86" s="13" t="s">
        <v>1143</v>
      </c>
      <c r="C86" s="13" t="s">
        <v>1092</v>
      </c>
      <c r="E86" s="1">
        <f>IF(D86="F",0,IFERROR(IF(MATCH($B86,routes!A$2:A$398,0),1,0),0)+IFERROR(IF(MATCH($C86,routes!A$2:A$398,0),1,0),0))</f>
        <v>0</v>
      </c>
      <c r="F86" s="1">
        <f>IF(D86="F",IFERROR(IF(MATCH($C86,vracht!A$2:A$394,0),1,0),0),0)</f>
        <v>0</v>
      </c>
      <c r="G86" s="1">
        <f>F86+E86</f>
        <v>0</v>
      </c>
    </row>
    <row r="87" spans="1:7" x14ac:dyDescent="0.25">
      <c r="A87" s="13" t="s">
        <v>3473</v>
      </c>
      <c r="B87" s="13" t="s">
        <v>3991</v>
      </c>
      <c r="C87" s="13" t="s">
        <v>1092</v>
      </c>
      <c r="E87" s="1">
        <f>IF(D87="F",0,IFERROR(IF(MATCH($B87,routes!A$2:A$398,0),1,0),0)+IFERROR(IF(MATCH($C87,routes!A$2:A$398,0),1,0),0))</f>
        <v>0</v>
      </c>
      <c r="F87" s="1">
        <f>IF(D87="F",IFERROR(IF(MATCH($C87,vracht!A$2:A$394,0),1,0),0),0)</f>
        <v>0</v>
      </c>
      <c r="G87" s="1">
        <f>F87+E87</f>
        <v>0</v>
      </c>
    </row>
    <row r="88" spans="1:7" x14ac:dyDescent="0.25">
      <c r="A88" s="13" t="s">
        <v>3276</v>
      </c>
      <c r="B88" s="13" t="s">
        <v>3277</v>
      </c>
      <c r="C88" s="13" t="s">
        <v>1092</v>
      </c>
      <c r="E88" s="1">
        <f>IF(D88="F",0,IFERROR(IF(MATCH($B88,routes!A$2:A$398,0),1,0),0)+IFERROR(IF(MATCH($C88,routes!A$2:A$398,0),1,0),0))</f>
        <v>0</v>
      </c>
      <c r="F88" s="1">
        <f>IF(D88="F",IFERROR(IF(MATCH($C88,vracht!A$2:A$394,0),1,0),0),0)</f>
        <v>0</v>
      </c>
      <c r="G88" s="1">
        <f>F88+E88</f>
        <v>0</v>
      </c>
    </row>
    <row r="89" spans="1:7" x14ac:dyDescent="0.25">
      <c r="A89" s="13" t="s">
        <v>3280</v>
      </c>
      <c r="B89" s="13" t="s">
        <v>2909</v>
      </c>
      <c r="C89" s="13" t="s">
        <v>1092</v>
      </c>
      <c r="E89" s="1">
        <f>IF(D89="F",0,IFERROR(IF(MATCH($B89,routes!A$2:A$398,0),1,0),0)+IFERROR(IF(MATCH($C89,routes!A$2:A$398,0),1,0),0))</f>
        <v>0</v>
      </c>
      <c r="F89" s="1">
        <f>IF(D89="F",IFERROR(IF(MATCH($C89,vracht!A$2:A$394,0),1,0),0),0)</f>
        <v>0</v>
      </c>
      <c r="G89" s="1">
        <f>F89+E89</f>
        <v>0</v>
      </c>
    </row>
    <row r="90" spans="1:7" x14ac:dyDescent="0.25">
      <c r="A90" s="13" t="s">
        <v>3237</v>
      </c>
      <c r="B90" s="13" t="s">
        <v>3238</v>
      </c>
      <c r="C90" s="13" t="s">
        <v>1092</v>
      </c>
      <c r="E90" s="1">
        <f>IF(D90="F",0,IFERROR(IF(MATCH($B90,routes!A$2:A$398,0),1,0),0)+IFERROR(IF(MATCH($C90,routes!A$2:A$398,0),1,0),0))</f>
        <v>0</v>
      </c>
      <c r="F90" s="1">
        <f>IF(D90="F",IFERROR(IF(MATCH($C90,vracht!A$2:A$394,0),1,0),0),0)</f>
        <v>0</v>
      </c>
      <c r="G90" s="1">
        <f>F90+E90</f>
        <v>0</v>
      </c>
    </row>
    <row r="91" spans="1:7" x14ac:dyDescent="0.25">
      <c r="A91" s="13" t="s">
        <v>3726</v>
      </c>
      <c r="B91" s="13" t="s">
        <v>3727</v>
      </c>
      <c r="C91" s="13" t="s">
        <v>1092</v>
      </c>
      <c r="E91" s="1">
        <f>IF(D91="F",0,IFERROR(IF(MATCH($B91,routes!A$2:A$398,0),1,0),0)+IFERROR(IF(MATCH($C91,routes!A$2:A$398,0),1,0),0))</f>
        <v>0</v>
      </c>
      <c r="F91" s="1">
        <f>IF(D91="F",IFERROR(IF(MATCH($C91,vracht!A$2:A$394,0),1,0),0),0)</f>
        <v>0</v>
      </c>
      <c r="G91" s="1">
        <f>F91+E91</f>
        <v>0</v>
      </c>
    </row>
    <row r="92" spans="1:7" x14ac:dyDescent="0.25">
      <c r="A92" s="13" t="s">
        <v>3436</v>
      </c>
      <c r="B92" s="13" t="s">
        <v>3437</v>
      </c>
      <c r="C92" s="13" t="s">
        <v>1092</v>
      </c>
      <c r="E92" s="1">
        <f>IF(D92="F",0,IFERROR(IF(MATCH($B92,routes!A$2:A$398,0),1,0),0)+IFERROR(IF(MATCH($C92,routes!A$2:A$398,0),1,0),0))</f>
        <v>0</v>
      </c>
      <c r="F92" s="1">
        <f>IF(D92="F",IFERROR(IF(MATCH($C92,vracht!A$2:A$394,0),1,0),0),0)</f>
        <v>0</v>
      </c>
      <c r="G92" s="1">
        <f>F92+E92</f>
        <v>0</v>
      </c>
    </row>
    <row r="93" spans="1:7" x14ac:dyDescent="0.25">
      <c r="A93" s="13" t="s">
        <v>3599</v>
      </c>
      <c r="B93" s="13" t="s">
        <v>2216</v>
      </c>
      <c r="C93" s="13" t="s">
        <v>1092</v>
      </c>
      <c r="E93" s="1">
        <f>IF(D93="F",0,IFERROR(IF(MATCH($B93,routes!A$2:A$398,0),1,0),0)+IFERROR(IF(MATCH($C93,routes!A$2:A$398,0),1,0),0))</f>
        <v>0</v>
      </c>
      <c r="F93" s="1">
        <f>IF(D93="F",IFERROR(IF(MATCH($C93,vracht!A$2:A$394,0),1,0),0),0)</f>
        <v>0</v>
      </c>
      <c r="G93" s="1">
        <f>F93+E93</f>
        <v>0</v>
      </c>
    </row>
    <row r="94" spans="1:7" x14ac:dyDescent="0.25">
      <c r="A94" s="13" t="s">
        <v>3710</v>
      </c>
      <c r="B94" s="13" t="s">
        <v>3711</v>
      </c>
      <c r="C94" s="13" t="s">
        <v>1092</v>
      </c>
      <c r="E94" s="1">
        <f>IF(D94="F",0,IFERROR(IF(MATCH($B94,routes!A$2:A$398,0),1,0),0)+IFERROR(IF(MATCH($C94,routes!A$2:A$398,0),1,0),0))</f>
        <v>0</v>
      </c>
      <c r="F94" s="1">
        <f>IF(D94="F",IFERROR(IF(MATCH($C94,vracht!A$2:A$394,0),1,0),0),0)</f>
        <v>0</v>
      </c>
      <c r="G94" s="1">
        <f>F94+E94</f>
        <v>0</v>
      </c>
    </row>
    <row r="95" spans="1:7" x14ac:dyDescent="0.25">
      <c r="A95" s="13" t="s">
        <v>3821</v>
      </c>
      <c r="B95" s="13" t="s">
        <v>2793</v>
      </c>
      <c r="C95" s="13" t="s">
        <v>1092</v>
      </c>
      <c r="E95" s="1">
        <f>IF(D95="F",0,IFERROR(IF(MATCH($B95,routes!A$2:A$398,0),1,0),0)+IFERROR(IF(MATCH($C95,routes!A$2:A$398,0),1,0),0))</f>
        <v>0</v>
      </c>
      <c r="F95" s="1">
        <f>IF(D95="F",IFERROR(IF(MATCH($C95,vracht!A$2:A$394,0),1,0),0),0)</f>
        <v>0</v>
      </c>
      <c r="G95" s="1">
        <f>F95+E95</f>
        <v>0</v>
      </c>
    </row>
    <row r="96" spans="1:7" x14ac:dyDescent="0.25">
      <c r="A96" s="13" t="s">
        <v>3341</v>
      </c>
      <c r="B96" s="13" t="s">
        <v>3342</v>
      </c>
      <c r="C96" s="13" t="s">
        <v>1092</v>
      </c>
      <c r="E96" s="1">
        <f>IF(D96="F",0,IFERROR(IF(MATCH($B96,routes!A$2:A$398,0),1,0),0)+IFERROR(IF(MATCH($C96,routes!A$2:A$398,0),1,0),0))</f>
        <v>0</v>
      </c>
      <c r="F96" s="1">
        <f>IF(D96="F",IFERROR(IF(MATCH($C96,vracht!A$2:A$394,0),1,0),0),0)</f>
        <v>0</v>
      </c>
      <c r="G96" s="1">
        <f>F96+E96</f>
        <v>0</v>
      </c>
    </row>
    <row r="97" spans="1:7" x14ac:dyDescent="0.25">
      <c r="A97" s="13" t="s">
        <v>3158</v>
      </c>
      <c r="B97" s="13" t="s">
        <v>3159</v>
      </c>
      <c r="C97" s="13" t="s">
        <v>1092</v>
      </c>
      <c r="E97" s="1">
        <f>IF(D97="F",0,IFERROR(IF(MATCH($B97,routes!A$2:A$398,0),1,0),0)+IFERROR(IF(MATCH($C97,routes!A$2:A$398,0),1,0),0))</f>
        <v>0</v>
      </c>
      <c r="F97" s="1">
        <f>IF(D97="F",IFERROR(IF(MATCH($C97,vracht!A$2:A$394,0),1,0),0),0)</f>
        <v>0</v>
      </c>
      <c r="G97" s="1">
        <f>F97+E97</f>
        <v>0</v>
      </c>
    </row>
    <row r="98" spans="1:7" x14ac:dyDescent="0.25">
      <c r="A98" s="13" t="s">
        <v>3720</v>
      </c>
      <c r="B98" s="13" t="s">
        <v>1948</v>
      </c>
      <c r="C98" s="13" t="s">
        <v>1092</v>
      </c>
      <c r="E98" s="1">
        <f>IF(D98="F",0,IFERROR(IF(MATCH($B98,routes!A$2:A$398,0),1,0),0)+IFERROR(IF(MATCH($C98,routes!A$2:A$398,0),1,0),0))</f>
        <v>0</v>
      </c>
      <c r="F98" s="1">
        <f>IF(D98="F",IFERROR(IF(MATCH($C98,vracht!A$2:A$394,0),1,0),0),0)</f>
        <v>0</v>
      </c>
      <c r="G98" s="1">
        <f>F98+E98</f>
        <v>0</v>
      </c>
    </row>
    <row r="99" spans="1:7" x14ac:dyDescent="0.25">
      <c r="A99" s="13" t="s">
        <v>3386</v>
      </c>
      <c r="B99" s="13" t="s">
        <v>3387</v>
      </c>
      <c r="C99" s="13" t="s">
        <v>1092</v>
      </c>
      <c r="E99" s="1">
        <f>IF(D99="F",0,IFERROR(IF(MATCH($B99,routes!A$2:A$398,0),1,0),0)+IFERROR(IF(MATCH($C99,routes!A$2:A$398,0),1,0),0))</f>
        <v>0</v>
      </c>
      <c r="F99" s="1">
        <f>IF(D99="F",IFERROR(IF(MATCH($C99,vracht!A$2:A$394,0),1,0),0),0)</f>
        <v>0</v>
      </c>
      <c r="G99" s="1">
        <f>F99+E99</f>
        <v>0</v>
      </c>
    </row>
    <row r="100" spans="1:7" x14ac:dyDescent="0.25">
      <c r="A100" s="13" t="s">
        <v>3417</v>
      </c>
      <c r="B100" s="13" t="s">
        <v>2576</v>
      </c>
      <c r="C100" s="13" t="s">
        <v>1092</v>
      </c>
      <c r="E100" s="1">
        <f>IF(D100="F",0,IFERROR(IF(MATCH($B100,routes!A$2:A$398,0),1,0),0)+IFERROR(IF(MATCH($C100,routes!A$2:A$398,0),1,0),0))</f>
        <v>0</v>
      </c>
      <c r="F100" s="1">
        <f>IF(D100="F",IFERROR(IF(MATCH($C100,vracht!A$2:A$394,0),1,0),0),0)</f>
        <v>0</v>
      </c>
      <c r="G100" s="1">
        <f>F100+E100</f>
        <v>0</v>
      </c>
    </row>
    <row r="101" spans="1:7" x14ac:dyDescent="0.25">
      <c r="A101" s="13" t="s">
        <v>3584</v>
      </c>
      <c r="B101" s="13" t="s">
        <v>2816</v>
      </c>
      <c r="C101" s="13" t="s">
        <v>1092</v>
      </c>
      <c r="E101" s="1">
        <f>IF(D101="F",0,IFERROR(IF(MATCH($B101,routes!A$2:A$398,0),1,0),0)+IFERROR(IF(MATCH($C101,routes!A$2:A$398,0),1,0),0))</f>
        <v>0</v>
      </c>
      <c r="F101" s="1">
        <f>IF(D101="F",IFERROR(IF(MATCH($C101,vracht!A$2:A$394,0),1,0),0),0)</f>
        <v>0</v>
      </c>
      <c r="G101" s="1">
        <f>F101+E101</f>
        <v>0</v>
      </c>
    </row>
    <row r="102" spans="1:7" x14ac:dyDescent="0.25">
      <c r="A102" s="13" t="s">
        <v>3294</v>
      </c>
      <c r="B102" s="13" t="s">
        <v>3295</v>
      </c>
      <c r="C102" s="13" t="s">
        <v>1092</v>
      </c>
      <c r="E102" s="1">
        <f>IF(D102="F",0,IFERROR(IF(MATCH($B102,routes!A$2:A$398,0),1,0),0)+IFERROR(IF(MATCH($C102,routes!A$2:A$398,0),1,0),0))</f>
        <v>0</v>
      </c>
      <c r="F102" s="1">
        <f>IF(D102="F",IFERROR(IF(MATCH($C102,vracht!A$2:A$394,0),1,0),0),0)</f>
        <v>0</v>
      </c>
      <c r="G102" s="1">
        <f>F102+E102</f>
        <v>0</v>
      </c>
    </row>
    <row r="103" spans="1:7" x14ac:dyDescent="0.25">
      <c r="A103" s="13" t="s">
        <v>3190</v>
      </c>
      <c r="B103" s="13" t="s">
        <v>3191</v>
      </c>
      <c r="C103" s="13" t="s">
        <v>1092</v>
      </c>
      <c r="E103" s="1">
        <f>IF(D103="F",0,IFERROR(IF(MATCH($B103,routes!A$2:A$398,0),1,0),0)+IFERROR(IF(MATCH($C103,routes!A$2:A$398,0),1,0),0))</f>
        <v>0</v>
      </c>
      <c r="F103" s="1">
        <f>IF(D103="F",IFERROR(IF(MATCH($C103,vracht!A$2:A$394,0),1,0),0),0)</f>
        <v>0</v>
      </c>
      <c r="G103" s="1">
        <f>F103+E103</f>
        <v>0</v>
      </c>
    </row>
    <row r="104" spans="1:7" x14ac:dyDescent="0.25">
      <c r="A104" s="13" t="s">
        <v>3866</v>
      </c>
      <c r="B104" s="13" t="s">
        <v>2702</v>
      </c>
      <c r="C104" s="13" t="s">
        <v>1092</v>
      </c>
      <c r="E104" s="1">
        <f>IF(D104="F",0,IFERROR(IF(MATCH($B104,routes!A$2:A$398,0),1,0),0)+IFERROR(IF(MATCH($C104,routes!A$2:A$398,0),1,0),0))</f>
        <v>0</v>
      </c>
      <c r="F104" s="1">
        <f>IF(D104="F",IFERROR(IF(MATCH($C104,vracht!A$2:A$394,0),1,0),0),0)</f>
        <v>0</v>
      </c>
      <c r="G104" s="1">
        <f>F104+E104</f>
        <v>0</v>
      </c>
    </row>
    <row r="105" spans="1:7" x14ac:dyDescent="0.25">
      <c r="A105" s="13" t="s">
        <v>3182</v>
      </c>
      <c r="B105" s="13" t="s">
        <v>3985</v>
      </c>
      <c r="C105" s="13" t="s">
        <v>1092</v>
      </c>
      <c r="E105" s="1">
        <f>IF(D105="F",0,IFERROR(IF(MATCH($B105,routes!A$2:A$398,0),1,0),0)+IFERROR(IF(MATCH($C105,routes!A$2:A$398,0),1,0),0))</f>
        <v>0</v>
      </c>
      <c r="F105" s="1">
        <f>IF(D105="F",IFERROR(IF(MATCH($C105,vracht!A$2:A$394,0),1,0),0),0)</f>
        <v>0</v>
      </c>
      <c r="G105" s="1">
        <f>F105+E105</f>
        <v>0</v>
      </c>
    </row>
    <row r="106" spans="1:7" x14ac:dyDescent="0.25">
      <c r="A106" s="13" t="s">
        <v>3505</v>
      </c>
      <c r="B106" s="13" t="s">
        <v>3506</v>
      </c>
      <c r="C106" s="13" t="s">
        <v>1092</v>
      </c>
      <c r="E106" s="1">
        <f>IF(D106="F",0,IFERROR(IF(MATCH($B106,routes!A$2:A$398,0),1,0),0)+IFERROR(IF(MATCH($C106,routes!A$2:A$398,0),1,0),0))</f>
        <v>0</v>
      </c>
      <c r="F106" s="1">
        <f>IF(D106="F",IFERROR(IF(MATCH($C106,vracht!A$2:A$394,0),1,0),0),0)</f>
        <v>0</v>
      </c>
      <c r="G106" s="1">
        <f>F106+E106</f>
        <v>0</v>
      </c>
    </row>
    <row r="107" spans="1:7" x14ac:dyDescent="0.25">
      <c r="A107" s="13" t="s">
        <v>3312</v>
      </c>
      <c r="B107" s="13" t="s">
        <v>3313</v>
      </c>
      <c r="C107" s="13" t="s">
        <v>1092</v>
      </c>
      <c r="E107" s="1">
        <f>IF(D107="F",0,IFERROR(IF(MATCH($B107,routes!A$2:A$398,0),1,0),0)+IFERROR(IF(MATCH($C107,routes!A$2:A$398,0),1,0),0))</f>
        <v>0</v>
      </c>
      <c r="F107" s="1">
        <f>IF(D107="F",IFERROR(IF(MATCH($C107,vracht!A$2:A$394,0),1,0),0),0)</f>
        <v>0</v>
      </c>
      <c r="G107" s="1">
        <f>F107+E107</f>
        <v>0</v>
      </c>
    </row>
    <row r="108" spans="1:7" x14ac:dyDescent="0.25">
      <c r="A108" s="13" t="s">
        <v>3454</v>
      </c>
      <c r="B108" s="13" t="s">
        <v>3455</v>
      </c>
      <c r="C108" s="13" t="s">
        <v>1092</v>
      </c>
      <c r="E108" s="1">
        <f>IF(D108="F",0,IFERROR(IF(MATCH($B108,routes!A$2:A$398,0),1,0),0)+IFERROR(IF(MATCH($C108,routes!A$2:A$398,0),1,0),0))</f>
        <v>0</v>
      </c>
      <c r="F108" s="1">
        <f>IF(D108="F",IFERROR(IF(MATCH($C108,vracht!A$2:A$394,0),1,0),0),0)</f>
        <v>0</v>
      </c>
      <c r="G108" s="1">
        <f>F108+E108</f>
        <v>0</v>
      </c>
    </row>
    <row r="109" spans="1:7" x14ac:dyDescent="0.25">
      <c r="A109" s="13" t="s">
        <v>3452</v>
      </c>
      <c r="B109" s="13" t="s">
        <v>3453</v>
      </c>
      <c r="C109" s="13" t="s">
        <v>1092</v>
      </c>
      <c r="E109" s="1">
        <f>IF(D109="F",0,IFERROR(IF(MATCH($B109,routes!A$2:A$398,0),1,0),0)+IFERROR(IF(MATCH($C109,routes!A$2:A$398,0),1,0),0))</f>
        <v>0</v>
      </c>
      <c r="F109" s="1">
        <f>IF(D109="F",IFERROR(IF(MATCH($C109,vracht!A$2:A$394,0),1,0),0),0)</f>
        <v>0</v>
      </c>
      <c r="G109" s="1">
        <f>F109+E109</f>
        <v>0</v>
      </c>
    </row>
    <row r="110" spans="1:7" x14ac:dyDescent="0.25">
      <c r="A110" s="13" t="s">
        <v>3561</v>
      </c>
      <c r="B110" s="13" t="s">
        <v>3562</v>
      </c>
      <c r="C110" s="13" t="s">
        <v>1092</v>
      </c>
      <c r="E110" s="1">
        <f>IF(D110="F",0,IFERROR(IF(MATCH($B110,routes!A$2:A$398,0),1,0),0)+IFERROR(IF(MATCH($C110,routes!A$2:A$398,0),1,0),0))</f>
        <v>0</v>
      </c>
      <c r="F110" s="1">
        <f>IF(D110="F",IFERROR(IF(MATCH($C110,vracht!A$2:A$394,0),1,0),0),0)</f>
        <v>0</v>
      </c>
      <c r="G110" s="1">
        <f>F110+E110</f>
        <v>0</v>
      </c>
    </row>
    <row r="111" spans="1:7" x14ac:dyDescent="0.25">
      <c r="A111" s="13" t="s">
        <v>3415</v>
      </c>
      <c r="B111" s="13" t="s">
        <v>3416</v>
      </c>
      <c r="C111" s="13" t="s">
        <v>1092</v>
      </c>
      <c r="E111" s="1">
        <f>IF(D111="F",0,IFERROR(IF(MATCH($B111,routes!A$2:A$398,0),1,0),0)+IFERROR(IF(MATCH($C111,routes!A$2:A$398,0),1,0),0))</f>
        <v>0</v>
      </c>
      <c r="F111" s="1">
        <f>IF(D111="F",IFERROR(IF(MATCH($C111,vracht!A$2:A$394,0),1,0),0),0)</f>
        <v>0</v>
      </c>
      <c r="G111" s="1">
        <f>F111+E111</f>
        <v>0</v>
      </c>
    </row>
    <row r="112" spans="1:7" x14ac:dyDescent="0.25">
      <c r="A112" s="13" t="s">
        <v>3208</v>
      </c>
      <c r="B112" s="13" t="s">
        <v>2062</v>
      </c>
      <c r="C112" s="13" t="s">
        <v>1092</v>
      </c>
      <c r="E112" s="1">
        <f>IF(D112="F",0,IFERROR(IF(MATCH($B112,routes!A$2:A$398,0),1,0),0)+IFERROR(IF(MATCH($C112,routes!A$2:A$398,0),1,0),0))</f>
        <v>0</v>
      </c>
      <c r="F112" s="1">
        <f>IF(D112="F",IFERROR(IF(MATCH($C112,vracht!A$2:A$394,0),1,0),0),0)</f>
        <v>0</v>
      </c>
      <c r="G112" s="1">
        <f>F112+E112</f>
        <v>0</v>
      </c>
    </row>
    <row r="113" spans="1:7" x14ac:dyDescent="0.25">
      <c r="A113" s="13" t="s">
        <v>3817</v>
      </c>
      <c r="B113" s="13" t="s">
        <v>3818</v>
      </c>
      <c r="C113" s="13" t="s">
        <v>1092</v>
      </c>
      <c r="E113" s="1">
        <f>IF(D113="F",0,IFERROR(IF(MATCH($B113,routes!A$2:A$398,0),1,0),0)+IFERROR(IF(MATCH($C113,routes!A$2:A$398,0),1,0),0))</f>
        <v>0</v>
      </c>
      <c r="F113" s="1">
        <f>IF(D113="F",IFERROR(IF(MATCH($C113,vracht!A$2:A$394,0),1,0),0),0)</f>
        <v>0</v>
      </c>
      <c r="G113" s="1">
        <f>F113+E113</f>
        <v>0</v>
      </c>
    </row>
    <row r="114" spans="1:7" x14ac:dyDescent="0.25">
      <c r="A114" s="13" t="s">
        <v>3555</v>
      </c>
      <c r="B114" s="13" t="s">
        <v>3556</v>
      </c>
      <c r="C114" s="13" t="s">
        <v>1092</v>
      </c>
      <c r="E114" s="1">
        <f>IF(D114="F",0,IFERROR(IF(MATCH($B114,routes!A$2:A$398,0),1,0),0)+IFERROR(IF(MATCH($C114,routes!A$2:A$398,0),1,0),0))</f>
        <v>0</v>
      </c>
      <c r="F114" s="1">
        <f>IF(D114="F",IFERROR(IF(MATCH($C114,vracht!A$2:A$394,0),1,0),0),0)</f>
        <v>0</v>
      </c>
      <c r="G114" s="1">
        <f>F114+E114</f>
        <v>0</v>
      </c>
    </row>
    <row r="115" spans="1:7" x14ac:dyDescent="0.25">
      <c r="A115" s="13" t="s">
        <v>3554</v>
      </c>
      <c r="B115" s="13" t="s">
        <v>1136</v>
      </c>
      <c r="C115" s="13" t="s">
        <v>1092</v>
      </c>
      <c r="E115" s="1">
        <f>IF(D115="F",0,IFERROR(IF(MATCH($B115,routes!A$2:A$398,0),1,0),0)+IFERROR(IF(MATCH($C115,routes!A$2:A$398,0),1,0),0))</f>
        <v>0</v>
      </c>
      <c r="F115" s="1">
        <f>IF(D115="F",IFERROR(IF(MATCH($C115,vracht!A$2:A$394,0),1,0),0),0)</f>
        <v>0</v>
      </c>
      <c r="G115" s="1">
        <f>F115+E115</f>
        <v>0</v>
      </c>
    </row>
    <row r="116" spans="1:7" x14ac:dyDescent="0.25">
      <c r="A116" s="13" t="s">
        <v>3659</v>
      </c>
      <c r="B116" s="13" t="s">
        <v>3660</v>
      </c>
      <c r="C116" s="13" t="s">
        <v>1092</v>
      </c>
      <c r="E116" s="1">
        <f>IF(D116="F",0,IFERROR(IF(MATCH($B116,routes!A$2:A$398,0),1,0),0)+IFERROR(IF(MATCH($C116,routes!A$2:A$398,0),1,0),0))</f>
        <v>0</v>
      </c>
      <c r="F116" s="1">
        <f>IF(D116="F",IFERROR(IF(MATCH($C116,vracht!A$2:A$394,0),1,0),0),0)</f>
        <v>0</v>
      </c>
      <c r="G116" s="1">
        <f>F116+E116</f>
        <v>0</v>
      </c>
    </row>
    <row r="117" spans="1:7" x14ac:dyDescent="0.25">
      <c r="A117" s="13" t="s">
        <v>3335</v>
      </c>
      <c r="B117" s="13" t="s">
        <v>1387</v>
      </c>
      <c r="C117" s="13" t="s">
        <v>1092</v>
      </c>
      <c r="E117" s="1">
        <f>IF(D117="F",0,IFERROR(IF(MATCH($B117,routes!A$2:A$398,0),1,0),0)+IFERROR(IF(MATCH($C117,routes!A$2:A$398,0),1,0),0))</f>
        <v>0</v>
      </c>
      <c r="F117" s="1">
        <f>IF(D117="F",IFERROR(IF(MATCH($C117,vracht!A$2:A$394,0),1,0),0),0)</f>
        <v>0</v>
      </c>
      <c r="G117" s="1">
        <f>F117+E117</f>
        <v>0</v>
      </c>
    </row>
    <row r="118" spans="1:7" x14ac:dyDescent="0.25">
      <c r="A118" s="13" t="s">
        <v>3206</v>
      </c>
      <c r="B118" s="13" t="s">
        <v>3207</v>
      </c>
      <c r="C118" s="13" t="s">
        <v>1092</v>
      </c>
      <c r="E118" s="1">
        <f>IF(D118="F",0,IFERROR(IF(MATCH($B118,routes!A$2:A$398,0),1,0),0)+IFERROR(IF(MATCH($C118,routes!A$2:A$398,0),1,0),0))</f>
        <v>0</v>
      </c>
      <c r="F118" s="1">
        <f>IF(D118="F",IFERROR(IF(MATCH($C118,vracht!A$2:A$394,0),1,0),0),0)</f>
        <v>0</v>
      </c>
      <c r="G118" s="1">
        <f>F118+E118</f>
        <v>0</v>
      </c>
    </row>
    <row r="119" spans="1:7" x14ac:dyDescent="0.25">
      <c r="A119" s="13" t="s">
        <v>3244</v>
      </c>
      <c r="B119" s="13" t="s">
        <v>3245</v>
      </c>
      <c r="C119" s="13" t="s">
        <v>1092</v>
      </c>
      <c r="E119" s="1">
        <f>IF(D119="F",0,IFERROR(IF(MATCH($B119,routes!A$2:A$398,0),1,0),0)+IFERROR(IF(MATCH($C119,routes!A$2:A$398,0),1,0),0))</f>
        <v>0</v>
      </c>
      <c r="F119" s="1">
        <f>IF(D119="F",IFERROR(IF(MATCH($C119,vracht!A$2:A$394,0),1,0),0),0)</f>
        <v>0</v>
      </c>
      <c r="G119" s="1">
        <f>F119+E119</f>
        <v>0</v>
      </c>
    </row>
    <row r="120" spans="1:7" x14ac:dyDescent="0.25">
      <c r="A120" s="13" t="s">
        <v>3449</v>
      </c>
      <c r="B120" s="13" t="s">
        <v>3450</v>
      </c>
      <c r="C120" s="13" t="s">
        <v>3451</v>
      </c>
      <c r="E120" s="1">
        <f>IF(D120="F",0,IFERROR(IF(MATCH($B120,routes!A$2:A$398,0),1,0),0)+IFERROR(IF(MATCH($C120,routes!A$2:A$398,0),1,0),0))</f>
        <v>0</v>
      </c>
      <c r="F120" s="1">
        <f>IF(D120="F",IFERROR(IF(MATCH($C120,vracht!A$2:A$394,0),1,0),0),0)</f>
        <v>0</v>
      </c>
      <c r="G120" s="1">
        <f>F120+E120</f>
        <v>0</v>
      </c>
    </row>
    <row r="121" spans="1:7" x14ac:dyDescent="0.25">
      <c r="A121" s="13" t="s">
        <v>3403</v>
      </c>
      <c r="B121" s="13" t="s">
        <v>1940</v>
      </c>
      <c r="C121" s="13" t="s">
        <v>3404</v>
      </c>
      <c r="E121" s="1">
        <f>IF(D121="F",0,IFERROR(IF(MATCH($B121,routes!A$2:A$398,0),1,0),0)+IFERROR(IF(MATCH($C121,routes!A$2:A$398,0),1,0),0))</f>
        <v>0</v>
      </c>
      <c r="F121" s="1">
        <f>IF(D121="F",IFERROR(IF(MATCH($C121,vracht!A$2:A$394,0),1,0),0),0)</f>
        <v>0</v>
      </c>
      <c r="G121" s="1">
        <f>F121+E121</f>
        <v>0</v>
      </c>
    </row>
    <row r="122" spans="1:7" x14ac:dyDescent="0.25">
      <c r="A122" s="13" t="s">
        <v>3513</v>
      </c>
      <c r="B122" s="13" t="s">
        <v>2566</v>
      </c>
      <c r="C122" s="13" t="s">
        <v>3514</v>
      </c>
      <c r="E122" s="1">
        <f>IF(D122="F",0,IFERROR(IF(MATCH($B122,routes!A$2:A$398,0),1,0),0)+IFERROR(IF(MATCH($C122,routes!A$2:A$398,0),1,0),0))</f>
        <v>0</v>
      </c>
      <c r="F122" s="1">
        <f>IF(D122="F",IFERROR(IF(MATCH($C122,vracht!A$2:A$394,0),1,0),0),0)</f>
        <v>0</v>
      </c>
      <c r="G122" s="1">
        <f>F122+E122</f>
        <v>0</v>
      </c>
    </row>
    <row r="123" spans="1:7" x14ac:dyDescent="0.25">
      <c r="A123" s="13" t="s">
        <v>3495</v>
      </c>
      <c r="C123" s="13" t="s">
        <v>3496</v>
      </c>
      <c r="E123" s="1">
        <f>IF(D123="F",0,IFERROR(IF(MATCH($B123,routes!A$2:A$398,0),1,0),0)+IFERROR(IF(MATCH($C123,routes!A$2:A$398,0),1,0),0))</f>
        <v>0</v>
      </c>
      <c r="F123" s="1">
        <f>IF(D123="F",IFERROR(IF(MATCH($C123,vracht!A$2:A$394,0),1,0),0),0)</f>
        <v>0</v>
      </c>
      <c r="G123" s="1">
        <f>F123+E123</f>
        <v>0</v>
      </c>
    </row>
    <row r="124" spans="1:7" x14ac:dyDescent="0.25">
      <c r="A124" s="13" t="s">
        <v>3959</v>
      </c>
      <c r="B124" s="13" t="s">
        <v>3960</v>
      </c>
      <c r="C124" s="13" t="s">
        <v>3961</v>
      </c>
      <c r="E124" s="1">
        <f>IF(D124="F",0,IFERROR(IF(MATCH($B124,routes!A$2:A$398,0),1,0),0)+IFERROR(IF(MATCH($C124,routes!A$2:A$398,0),1,0),0))</f>
        <v>0</v>
      </c>
      <c r="F124" s="1">
        <f>IF(D124="F",IFERROR(IF(MATCH($C124,vracht!A$2:A$394,0),1,0),0),0)</f>
        <v>0</v>
      </c>
      <c r="G124" s="1">
        <f>F124+E124</f>
        <v>0</v>
      </c>
    </row>
    <row r="125" spans="1:7" x14ac:dyDescent="0.25">
      <c r="A125" s="13" t="s">
        <v>3575</v>
      </c>
      <c r="B125" s="13" t="s">
        <v>3576</v>
      </c>
      <c r="C125" s="13" t="s">
        <v>3577</v>
      </c>
      <c r="E125" s="1">
        <f>IF(D125="F",0,IFERROR(IF(MATCH($B125,routes!A$2:A$398,0),1,0),0)+IFERROR(IF(MATCH($C125,routes!A$2:A$398,0),1,0),0))</f>
        <v>0</v>
      </c>
      <c r="F125" s="1">
        <f>IF(D125="F",IFERROR(IF(MATCH($C125,vracht!A$2:A$394,0),1,0),0),0)</f>
        <v>0</v>
      </c>
      <c r="G125" s="1">
        <f>F125+E125</f>
        <v>0</v>
      </c>
    </row>
    <row r="126" spans="1:7" x14ac:dyDescent="0.25">
      <c r="A126" s="13" t="s">
        <v>3224</v>
      </c>
      <c r="B126" s="13" t="s">
        <v>2767</v>
      </c>
      <c r="C126" s="13" t="s">
        <v>3225</v>
      </c>
      <c r="E126" s="1">
        <f>IF(D126="F",0,IFERROR(IF(MATCH($B126,routes!A$2:A$398,0),1,0),0)+IFERROR(IF(MATCH($C126,routes!A$2:A$398,0),1,0),0))</f>
        <v>0</v>
      </c>
      <c r="F126" s="1">
        <f>IF(D126="F",IFERROR(IF(MATCH($C126,vracht!A$2:A$394,0),1,0),0),0)</f>
        <v>0</v>
      </c>
      <c r="G126" s="1">
        <f>F126+E126</f>
        <v>0</v>
      </c>
    </row>
    <row r="127" spans="1:7" x14ac:dyDescent="0.25">
      <c r="A127" s="13" t="s">
        <v>3762</v>
      </c>
      <c r="B127" s="13" t="s">
        <v>3763</v>
      </c>
      <c r="C127" s="13" t="s">
        <v>3995</v>
      </c>
      <c r="E127" s="1">
        <f>IF(D127="F",0,IFERROR(IF(MATCH($B127,routes!A$2:A$398,0),1,0),0)+IFERROR(IF(MATCH($C127,routes!A$2:A$398,0),1,0),0))</f>
        <v>0</v>
      </c>
      <c r="F127" s="1">
        <f>IF(D127="F",IFERROR(IF(MATCH($C127,vracht!A$2:A$394,0),1,0),0),0)</f>
        <v>0</v>
      </c>
      <c r="G127" s="1">
        <f>F127+E127</f>
        <v>0</v>
      </c>
    </row>
    <row r="128" spans="1:7" x14ac:dyDescent="0.25">
      <c r="A128" s="13" t="s">
        <v>3966</v>
      </c>
      <c r="B128" s="13" t="s">
        <v>3967</v>
      </c>
      <c r="C128" s="13" t="s">
        <v>3968</v>
      </c>
      <c r="E128" s="1">
        <f>IF(D128="F",0,IFERROR(IF(MATCH($B128,routes!A$2:A$398,0),1,0),0)+IFERROR(IF(MATCH($C128,routes!A$2:A$398,0),1,0),0))</f>
        <v>0</v>
      </c>
      <c r="F128" s="1">
        <f>IF(D128="F",IFERROR(IF(MATCH($C128,vracht!A$2:A$394,0),1,0),0),0)</f>
        <v>0</v>
      </c>
      <c r="G128" s="1">
        <f>F128+E128</f>
        <v>0</v>
      </c>
    </row>
    <row r="129" spans="1:7" x14ac:dyDescent="0.25">
      <c r="A129" s="13" t="s">
        <v>3957</v>
      </c>
      <c r="B129" s="13" t="s">
        <v>2078</v>
      </c>
      <c r="C129" s="13" t="s">
        <v>3958</v>
      </c>
      <c r="E129" s="1">
        <f>IF(D129="F",0,IFERROR(IF(MATCH($B129,routes!A$2:A$398,0),1,0),0)+IFERROR(IF(MATCH($C129,routes!A$2:A$398,0),1,0),0))</f>
        <v>0</v>
      </c>
      <c r="F129" s="1">
        <f>IF(D129="F",IFERROR(IF(MATCH($C129,vracht!A$2:A$394,0),1,0),0),0)</f>
        <v>0</v>
      </c>
      <c r="G129" s="1">
        <f>F129+E129</f>
        <v>0</v>
      </c>
    </row>
    <row r="130" spans="1:7" x14ac:dyDescent="0.25">
      <c r="A130" s="13" t="s">
        <v>3969</v>
      </c>
      <c r="B130" s="13" t="s">
        <v>3990</v>
      </c>
      <c r="C130" s="13" t="s">
        <v>3970</v>
      </c>
      <c r="E130" s="1">
        <f>IF(D130="F",0,IFERROR(IF(MATCH($B130,routes!A$2:A$398,0),1,0),0)+IFERROR(IF(MATCH($C130,routes!A$2:A$398,0),1,0),0))</f>
        <v>0</v>
      </c>
      <c r="F130" s="1">
        <f>IF(D130="F",IFERROR(IF(MATCH($C130,vracht!A$2:A$394,0),1,0),0),0)</f>
        <v>0</v>
      </c>
      <c r="G130" s="1">
        <f>F130+E130</f>
        <v>0</v>
      </c>
    </row>
    <row r="131" spans="1:7" x14ac:dyDescent="0.25">
      <c r="A131" s="13" t="s">
        <v>3944</v>
      </c>
      <c r="B131" s="13" t="s">
        <v>3497</v>
      </c>
      <c r="C131" s="13" t="s">
        <v>3945</v>
      </c>
      <c r="E131" s="1">
        <f>IF(D131="F",0,IFERROR(IF(MATCH($B131,routes!A$2:A$398,0),1,0),0)+IFERROR(IF(MATCH($C131,routes!A$2:A$398,0),1,0),0))</f>
        <v>0</v>
      </c>
      <c r="F131" s="1">
        <f>IF(D131="F",IFERROR(IF(MATCH($C131,vracht!A$2:A$394,0),1,0),0),0)</f>
        <v>0</v>
      </c>
      <c r="G131" s="1">
        <f>F131+E131</f>
        <v>0</v>
      </c>
    </row>
    <row r="132" spans="1:7" x14ac:dyDescent="0.25">
      <c r="A132" s="13" t="s">
        <v>3962</v>
      </c>
      <c r="B132" s="13" t="s">
        <v>2248</v>
      </c>
      <c r="C132" s="13" t="s">
        <v>3963</v>
      </c>
      <c r="E132" s="1">
        <f>IF(D132="F",0,IFERROR(IF(MATCH($B132,routes!A$2:A$398,0),1,0),0)+IFERROR(IF(MATCH($C132,routes!A$2:A$398,0),1,0),0))</f>
        <v>0</v>
      </c>
      <c r="F132" s="1">
        <f>IF(D132="F",IFERROR(IF(MATCH($C132,vracht!A$2:A$394,0),1,0),0),0)</f>
        <v>0</v>
      </c>
      <c r="G132" s="1">
        <f>F132+E132</f>
        <v>0</v>
      </c>
    </row>
    <row r="133" spans="1:7" x14ac:dyDescent="0.25">
      <c r="A133" s="13" t="s">
        <v>3246</v>
      </c>
      <c r="B133" s="13" t="s">
        <v>506</v>
      </c>
      <c r="C133" s="13" t="s">
        <v>3247</v>
      </c>
      <c r="E133" s="1">
        <f>IF(D133="F",0,IFERROR(IF(MATCH($B133,routes!A$2:A$398,0),1,0),0)+IFERROR(IF(MATCH($C133,routes!A$2:A$398,0),1,0),0))</f>
        <v>0</v>
      </c>
      <c r="F133" s="1">
        <f>IF(D133="F",IFERROR(IF(MATCH($C133,vracht!A$2:A$394,0),1,0),0),0)</f>
        <v>0</v>
      </c>
      <c r="G133" s="1">
        <f>F133+E133</f>
        <v>0</v>
      </c>
    </row>
    <row r="134" spans="1:7" x14ac:dyDescent="0.25">
      <c r="A134" s="13" t="s">
        <v>3552</v>
      </c>
      <c r="C134" s="13" t="s">
        <v>3553</v>
      </c>
      <c r="E134" s="1">
        <f>IF(D134="F",0,IFERROR(IF(MATCH($B134,routes!A$2:A$398,0),1,0),0)+IFERROR(IF(MATCH($C134,routes!A$2:A$398,0),1,0),0))</f>
        <v>0</v>
      </c>
      <c r="F134" s="1">
        <f>IF(D134="F",IFERROR(IF(MATCH($C134,vracht!A$2:A$394,0),1,0),0),0)</f>
        <v>0</v>
      </c>
      <c r="G134" s="1">
        <f>F134+E134</f>
        <v>0</v>
      </c>
    </row>
    <row r="135" spans="1:7" x14ac:dyDescent="0.25">
      <c r="A135" s="13" t="s">
        <v>1100</v>
      </c>
      <c r="B135" s="13" t="s">
        <v>1101</v>
      </c>
      <c r="C135" s="13" t="s">
        <v>1102</v>
      </c>
      <c r="E135" s="1">
        <f>IF(D135="F",0,IFERROR(IF(MATCH($B135,routes!A$2:A$398,0),1,0),0)+IFERROR(IF(MATCH($C135,routes!A$2:A$398,0),1,0),0))</f>
        <v>0</v>
      </c>
      <c r="F135" s="1">
        <f>IF(D135="F",IFERROR(IF(MATCH($C135,vracht!A$2:A$394,0),1,0),0),0)</f>
        <v>0</v>
      </c>
      <c r="G135" s="1">
        <f>F135+E135</f>
        <v>0</v>
      </c>
    </row>
    <row r="136" spans="1:7" x14ac:dyDescent="0.25">
      <c r="A136" s="13" t="s">
        <v>1106</v>
      </c>
      <c r="B136" s="13" t="s">
        <v>1107</v>
      </c>
      <c r="C136" s="13" t="s">
        <v>1108</v>
      </c>
      <c r="E136" s="1">
        <f>IF(D136="F",0,IFERROR(IF(MATCH($B136,routes!A$2:A$398,0),1,0),0)+IFERROR(IF(MATCH($C136,routes!A$2:A$398,0),1,0),0))</f>
        <v>0</v>
      </c>
      <c r="F136" s="1">
        <f>IF(D136="F",IFERROR(IF(MATCH($C136,vracht!A$2:A$394,0),1,0),0),0)</f>
        <v>0</v>
      </c>
      <c r="G136" s="1">
        <f>F136+E136</f>
        <v>0</v>
      </c>
    </row>
    <row r="137" spans="1:7" x14ac:dyDescent="0.25">
      <c r="A137" s="13" t="s">
        <v>1109</v>
      </c>
      <c r="B137" s="13" t="s">
        <v>1110</v>
      </c>
      <c r="C137" s="13" t="s">
        <v>1111</v>
      </c>
      <c r="E137" s="1">
        <f>IF(D137="F",0,IFERROR(IF(MATCH($B137,routes!A$2:A$398,0),1,0),0)+IFERROR(IF(MATCH($C137,routes!A$2:A$398,0),1,0),0))</f>
        <v>0</v>
      </c>
      <c r="F137" s="1">
        <f>IF(D137="F",IFERROR(IF(MATCH($C137,vracht!A$2:A$394,0),1,0),0),0)</f>
        <v>0</v>
      </c>
      <c r="G137" s="1">
        <f>F137+E137</f>
        <v>0</v>
      </c>
    </row>
    <row r="138" spans="1:7" x14ac:dyDescent="0.25">
      <c r="A138" s="13" t="s">
        <v>460</v>
      </c>
      <c r="B138" s="13" t="s">
        <v>304</v>
      </c>
      <c r="C138" s="13" t="s">
        <v>0</v>
      </c>
      <c r="E138" s="1">
        <f>IF(D138="F",0,IFERROR(IF(MATCH($B138,routes!A$2:A$398,0),1,0),0)+IFERROR(IF(MATCH($C138,routes!A$2:A$398,0),1,0),0))</f>
        <v>1</v>
      </c>
      <c r="F138" s="1">
        <f>IF(D138="F",IFERROR(IF(MATCH($C138,vracht!A$2:A$394,0),1,0),0),0)</f>
        <v>0</v>
      </c>
      <c r="G138" s="1">
        <f>F138+E138</f>
        <v>1</v>
      </c>
    </row>
    <row r="139" spans="1:7" x14ac:dyDescent="0.25">
      <c r="A139" s="13" t="s">
        <v>3356</v>
      </c>
      <c r="B139" s="13" t="s">
        <v>1887</v>
      </c>
      <c r="C139" s="13" t="s">
        <v>3357</v>
      </c>
      <c r="E139" s="1">
        <f>IF(D139="F",0,IFERROR(IF(MATCH($B139,routes!A$2:A$398,0),1,0),0)+IFERROR(IF(MATCH($C139,routes!A$2:A$398,0),1,0),0))</f>
        <v>0</v>
      </c>
      <c r="F139" s="1">
        <f>IF(D139="F",IFERROR(IF(MATCH($C139,vracht!A$2:A$394,0),1,0),0),0)</f>
        <v>0</v>
      </c>
      <c r="G139" s="1">
        <f>F139+E139</f>
        <v>0</v>
      </c>
    </row>
    <row r="140" spans="1:7" x14ac:dyDescent="0.25">
      <c r="A140" s="13" t="s">
        <v>1864</v>
      </c>
      <c r="C140" s="13" t="s">
        <v>1865</v>
      </c>
      <c r="E140" s="1">
        <f>IF(D140="F",0,IFERROR(IF(MATCH($B140,routes!A$2:A$398,0),1,0),0)+IFERROR(IF(MATCH($C140,routes!A$2:A$398,0),1,0),0))</f>
        <v>0</v>
      </c>
      <c r="F140" s="1">
        <f>IF(D140="F",IFERROR(IF(MATCH($C140,vracht!A$2:A$394,0),1,0),0),0)</f>
        <v>0</v>
      </c>
      <c r="G140" s="1">
        <f>F140+E140</f>
        <v>0</v>
      </c>
    </row>
    <row r="141" spans="1:7" x14ac:dyDescent="0.25">
      <c r="A141" s="13" t="s">
        <v>1112</v>
      </c>
      <c r="B141" s="13" t="s">
        <v>1113</v>
      </c>
      <c r="C141" s="13" t="s">
        <v>1114</v>
      </c>
      <c r="E141" s="1">
        <f>IF(D141="F",0,IFERROR(IF(MATCH($B141,routes!A$2:A$398,0),1,0),0)+IFERROR(IF(MATCH($C141,routes!A$2:A$398,0),1,0),0))</f>
        <v>0</v>
      </c>
      <c r="F141" s="1">
        <f>IF(D141="F",IFERROR(IF(MATCH($C141,vracht!A$2:A$394,0),1,0),0),0)</f>
        <v>0</v>
      </c>
      <c r="G141" s="1">
        <f>F141+E141</f>
        <v>0</v>
      </c>
    </row>
    <row r="142" spans="1:7" x14ac:dyDescent="0.25">
      <c r="A142" s="13" t="s">
        <v>1115</v>
      </c>
      <c r="B142" s="13" t="s">
        <v>1116</v>
      </c>
      <c r="C142" s="13" t="s">
        <v>1117</v>
      </c>
      <c r="E142" s="1">
        <f>IF(D142="F",0,IFERROR(IF(MATCH($B142,routes!A$2:A$398,0),1,0),0)+IFERROR(IF(MATCH($C142,routes!A$2:A$398,0),1,0),0))</f>
        <v>0</v>
      </c>
      <c r="F142" s="1">
        <f>IF(D142="F",IFERROR(IF(MATCH($C142,vracht!A$2:A$394,0),1,0),0),0)</f>
        <v>0</v>
      </c>
      <c r="G142" s="1">
        <f>F142+E142</f>
        <v>0</v>
      </c>
    </row>
    <row r="143" spans="1:7" x14ac:dyDescent="0.25">
      <c r="A143" s="13" t="s">
        <v>1118</v>
      </c>
      <c r="B143" s="13" t="s">
        <v>1119</v>
      </c>
      <c r="C143" s="13" t="s">
        <v>1120</v>
      </c>
      <c r="E143" s="1">
        <f>IF(D143="F",0,IFERROR(IF(MATCH($B143,routes!A$2:A$398,0),1,0),0)+IFERROR(IF(MATCH($C143,routes!A$2:A$398,0),1,0),0))</f>
        <v>0</v>
      </c>
      <c r="F143" s="1">
        <f>IF(D143="F",IFERROR(IF(MATCH($C143,vracht!A$2:A$394,0),1,0),0),0)</f>
        <v>0</v>
      </c>
      <c r="G143" s="1">
        <f>F143+E143</f>
        <v>0</v>
      </c>
    </row>
    <row r="144" spans="1:7" x14ac:dyDescent="0.25">
      <c r="A144" s="13" t="s">
        <v>1122</v>
      </c>
      <c r="B144" s="13" t="s">
        <v>1123</v>
      </c>
      <c r="C144" s="13" t="s">
        <v>1124</v>
      </c>
      <c r="E144" s="1">
        <f>IF(D144="F",0,IFERROR(IF(MATCH($B144,routes!A$2:A$398,0),1,0),0)+IFERROR(IF(MATCH($C144,routes!A$2:A$398,0),1,0),0))</f>
        <v>0</v>
      </c>
      <c r="F144" s="1">
        <f>IF(D144="F",IFERROR(IF(MATCH($C144,vracht!A$2:A$394,0),1,0),0),0)</f>
        <v>0</v>
      </c>
      <c r="G144" s="1">
        <f>F144+E144</f>
        <v>0</v>
      </c>
    </row>
    <row r="145" spans="1:7" x14ac:dyDescent="0.25">
      <c r="A145" s="13" t="s">
        <v>1230</v>
      </c>
      <c r="B145" s="13" t="s">
        <v>1231</v>
      </c>
      <c r="C145" s="13" t="s">
        <v>1232</v>
      </c>
      <c r="E145" s="1">
        <f>IF(D145="F",0,IFERROR(IF(MATCH($B145,routes!A$2:A$398,0),1,0),0)+IFERROR(IF(MATCH($C145,routes!A$2:A$398,0),1,0),0))</f>
        <v>0</v>
      </c>
      <c r="F145" s="1">
        <f>IF(D145="F",IFERROR(IF(MATCH($C145,vracht!A$2:A$394,0),1,0),0),0)</f>
        <v>0</v>
      </c>
      <c r="G145" s="1">
        <f>F145+E145</f>
        <v>0</v>
      </c>
    </row>
    <row r="146" spans="1:7" x14ac:dyDescent="0.25">
      <c r="A146" s="13" t="s">
        <v>3751</v>
      </c>
      <c r="B146" s="13" t="s">
        <v>3736</v>
      </c>
      <c r="C146" s="13" t="s">
        <v>3752</v>
      </c>
      <c r="E146" s="1">
        <f>IF(D146="F",0,IFERROR(IF(MATCH($B146,routes!A$2:A$398,0),1,0),0)+IFERROR(IF(MATCH($C146,routes!A$2:A$398,0),1,0),0))</f>
        <v>0</v>
      </c>
      <c r="F146" s="1">
        <f>IF(D146="F",IFERROR(IF(MATCH($C146,vracht!A$2:A$394,0),1,0),0),0)</f>
        <v>0</v>
      </c>
      <c r="G146" s="1">
        <f>F146+E146</f>
        <v>0</v>
      </c>
    </row>
    <row r="147" spans="1:7" x14ac:dyDescent="0.25">
      <c r="A147" s="13" t="s">
        <v>3141</v>
      </c>
      <c r="B147" s="13" t="s">
        <v>1824</v>
      </c>
      <c r="C147" s="13" t="s">
        <v>1254</v>
      </c>
      <c r="E147" s="1">
        <f>IF(D147="F",0,IFERROR(IF(MATCH($B147,routes!A$2:A$398,0),1,0),0)+IFERROR(IF(MATCH($C147,routes!A$2:A$398,0),1,0),0))</f>
        <v>0</v>
      </c>
      <c r="F147" s="1">
        <f>IF(D147="F",IFERROR(IF(MATCH($C147,vracht!A$2:A$394,0),1,0),0),0)</f>
        <v>0</v>
      </c>
      <c r="G147" s="1">
        <f>F147+E147</f>
        <v>0</v>
      </c>
    </row>
    <row r="148" spans="1:7" x14ac:dyDescent="0.25">
      <c r="A148" s="13" t="s">
        <v>1217</v>
      </c>
      <c r="B148" s="13" t="s">
        <v>1218</v>
      </c>
      <c r="C148" s="13" t="s">
        <v>1219</v>
      </c>
      <c r="E148" s="1">
        <f>IF(D148="F",0,IFERROR(IF(MATCH($B148,routes!A$2:A$398,0),1,0),0)+IFERROR(IF(MATCH($C148,routes!A$2:A$398,0),1,0),0))</f>
        <v>0</v>
      </c>
      <c r="F148" s="1">
        <f>IF(D148="F",IFERROR(IF(MATCH($C148,vracht!A$2:A$394,0),1,0),0),0)</f>
        <v>0</v>
      </c>
      <c r="G148" s="1">
        <f>F148+E148</f>
        <v>0</v>
      </c>
    </row>
    <row r="149" spans="1:7" x14ac:dyDescent="0.25">
      <c r="A149" s="13" t="s">
        <v>2972</v>
      </c>
      <c r="B149" s="13" t="s">
        <v>2973</v>
      </c>
      <c r="C149" s="13" t="s">
        <v>2974</v>
      </c>
      <c r="E149" s="1">
        <f>IF(D149="F",0,IFERROR(IF(MATCH($B149,routes!A$2:A$398,0),1,0),0)+IFERROR(IF(MATCH($C149,routes!A$2:A$398,0),1,0),0))</f>
        <v>0</v>
      </c>
      <c r="F149" s="1">
        <f>IF(D149="F",IFERROR(IF(MATCH($C149,vracht!A$2:A$394,0),1,0),0),0)</f>
        <v>0</v>
      </c>
      <c r="G149" s="1">
        <f>F149+E149</f>
        <v>0</v>
      </c>
    </row>
    <row r="150" spans="1:7" x14ac:dyDescent="0.25">
      <c r="A150" s="13" t="s">
        <v>1297</v>
      </c>
      <c r="B150" s="13" t="s">
        <v>1298</v>
      </c>
      <c r="C150" s="13" t="s">
        <v>885</v>
      </c>
      <c r="E150" s="1">
        <f>IF(D150="F",0,IFERROR(IF(MATCH($B150,routes!A$2:A$398,0),1,0),0)+IFERROR(IF(MATCH($C150,routes!A$2:A$398,0),1,0),0))</f>
        <v>0</v>
      </c>
      <c r="F150" s="1">
        <f>IF(D150="F",IFERROR(IF(MATCH($C150,vracht!A$2:A$394,0),1,0),0),0)</f>
        <v>0</v>
      </c>
      <c r="G150" s="1">
        <f>F150+E150</f>
        <v>0</v>
      </c>
    </row>
    <row r="151" spans="1:7" x14ac:dyDescent="0.25">
      <c r="A151" s="13" t="s">
        <v>1299</v>
      </c>
      <c r="B151" s="13" t="s">
        <v>305</v>
      </c>
      <c r="C151" s="13" t="s">
        <v>1300</v>
      </c>
      <c r="E151" s="1">
        <f>IF(D151="F",0,IFERROR(IF(MATCH($B151,routes!A$2:A$398,0),1,0),0)+IFERROR(IF(MATCH($C151,routes!A$2:A$398,0),1,0),0))</f>
        <v>1</v>
      </c>
      <c r="F151" s="1">
        <f>IF(D151="F",IFERROR(IF(MATCH($C151,vracht!A$2:A$394,0),1,0),0),0)</f>
        <v>0</v>
      </c>
      <c r="G151" s="1">
        <f>F151+E151</f>
        <v>1</v>
      </c>
    </row>
    <row r="152" spans="1:7" x14ac:dyDescent="0.25">
      <c r="A152" s="13" t="s">
        <v>1183</v>
      </c>
      <c r="B152" s="13" t="s">
        <v>1184</v>
      </c>
      <c r="C152" s="13" t="s">
        <v>1185</v>
      </c>
      <c r="E152" s="1">
        <f>IF(D152="F",0,IFERROR(IF(MATCH($B152,routes!A$2:A$398,0),1,0),0)+IFERROR(IF(MATCH($C152,routes!A$2:A$398,0),1,0),0))</f>
        <v>0</v>
      </c>
      <c r="F152" s="1">
        <f>IF(D152="F",IFERROR(IF(MATCH($C152,vracht!A$2:A$394,0),1,0),0),0)</f>
        <v>0</v>
      </c>
      <c r="G152" s="1">
        <f>F152+E152</f>
        <v>0</v>
      </c>
    </row>
    <row r="153" spans="1:7" x14ac:dyDescent="0.25">
      <c r="A153" s="13" t="s">
        <v>1134</v>
      </c>
      <c r="B153" s="13" t="s">
        <v>1135</v>
      </c>
      <c r="C153" s="13" t="s">
        <v>883</v>
      </c>
      <c r="E153" s="1">
        <f>IF(D153="F",0,IFERROR(IF(MATCH($B153,routes!A$2:A$398,0),1,0),0)+IFERROR(IF(MATCH($C153,routes!A$2:A$398,0),1,0),0))</f>
        <v>0</v>
      </c>
      <c r="F153" s="1">
        <f>IF(D153="F",IFERROR(IF(MATCH($C153,vracht!A$2:A$394,0),1,0),0),0)</f>
        <v>0</v>
      </c>
      <c r="G153" s="1">
        <f>F153+E153</f>
        <v>0</v>
      </c>
    </row>
    <row r="154" spans="1:7" x14ac:dyDescent="0.25">
      <c r="A154" s="13" t="s">
        <v>1140</v>
      </c>
      <c r="B154" s="13" t="s">
        <v>1141</v>
      </c>
      <c r="C154" s="13" t="s">
        <v>1142</v>
      </c>
      <c r="E154" s="1">
        <f>IF(D154="F",0,IFERROR(IF(MATCH($B154,routes!A$2:A$398,0),1,0),0)+IFERROR(IF(MATCH($C154,routes!A$2:A$398,0),1,0),0))</f>
        <v>0</v>
      </c>
      <c r="F154" s="1">
        <f>IF(D154="F",IFERROR(IF(MATCH($C154,vracht!A$2:A$394,0),1,0),0),0)</f>
        <v>0</v>
      </c>
      <c r="G154" s="1">
        <f>F154+E154</f>
        <v>0</v>
      </c>
    </row>
    <row r="155" spans="1:7" x14ac:dyDescent="0.25">
      <c r="A155" s="13" t="s">
        <v>1242</v>
      </c>
      <c r="B155" s="13" t="s">
        <v>1216</v>
      </c>
      <c r="C155" s="13" t="s">
        <v>1243</v>
      </c>
      <c r="E155" s="1">
        <f>IF(D155="F",0,IFERROR(IF(MATCH($B155,routes!A$2:A$398,0),1,0),0)+IFERROR(IF(MATCH($C155,routes!A$2:A$398,0),1,0),0))</f>
        <v>0</v>
      </c>
      <c r="F155" s="1">
        <f>IF(D155="F",IFERROR(IF(MATCH($C155,vracht!A$2:A$394,0),1,0),0),0)</f>
        <v>0</v>
      </c>
      <c r="G155" s="1">
        <f>F155+E155</f>
        <v>0</v>
      </c>
    </row>
    <row r="156" spans="1:7" x14ac:dyDescent="0.25">
      <c r="A156" s="13" t="s">
        <v>2167</v>
      </c>
      <c r="B156" s="13" t="s">
        <v>2168</v>
      </c>
      <c r="C156" s="13" t="s">
        <v>2169</v>
      </c>
      <c r="E156" s="1">
        <f>IF(D156="F",0,IFERROR(IF(MATCH($B156,routes!A$2:A$398,0),1,0),0)+IFERROR(IF(MATCH($C156,routes!A$2:A$398,0),1,0),0))</f>
        <v>0</v>
      </c>
      <c r="F156" s="1">
        <f>IF(D156="F",IFERROR(IF(MATCH($C156,vracht!A$2:A$394,0),1,0),0),0)</f>
        <v>0</v>
      </c>
      <c r="G156" s="1">
        <f>F156+E156</f>
        <v>0</v>
      </c>
    </row>
    <row r="157" spans="1:7" x14ac:dyDescent="0.25">
      <c r="A157" s="13" t="s">
        <v>1144</v>
      </c>
      <c r="B157" s="13" t="s">
        <v>390</v>
      </c>
      <c r="C157" s="13" t="s">
        <v>1145</v>
      </c>
      <c r="E157" s="1">
        <f>IF(D157="F",0,IFERROR(IF(MATCH($B157,routes!A$2:A$398,0),1,0),0)+IFERROR(IF(MATCH($C157,routes!A$2:A$398,0),1,0),0))</f>
        <v>1</v>
      </c>
      <c r="F157" s="1">
        <f>IF(D157="F",IFERROR(IF(MATCH($C157,vracht!A$2:A$394,0),1,0),0),0)</f>
        <v>0</v>
      </c>
      <c r="G157" s="1">
        <f>F157+E157</f>
        <v>1</v>
      </c>
    </row>
    <row r="158" spans="1:7" x14ac:dyDescent="0.25">
      <c r="A158" s="13" t="s">
        <v>450</v>
      </c>
      <c r="B158" s="13" t="s">
        <v>391</v>
      </c>
      <c r="C158" s="13" t="s">
        <v>1146</v>
      </c>
      <c r="E158" s="1">
        <f>IF(D158="F",0,IFERROR(IF(MATCH($B158,routes!A$2:A$398,0),1,0),0)+IFERROR(IF(MATCH($C158,routes!A$2:A$398,0),1,0),0))</f>
        <v>1</v>
      </c>
      <c r="F158" s="1">
        <f>IF(D158="F",IFERROR(IF(MATCH($C158,vracht!A$2:A$394,0),1,0),0),0)</f>
        <v>0</v>
      </c>
      <c r="G158" s="1">
        <f>F158+E158</f>
        <v>1</v>
      </c>
    </row>
    <row r="159" spans="1:7" x14ac:dyDescent="0.25">
      <c r="A159" s="13" t="s">
        <v>1147</v>
      </c>
      <c r="B159" s="13" t="s">
        <v>1148</v>
      </c>
      <c r="C159" s="13" t="s">
        <v>1149</v>
      </c>
      <c r="E159" s="1">
        <f>IF(D159="F",0,IFERROR(IF(MATCH($B159,routes!A$2:A$398,0),1,0),0)+IFERROR(IF(MATCH($C159,routes!A$2:A$398,0),1,0),0))</f>
        <v>0</v>
      </c>
      <c r="F159" s="1">
        <f>IF(D159="F",IFERROR(IF(MATCH($C159,vracht!A$2:A$394,0),1,0),0),0)</f>
        <v>0</v>
      </c>
      <c r="G159" s="1">
        <f>F159+E159</f>
        <v>0</v>
      </c>
    </row>
    <row r="160" spans="1:7" x14ac:dyDescent="0.25">
      <c r="A160" s="13" t="s">
        <v>1150</v>
      </c>
      <c r="B160" s="13" t="s">
        <v>496</v>
      </c>
      <c r="C160" s="13" t="s">
        <v>1151</v>
      </c>
      <c r="E160" s="1">
        <f>IF(D160="F",0,IFERROR(IF(MATCH($B160,routes!A$2:A$398,0),1,0),0)+IFERROR(IF(MATCH($C160,routes!A$2:A$398,0),1,0),0))</f>
        <v>1</v>
      </c>
      <c r="F160" s="1">
        <f>IF(D160="F",IFERROR(IF(MATCH($C160,vracht!A$2:A$394,0),1,0),0),0)</f>
        <v>0</v>
      </c>
      <c r="G160" s="1">
        <f>F160+E160</f>
        <v>1</v>
      </c>
    </row>
    <row r="161" spans="1:7" x14ac:dyDescent="0.25">
      <c r="A161" s="13" t="s">
        <v>1153</v>
      </c>
      <c r="B161" s="13" t="s">
        <v>1154</v>
      </c>
      <c r="C161" s="13" t="s">
        <v>1155</v>
      </c>
      <c r="E161" s="1">
        <f>IF(D161="F",0,IFERROR(IF(MATCH($B161,routes!A$2:A$398,0),1,0),0)+IFERROR(IF(MATCH($C161,routes!A$2:A$398,0),1,0),0))</f>
        <v>0</v>
      </c>
      <c r="F161" s="1">
        <f>IF(D161="F",IFERROR(IF(MATCH($C161,vracht!A$2:A$394,0),1,0),0),0)</f>
        <v>0</v>
      </c>
      <c r="G161" s="1">
        <f>F161+E161</f>
        <v>0</v>
      </c>
    </row>
    <row r="162" spans="1:7" x14ac:dyDescent="0.25">
      <c r="A162" s="13" t="s">
        <v>1156</v>
      </c>
      <c r="B162" s="13" t="s">
        <v>1157</v>
      </c>
      <c r="C162" s="13" t="s">
        <v>1158</v>
      </c>
      <c r="E162" s="1">
        <f>IF(D162="F",0,IFERROR(IF(MATCH($B162,routes!A$2:A$398,0),1,0),0)+IFERROR(IF(MATCH($C162,routes!A$2:A$398,0),1,0),0))</f>
        <v>0</v>
      </c>
      <c r="F162" s="1">
        <f>IF(D162="F",IFERROR(IF(MATCH($C162,vracht!A$2:A$394,0),1,0),0),0)</f>
        <v>0</v>
      </c>
      <c r="G162" s="1">
        <f>F162+E162</f>
        <v>0</v>
      </c>
    </row>
    <row r="163" spans="1:7" x14ac:dyDescent="0.25">
      <c r="A163" s="13" t="s">
        <v>1159</v>
      </c>
      <c r="C163" s="13" t="s">
        <v>1160</v>
      </c>
      <c r="E163" s="1">
        <f>IF(D163="F",0,IFERROR(IF(MATCH($B163,routes!A$2:A$398,0),1,0),0)+IFERROR(IF(MATCH($C163,routes!A$2:A$398,0),1,0),0))</f>
        <v>0</v>
      </c>
      <c r="F163" s="1">
        <f>IF(D163="F",IFERROR(IF(MATCH($C163,vracht!A$2:A$394,0),1,0),0),0)</f>
        <v>0</v>
      </c>
      <c r="G163" s="1">
        <f>F163+E163</f>
        <v>0</v>
      </c>
    </row>
    <row r="164" spans="1:7" x14ac:dyDescent="0.25">
      <c r="A164" s="13" t="s">
        <v>1161</v>
      </c>
      <c r="B164" s="13" t="s">
        <v>1162</v>
      </c>
      <c r="C164" s="13" t="s">
        <v>1163</v>
      </c>
      <c r="E164" s="1">
        <f>IF(D164="F",0,IFERROR(IF(MATCH($B164,routes!A$2:A$398,0),1,0),0)+IFERROR(IF(MATCH($C164,routes!A$2:A$398,0),1,0),0))</f>
        <v>0</v>
      </c>
      <c r="F164" s="1">
        <f>IF(D164="F",IFERROR(IF(MATCH($C164,vracht!A$2:A$394,0),1,0),0),0)</f>
        <v>0</v>
      </c>
      <c r="G164" s="1">
        <f>F164+E164</f>
        <v>0</v>
      </c>
    </row>
    <row r="165" spans="1:7" x14ac:dyDescent="0.25">
      <c r="A165" s="13" t="s">
        <v>1164</v>
      </c>
      <c r="B165" s="13" t="s">
        <v>1165</v>
      </c>
      <c r="C165" s="13" t="s">
        <v>1166</v>
      </c>
      <c r="E165" s="1">
        <f>IF(D165="F",0,IFERROR(IF(MATCH($B165,routes!A$2:A$398,0),1,0),0)+IFERROR(IF(MATCH($C165,routes!A$2:A$398,0),1,0),0))</f>
        <v>0</v>
      </c>
      <c r="F165" s="1">
        <f>IF(D165="F",IFERROR(IF(MATCH($C165,vracht!A$2:A$394,0),1,0),0),0)</f>
        <v>0</v>
      </c>
      <c r="G165" s="1">
        <f>F165+E165</f>
        <v>0</v>
      </c>
    </row>
    <row r="166" spans="1:7" x14ac:dyDescent="0.25">
      <c r="A166" s="13" t="s">
        <v>1167</v>
      </c>
      <c r="B166" s="13" t="s">
        <v>1168</v>
      </c>
      <c r="C166" s="13" t="s">
        <v>1169</v>
      </c>
      <c r="E166" s="1">
        <f>IF(D166="F",0,IFERROR(IF(MATCH($B166,routes!A$2:A$398,0),1,0),0)+IFERROR(IF(MATCH($C166,routes!A$2:A$398,0),1,0),0))</f>
        <v>0</v>
      </c>
      <c r="F166" s="1">
        <f>IF(D166="F",IFERROR(IF(MATCH($C166,vracht!A$2:A$394,0),1,0),0),0)</f>
        <v>0</v>
      </c>
      <c r="G166" s="1">
        <f>F166+E166</f>
        <v>0</v>
      </c>
    </row>
    <row r="167" spans="1:7" x14ac:dyDescent="0.25">
      <c r="A167" s="13" t="s">
        <v>1174</v>
      </c>
      <c r="B167" s="13" t="s">
        <v>974</v>
      </c>
      <c r="C167" s="13" t="s">
        <v>1175</v>
      </c>
      <c r="E167" s="1">
        <f>IF(D167="F",0,IFERROR(IF(MATCH($B167,routes!A$2:A$398,0),1,0),0)+IFERROR(IF(MATCH($C167,routes!A$2:A$398,0),1,0),0))</f>
        <v>0</v>
      </c>
      <c r="F167" s="1">
        <f>IF(D167="F",IFERROR(IF(MATCH($C167,vracht!A$2:A$394,0),1,0),0),0)</f>
        <v>0</v>
      </c>
      <c r="G167" s="1">
        <f>F167+E167</f>
        <v>0</v>
      </c>
    </row>
    <row r="168" spans="1:7" x14ac:dyDescent="0.25">
      <c r="A168" s="13" t="s">
        <v>1176</v>
      </c>
      <c r="B168" s="13" t="s">
        <v>388</v>
      </c>
      <c r="C168" s="13" t="s">
        <v>1177</v>
      </c>
      <c r="E168" s="1">
        <f>IF(D168="F",0,IFERROR(IF(MATCH($B168,routes!A$2:A$398,0),1,0),0)+IFERROR(IF(MATCH($C168,routes!A$2:A$398,0),1,0),0))</f>
        <v>1</v>
      </c>
      <c r="F168" s="1">
        <f>IF(D168="F",IFERROR(IF(MATCH($C168,vracht!A$2:A$394,0),1,0),0),0)</f>
        <v>0</v>
      </c>
      <c r="G168" s="1">
        <f>F168+E168</f>
        <v>1</v>
      </c>
    </row>
    <row r="169" spans="1:7" x14ac:dyDescent="0.25">
      <c r="A169" s="13" t="s">
        <v>1181</v>
      </c>
      <c r="B169" s="13" t="s">
        <v>308</v>
      </c>
      <c r="C169" s="13" t="s">
        <v>1182</v>
      </c>
      <c r="E169" s="1">
        <f>IF(D169="F",0,IFERROR(IF(MATCH($B169,routes!A$2:A$398,0),1,0),0)+IFERROR(IF(MATCH($C169,routes!A$2:A$398,0),1,0),0))</f>
        <v>1</v>
      </c>
      <c r="F169" s="1">
        <f>IF(D169="F",IFERROR(IF(MATCH($C169,vracht!A$2:A$394,0),1,0),0),0)</f>
        <v>0</v>
      </c>
      <c r="G169" s="1">
        <f>F169+E169</f>
        <v>1</v>
      </c>
    </row>
    <row r="170" spans="1:7" x14ac:dyDescent="0.25">
      <c r="A170" s="13" t="s">
        <v>1199</v>
      </c>
      <c r="B170" s="13" t="s">
        <v>1200</v>
      </c>
      <c r="C170" s="13" t="s">
        <v>1201</v>
      </c>
      <c r="E170" s="1">
        <f>IF(D170="F",0,IFERROR(IF(MATCH($B170,routes!A$2:A$398,0),1,0),0)+IFERROR(IF(MATCH($C170,routes!A$2:A$398,0),1,0),0))</f>
        <v>0</v>
      </c>
      <c r="F170" s="1">
        <f>IF(D170="F",IFERROR(IF(MATCH($C170,vracht!A$2:A$394,0),1,0),0),0)</f>
        <v>0</v>
      </c>
      <c r="G170" s="1">
        <f>F170+E170</f>
        <v>0</v>
      </c>
    </row>
    <row r="171" spans="1:7" x14ac:dyDescent="0.25">
      <c r="A171" s="13" t="s">
        <v>1202</v>
      </c>
      <c r="C171" s="13" t="s">
        <v>1203</v>
      </c>
      <c r="E171" s="1">
        <f>IF(D171="F",0,IFERROR(IF(MATCH($B171,routes!A$2:A$398,0),1,0),0)+IFERROR(IF(MATCH($C171,routes!A$2:A$398,0),1,0),0))</f>
        <v>0</v>
      </c>
      <c r="F171" s="1">
        <f>IF(D171="F",IFERROR(IF(MATCH($C171,vracht!A$2:A$394,0),1,0),0),0)</f>
        <v>0</v>
      </c>
      <c r="G171" s="1">
        <f>F171+E171</f>
        <v>0</v>
      </c>
    </row>
    <row r="172" spans="1:7" x14ac:dyDescent="0.25">
      <c r="A172" s="13" t="s">
        <v>3543</v>
      </c>
      <c r="B172" s="13" t="s">
        <v>2176</v>
      </c>
      <c r="C172" s="13" t="s">
        <v>3544</v>
      </c>
      <c r="E172" s="1">
        <f>IF(D172="F",0,IFERROR(IF(MATCH($B172,routes!A$2:A$398,0),1,0),0)+IFERROR(IF(MATCH($C172,routes!A$2:A$398,0),1,0),0))</f>
        <v>0</v>
      </c>
      <c r="F172" s="1">
        <f>IF(D172="F",IFERROR(IF(MATCH($C172,vracht!A$2:A$394,0),1,0),0),0)</f>
        <v>0</v>
      </c>
      <c r="G172" s="1">
        <f>F172+E172</f>
        <v>0</v>
      </c>
    </row>
    <row r="173" spans="1:7" x14ac:dyDescent="0.25">
      <c r="A173" s="13" t="s">
        <v>1210</v>
      </c>
      <c r="B173" s="13" t="s">
        <v>1211</v>
      </c>
      <c r="C173" s="13" t="s">
        <v>1212</v>
      </c>
      <c r="E173" s="1">
        <f>IF(D173="F",0,IFERROR(IF(MATCH($B173,routes!A$2:A$398,0),1,0),0)+IFERROR(IF(MATCH($C173,routes!A$2:A$398,0),1,0),0))</f>
        <v>0</v>
      </c>
      <c r="F173" s="1">
        <f>IF(D173="F",IFERROR(IF(MATCH($C173,vracht!A$2:A$394,0),1,0),0),0)</f>
        <v>0</v>
      </c>
      <c r="G173" s="1">
        <f>F173+E173</f>
        <v>0</v>
      </c>
    </row>
    <row r="174" spans="1:7" x14ac:dyDescent="0.25">
      <c r="A174" s="13" t="s">
        <v>3733</v>
      </c>
      <c r="B174" s="13" t="s">
        <v>3734</v>
      </c>
      <c r="C174" s="13" t="s">
        <v>3735</v>
      </c>
      <c r="E174" s="1">
        <f>IF(D174="F",0,IFERROR(IF(MATCH($B174,routes!A$2:A$398,0),1,0),0)+IFERROR(IF(MATCH($C174,routes!A$2:A$398,0),1,0),0))</f>
        <v>0</v>
      </c>
      <c r="F174" s="1">
        <f>IF(D174="F",IFERROR(IF(MATCH($C174,vracht!A$2:A$394,0),1,0),0),0)</f>
        <v>0</v>
      </c>
      <c r="G174" s="1">
        <f>F174+E174</f>
        <v>0</v>
      </c>
    </row>
    <row r="175" spans="1:7" x14ac:dyDescent="0.25">
      <c r="A175" s="13" t="s">
        <v>1213</v>
      </c>
      <c r="B175" s="13" t="s">
        <v>1214</v>
      </c>
      <c r="C175" s="13" t="s">
        <v>1215</v>
      </c>
      <c r="E175" s="1">
        <f>IF(D175="F",0,IFERROR(IF(MATCH($B175,routes!A$2:A$398,0),1,0),0)+IFERROR(IF(MATCH($C175,routes!A$2:A$398,0),1,0),0))</f>
        <v>0</v>
      </c>
      <c r="F175" s="1">
        <f>IF(D175="F",IFERROR(IF(MATCH($C175,vracht!A$2:A$394,0),1,0),0),0)</f>
        <v>0</v>
      </c>
      <c r="G175" s="1">
        <f>F175+E175</f>
        <v>0</v>
      </c>
    </row>
    <row r="176" spans="1:7" x14ac:dyDescent="0.25">
      <c r="A176" s="13" t="s">
        <v>1224</v>
      </c>
      <c r="B176" s="13" t="s">
        <v>1225</v>
      </c>
      <c r="C176" s="13" t="s">
        <v>1226</v>
      </c>
      <c r="E176" s="1">
        <f>IF(D176="F",0,IFERROR(IF(MATCH($B176,routes!A$2:A$398,0),1,0),0)+IFERROR(IF(MATCH($C176,routes!A$2:A$398,0),1,0),0))</f>
        <v>0</v>
      </c>
      <c r="F176" s="1">
        <f>IF(D176="F",IFERROR(IF(MATCH($C176,vracht!A$2:A$394,0),1,0),0),0)</f>
        <v>0</v>
      </c>
      <c r="G176" s="1">
        <f>F176+E176</f>
        <v>0</v>
      </c>
    </row>
    <row r="177" spans="1:7" x14ac:dyDescent="0.25">
      <c r="A177" s="13" t="s">
        <v>3027</v>
      </c>
      <c r="C177" s="13" t="s">
        <v>3028</v>
      </c>
      <c r="E177" s="1">
        <f>IF(D177="F",0,IFERROR(IF(MATCH($B177,routes!A$2:A$398,0),1,0),0)+IFERROR(IF(MATCH($C177,routes!A$2:A$398,0),1,0),0))</f>
        <v>0</v>
      </c>
      <c r="F177" s="1">
        <f>IF(D177="F",IFERROR(IF(MATCH($C177,vracht!A$2:A$394,0),1,0),0),0)</f>
        <v>0</v>
      </c>
      <c r="G177" s="1">
        <f>F177+E177</f>
        <v>0</v>
      </c>
    </row>
    <row r="178" spans="1:7" x14ac:dyDescent="0.25">
      <c r="A178" s="13" t="s">
        <v>2938</v>
      </c>
      <c r="B178" s="13" t="s">
        <v>2939</v>
      </c>
      <c r="C178" s="13" t="s">
        <v>2940</v>
      </c>
      <c r="E178" s="1">
        <f>IF(D178="F",0,IFERROR(IF(MATCH($B178,routes!A$2:A$398,0),1,0),0)+IFERROR(IF(MATCH($C178,routes!A$2:A$398,0),1,0),0))</f>
        <v>0</v>
      </c>
      <c r="F178" s="1">
        <f>IF(D178="F",IFERROR(IF(MATCH($C178,vracht!A$2:A$394,0),1,0),0),0)</f>
        <v>0</v>
      </c>
      <c r="G178" s="1">
        <f>F178+E178</f>
        <v>0</v>
      </c>
    </row>
    <row r="179" spans="1:7" x14ac:dyDescent="0.25">
      <c r="A179" s="13" t="s">
        <v>1220</v>
      </c>
      <c r="C179" s="13" t="s">
        <v>1221</v>
      </c>
      <c r="E179" s="1">
        <f>IF(D179="F",0,IFERROR(IF(MATCH($B179,routes!A$2:A$398,0),1,0),0)+IFERROR(IF(MATCH($C179,routes!A$2:A$398,0),1,0),0))</f>
        <v>0</v>
      </c>
      <c r="F179" s="1">
        <f>IF(D179="F",IFERROR(IF(MATCH($C179,vracht!A$2:A$394,0),1,0),0),0)</f>
        <v>0</v>
      </c>
      <c r="G179" s="1">
        <f>F179+E179</f>
        <v>0</v>
      </c>
    </row>
    <row r="180" spans="1:7" x14ac:dyDescent="0.25">
      <c r="A180" s="13" t="s">
        <v>1237</v>
      </c>
      <c r="B180" s="13" t="s">
        <v>398</v>
      </c>
      <c r="C180" s="13" t="s">
        <v>1238</v>
      </c>
      <c r="E180" s="1">
        <f>IF(D180="F",0,IFERROR(IF(MATCH($B180,routes!A$2:A$398,0),1,0),0)+IFERROR(IF(MATCH($C180,routes!A$2:A$398,0),1,0),0))</f>
        <v>0</v>
      </c>
      <c r="F180" s="1">
        <f>IF(D180="F",IFERROR(IF(MATCH($C180,vracht!A$2:A$394,0),1,0),0),0)</f>
        <v>0</v>
      </c>
      <c r="G180" s="1">
        <f>F180+E180</f>
        <v>0</v>
      </c>
    </row>
    <row r="181" spans="1:7" x14ac:dyDescent="0.25">
      <c r="A181" s="13" t="s">
        <v>1239</v>
      </c>
      <c r="B181" s="13" t="s">
        <v>1240</v>
      </c>
      <c r="C181" s="13" t="s">
        <v>1241</v>
      </c>
      <c r="E181" s="1">
        <f>IF(D181="F",0,IFERROR(IF(MATCH($B181,routes!A$2:A$398,0),1,0),0)+IFERROR(IF(MATCH($C181,routes!A$2:A$398,0),1,0),0))</f>
        <v>0</v>
      </c>
      <c r="F181" s="1">
        <f>IF(D181="F",IFERROR(IF(MATCH($C181,vracht!A$2:A$394,0),1,0),0),0)</f>
        <v>0</v>
      </c>
      <c r="G181" s="1">
        <f>F181+E181</f>
        <v>0</v>
      </c>
    </row>
    <row r="182" spans="1:7" x14ac:dyDescent="0.25">
      <c r="A182" s="13" t="s">
        <v>1249</v>
      </c>
      <c r="B182" s="13" t="s">
        <v>1250</v>
      </c>
      <c r="C182" s="13" t="s">
        <v>1251</v>
      </c>
      <c r="E182" s="1">
        <f>IF(D182="F",0,IFERROR(IF(MATCH($B182,routes!A$2:A$398,0),1,0),0)+IFERROR(IF(MATCH($C182,routes!A$2:A$398,0),1,0),0))</f>
        <v>0</v>
      </c>
      <c r="F182" s="1">
        <f>IF(D182="F",IFERROR(IF(MATCH($C182,vracht!A$2:A$394,0),1,0),0),0)</f>
        <v>0</v>
      </c>
      <c r="G182" s="1">
        <f>F182+E182</f>
        <v>0</v>
      </c>
    </row>
    <row r="183" spans="1:7" x14ac:dyDescent="0.25">
      <c r="A183" s="13" t="s">
        <v>1252</v>
      </c>
      <c r="C183" s="13" t="s">
        <v>1253</v>
      </c>
      <c r="E183" s="1">
        <f>IF(D183="F",0,IFERROR(IF(MATCH($B183,routes!A$2:A$398,0),1,0),0)+IFERROR(IF(MATCH($C183,routes!A$2:A$398,0),1,0),0))</f>
        <v>0</v>
      </c>
      <c r="F183" s="1">
        <f>IF(D183="F",IFERROR(IF(MATCH($C183,vracht!A$2:A$394,0),1,0),0),0)</f>
        <v>0</v>
      </c>
      <c r="G183" s="1">
        <f>F183+E183</f>
        <v>0</v>
      </c>
    </row>
    <row r="184" spans="1:7" x14ac:dyDescent="0.25">
      <c r="A184" s="13" t="s">
        <v>1255</v>
      </c>
      <c r="B184" s="13" t="s">
        <v>1256</v>
      </c>
      <c r="C184" s="13" t="s">
        <v>1257</v>
      </c>
      <c r="E184" s="1">
        <f>IF(D184="F",0,IFERROR(IF(MATCH($B184,routes!A$2:A$398,0),1,0),0)+IFERROR(IF(MATCH($C184,routes!A$2:A$398,0),1,0),0))</f>
        <v>0</v>
      </c>
      <c r="F184" s="1">
        <f>IF(D184="F",IFERROR(IF(MATCH($C184,vracht!A$2:A$394,0),1,0),0),0)</f>
        <v>0</v>
      </c>
      <c r="G184" s="1">
        <f>F184+E184</f>
        <v>0</v>
      </c>
    </row>
    <row r="185" spans="1:7" x14ac:dyDescent="0.25">
      <c r="A185" s="13" t="s">
        <v>3938</v>
      </c>
      <c r="B185" s="13" t="s">
        <v>2406</v>
      </c>
      <c r="C185" s="13" t="s">
        <v>3939</v>
      </c>
      <c r="E185" s="1">
        <f>IF(D185="F",0,IFERROR(IF(MATCH($B185,routes!A$2:A$398,0),1,0),0)+IFERROR(IF(MATCH($C185,routes!A$2:A$398,0),1,0),0))</f>
        <v>0</v>
      </c>
      <c r="F185" s="1">
        <f>IF(D185="F",IFERROR(IF(MATCH($C185,vracht!A$2:A$394,0),1,0),0),0)</f>
        <v>0</v>
      </c>
      <c r="G185" s="1">
        <f>F185+E185</f>
        <v>0</v>
      </c>
    </row>
    <row r="186" spans="1:7" x14ac:dyDescent="0.25">
      <c r="A186" s="13" t="s">
        <v>3940</v>
      </c>
      <c r="B186" s="13" t="s">
        <v>507</v>
      </c>
      <c r="C186" s="13" t="s">
        <v>3941</v>
      </c>
      <c r="E186" s="1">
        <f>IF(D186="F",0,IFERROR(IF(MATCH($B186,routes!A$2:A$398,0),1,0),0)+IFERROR(IF(MATCH($C186,routes!A$2:A$398,0),1,0),0))</f>
        <v>0</v>
      </c>
      <c r="F186" s="1">
        <f>IF(D186="F",IFERROR(IF(MATCH($C186,vracht!A$2:A$394,0),1,0),0),0)</f>
        <v>0</v>
      </c>
      <c r="G186" s="1">
        <f>F186+E186</f>
        <v>0</v>
      </c>
    </row>
    <row r="187" spans="1:7" x14ac:dyDescent="0.25">
      <c r="A187" s="13" t="s">
        <v>3942</v>
      </c>
      <c r="B187" s="13" t="s">
        <v>2927</v>
      </c>
      <c r="C187" s="13" t="s">
        <v>3943</v>
      </c>
      <c r="E187" s="1">
        <f>IF(D187="F",0,IFERROR(IF(MATCH($B187,routes!A$2:A$398,0),1,0),0)+IFERROR(IF(MATCH($C187,routes!A$2:A$398,0),1,0),0))</f>
        <v>0</v>
      </c>
      <c r="F187" s="1">
        <f>IF(D187="F",IFERROR(IF(MATCH($C187,vracht!A$2:A$394,0),1,0),0),0)</f>
        <v>0</v>
      </c>
      <c r="G187" s="1">
        <f>F187+E187</f>
        <v>0</v>
      </c>
    </row>
    <row r="188" spans="1:7" x14ac:dyDescent="0.25">
      <c r="A188" s="13" t="s">
        <v>2753</v>
      </c>
      <c r="B188" s="13" t="s">
        <v>2754</v>
      </c>
      <c r="C188" s="13" t="s">
        <v>2755</v>
      </c>
      <c r="E188" s="1">
        <f>IF(D188="F",0,IFERROR(IF(MATCH($B188,routes!A$2:A$398,0),1,0),0)+IFERROR(IF(MATCH($C188,routes!A$2:A$398,0),1,0),0))</f>
        <v>0</v>
      </c>
      <c r="F188" s="1">
        <f>IF(D188="F",IFERROR(IF(MATCH($C188,vracht!A$2:A$394,0),1,0),0),0)</f>
        <v>0</v>
      </c>
      <c r="G188" s="1">
        <f>F188+E188</f>
        <v>0</v>
      </c>
    </row>
    <row r="189" spans="1:7" x14ac:dyDescent="0.25">
      <c r="A189" s="13" t="s">
        <v>1268</v>
      </c>
      <c r="C189" s="13" t="s">
        <v>1269</v>
      </c>
      <c r="E189" s="1">
        <f>IF(D189="F",0,IFERROR(IF(MATCH($B189,routes!A$2:A$398,0),1,0),0)+IFERROR(IF(MATCH($C189,routes!A$2:A$398,0),1,0),0))</f>
        <v>0</v>
      </c>
      <c r="F189" s="1">
        <f>IF(D189="F",IFERROR(IF(MATCH($C189,vracht!A$2:A$394,0),1,0),0),0)</f>
        <v>0</v>
      </c>
      <c r="G189" s="1">
        <f>F189+E189</f>
        <v>0</v>
      </c>
    </row>
    <row r="190" spans="1:7" x14ac:dyDescent="0.25">
      <c r="A190" s="13" t="s">
        <v>1247</v>
      </c>
      <c r="B190" s="13" t="s">
        <v>392</v>
      </c>
      <c r="C190" s="13" t="s">
        <v>1248</v>
      </c>
      <c r="E190" s="1">
        <f>IF(D190="F",0,IFERROR(IF(MATCH($B190,routes!A$2:A$398,0),1,0),0)+IFERROR(IF(MATCH($C190,routes!A$2:A$398,0),1,0),0))</f>
        <v>1</v>
      </c>
      <c r="F190" s="1">
        <f>IF(D190="F",IFERROR(IF(MATCH($C190,vracht!A$2:A$394,0),1,0),0),0)</f>
        <v>0</v>
      </c>
      <c r="G190" s="1">
        <f>F190+E190</f>
        <v>1</v>
      </c>
    </row>
    <row r="191" spans="1:7" x14ac:dyDescent="0.25">
      <c r="A191" s="13" t="s">
        <v>1275</v>
      </c>
      <c r="B191" s="13" t="s">
        <v>1276</v>
      </c>
      <c r="C191" s="13" t="s">
        <v>1277</v>
      </c>
      <c r="E191" s="1">
        <f>IF(D191="F",0,IFERROR(IF(MATCH($B191,routes!A$2:A$398,0),1,0),0)+IFERROR(IF(MATCH($C191,routes!A$2:A$398,0),1,0),0))</f>
        <v>0</v>
      </c>
      <c r="F191" s="1">
        <f>IF(D191="F",IFERROR(IF(MATCH($C191,vracht!A$2:A$394,0),1,0),0),0)</f>
        <v>0</v>
      </c>
      <c r="G191" s="1">
        <f>F191+E191</f>
        <v>0</v>
      </c>
    </row>
    <row r="192" spans="1:7" x14ac:dyDescent="0.25">
      <c r="A192" s="13" t="s">
        <v>1280</v>
      </c>
      <c r="C192" s="13" t="s">
        <v>1281</v>
      </c>
      <c r="E192" s="1">
        <f>IF(D192="F",0,IFERROR(IF(MATCH($B192,routes!A$2:A$398,0),1,0),0)+IFERROR(IF(MATCH($C192,routes!A$2:A$398,0),1,0),0))</f>
        <v>0</v>
      </c>
      <c r="F192" s="1">
        <f>IF(D192="F",IFERROR(IF(MATCH($C192,vracht!A$2:A$394,0),1,0),0),0)</f>
        <v>0</v>
      </c>
      <c r="G192" s="1">
        <f>F192+E192</f>
        <v>0</v>
      </c>
    </row>
    <row r="193" spans="1:7" x14ac:dyDescent="0.25">
      <c r="A193" s="13" t="s">
        <v>1282</v>
      </c>
      <c r="B193" s="13" t="s">
        <v>1283</v>
      </c>
      <c r="C193" s="13" t="s">
        <v>1284</v>
      </c>
      <c r="E193" s="1">
        <f>IF(D193="F",0,IFERROR(IF(MATCH($B193,routes!A$2:A$398,0),1,0),0)+IFERROR(IF(MATCH($C193,routes!A$2:A$398,0),1,0),0))</f>
        <v>0</v>
      </c>
      <c r="F193" s="1">
        <f>IF(D193="F",IFERROR(IF(MATCH($C193,vracht!A$2:A$394,0),1,0),0),0)</f>
        <v>0</v>
      </c>
      <c r="G193" s="1">
        <f>F193+E193</f>
        <v>0</v>
      </c>
    </row>
    <row r="194" spans="1:7" x14ac:dyDescent="0.25">
      <c r="A194" s="13" t="s">
        <v>1285</v>
      </c>
      <c r="C194" s="13" t="s">
        <v>1286</v>
      </c>
      <c r="E194" s="1">
        <f>IF(D194="F",0,IFERROR(IF(MATCH($B194,routes!A$2:A$398,0),1,0),0)+IFERROR(IF(MATCH($C194,routes!A$2:A$398,0),1,0),0))</f>
        <v>0</v>
      </c>
      <c r="F194" s="1">
        <f>IF(D194="F",IFERROR(IF(MATCH($C194,vracht!A$2:A$394,0),1,0),0),0)</f>
        <v>0</v>
      </c>
      <c r="G194" s="1">
        <f>F194+E194</f>
        <v>0</v>
      </c>
    </row>
    <row r="195" spans="1:7" x14ac:dyDescent="0.25">
      <c r="A195" s="13" t="s">
        <v>3976</v>
      </c>
      <c r="B195" s="13" t="s">
        <v>1037</v>
      </c>
      <c r="C195" s="13" t="s">
        <v>1290</v>
      </c>
      <c r="E195" s="1">
        <f>IF(D195="F",0,IFERROR(IF(MATCH($B195,routes!A$2:A$398,0),1,0),0)+IFERROR(IF(MATCH($C195,routes!A$2:A$398,0),1,0),0))</f>
        <v>1</v>
      </c>
      <c r="F195" s="1">
        <f>IF(D195="F",IFERROR(IF(MATCH($C195,vracht!A$2:A$394,0),1,0),0),0)</f>
        <v>0</v>
      </c>
      <c r="G195" s="1">
        <f>F195+E195</f>
        <v>1</v>
      </c>
    </row>
    <row r="196" spans="1:7" x14ac:dyDescent="0.25">
      <c r="A196" s="13" t="s">
        <v>475</v>
      </c>
      <c r="B196" s="13" t="s">
        <v>474</v>
      </c>
      <c r="C196" s="13" t="s">
        <v>1291</v>
      </c>
      <c r="E196" s="1">
        <f>IF(D196="F",0,IFERROR(IF(MATCH($B196,routes!A$2:A$398,0),1,0),0)+IFERROR(IF(MATCH($C196,routes!A$2:A$398,0),1,0),0))</f>
        <v>0</v>
      </c>
      <c r="F196" s="1">
        <f>IF(D196="F",IFERROR(IF(MATCH($C196,vracht!A$2:A$394,0),1,0),0),0)</f>
        <v>0</v>
      </c>
      <c r="G196" s="1">
        <f>F196+E196</f>
        <v>0</v>
      </c>
    </row>
    <row r="197" spans="1:7" x14ac:dyDescent="0.25">
      <c r="A197" s="13" t="s">
        <v>1292</v>
      </c>
      <c r="B197" s="13" t="s">
        <v>1293</v>
      </c>
      <c r="C197" s="13" t="s">
        <v>1294</v>
      </c>
      <c r="E197" s="1">
        <f>IF(D197="F",0,IFERROR(IF(MATCH($B197,routes!A$2:A$398,0),1,0),0)+IFERROR(IF(MATCH($C197,routes!A$2:A$398,0),1,0),0))</f>
        <v>0</v>
      </c>
      <c r="F197" s="1">
        <f>IF(D197="F",IFERROR(IF(MATCH($C197,vracht!A$2:A$394,0),1,0),0),0)</f>
        <v>0</v>
      </c>
      <c r="G197" s="1">
        <f>F197+E197</f>
        <v>0</v>
      </c>
    </row>
    <row r="198" spans="1:7" x14ac:dyDescent="0.25">
      <c r="A198" s="13" t="s">
        <v>1295</v>
      </c>
      <c r="B198" s="13" t="s">
        <v>994</v>
      </c>
      <c r="C198" s="13" t="s">
        <v>1296</v>
      </c>
      <c r="E198" s="1">
        <f>IF(D198="F",0,IFERROR(IF(MATCH($B198,routes!A$2:A$398,0),1,0),0)+IFERROR(IF(MATCH($C198,routes!A$2:A$398,0),1,0),0))</f>
        <v>0</v>
      </c>
      <c r="F198" s="1">
        <f>IF(D198="F",IFERROR(IF(MATCH($C198,vracht!A$2:A$394,0),1,0),0),0)</f>
        <v>0</v>
      </c>
      <c r="G198" s="1">
        <f>F198+E198</f>
        <v>0</v>
      </c>
    </row>
    <row r="199" spans="1:7" x14ac:dyDescent="0.25">
      <c r="A199" s="13" t="s">
        <v>1303</v>
      </c>
      <c r="B199" s="13" t="s">
        <v>1304</v>
      </c>
      <c r="C199" s="13" t="s">
        <v>1305</v>
      </c>
      <c r="E199" s="1">
        <f>IF(D199="F",0,IFERROR(IF(MATCH($B199,routes!A$2:A$398,0),1,0),0)+IFERROR(IF(MATCH($C199,routes!A$2:A$398,0),1,0),0))</f>
        <v>0</v>
      </c>
      <c r="F199" s="1">
        <f>IF(D199="F",IFERROR(IF(MATCH($C199,vracht!A$2:A$394,0),1,0),0),0)</f>
        <v>0</v>
      </c>
      <c r="G199" s="1">
        <f>F199+E199</f>
        <v>0</v>
      </c>
    </row>
    <row r="200" spans="1:7" x14ac:dyDescent="0.25">
      <c r="A200" s="13" t="s">
        <v>1306</v>
      </c>
      <c r="B200" s="13" t="s">
        <v>1307</v>
      </c>
      <c r="C200" s="13" t="s">
        <v>1308</v>
      </c>
      <c r="E200" s="1">
        <f>IF(D200="F",0,IFERROR(IF(MATCH($B200,routes!A$2:A$398,0),1,0),0)+IFERROR(IF(MATCH($C200,routes!A$2:A$398,0),1,0),0))</f>
        <v>0</v>
      </c>
      <c r="F200" s="1">
        <f>IF(D200="F",IFERROR(IF(MATCH($C200,vracht!A$2:A$394,0),1,0),0),0)</f>
        <v>0</v>
      </c>
      <c r="G200" s="1">
        <f>F200+E200</f>
        <v>0</v>
      </c>
    </row>
    <row r="201" spans="1:7" x14ac:dyDescent="0.25">
      <c r="A201" s="13" t="s">
        <v>1309</v>
      </c>
      <c r="B201" s="13" t="s">
        <v>1310</v>
      </c>
      <c r="C201" s="13" t="s">
        <v>1311</v>
      </c>
      <c r="E201" s="1">
        <f>IF(D201="F",0,IFERROR(IF(MATCH($B201,routes!A$2:A$398,0),1,0),0)+IFERROR(IF(MATCH($C201,routes!A$2:A$398,0),1,0),0))</f>
        <v>0</v>
      </c>
      <c r="F201" s="1">
        <f>IF(D201="F",IFERROR(IF(MATCH($C201,vracht!A$2:A$394,0),1,0),0),0)</f>
        <v>0</v>
      </c>
      <c r="G201" s="1">
        <f>F201+E201</f>
        <v>0</v>
      </c>
    </row>
    <row r="202" spans="1:7" x14ac:dyDescent="0.25">
      <c r="A202" s="13" t="s">
        <v>3322</v>
      </c>
      <c r="C202" s="13" t="s">
        <v>3323</v>
      </c>
      <c r="E202" s="1">
        <f>IF(D202="F",0,IFERROR(IF(MATCH($B202,routes!A$2:A$398,0),1,0),0)+IFERROR(IF(MATCH($C202,routes!A$2:A$398,0),1,0),0))</f>
        <v>0</v>
      </c>
      <c r="F202" s="1">
        <f>IF(D202="F",IFERROR(IF(MATCH($C202,vracht!A$2:A$394,0),1,0),0),0)</f>
        <v>0</v>
      </c>
      <c r="G202" s="1">
        <f>F202+E202</f>
        <v>0</v>
      </c>
    </row>
    <row r="203" spans="1:7" x14ac:dyDescent="0.25">
      <c r="A203" s="13" t="s">
        <v>1313</v>
      </c>
      <c r="B203" s="13" t="s">
        <v>1314</v>
      </c>
      <c r="C203" s="13" t="s">
        <v>1315</v>
      </c>
      <c r="E203" s="1">
        <f>IF(D203="F",0,IFERROR(IF(MATCH($B203,routes!A$2:A$398,0),1,0),0)+IFERROR(IF(MATCH($C203,routes!A$2:A$398,0),1,0),0))</f>
        <v>0</v>
      </c>
      <c r="F203" s="1">
        <f>IF(D203="F",IFERROR(IF(MATCH($C203,vracht!A$2:A$394,0),1,0),0),0)</f>
        <v>0</v>
      </c>
      <c r="G203" s="1">
        <f>F203+E203</f>
        <v>0</v>
      </c>
    </row>
    <row r="204" spans="1:7" x14ac:dyDescent="0.25">
      <c r="A204" s="13" t="s">
        <v>1323</v>
      </c>
      <c r="B204" s="13" t="s">
        <v>1324</v>
      </c>
      <c r="C204" s="13" t="s">
        <v>1325</v>
      </c>
      <c r="E204" s="1">
        <f>IF(D204="F",0,IFERROR(IF(MATCH($B204,routes!A$2:A$398,0),1,0),0)+IFERROR(IF(MATCH($C204,routes!A$2:A$398,0),1,0),0))</f>
        <v>0</v>
      </c>
      <c r="F204" s="1">
        <f>IF(D204="F",IFERROR(IF(MATCH($C204,vracht!A$2:A$394,0),1,0),0),0)</f>
        <v>0</v>
      </c>
      <c r="G204" s="1">
        <f>F204+E204</f>
        <v>0</v>
      </c>
    </row>
    <row r="205" spans="1:7" x14ac:dyDescent="0.25">
      <c r="A205" s="13" t="s">
        <v>1326</v>
      </c>
      <c r="B205" s="13" t="s">
        <v>1327</v>
      </c>
      <c r="C205" s="13" t="s">
        <v>1328</v>
      </c>
      <c r="E205" s="1">
        <f>IF(D205="F",0,IFERROR(IF(MATCH($B205,routes!A$2:A$398,0),1,0),0)+IFERROR(IF(MATCH($C205,routes!A$2:A$398,0),1,0),0))</f>
        <v>0</v>
      </c>
      <c r="F205" s="1">
        <f>IF(D205="F",IFERROR(IF(MATCH($C205,vracht!A$2:A$394,0),1,0),0),0)</f>
        <v>0</v>
      </c>
      <c r="G205" s="1">
        <f>F205+E205</f>
        <v>0</v>
      </c>
    </row>
    <row r="206" spans="1:7" x14ac:dyDescent="0.25">
      <c r="A206" s="13" t="s">
        <v>1329</v>
      </c>
      <c r="B206" s="13" t="s">
        <v>1330</v>
      </c>
      <c r="C206" s="13" t="s">
        <v>1331</v>
      </c>
      <c r="E206" s="1">
        <f>IF(D206="F",0,IFERROR(IF(MATCH($B206,routes!A$2:A$398,0),1,0),0)+IFERROR(IF(MATCH($C206,routes!A$2:A$398,0),1,0),0))</f>
        <v>0</v>
      </c>
      <c r="F206" s="1">
        <f>IF(D206="F",IFERROR(IF(MATCH($C206,vracht!A$2:A$394,0),1,0),0),0)</f>
        <v>0</v>
      </c>
      <c r="G206" s="1">
        <f>F206+E206</f>
        <v>0</v>
      </c>
    </row>
    <row r="207" spans="1:7" x14ac:dyDescent="0.25">
      <c r="A207" s="13" t="s">
        <v>1320</v>
      </c>
      <c r="B207" s="13" t="s">
        <v>1321</v>
      </c>
      <c r="C207" s="13" t="s">
        <v>1322</v>
      </c>
      <c r="E207" s="1">
        <f>IF(D207="F",0,IFERROR(IF(MATCH($B207,routes!A$2:A$398,0),1,0),0)+IFERROR(IF(MATCH($C207,routes!A$2:A$398,0),1,0),0))</f>
        <v>0</v>
      </c>
      <c r="F207" s="1">
        <f>IF(D207="F",IFERROR(IF(MATCH($C207,vracht!A$2:A$394,0),1,0),0),0)</f>
        <v>0</v>
      </c>
      <c r="G207" s="1">
        <f>F207+E207</f>
        <v>0</v>
      </c>
    </row>
    <row r="208" spans="1:7" x14ac:dyDescent="0.25">
      <c r="A208" s="13" t="s">
        <v>1332</v>
      </c>
      <c r="B208" s="13" t="s">
        <v>1333</v>
      </c>
      <c r="C208" s="13" t="s">
        <v>1334</v>
      </c>
      <c r="E208" s="1">
        <f>IF(D208="F",0,IFERROR(IF(MATCH($B208,routes!A$2:A$398,0),1,0),0)+IFERROR(IF(MATCH($C208,routes!A$2:A$398,0),1,0),0))</f>
        <v>0</v>
      </c>
      <c r="F208" s="1">
        <f>IF(D208="F",IFERROR(IF(MATCH($C208,vracht!A$2:A$394,0),1,0),0),0)</f>
        <v>0</v>
      </c>
      <c r="G208" s="1">
        <f>F208+E208</f>
        <v>0</v>
      </c>
    </row>
    <row r="209" spans="1:7" x14ac:dyDescent="0.25">
      <c r="A209" s="13" t="s">
        <v>1337</v>
      </c>
      <c r="B209" s="13" t="s">
        <v>1338</v>
      </c>
      <c r="C209" s="13" t="s">
        <v>1339</v>
      </c>
      <c r="E209" s="1">
        <f>IF(D209="F",0,IFERROR(IF(MATCH($B209,routes!A$2:A$398,0),1,0),0)+IFERROR(IF(MATCH($C209,routes!A$2:A$398,0),1,0),0))</f>
        <v>0</v>
      </c>
      <c r="F209" s="1">
        <f>IF(D209="F",IFERROR(IF(MATCH($C209,vracht!A$2:A$394,0),1,0),0),0)</f>
        <v>0</v>
      </c>
      <c r="G209" s="1">
        <f>F209+E209</f>
        <v>0</v>
      </c>
    </row>
    <row r="210" spans="1:7" x14ac:dyDescent="0.25">
      <c r="A210" s="13" t="s">
        <v>1340</v>
      </c>
      <c r="B210" s="13" t="s">
        <v>1341</v>
      </c>
      <c r="C210" s="13" t="s">
        <v>1342</v>
      </c>
      <c r="E210" s="1">
        <f>IF(D210="F",0,IFERROR(IF(MATCH($B210,routes!A$2:A$398,0),1,0),0)+IFERROR(IF(MATCH($C210,routes!A$2:A$398,0),1,0),0))</f>
        <v>0</v>
      </c>
      <c r="F210" s="1">
        <f>IF(D210="F",IFERROR(IF(MATCH($C210,vracht!A$2:A$394,0),1,0),0),0)</f>
        <v>0</v>
      </c>
      <c r="G210" s="1">
        <f>F210+E210</f>
        <v>0</v>
      </c>
    </row>
    <row r="211" spans="1:7" x14ac:dyDescent="0.25">
      <c r="A211" s="13" t="s">
        <v>2468</v>
      </c>
      <c r="B211" s="13" t="s">
        <v>2469</v>
      </c>
      <c r="C211" s="13" t="s">
        <v>2470</v>
      </c>
      <c r="E211" s="1">
        <f>IF(D211="F",0,IFERROR(IF(MATCH($B211,routes!A$2:A$398,0),1,0),0)+IFERROR(IF(MATCH($C211,routes!A$2:A$398,0),1,0),0))</f>
        <v>0</v>
      </c>
      <c r="F211" s="1">
        <f>IF(D211="F",IFERROR(IF(MATCH($C211,vracht!A$2:A$394,0),1,0),0),0)</f>
        <v>0</v>
      </c>
      <c r="G211" s="1">
        <f>F211+E211</f>
        <v>0</v>
      </c>
    </row>
    <row r="212" spans="1:7" x14ac:dyDescent="0.25">
      <c r="A212" s="13" t="s">
        <v>1258</v>
      </c>
      <c r="B212" s="13" t="s">
        <v>1343</v>
      </c>
      <c r="C212" s="13" t="s">
        <v>1344</v>
      </c>
      <c r="E212" s="1">
        <f>IF(D212="F",0,IFERROR(IF(MATCH($B212,routes!A$2:A$398,0),1,0),0)+IFERROR(IF(MATCH($C212,routes!A$2:A$398,0),1,0),0))</f>
        <v>0</v>
      </c>
      <c r="F212" s="1">
        <f>IF(D212="F",IFERROR(IF(MATCH($C212,vracht!A$2:A$394,0),1,0),0),0)</f>
        <v>0</v>
      </c>
      <c r="G212" s="1">
        <f>F212+E212</f>
        <v>0</v>
      </c>
    </row>
    <row r="213" spans="1:7" x14ac:dyDescent="0.25">
      <c r="A213" s="13" t="s">
        <v>1345</v>
      </c>
      <c r="B213" s="13" t="s">
        <v>302</v>
      </c>
      <c r="C213" s="13" t="s">
        <v>1346</v>
      </c>
      <c r="E213" s="1">
        <f>IF(D213="F",0,IFERROR(IF(MATCH($B213,routes!A$2:A$398,0),1,0),0)+IFERROR(IF(MATCH($C213,routes!A$2:A$398,0),1,0),0))</f>
        <v>0</v>
      </c>
      <c r="F213" s="1">
        <f>IF(D213="F",IFERROR(IF(MATCH($C213,vracht!A$2:A$394,0),1,0),0),0)</f>
        <v>0</v>
      </c>
      <c r="G213" s="1">
        <f>F213+E213</f>
        <v>0</v>
      </c>
    </row>
    <row r="214" spans="1:7" x14ac:dyDescent="0.25">
      <c r="A214" s="13" t="s">
        <v>1347</v>
      </c>
      <c r="B214" s="13" t="s">
        <v>1348</v>
      </c>
      <c r="C214" s="13" t="s">
        <v>1349</v>
      </c>
      <c r="E214" s="1">
        <f>IF(D214="F",0,IFERROR(IF(MATCH($B214,routes!A$2:A$398,0),1,0),0)+IFERROR(IF(MATCH($C214,routes!A$2:A$398,0),1,0),0))</f>
        <v>0</v>
      </c>
      <c r="F214" s="1">
        <f>IF(D214="F",IFERROR(IF(MATCH($C214,vracht!A$2:A$394,0),1,0),0),0)</f>
        <v>0</v>
      </c>
      <c r="G214" s="1">
        <f>F214+E214</f>
        <v>0</v>
      </c>
    </row>
    <row r="215" spans="1:7" x14ac:dyDescent="0.25">
      <c r="A215" s="13" t="s">
        <v>1354</v>
      </c>
      <c r="B215" s="13" t="s">
        <v>1355</v>
      </c>
      <c r="C215" s="13" t="s">
        <v>1356</v>
      </c>
      <c r="E215" s="1">
        <f>IF(D215="F",0,IFERROR(IF(MATCH($B215,routes!A$2:A$398,0),1,0),0)+IFERROR(IF(MATCH($C215,routes!A$2:A$398,0),1,0),0))</f>
        <v>0</v>
      </c>
      <c r="F215" s="1">
        <f>IF(D215="F",IFERROR(IF(MATCH($C215,vracht!A$2:A$394,0),1,0),0),0)</f>
        <v>0</v>
      </c>
      <c r="G215" s="1">
        <f>F215+E215</f>
        <v>0</v>
      </c>
    </row>
    <row r="216" spans="1:7" x14ac:dyDescent="0.25">
      <c r="A216" s="13" t="s">
        <v>1360</v>
      </c>
      <c r="B216" s="13" t="s">
        <v>301</v>
      </c>
      <c r="C216" s="13" t="s">
        <v>11</v>
      </c>
      <c r="E216" s="1">
        <f>IF(D216="F",0,IFERROR(IF(MATCH($B216,routes!A$2:A$398,0),1,0),0)+IFERROR(IF(MATCH($C216,routes!A$2:A$398,0),1,0),0))</f>
        <v>1</v>
      </c>
      <c r="F216" s="1">
        <f>IF(D216="F",IFERROR(IF(MATCH($C216,vracht!A$2:A$394,0),1,0),0),0)</f>
        <v>0</v>
      </c>
      <c r="G216" s="1">
        <f>F216+E216</f>
        <v>1</v>
      </c>
    </row>
    <row r="217" spans="1:7" x14ac:dyDescent="0.25">
      <c r="A217" s="13" t="s">
        <v>1363</v>
      </c>
      <c r="B217" s="13" t="s">
        <v>1364</v>
      </c>
      <c r="C217" s="13" t="s">
        <v>1365</v>
      </c>
      <c r="E217" s="1">
        <f>IF(D217="F",0,IFERROR(IF(MATCH($B217,routes!A$2:A$398,0),1,0),0)+IFERROR(IF(MATCH($C217,routes!A$2:A$398,0),1,0),0))</f>
        <v>0</v>
      </c>
      <c r="F217" s="1">
        <f>IF(D217="F",IFERROR(IF(MATCH($C217,vracht!A$2:A$394,0),1,0),0),0)</f>
        <v>0</v>
      </c>
      <c r="G217" s="1">
        <f>F217+E217</f>
        <v>0</v>
      </c>
    </row>
    <row r="218" spans="1:7" x14ac:dyDescent="0.25">
      <c r="A218" s="13" t="s">
        <v>1369</v>
      </c>
      <c r="B218" s="13" t="s">
        <v>1370</v>
      </c>
      <c r="C218" s="13" t="s">
        <v>237</v>
      </c>
      <c r="E218" s="1">
        <f>IF(D218="F",0,IFERROR(IF(MATCH($B218,routes!A$2:A$398,0),1,0),0)+IFERROR(IF(MATCH($C218,routes!A$2:A$398,0),1,0),0))</f>
        <v>0</v>
      </c>
      <c r="F218" s="1">
        <f>IF(D218="F",IFERROR(IF(MATCH($C218,vracht!A$2:A$394,0),1,0),0),0)</f>
        <v>0</v>
      </c>
      <c r="G218" s="1">
        <f>F218+E218</f>
        <v>0</v>
      </c>
    </row>
    <row r="219" spans="1:7" x14ac:dyDescent="0.25">
      <c r="A219" s="13" t="s">
        <v>3032</v>
      </c>
      <c r="B219" s="13" t="s">
        <v>387</v>
      </c>
      <c r="C219" s="13" t="s">
        <v>3033</v>
      </c>
      <c r="E219" s="1">
        <f>IF(D219="F",0,IFERROR(IF(MATCH($B219,routes!A$2:A$398,0),1,0),0)+IFERROR(IF(MATCH($C219,routes!A$2:A$398,0),1,0),0))</f>
        <v>1</v>
      </c>
      <c r="F219" s="1">
        <f>IF(D219="F",IFERROR(IF(MATCH($C219,vracht!A$2:A$394,0),1,0),0),0)</f>
        <v>0</v>
      </c>
      <c r="G219" s="1">
        <f>F219+E219</f>
        <v>1</v>
      </c>
    </row>
    <row r="220" spans="1:7" x14ac:dyDescent="0.25">
      <c r="A220" s="13" t="s">
        <v>1371</v>
      </c>
      <c r="B220" s="13" t="s">
        <v>1372</v>
      </c>
      <c r="C220" s="13" t="s">
        <v>1373</v>
      </c>
      <c r="E220" s="1">
        <f>IF(D220="F",0,IFERROR(IF(MATCH($B220,routes!A$2:A$398,0),1,0),0)+IFERROR(IF(MATCH($C220,routes!A$2:A$398,0),1,0),0))</f>
        <v>0</v>
      </c>
      <c r="F220" s="1">
        <f>IF(D220="F",IFERROR(IF(MATCH($C220,vracht!A$2:A$394,0),1,0),0),0)</f>
        <v>0</v>
      </c>
      <c r="G220" s="1">
        <f>F220+E220</f>
        <v>0</v>
      </c>
    </row>
    <row r="221" spans="1:7" x14ac:dyDescent="0.25">
      <c r="A221" s="13" t="s">
        <v>1374</v>
      </c>
      <c r="B221" s="13" t="s">
        <v>1375</v>
      </c>
      <c r="C221" s="13" t="s">
        <v>1376</v>
      </c>
      <c r="E221" s="1">
        <f>IF(D221="F",0,IFERROR(IF(MATCH($B221,routes!A$2:A$398,0),1,0),0)+IFERROR(IF(MATCH($C221,routes!A$2:A$398,0),1,0),0))</f>
        <v>0</v>
      </c>
      <c r="F221" s="1">
        <f>IF(D221="F",IFERROR(IF(MATCH($C221,vracht!A$2:A$394,0),1,0),0),0)</f>
        <v>0</v>
      </c>
      <c r="G221" s="1">
        <f>F221+E221</f>
        <v>0</v>
      </c>
    </row>
    <row r="222" spans="1:7" x14ac:dyDescent="0.25">
      <c r="A222" s="13" t="s">
        <v>1377</v>
      </c>
      <c r="B222" s="13" t="s">
        <v>1378</v>
      </c>
      <c r="C222" s="13" t="s">
        <v>1379</v>
      </c>
      <c r="E222" s="1">
        <f>IF(D222="F",0,IFERROR(IF(MATCH($B222,routes!A$2:A$398,0),1,0),0)+IFERROR(IF(MATCH($C222,routes!A$2:A$398,0),1,0),0))</f>
        <v>0</v>
      </c>
      <c r="F222" s="1">
        <f>IF(D222="F",IFERROR(IF(MATCH($C222,vracht!A$2:A$394,0),1,0),0),0)</f>
        <v>0</v>
      </c>
      <c r="G222" s="1">
        <f>F222+E222</f>
        <v>0</v>
      </c>
    </row>
    <row r="223" spans="1:7" x14ac:dyDescent="0.25">
      <c r="A223" s="13" t="s">
        <v>1381</v>
      </c>
      <c r="B223" s="13" t="s">
        <v>1382</v>
      </c>
      <c r="C223" s="13" t="s">
        <v>1383</v>
      </c>
      <c r="E223" s="1">
        <f>IF(D223="F",0,IFERROR(IF(MATCH($B223,routes!A$2:A$398,0),1,0),0)+IFERROR(IF(MATCH($C223,routes!A$2:A$398,0),1,0),0))</f>
        <v>0</v>
      </c>
      <c r="F223" s="1">
        <f>IF(D223="F",IFERROR(IF(MATCH($C223,vracht!A$2:A$394,0),1,0),0),0)</f>
        <v>0</v>
      </c>
      <c r="G223" s="1">
        <f>F223+E223</f>
        <v>0</v>
      </c>
    </row>
    <row r="224" spans="1:7" x14ac:dyDescent="0.25">
      <c r="A224" s="13" t="s">
        <v>1384</v>
      </c>
      <c r="B224" s="13" t="s">
        <v>1385</v>
      </c>
      <c r="C224" s="13" t="s">
        <v>1386</v>
      </c>
      <c r="E224" s="1">
        <f>IF(D224="F",0,IFERROR(IF(MATCH($B224,routes!A$2:A$398,0),1,0),0)+IFERROR(IF(MATCH($C224,routes!A$2:A$398,0),1,0),0))</f>
        <v>0</v>
      </c>
      <c r="F224" s="1">
        <f>IF(D224="F",IFERROR(IF(MATCH($C224,vracht!A$2:A$394,0),1,0),0),0)</f>
        <v>0</v>
      </c>
      <c r="G224" s="1">
        <f>F224+E224</f>
        <v>0</v>
      </c>
    </row>
    <row r="225" spans="1:7" x14ac:dyDescent="0.25">
      <c r="A225" s="13" t="s">
        <v>3704</v>
      </c>
      <c r="B225" s="13" t="s">
        <v>2624</v>
      </c>
      <c r="C225" s="13" t="s">
        <v>3705</v>
      </c>
      <c r="E225" s="1">
        <f>IF(D225="F",0,IFERROR(IF(MATCH($B225,routes!A$2:A$398,0),1,0),0)+IFERROR(IF(MATCH($C225,routes!A$2:A$398,0),1,0),0))</f>
        <v>0</v>
      </c>
      <c r="F225" s="1">
        <f>IF(D225="F",IFERROR(IF(MATCH($C225,vracht!A$2:A$394,0),1,0),0),0)</f>
        <v>0</v>
      </c>
      <c r="G225" s="1">
        <f>F225+E225</f>
        <v>0</v>
      </c>
    </row>
    <row r="226" spans="1:7" x14ac:dyDescent="0.25">
      <c r="A226" s="13" t="s">
        <v>1259</v>
      </c>
      <c r="B226" s="13" t="s">
        <v>1260</v>
      </c>
      <c r="C226" s="13" t="s">
        <v>1261</v>
      </c>
      <c r="E226" s="1">
        <f>IF(D226="F",0,IFERROR(IF(MATCH($B226,routes!A$2:A$398,0),1,0),0)+IFERROR(IF(MATCH($C226,routes!A$2:A$398,0),1,0),0))</f>
        <v>0</v>
      </c>
      <c r="F226" s="1">
        <f>IF(D226="F",IFERROR(IF(MATCH($C226,vracht!A$2:A$394,0),1,0),0),0)</f>
        <v>0</v>
      </c>
      <c r="G226" s="1">
        <f>F226+E226</f>
        <v>0</v>
      </c>
    </row>
    <row r="227" spans="1:7" x14ac:dyDescent="0.25">
      <c r="A227" s="13" t="s">
        <v>1262</v>
      </c>
      <c r="B227" s="13" t="s">
        <v>1263</v>
      </c>
      <c r="C227" s="13" t="s">
        <v>1264</v>
      </c>
      <c r="E227" s="1">
        <f>IF(D227="F",0,IFERROR(IF(MATCH($B227,routes!A$2:A$398,0),1,0),0)+IFERROR(IF(MATCH($C227,routes!A$2:A$398,0),1,0),0))</f>
        <v>0</v>
      </c>
      <c r="F227" s="1">
        <f>IF(D227="F",IFERROR(IF(MATCH($C227,vracht!A$2:A$394,0),1,0),0),0)</f>
        <v>0</v>
      </c>
      <c r="G227" s="1">
        <f>F227+E227</f>
        <v>0</v>
      </c>
    </row>
    <row r="228" spans="1:7" x14ac:dyDescent="0.25">
      <c r="A228" s="13" t="s">
        <v>3688</v>
      </c>
      <c r="B228" s="13" t="s">
        <v>1744</v>
      </c>
      <c r="C228" s="13" t="s">
        <v>3689</v>
      </c>
      <c r="E228" s="1">
        <f>IF(D228="F",0,IFERROR(IF(MATCH($B228,routes!A$2:A$398,0),1,0),0)+IFERROR(IF(MATCH($C228,routes!A$2:A$398,0),1,0),0))</f>
        <v>0</v>
      </c>
      <c r="F228" s="1">
        <f>IF(D228="F",IFERROR(IF(MATCH($C228,vracht!A$2:A$394,0),1,0),0),0)</f>
        <v>0</v>
      </c>
      <c r="G228" s="1">
        <f>F228+E228</f>
        <v>0</v>
      </c>
    </row>
    <row r="229" spans="1:7" x14ac:dyDescent="0.25">
      <c r="A229" s="13" t="s">
        <v>2206</v>
      </c>
      <c r="B229" s="13" t="s">
        <v>2207</v>
      </c>
      <c r="C229" s="13" t="s">
        <v>2208</v>
      </c>
      <c r="E229" s="1">
        <f>IF(D229="F",0,IFERROR(IF(MATCH($B229,routes!A$2:A$398,0),1,0),0)+IFERROR(IF(MATCH($C229,routes!A$2:A$398,0),1,0),0))</f>
        <v>0</v>
      </c>
      <c r="F229" s="1">
        <f>IF(D229="F",IFERROR(IF(MATCH($C229,vracht!A$2:A$394,0),1,0),0),0)</f>
        <v>0</v>
      </c>
      <c r="G229" s="1">
        <f>F229+E229</f>
        <v>0</v>
      </c>
    </row>
    <row r="230" spans="1:7" x14ac:dyDescent="0.25">
      <c r="A230" s="13" t="s">
        <v>1395</v>
      </c>
      <c r="B230" s="13" t="s">
        <v>1396</v>
      </c>
      <c r="C230" s="13" t="s">
        <v>1397</v>
      </c>
      <c r="E230" s="1">
        <f>IF(D230="F",0,IFERROR(IF(MATCH($B230,routes!A$2:A$398,0),1,0),0)+IFERROR(IF(MATCH($C230,routes!A$2:A$398,0),1,0),0))</f>
        <v>0</v>
      </c>
      <c r="F230" s="1">
        <f>IF(D230="F",IFERROR(IF(MATCH($C230,vracht!A$2:A$394,0),1,0),0),0)</f>
        <v>0</v>
      </c>
      <c r="G230" s="1">
        <f>F230+E230</f>
        <v>0</v>
      </c>
    </row>
    <row r="231" spans="1:7" x14ac:dyDescent="0.25">
      <c r="A231" s="13" t="s">
        <v>1398</v>
      </c>
      <c r="B231" s="13" t="s">
        <v>1399</v>
      </c>
      <c r="C231" s="13" t="s">
        <v>1400</v>
      </c>
      <c r="E231" s="1">
        <f>IF(D231="F",0,IFERROR(IF(MATCH($B231,routes!A$2:A$398,0),1,0),0)+IFERROR(IF(MATCH($C231,routes!A$2:A$398,0),1,0),0))</f>
        <v>0</v>
      </c>
      <c r="F231" s="1">
        <f>IF(D231="F",IFERROR(IF(MATCH($C231,vracht!A$2:A$394,0),1,0),0),0)</f>
        <v>0</v>
      </c>
      <c r="G231" s="1">
        <f>F231+E231</f>
        <v>0</v>
      </c>
    </row>
    <row r="232" spans="1:7" x14ac:dyDescent="0.25">
      <c r="A232" s="13" t="s">
        <v>1402</v>
      </c>
      <c r="B232" s="13" t="s">
        <v>1403</v>
      </c>
      <c r="C232" s="13" t="s">
        <v>1404</v>
      </c>
      <c r="E232" s="1">
        <f>IF(D232="F",0,IFERROR(IF(MATCH($B232,routes!A$2:A$398,0),1,0),0)+IFERROR(IF(MATCH($C232,routes!A$2:A$398,0),1,0),0))</f>
        <v>0</v>
      </c>
      <c r="F232" s="1">
        <f>IF(D232="F",IFERROR(IF(MATCH($C232,vracht!A$2:A$394,0),1,0),0),0)</f>
        <v>0</v>
      </c>
      <c r="G232" s="1">
        <f>F232+E232</f>
        <v>0</v>
      </c>
    </row>
    <row r="233" spans="1:7" x14ac:dyDescent="0.25">
      <c r="A233" s="13" t="s">
        <v>3226</v>
      </c>
      <c r="C233" s="13" t="s">
        <v>3227</v>
      </c>
      <c r="E233" s="1">
        <f>IF(D233="F",0,IFERROR(IF(MATCH($B233,routes!A$2:A$398,0),1,0),0)+IFERROR(IF(MATCH($C233,routes!A$2:A$398,0),1,0),0))</f>
        <v>0</v>
      </c>
      <c r="F233" s="1">
        <f>IF(D233="F",IFERROR(IF(MATCH($C233,vracht!A$2:A$394,0),1,0),0),0)</f>
        <v>0</v>
      </c>
      <c r="G233" s="1">
        <f>F233+E233</f>
        <v>0</v>
      </c>
    </row>
    <row r="234" spans="1:7" x14ac:dyDescent="0.25">
      <c r="A234" s="13" t="s">
        <v>3667</v>
      </c>
      <c r="C234" s="13" t="s">
        <v>3668</v>
      </c>
      <c r="E234" s="1">
        <f>IF(D234="F",0,IFERROR(IF(MATCH($B234,routes!A$2:A$398,0),1,0),0)+IFERROR(IF(MATCH($C234,routes!A$2:A$398,0),1,0),0))</f>
        <v>0</v>
      </c>
      <c r="F234" s="1">
        <f>IF(D234="F",IFERROR(IF(MATCH($C234,vracht!A$2:A$394,0),1,0),0),0)</f>
        <v>0</v>
      </c>
      <c r="G234" s="1">
        <f>F234+E234</f>
        <v>0</v>
      </c>
    </row>
    <row r="235" spans="1:7" x14ac:dyDescent="0.25">
      <c r="A235" s="13" t="s">
        <v>1405</v>
      </c>
      <c r="B235" s="13" t="s">
        <v>446</v>
      </c>
      <c r="C235" s="13" t="s">
        <v>1406</v>
      </c>
      <c r="E235" s="1">
        <f>IF(D235="F",0,IFERROR(IF(MATCH($B235,routes!A$2:A$398,0),1,0),0)+IFERROR(IF(MATCH($C235,routes!A$2:A$398,0),1,0),0))</f>
        <v>0</v>
      </c>
      <c r="F235" s="1">
        <f>IF(D235="F",IFERROR(IF(MATCH($C235,vracht!A$2:A$394,0),1,0),0),0)</f>
        <v>0</v>
      </c>
      <c r="G235" s="1">
        <f>F235+E235</f>
        <v>0</v>
      </c>
    </row>
    <row r="236" spans="1:7" x14ac:dyDescent="0.25">
      <c r="A236" s="13" t="s">
        <v>1407</v>
      </c>
      <c r="B236" s="13" t="s">
        <v>1408</v>
      </c>
      <c r="C236" s="13" t="s">
        <v>1409</v>
      </c>
      <c r="E236" s="1">
        <f>IF(D236="F",0,IFERROR(IF(MATCH($B236,routes!A$2:A$398,0),1,0),0)+IFERROR(IF(MATCH($C236,routes!A$2:A$398,0),1,0),0))</f>
        <v>0</v>
      </c>
      <c r="F236" s="1">
        <f>IF(D236="F",IFERROR(IF(MATCH($C236,vracht!A$2:A$394,0),1,0),0),0)</f>
        <v>0</v>
      </c>
      <c r="G236" s="1">
        <f>F236+E236</f>
        <v>0</v>
      </c>
    </row>
    <row r="237" spans="1:7" x14ac:dyDescent="0.25">
      <c r="A237" s="13" t="s">
        <v>3498</v>
      </c>
      <c r="B237" s="13" t="s">
        <v>1627</v>
      </c>
      <c r="C237" s="13" t="s">
        <v>3499</v>
      </c>
      <c r="E237" s="1">
        <f>IF(D237="F",0,IFERROR(IF(MATCH($B237,routes!A$2:A$398,0),1,0),0)+IFERROR(IF(MATCH($C237,routes!A$2:A$398,0),1,0),0))</f>
        <v>0</v>
      </c>
      <c r="F237" s="1">
        <f>IF(D237="F",IFERROR(IF(MATCH($C237,vracht!A$2:A$394,0),1,0),0),0)</f>
        <v>0</v>
      </c>
      <c r="G237" s="1">
        <f>F237+E237</f>
        <v>0</v>
      </c>
    </row>
    <row r="238" spans="1:7" x14ac:dyDescent="0.25">
      <c r="A238" s="13" t="s">
        <v>1410</v>
      </c>
      <c r="B238" s="13" t="s">
        <v>1411</v>
      </c>
      <c r="C238" s="13" t="s">
        <v>1412</v>
      </c>
      <c r="E238" s="1">
        <f>IF(D238="F",0,IFERROR(IF(MATCH($B238,routes!A$2:A$398,0),1,0),0)+IFERROR(IF(MATCH($C238,routes!A$2:A$398,0),1,0),0))</f>
        <v>0</v>
      </c>
      <c r="F238" s="1">
        <f>IF(D238="F",IFERROR(IF(MATCH($C238,vracht!A$2:A$394,0),1,0),0),0)</f>
        <v>0</v>
      </c>
      <c r="G238" s="1">
        <f>F238+E238</f>
        <v>0</v>
      </c>
    </row>
    <row r="239" spans="1:7" x14ac:dyDescent="0.25">
      <c r="A239" s="13" t="s">
        <v>1413</v>
      </c>
      <c r="B239" s="13" t="s">
        <v>261</v>
      </c>
      <c r="C239" s="13" t="s">
        <v>1414</v>
      </c>
      <c r="E239" s="1">
        <f>IF(D239="F",0,IFERROR(IF(MATCH($B239,routes!A$2:A$398,0),1,0),0)+IFERROR(IF(MATCH($C239,routes!A$2:A$398,0),1,0),0))</f>
        <v>1</v>
      </c>
      <c r="F239" s="1">
        <f>IF(D239="F",IFERROR(IF(MATCH($C239,vracht!A$2:A$394,0),1,0),0),0)</f>
        <v>0</v>
      </c>
      <c r="G239" s="1">
        <f>F239+E239</f>
        <v>1</v>
      </c>
    </row>
    <row r="240" spans="1:7" x14ac:dyDescent="0.25">
      <c r="A240" s="13" t="s">
        <v>1416</v>
      </c>
      <c r="B240" s="13" t="s">
        <v>1417</v>
      </c>
      <c r="C240" s="13" t="s">
        <v>1418</v>
      </c>
      <c r="E240" s="1">
        <f>IF(D240="F",0,IFERROR(IF(MATCH($B240,routes!A$2:A$398,0),1,0),0)+IFERROR(IF(MATCH($C240,routes!A$2:A$398,0),1,0),0))</f>
        <v>0</v>
      </c>
      <c r="F240" s="1">
        <f>IF(D240="F",IFERROR(IF(MATCH($C240,vracht!A$2:A$394,0),1,0),0),0)</f>
        <v>0</v>
      </c>
      <c r="G240" s="1">
        <f>F240+E240</f>
        <v>0</v>
      </c>
    </row>
    <row r="241" spans="1:7" x14ac:dyDescent="0.25">
      <c r="A241" s="13" t="s">
        <v>3477</v>
      </c>
      <c r="B241" s="13" t="s">
        <v>1582</v>
      </c>
      <c r="C241" s="13" t="s">
        <v>3478</v>
      </c>
      <c r="E241" s="1">
        <f>IF(D241="F",0,IFERROR(IF(MATCH($B241,routes!A$2:A$398,0),1,0),0)+IFERROR(IF(MATCH($C241,routes!A$2:A$398,0),1,0),0))</f>
        <v>0</v>
      </c>
      <c r="F241" s="1">
        <f>IF(D241="F",IFERROR(IF(MATCH($C241,vracht!A$2:A$394,0),1,0),0),0)</f>
        <v>0</v>
      </c>
      <c r="G241" s="1">
        <f>F241+E241</f>
        <v>0</v>
      </c>
    </row>
    <row r="242" spans="1:7" x14ac:dyDescent="0.25">
      <c r="A242" s="13" t="s">
        <v>1419</v>
      </c>
      <c r="B242" s="13" t="s">
        <v>1420</v>
      </c>
      <c r="C242" s="13" t="s">
        <v>1421</v>
      </c>
      <c r="E242" s="1">
        <f>IF(D242="F",0,IFERROR(IF(MATCH($B242,routes!A$2:A$398,0),1,0),0)+IFERROR(IF(MATCH($C242,routes!A$2:A$398,0),1,0),0))</f>
        <v>0</v>
      </c>
      <c r="F242" s="1">
        <f>IF(D242="F",IFERROR(IF(MATCH($C242,vracht!A$2:A$394,0),1,0),0),0)</f>
        <v>0</v>
      </c>
      <c r="G242" s="1">
        <f>F242+E242</f>
        <v>0</v>
      </c>
    </row>
    <row r="243" spans="1:7" x14ac:dyDescent="0.25">
      <c r="A243" s="13" t="s">
        <v>3217</v>
      </c>
      <c r="B243" s="13" t="s">
        <v>511</v>
      </c>
      <c r="C243" s="13" t="s">
        <v>3218</v>
      </c>
      <c r="E243" s="1">
        <f>IF(D243="F",0,IFERROR(IF(MATCH($B243,routes!A$2:A$398,0),1,0),0)+IFERROR(IF(MATCH($C243,routes!A$2:A$398,0),1,0),0))</f>
        <v>0</v>
      </c>
      <c r="F243" s="1">
        <f>IF(D243="F",IFERROR(IF(MATCH($C243,vracht!A$2:A$394,0),1,0),0),0)</f>
        <v>0</v>
      </c>
      <c r="G243" s="1">
        <f>F243+E243</f>
        <v>0</v>
      </c>
    </row>
    <row r="244" spans="1:7" x14ac:dyDescent="0.25">
      <c r="A244" s="13" t="s">
        <v>1937</v>
      </c>
      <c r="B244" s="13" t="s">
        <v>1938</v>
      </c>
      <c r="C244" s="13" t="s">
        <v>1939</v>
      </c>
      <c r="E244" s="1">
        <f>IF(D244="F",0,IFERROR(IF(MATCH($B244,routes!A$2:A$398,0),1,0),0)+IFERROR(IF(MATCH($C244,routes!A$2:A$398,0),1,0),0))</f>
        <v>0</v>
      </c>
      <c r="F244" s="1">
        <f>IF(D244="F",IFERROR(IF(MATCH($C244,vracht!A$2:A$394,0),1,0),0),0)</f>
        <v>0</v>
      </c>
      <c r="G244" s="1">
        <f>F244+E244</f>
        <v>0</v>
      </c>
    </row>
    <row r="245" spans="1:7" x14ac:dyDescent="0.25">
      <c r="A245" s="13" t="s">
        <v>1651</v>
      </c>
      <c r="B245" s="13" t="s">
        <v>309</v>
      </c>
      <c r="C245" s="13" t="s">
        <v>1652</v>
      </c>
      <c r="E245" s="1">
        <f>IF(D245="F",0,IFERROR(IF(MATCH($B245,routes!A$2:A$398,0),1,0),0)+IFERROR(IF(MATCH($C245,routes!A$2:A$398,0),1,0),0))</f>
        <v>1</v>
      </c>
      <c r="F245" s="1">
        <f>IF(D245="F",IFERROR(IF(MATCH($C245,vracht!A$2:A$394,0),1,0),0),0)</f>
        <v>0</v>
      </c>
      <c r="G245" s="1">
        <f>F245+E245</f>
        <v>1</v>
      </c>
    </row>
    <row r="246" spans="1:7" x14ac:dyDescent="0.25">
      <c r="A246" s="13" t="s">
        <v>1653</v>
      </c>
      <c r="B246" s="13" t="s">
        <v>1654</v>
      </c>
      <c r="C246" s="13" t="s">
        <v>1655</v>
      </c>
      <c r="E246" s="1">
        <f>IF(D246="F",0,IFERROR(IF(MATCH($B246,routes!A$2:A$398,0),1,0),0)+IFERROR(IF(MATCH($C246,routes!A$2:A$398,0),1,0),0))</f>
        <v>0</v>
      </c>
      <c r="F246" s="1">
        <f>IF(D246="F",IFERROR(IF(MATCH($C246,vracht!A$2:A$394,0),1,0),0),0)</f>
        <v>0</v>
      </c>
      <c r="G246" s="1">
        <f>F246+E246</f>
        <v>0</v>
      </c>
    </row>
    <row r="247" spans="1:7" x14ac:dyDescent="0.25">
      <c r="A247" s="13" t="s">
        <v>3856</v>
      </c>
      <c r="C247" s="13" t="s">
        <v>3857</v>
      </c>
      <c r="E247" s="1">
        <f>IF(D247="F",0,IFERROR(IF(MATCH($B247,routes!A$2:A$398,0),1,0),0)+IFERROR(IF(MATCH($C247,routes!A$2:A$398,0),1,0),0))</f>
        <v>0</v>
      </c>
      <c r="F247" s="1">
        <f>IF(D247="F",IFERROR(IF(MATCH($C247,vracht!A$2:A$394,0),1,0),0),0)</f>
        <v>0</v>
      </c>
      <c r="G247" s="1">
        <f>F247+E247</f>
        <v>0</v>
      </c>
    </row>
    <row r="248" spans="1:7" x14ac:dyDescent="0.25">
      <c r="A248" s="13" t="s">
        <v>2049</v>
      </c>
      <c r="B248" s="13" t="s">
        <v>2050</v>
      </c>
      <c r="C248" s="13" t="s">
        <v>2051</v>
      </c>
      <c r="E248" s="1">
        <f>IF(D248="F",0,IFERROR(IF(MATCH($B248,routes!A$2:A$398,0),1,0),0)+IFERROR(IF(MATCH($C248,routes!A$2:A$398,0),1,0),0))</f>
        <v>0</v>
      </c>
      <c r="F248" s="1">
        <f>IF(D248="F",IFERROR(IF(MATCH($C248,vracht!A$2:A$394,0),1,0),0),0)</f>
        <v>0</v>
      </c>
      <c r="G248" s="1">
        <f>F248+E248</f>
        <v>0</v>
      </c>
    </row>
    <row r="249" spans="1:7" x14ac:dyDescent="0.25">
      <c r="A249" s="13" t="s">
        <v>2866</v>
      </c>
      <c r="B249" s="13" t="s">
        <v>2867</v>
      </c>
      <c r="C249" s="13" t="s">
        <v>2868</v>
      </c>
      <c r="E249" s="1">
        <f>IF(D249="F",0,IFERROR(IF(MATCH($B249,routes!A$2:A$398,0),1,0),0)+IFERROR(IF(MATCH($C249,routes!A$2:A$398,0),1,0),0))</f>
        <v>0</v>
      </c>
      <c r="F249" s="1">
        <f>IF(D249="F",IFERROR(IF(MATCH($C249,vracht!A$2:A$394,0),1,0),0),0)</f>
        <v>0</v>
      </c>
      <c r="G249" s="1">
        <f>F249+E249</f>
        <v>0</v>
      </c>
    </row>
    <row r="250" spans="1:7" x14ac:dyDescent="0.25">
      <c r="A250" s="13" t="s">
        <v>3724</v>
      </c>
      <c r="B250" s="13" t="s">
        <v>1762</v>
      </c>
      <c r="C250" s="13" t="s">
        <v>3725</v>
      </c>
      <c r="E250" s="1">
        <f>IF(D250="F",0,IFERROR(IF(MATCH($B250,routes!A$2:A$398,0),1,0),0)+IFERROR(IF(MATCH($C250,routes!A$2:A$398,0),1,0),0))</f>
        <v>0</v>
      </c>
      <c r="F250" s="1">
        <f>IF(D250="F",IFERROR(IF(MATCH($C250,vracht!A$2:A$394,0),1,0),0),0)</f>
        <v>0</v>
      </c>
      <c r="G250" s="1">
        <f>F250+E250</f>
        <v>0</v>
      </c>
    </row>
    <row r="251" spans="1:7" x14ac:dyDescent="0.25">
      <c r="A251" s="13" t="s">
        <v>2575</v>
      </c>
      <c r="C251" s="13" t="s">
        <v>190</v>
      </c>
      <c r="E251" s="1">
        <f>IF(D251="F",0,IFERROR(IF(MATCH($B251,routes!A$2:A$398,0),1,0),0)+IFERROR(IF(MATCH($C251,routes!A$2:A$398,0),1,0),0))</f>
        <v>0</v>
      </c>
      <c r="F251" s="1">
        <f>IF(D251="F",IFERROR(IF(MATCH($C251,vracht!A$2:A$394,0),1,0),0),0)</f>
        <v>0</v>
      </c>
      <c r="G251" s="1">
        <f>F251+E251</f>
        <v>0</v>
      </c>
    </row>
    <row r="252" spans="1:7" x14ac:dyDescent="0.25">
      <c r="A252" s="13" t="s">
        <v>1816</v>
      </c>
      <c r="B252" s="13" t="s">
        <v>1817</v>
      </c>
      <c r="C252" s="13" t="s">
        <v>1818</v>
      </c>
      <c r="E252" s="1">
        <f>IF(D252="F",0,IFERROR(IF(MATCH($B252,routes!A$2:A$398,0),1,0),0)+IFERROR(IF(MATCH($C252,routes!A$2:A$398,0),1,0),0))</f>
        <v>0</v>
      </c>
      <c r="F252" s="1">
        <f>IF(D252="F",IFERROR(IF(MATCH($C252,vracht!A$2:A$394,0),1,0),0),0)</f>
        <v>0</v>
      </c>
      <c r="G252" s="1">
        <f>F252+E252</f>
        <v>0</v>
      </c>
    </row>
    <row r="253" spans="1:7" x14ac:dyDescent="0.25">
      <c r="A253" s="13" t="s">
        <v>2052</v>
      </c>
      <c r="B253" s="13" t="s">
        <v>2053</v>
      </c>
      <c r="C253" s="13" t="s">
        <v>2054</v>
      </c>
      <c r="E253" s="1">
        <f>IF(D253="F",0,IFERROR(IF(MATCH($B253,routes!A$2:A$398,0),1,0),0)+IFERROR(IF(MATCH($C253,routes!A$2:A$398,0),1,0),0))</f>
        <v>0</v>
      </c>
      <c r="F253" s="1">
        <f>IF(D253="F",IFERROR(IF(MATCH($C253,vracht!A$2:A$394,0),1,0),0),0)</f>
        <v>0</v>
      </c>
      <c r="G253" s="1">
        <f>F253+E253</f>
        <v>0</v>
      </c>
    </row>
    <row r="254" spans="1:7" x14ac:dyDescent="0.25">
      <c r="A254" s="13" t="s">
        <v>1222</v>
      </c>
      <c r="B254" s="13" t="s">
        <v>411</v>
      </c>
      <c r="C254" s="13" t="s">
        <v>1223</v>
      </c>
      <c r="E254" s="1">
        <f>IF(D254="F",0,IFERROR(IF(MATCH($B254,routes!A$2:A$398,0),1,0),0)+IFERROR(IF(MATCH($C254,routes!A$2:A$398,0),1,0),0))</f>
        <v>0</v>
      </c>
      <c r="F254" s="1">
        <f>IF(D254="F",IFERROR(IF(MATCH($C254,vracht!A$2:A$394,0),1,0),0),0)</f>
        <v>0</v>
      </c>
      <c r="G254" s="1">
        <f>F254+E254</f>
        <v>0</v>
      </c>
    </row>
    <row r="255" spans="1:7" x14ac:dyDescent="0.25">
      <c r="A255" s="13" t="s">
        <v>3731</v>
      </c>
      <c r="C255" s="13" t="s">
        <v>3732</v>
      </c>
      <c r="E255" s="1">
        <f>IF(D255="F",0,IFERROR(IF(MATCH($B255,routes!A$2:A$398,0),1,0),0)+IFERROR(IF(MATCH($C255,routes!A$2:A$398,0),1,0),0))</f>
        <v>0</v>
      </c>
      <c r="F255" s="1">
        <f>IF(D255="F",IFERROR(IF(MATCH($C255,vracht!A$2:A$394,0),1,0),0),0)</f>
        <v>0</v>
      </c>
      <c r="G255" s="1">
        <f>F255+E255</f>
        <v>0</v>
      </c>
    </row>
    <row r="256" spans="1:7" x14ac:dyDescent="0.25">
      <c r="A256" s="13" t="s">
        <v>1388</v>
      </c>
      <c r="B256" s="13" t="s">
        <v>1389</v>
      </c>
      <c r="C256" s="13" t="s">
        <v>1390</v>
      </c>
      <c r="E256" s="1">
        <f>IF(D256="F",0,IFERROR(IF(MATCH($B256,routes!A$2:A$398,0),1,0),0)+IFERROR(IF(MATCH($C256,routes!A$2:A$398,0),1,0),0))</f>
        <v>0</v>
      </c>
      <c r="F256" s="1">
        <f>IF(D256="F",IFERROR(IF(MATCH($C256,vracht!A$2:A$394,0),1,0),0),0)</f>
        <v>0</v>
      </c>
      <c r="G256" s="1">
        <f>F256+E256</f>
        <v>0</v>
      </c>
    </row>
    <row r="257" spans="1:7" x14ac:dyDescent="0.25">
      <c r="A257" s="13" t="s">
        <v>3854</v>
      </c>
      <c r="C257" s="13" t="s">
        <v>3855</v>
      </c>
      <c r="E257" s="1">
        <f>IF(D257="F",0,IFERROR(IF(MATCH($B257,routes!A$2:A$398,0),1,0),0)+IFERROR(IF(MATCH($C257,routes!A$2:A$398,0),1,0),0))</f>
        <v>0</v>
      </c>
      <c r="F257" s="1">
        <f>IF(D257="F",IFERROR(IF(MATCH($C257,vracht!A$2:A$394,0),1,0),0),0)</f>
        <v>0</v>
      </c>
      <c r="G257" s="1">
        <f>F257+E257</f>
        <v>0</v>
      </c>
    </row>
    <row r="258" spans="1:7" x14ac:dyDescent="0.25">
      <c r="A258" s="13" t="s">
        <v>1660</v>
      </c>
      <c r="B258" s="13" t="s">
        <v>1661</v>
      </c>
      <c r="C258" s="13" t="s">
        <v>1662</v>
      </c>
      <c r="E258" s="1">
        <f>IF(D258="F",0,IFERROR(IF(MATCH($B258,routes!A$2:A$398,0),1,0),0)+IFERROR(IF(MATCH($C258,routes!A$2:A$398,0),1,0),0))</f>
        <v>0</v>
      </c>
      <c r="F258" s="1">
        <f>IF(D258="F",IFERROR(IF(MATCH($C258,vracht!A$2:A$394,0),1,0),0),0)</f>
        <v>0</v>
      </c>
      <c r="G258" s="1">
        <f>F258+E258</f>
        <v>0</v>
      </c>
    </row>
    <row r="259" spans="1:7" x14ac:dyDescent="0.25">
      <c r="A259" s="13" t="s">
        <v>1663</v>
      </c>
      <c r="B259" s="13" t="s">
        <v>1664</v>
      </c>
      <c r="C259" s="13" t="s">
        <v>1665</v>
      </c>
      <c r="E259" s="1">
        <f>IF(D259="F",0,IFERROR(IF(MATCH($B259,routes!A$2:A$398,0),1,0),0)+IFERROR(IF(MATCH($C259,routes!A$2:A$398,0),1,0),0))</f>
        <v>0</v>
      </c>
      <c r="F259" s="1">
        <f>IF(D259="F",IFERROR(IF(MATCH($C259,vracht!A$2:A$394,0),1,0),0),0)</f>
        <v>0</v>
      </c>
      <c r="G259" s="1">
        <f>F259+E259</f>
        <v>0</v>
      </c>
    </row>
    <row r="260" spans="1:7" x14ac:dyDescent="0.25">
      <c r="A260" s="13" t="s">
        <v>1391</v>
      </c>
      <c r="B260" s="13" t="s">
        <v>989</v>
      </c>
      <c r="C260" s="13" t="s">
        <v>1392</v>
      </c>
      <c r="E260" s="1">
        <f>IF(D260="F",0,IFERROR(IF(MATCH($B260,routes!A$2:A$398,0),1,0),0)+IFERROR(IF(MATCH($C260,routes!A$2:A$398,0),1,0),0))</f>
        <v>0</v>
      </c>
      <c r="F260" s="1">
        <f>IF(D260="F",IFERROR(IF(MATCH($C260,vracht!A$2:A$394,0),1,0),0),0)</f>
        <v>0</v>
      </c>
      <c r="G260" s="1">
        <f>F260+E260</f>
        <v>0</v>
      </c>
    </row>
    <row r="261" spans="1:7" x14ac:dyDescent="0.25">
      <c r="A261" s="13" t="s">
        <v>1669</v>
      </c>
      <c r="B261" s="13" t="s">
        <v>1670</v>
      </c>
      <c r="C261" s="13" t="s">
        <v>1671</v>
      </c>
      <c r="E261" s="1">
        <f>IF(D261="F",0,IFERROR(IF(MATCH($B261,routes!A$2:A$398,0),1,0),0)+IFERROR(IF(MATCH($C261,routes!A$2:A$398,0),1,0),0))</f>
        <v>0</v>
      </c>
      <c r="F261" s="1">
        <f>IF(D261="F",IFERROR(IF(MATCH($C261,vracht!A$2:A$394,0),1,0),0),0)</f>
        <v>0</v>
      </c>
      <c r="G261" s="1">
        <f>F261+E261</f>
        <v>0</v>
      </c>
    </row>
    <row r="262" spans="1:7" x14ac:dyDescent="0.25">
      <c r="A262" s="13" t="s">
        <v>1672</v>
      </c>
      <c r="C262" s="13" t="s">
        <v>1673</v>
      </c>
      <c r="E262" s="1">
        <f>IF(D262="F",0,IFERROR(IF(MATCH($B262,routes!A$2:A$398,0),1,0),0)+IFERROR(IF(MATCH($C262,routes!A$2:A$398,0),1,0),0))</f>
        <v>0</v>
      </c>
      <c r="F262" s="1">
        <f>IF(D262="F",IFERROR(IF(MATCH($C262,vracht!A$2:A$394,0),1,0),0),0)</f>
        <v>0</v>
      </c>
      <c r="G262" s="1">
        <f>F262+E262</f>
        <v>0</v>
      </c>
    </row>
    <row r="263" spans="1:7" x14ac:dyDescent="0.25">
      <c r="A263" s="13" t="s">
        <v>1674</v>
      </c>
      <c r="B263" s="13" t="s">
        <v>993</v>
      </c>
      <c r="C263" s="13" t="s">
        <v>1675</v>
      </c>
      <c r="E263" s="1">
        <f>IF(D263="F",0,IFERROR(IF(MATCH($B263,routes!A$2:A$398,0),1,0),0)+IFERROR(IF(MATCH($C263,routes!A$2:A$398,0),1,0),0))</f>
        <v>0</v>
      </c>
      <c r="F263" s="1">
        <f>IF(D263="F",IFERROR(IF(MATCH($C263,vracht!A$2:A$394,0),1,0),0),0)</f>
        <v>0</v>
      </c>
      <c r="G263" s="1">
        <f>F263+E263</f>
        <v>0</v>
      </c>
    </row>
    <row r="264" spans="1:7" x14ac:dyDescent="0.25">
      <c r="A264" s="13" t="s">
        <v>1676</v>
      </c>
      <c r="B264" s="13" t="s">
        <v>425</v>
      </c>
      <c r="C264" s="13" t="s">
        <v>1677</v>
      </c>
      <c r="E264" s="1">
        <f>IF(D264="F",0,IFERROR(IF(MATCH($B264,routes!A$2:A$398,0),1,0),0)+IFERROR(IF(MATCH($C264,routes!A$2:A$398,0),1,0),0))</f>
        <v>0</v>
      </c>
      <c r="F264" s="1">
        <f>IF(D264="F",IFERROR(IF(MATCH($C264,vracht!A$2:A$394,0),1,0),0),0)</f>
        <v>0</v>
      </c>
      <c r="G264" s="1">
        <f>F264+E264</f>
        <v>0</v>
      </c>
    </row>
    <row r="265" spans="1:7" x14ac:dyDescent="0.25">
      <c r="A265" s="13" t="s">
        <v>1678</v>
      </c>
      <c r="C265" s="13" t="s">
        <v>1679</v>
      </c>
      <c r="E265" s="1">
        <f>IF(D265="F",0,IFERROR(IF(MATCH($B265,routes!A$2:A$398,0),1,0),0)+IFERROR(IF(MATCH($C265,routes!A$2:A$398,0),1,0),0))</f>
        <v>0</v>
      </c>
      <c r="F265" s="1">
        <f>IF(D265="F",IFERROR(IF(MATCH($C265,vracht!A$2:A$394,0),1,0),0),0)</f>
        <v>0</v>
      </c>
      <c r="G265" s="1">
        <f>F265+E265</f>
        <v>0</v>
      </c>
    </row>
    <row r="266" spans="1:7" x14ac:dyDescent="0.25">
      <c r="A266" s="13" t="s">
        <v>1680</v>
      </c>
      <c r="B266" s="13" t="s">
        <v>1681</v>
      </c>
      <c r="C266" s="13" t="s">
        <v>1682</v>
      </c>
      <c r="E266" s="1">
        <f>IF(D266="F",0,IFERROR(IF(MATCH($B266,routes!A$2:A$398,0),1,0),0)+IFERROR(IF(MATCH($C266,routes!A$2:A$398,0),1,0),0))</f>
        <v>0</v>
      </c>
      <c r="F266" s="1">
        <f>IF(D266="F",IFERROR(IF(MATCH($C266,vracht!A$2:A$394,0),1,0),0),0)</f>
        <v>0</v>
      </c>
      <c r="G266" s="1">
        <f>F266+E266</f>
        <v>0</v>
      </c>
    </row>
    <row r="267" spans="1:7" x14ac:dyDescent="0.25">
      <c r="A267" s="13" t="s">
        <v>1683</v>
      </c>
      <c r="B267" s="13" t="s">
        <v>514</v>
      </c>
      <c r="C267" s="13" t="s">
        <v>1684</v>
      </c>
      <c r="E267" s="1">
        <f>IF(D267="F",0,IFERROR(IF(MATCH($B267,routes!A$2:A$398,0),1,0),0)+IFERROR(IF(MATCH($C267,routes!A$2:A$398,0),1,0),0))</f>
        <v>0</v>
      </c>
      <c r="F267" s="1">
        <f>IF(D267="F",IFERROR(IF(MATCH($C267,vracht!A$2:A$394,0),1,0),0),0)</f>
        <v>0</v>
      </c>
      <c r="G267" s="1">
        <f>F267+E267</f>
        <v>0</v>
      </c>
    </row>
    <row r="268" spans="1:7" x14ac:dyDescent="0.25">
      <c r="A268" s="13" t="s">
        <v>2986</v>
      </c>
      <c r="B268" s="13" t="s">
        <v>2987</v>
      </c>
      <c r="C268" s="13" t="s">
        <v>2988</v>
      </c>
      <c r="E268" s="1">
        <f>IF(D268="F",0,IFERROR(IF(MATCH($B268,routes!A$2:A$398,0),1,0),0)+IFERROR(IF(MATCH($C268,routes!A$2:A$398,0),1,0),0))</f>
        <v>0</v>
      </c>
      <c r="F268" s="1">
        <f>IF(D268="F",IFERROR(IF(MATCH($C268,vracht!A$2:A$394,0),1,0),0),0)</f>
        <v>0</v>
      </c>
      <c r="G268" s="1">
        <f>F268+E268</f>
        <v>0</v>
      </c>
    </row>
    <row r="269" spans="1:7" x14ac:dyDescent="0.25">
      <c r="A269" s="13" t="s">
        <v>1685</v>
      </c>
      <c r="B269" s="13" t="s">
        <v>1686</v>
      </c>
      <c r="C269" s="13" t="s">
        <v>1687</v>
      </c>
      <c r="E269" s="1">
        <f>IF(D269="F",0,IFERROR(IF(MATCH($B269,routes!A$2:A$398,0),1,0),0)+IFERROR(IF(MATCH($C269,routes!A$2:A$398,0),1,0),0))</f>
        <v>0</v>
      </c>
      <c r="F269" s="1">
        <f>IF(D269="F",IFERROR(IF(MATCH($C269,vracht!A$2:A$394,0),1,0),0),0)</f>
        <v>0</v>
      </c>
      <c r="G269" s="1">
        <f>F269+E269</f>
        <v>0</v>
      </c>
    </row>
    <row r="270" spans="1:7" x14ac:dyDescent="0.25">
      <c r="A270" s="13" t="s">
        <v>1688</v>
      </c>
      <c r="B270" s="13" t="s">
        <v>444</v>
      </c>
      <c r="C270" s="13" t="s">
        <v>1689</v>
      </c>
      <c r="E270" s="1">
        <f>IF(D270="F",0,IFERROR(IF(MATCH($B270,routes!A$2:A$398,0),1,0),0)+IFERROR(IF(MATCH($C270,routes!A$2:A$398,0),1,0),0))</f>
        <v>0</v>
      </c>
      <c r="F270" s="1">
        <f>IF(D270="F",IFERROR(IF(MATCH($C270,vracht!A$2:A$394,0),1,0),0),0)</f>
        <v>0</v>
      </c>
      <c r="G270" s="1">
        <f>F270+E270</f>
        <v>0</v>
      </c>
    </row>
    <row r="271" spans="1:7" x14ac:dyDescent="0.25">
      <c r="A271" s="13" t="s">
        <v>1690</v>
      </c>
      <c r="B271" s="13" t="s">
        <v>1691</v>
      </c>
      <c r="C271" s="13" t="s">
        <v>1692</v>
      </c>
      <c r="E271" s="1">
        <f>IF(D271="F",0,IFERROR(IF(MATCH($B271,routes!A$2:A$398,0),1,0),0)+IFERROR(IF(MATCH($C271,routes!A$2:A$398,0),1,0),0))</f>
        <v>0</v>
      </c>
      <c r="F271" s="1">
        <f>IF(D271="F",IFERROR(IF(MATCH($C271,vracht!A$2:A$394,0),1,0),0),0)</f>
        <v>0</v>
      </c>
      <c r="G271" s="1">
        <f>F271+E271</f>
        <v>0</v>
      </c>
    </row>
    <row r="272" spans="1:7" x14ac:dyDescent="0.25">
      <c r="A272" s="13" t="s">
        <v>1207</v>
      </c>
      <c r="B272" s="13" t="s">
        <v>408</v>
      </c>
      <c r="C272" s="13" t="s">
        <v>1208</v>
      </c>
      <c r="E272" s="1">
        <f>IF(D272="F",0,IFERROR(IF(MATCH($B272,routes!A$2:A$398,0),1,0),0)+IFERROR(IF(MATCH($C272,routes!A$2:A$398,0),1,0),0))</f>
        <v>0</v>
      </c>
      <c r="F272" s="1">
        <f>IF(D272="F",IFERROR(IF(MATCH($C272,vracht!A$2:A$394,0),1,0),0),0)</f>
        <v>0</v>
      </c>
      <c r="G272" s="1">
        <f>F272+E272</f>
        <v>0</v>
      </c>
    </row>
    <row r="273" spans="1:7" x14ac:dyDescent="0.25">
      <c r="A273" s="13" t="s">
        <v>1694</v>
      </c>
      <c r="C273" s="13" t="s">
        <v>1695</v>
      </c>
      <c r="E273" s="1">
        <f>IF(D273="F",0,IFERROR(IF(MATCH($B273,routes!A$2:A$398,0),1,0),0)+IFERROR(IF(MATCH($C273,routes!A$2:A$398,0),1,0),0))</f>
        <v>0</v>
      </c>
      <c r="F273" s="1">
        <f>IF(D273="F",IFERROR(IF(MATCH($C273,vracht!A$2:A$394,0),1,0),0),0)</f>
        <v>0</v>
      </c>
      <c r="G273" s="1">
        <f>F273+E273</f>
        <v>0</v>
      </c>
    </row>
    <row r="274" spans="1:7" x14ac:dyDescent="0.25">
      <c r="A274" s="13" t="s">
        <v>1178</v>
      </c>
      <c r="B274" s="13" t="s">
        <v>1179</v>
      </c>
      <c r="C274" s="13" t="s">
        <v>1180</v>
      </c>
      <c r="E274" s="1">
        <f>IF(D274="F",0,IFERROR(IF(MATCH($B274,routes!A$2:A$398,0),1,0),0)+IFERROR(IF(MATCH($C274,routes!A$2:A$398,0),1,0),0))</f>
        <v>0</v>
      </c>
      <c r="F274" s="1">
        <f>IF(D274="F",IFERROR(IF(MATCH($C274,vracht!A$2:A$394,0),1,0),0),0)</f>
        <v>0</v>
      </c>
      <c r="G274" s="1">
        <f>F274+E274</f>
        <v>0</v>
      </c>
    </row>
    <row r="275" spans="1:7" x14ac:dyDescent="0.25">
      <c r="A275" s="13" t="s">
        <v>1438</v>
      </c>
      <c r="B275" s="13" t="s">
        <v>1439</v>
      </c>
      <c r="C275" s="13" t="s">
        <v>1440</v>
      </c>
      <c r="E275" s="1">
        <f>IF(D275="F",0,IFERROR(IF(MATCH($B275,routes!A$2:A$398,0),1,0),0)+IFERROR(IF(MATCH($C275,routes!A$2:A$398,0),1,0),0))</f>
        <v>0</v>
      </c>
      <c r="F275" s="1">
        <f>IF(D275="F",IFERROR(IF(MATCH($C275,vracht!A$2:A$394,0),1,0),0),0)</f>
        <v>0</v>
      </c>
      <c r="G275" s="1">
        <f>F275+E275</f>
        <v>0</v>
      </c>
    </row>
    <row r="276" spans="1:7" x14ac:dyDescent="0.25">
      <c r="A276" s="13" t="s">
        <v>1697</v>
      </c>
      <c r="B276" s="13" t="s">
        <v>1698</v>
      </c>
      <c r="C276" s="13" t="s">
        <v>1699</v>
      </c>
      <c r="E276" s="1">
        <f>IF(D276="F",0,IFERROR(IF(MATCH($B276,routes!A$2:A$398,0),1,0),0)+IFERROR(IF(MATCH($C276,routes!A$2:A$398,0),1,0),0))</f>
        <v>0</v>
      </c>
      <c r="F276" s="1">
        <f>IF(D276="F",IFERROR(IF(MATCH($C276,vracht!A$2:A$394,0),1,0),0),0)</f>
        <v>0</v>
      </c>
      <c r="G276" s="1">
        <f>F276+E276</f>
        <v>0</v>
      </c>
    </row>
    <row r="277" spans="1:7" x14ac:dyDescent="0.25">
      <c r="A277" s="13" t="s">
        <v>1700</v>
      </c>
      <c r="C277" s="13" t="s">
        <v>1701</v>
      </c>
      <c r="E277" s="1">
        <f>IF(D277="F",0,IFERROR(IF(MATCH($B277,routes!A$2:A$398,0),1,0),0)+IFERROR(IF(MATCH($C277,routes!A$2:A$398,0),1,0),0))</f>
        <v>0</v>
      </c>
      <c r="F277" s="1">
        <f>IF(D277="F",IFERROR(IF(MATCH($C277,vracht!A$2:A$394,0),1,0),0),0)</f>
        <v>0</v>
      </c>
      <c r="G277" s="1">
        <f>F277+E277</f>
        <v>0</v>
      </c>
    </row>
    <row r="278" spans="1:7" x14ac:dyDescent="0.25">
      <c r="A278" s="13" t="s">
        <v>3989</v>
      </c>
      <c r="B278" s="13" t="s">
        <v>1605</v>
      </c>
      <c r="C278" s="13" t="s">
        <v>3463</v>
      </c>
      <c r="E278" s="1">
        <f>IF(D278="F",0,IFERROR(IF(MATCH($B278,routes!A$2:A$398,0),1,0),0)+IFERROR(IF(MATCH($C278,routes!A$2:A$398,0),1,0),0))</f>
        <v>0</v>
      </c>
      <c r="F278" s="1">
        <f>IF(D278="F",IFERROR(IF(MATCH($C278,vracht!A$2:A$394,0),1,0),0),0)</f>
        <v>0</v>
      </c>
      <c r="G278" s="1">
        <f>F278+E278</f>
        <v>0</v>
      </c>
    </row>
    <row r="279" spans="1:7" x14ac:dyDescent="0.25">
      <c r="A279" s="13" t="s">
        <v>1702</v>
      </c>
      <c r="B279" s="13" t="s">
        <v>1703</v>
      </c>
      <c r="C279" s="13" t="s">
        <v>1704</v>
      </c>
      <c r="E279" s="1">
        <f>IF(D279="F",0,IFERROR(IF(MATCH($B279,routes!A$2:A$398,0),1,0),0)+IFERROR(IF(MATCH($C279,routes!A$2:A$398,0),1,0),0))</f>
        <v>0</v>
      </c>
      <c r="F279" s="1">
        <f>IF(D279="F",IFERROR(IF(MATCH($C279,vracht!A$2:A$394,0),1,0),0),0)</f>
        <v>0</v>
      </c>
      <c r="G279" s="1">
        <f>F279+E279</f>
        <v>0</v>
      </c>
    </row>
    <row r="280" spans="1:7" x14ac:dyDescent="0.25">
      <c r="A280" s="13" t="s">
        <v>1963</v>
      </c>
      <c r="B280" s="13" t="s">
        <v>1964</v>
      </c>
      <c r="C280" s="13" t="s">
        <v>1965</v>
      </c>
      <c r="E280" s="1">
        <f>IF(D280="F",0,IFERROR(IF(MATCH($B280,routes!A$2:A$398,0),1,0),0)+IFERROR(IF(MATCH($C280,routes!A$2:A$398,0),1,0),0))</f>
        <v>0</v>
      </c>
      <c r="F280" s="1">
        <f>IF(D280="F",IFERROR(IF(MATCH($C280,vracht!A$2:A$394,0),1,0),0),0)</f>
        <v>0</v>
      </c>
      <c r="G280" s="1">
        <f>F280+E280</f>
        <v>0</v>
      </c>
    </row>
    <row r="281" spans="1:7" x14ac:dyDescent="0.25">
      <c r="A281" s="13" t="s">
        <v>1705</v>
      </c>
      <c r="C281" s="13" t="s">
        <v>1706</v>
      </c>
      <c r="E281" s="1">
        <f>IF(D281="F",0,IFERROR(IF(MATCH($B281,routes!A$2:A$398,0),1,0),0)+IFERROR(IF(MATCH($C281,routes!A$2:A$398,0),1,0),0))</f>
        <v>0</v>
      </c>
      <c r="F281" s="1">
        <f>IF(D281="F",IFERROR(IF(MATCH($C281,vracht!A$2:A$394,0),1,0),0),0)</f>
        <v>0</v>
      </c>
      <c r="G281" s="1">
        <f>F281+E281</f>
        <v>0</v>
      </c>
    </row>
    <row r="282" spans="1:7" x14ac:dyDescent="0.25">
      <c r="A282" s="13" t="s">
        <v>1707</v>
      </c>
      <c r="B282" s="13" t="s">
        <v>515</v>
      </c>
      <c r="C282" s="13" t="s">
        <v>22</v>
      </c>
      <c r="E282" s="1">
        <f>IF(D282="F",0,IFERROR(IF(MATCH($B282,routes!A$2:A$398,0),1,0),0)+IFERROR(IF(MATCH($C282,routes!A$2:A$398,0),1,0),0))</f>
        <v>0</v>
      </c>
      <c r="F282" s="1">
        <f>IF(D282="F",IFERROR(IF(MATCH($C282,vracht!A$2:A$394,0),1,0),0),0)</f>
        <v>0</v>
      </c>
      <c r="G282" s="1">
        <f>F282+E282</f>
        <v>0</v>
      </c>
    </row>
    <row r="283" spans="1:7" x14ac:dyDescent="0.25">
      <c r="A283" s="13" t="s">
        <v>3523</v>
      </c>
      <c r="B283" s="13" t="s">
        <v>1656</v>
      </c>
      <c r="C283" s="13" t="s">
        <v>3524</v>
      </c>
      <c r="E283" s="1">
        <f>IF(D283="F",0,IFERROR(IF(MATCH($B283,routes!A$2:A$398,0),1,0),0)+IFERROR(IF(MATCH($C283,routes!A$2:A$398,0),1,0),0))</f>
        <v>0</v>
      </c>
      <c r="F283" s="1">
        <f>IF(D283="F",IFERROR(IF(MATCH($C283,vracht!A$2:A$394,0),1,0),0),0)</f>
        <v>0</v>
      </c>
      <c r="G283" s="1">
        <f>F283+E283</f>
        <v>0</v>
      </c>
    </row>
    <row r="284" spans="1:7" x14ac:dyDescent="0.25">
      <c r="A284" s="13" t="s">
        <v>2008</v>
      </c>
      <c r="B284" s="13" t="s">
        <v>2009</v>
      </c>
      <c r="C284" s="13" t="s">
        <v>2010</v>
      </c>
      <c r="E284" s="1">
        <f>IF(D284="F",0,IFERROR(IF(MATCH($B284,routes!A$2:A$398,0),1,0),0)+IFERROR(IF(MATCH($C284,routes!A$2:A$398,0),1,0),0))</f>
        <v>0</v>
      </c>
      <c r="F284" s="1">
        <f>IF(D284="F",IFERROR(IF(MATCH($C284,vracht!A$2:A$394,0),1,0),0),0)</f>
        <v>0</v>
      </c>
      <c r="G284" s="1">
        <f>F284+E284</f>
        <v>0</v>
      </c>
    </row>
    <row r="285" spans="1:7" x14ac:dyDescent="0.25">
      <c r="A285" s="13" t="s">
        <v>1301</v>
      </c>
      <c r="B285" s="13" t="s">
        <v>307</v>
      </c>
      <c r="C285" s="13" t="s">
        <v>1302</v>
      </c>
      <c r="E285" s="1">
        <f>IF(D285="F",0,IFERROR(IF(MATCH($B285,routes!A$2:A$398,0),1,0),0)+IFERROR(IF(MATCH($C285,routes!A$2:A$398,0),1,0),0))</f>
        <v>1</v>
      </c>
      <c r="F285" s="1">
        <f>IF(D285="F",IFERROR(IF(MATCH($C285,vracht!A$2:A$394,0),1,0),0),0)</f>
        <v>0</v>
      </c>
      <c r="G285" s="1">
        <f>F285+E285</f>
        <v>1</v>
      </c>
    </row>
    <row r="286" spans="1:7" x14ac:dyDescent="0.25">
      <c r="A286" s="13" t="s">
        <v>3708</v>
      </c>
      <c r="C286" s="13" t="s">
        <v>3709</v>
      </c>
      <c r="E286" s="1">
        <f>IF(D286="F",0,IFERROR(IF(MATCH($B286,routes!A$2:A$398,0),1,0),0)+IFERROR(IF(MATCH($C286,routes!A$2:A$398,0),1,0),0))</f>
        <v>0</v>
      </c>
      <c r="F286" s="1">
        <f>IF(D286="F",IFERROR(IF(MATCH($C286,vracht!A$2:A$394,0),1,0),0),0)</f>
        <v>0</v>
      </c>
      <c r="G286" s="1">
        <f>F286+E286</f>
        <v>0</v>
      </c>
    </row>
    <row r="287" spans="1:7" x14ac:dyDescent="0.25">
      <c r="A287" s="13" t="s">
        <v>1711</v>
      </c>
      <c r="B287" s="13" t="s">
        <v>1712</v>
      </c>
      <c r="C287" s="13" t="s">
        <v>1713</v>
      </c>
      <c r="E287" s="1">
        <f>IF(D287="F",0,IFERROR(IF(MATCH($B287,routes!A$2:A$398,0),1,0),0)+IFERROR(IF(MATCH($C287,routes!A$2:A$398,0),1,0),0))</f>
        <v>0</v>
      </c>
      <c r="F287" s="1">
        <f>IF(D287="F",IFERROR(IF(MATCH($C287,vracht!A$2:A$394,0),1,0),0),0)</f>
        <v>0</v>
      </c>
      <c r="G287" s="1">
        <f>F287+E287</f>
        <v>0</v>
      </c>
    </row>
    <row r="288" spans="1:7" x14ac:dyDescent="0.25">
      <c r="A288" s="13" t="s">
        <v>1227</v>
      </c>
      <c r="B288" s="13" t="s">
        <v>1228</v>
      </c>
      <c r="C288" s="13" t="s">
        <v>1229</v>
      </c>
      <c r="E288" s="1">
        <f>IF(D288="F",0,IFERROR(IF(MATCH($B288,routes!A$2:A$398,0),1,0),0)+IFERROR(IF(MATCH($C288,routes!A$2:A$398,0),1,0),0))</f>
        <v>0</v>
      </c>
      <c r="F288" s="1">
        <f>IF(D288="F",IFERROR(IF(MATCH($C288,vracht!A$2:A$394,0),1,0),0),0)</f>
        <v>0</v>
      </c>
      <c r="G288" s="1">
        <f>F288+E288</f>
        <v>0</v>
      </c>
    </row>
    <row r="289" spans="1:7" x14ac:dyDescent="0.25">
      <c r="A289" s="13" t="s">
        <v>3679</v>
      </c>
      <c r="C289" s="13" t="s">
        <v>3680</v>
      </c>
      <c r="E289" s="1">
        <f>IF(D289="F",0,IFERROR(IF(MATCH($B289,routes!A$2:A$398,0),1,0),0)+IFERROR(IF(MATCH($C289,routes!A$2:A$398,0),1,0),0))</f>
        <v>0</v>
      </c>
      <c r="F289" s="1">
        <f>IF(D289="F",IFERROR(IF(MATCH($C289,vracht!A$2:A$394,0),1,0),0),0)</f>
        <v>0</v>
      </c>
      <c r="G289" s="1">
        <f>F289+E289</f>
        <v>0</v>
      </c>
    </row>
    <row r="290" spans="1:7" x14ac:dyDescent="0.25">
      <c r="A290" s="13" t="s">
        <v>3602</v>
      </c>
      <c r="B290" s="13" t="s">
        <v>3145</v>
      </c>
      <c r="C290" s="13" t="s">
        <v>3603</v>
      </c>
      <c r="E290" s="1">
        <f>IF(D290="F",0,IFERROR(IF(MATCH($B290,routes!A$2:A$398,0),1,0),0)+IFERROR(IF(MATCH($C290,routes!A$2:A$398,0),1,0),0))</f>
        <v>0</v>
      </c>
      <c r="F290" s="1">
        <f>IF(D290="F",IFERROR(IF(MATCH($C290,vracht!A$2:A$394,0),1,0),0),0)</f>
        <v>0</v>
      </c>
      <c r="G290" s="1">
        <f>F290+E290</f>
        <v>0</v>
      </c>
    </row>
    <row r="291" spans="1:7" x14ac:dyDescent="0.25">
      <c r="A291" s="13" t="s">
        <v>1714</v>
      </c>
      <c r="B291" s="13" t="s">
        <v>1715</v>
      </c>
      <c r="C291" s="13" t="s">
        <v>1716</v>
      </c>
      <c r="E291" s="1">
        <f>IF(D291="F",0,IFERROR(IF(MATCH($B291,routes!A$2:A$398,0),1,0),0)+IFERROR(IF(MATCH($C291,routes!A$2:A$398,0),1,0),0))</f>
        <v>0</v>
      </c>
      <c r="F291" s="1">
        <f>IF(D291="F",IFERROR(IF(MATCH($C291,vracht!A$2:A$394,0),1,0),0),0)</f>
        <v>0</v>
      </c>
      <c r="G291" s="1">
        <f>F291+E291</f>
        <v>0</v>
      </c>
    </row>
    <row r="292" spans="1:7" x14ac:dyDescent="0.25">
      <c r="A292" s="13" t="s">
        <v>1760</v>
      </c>
      <c r="B292" s="13" t="s">
        <v>454</v>
      </c>
      <c r="C292" s="13" t="s">
        <v>1761</v>
      </c>
      <c r="E292" s="1">
        <f>IF(D292="F",0,IFERROR(IF(MATCH($B292,routes!A$2:A$398,0),1,0),0)+IFERROR(IF(MATCH($C292,routes!A$2:A$398,0),1,0),0))</f>
        <v>1</v>
      </c>
      <c r="F292" s="1">
        <f>IF(D292="F",IFERROR(IF(MATCH($C292,vracht!A$2:A$394,0),1,0),0),0)</f>
        <v>0</v>
      </c>
      <c r="G292" s="1">
        <f>F292+E292</f>
        <v>1</v>
      </c>
    </row>
    <row r="293" spans="1:7" x14ac:dyDescent="0.25">
      <c r="A293" s="13" t="s">
        <v>1717</v>
      </c>
      <c r="B293" s="13" t="s">
        <v>1718</v>
      </c>
      <c r="C293" s="13" t="s">
        <v>1719</v>
      </c>
      <c r="E293" s="1">
        <f>IF(D293="F",0,IFERROR(IF(MATCH($B293,routes!A$2:A$398,0),1,0),0)+IFERROR(IF(MATCH($C293,routes!A$2:A$398,0),1,0),0))</f>
        <v>0</v>
      </c>
      <c r="F293" s="1">
        <f>IF(D293="F",IFERROR(IF(MATCH($C293,vracht!A$2:A$394,0),1,0),0),0)</f>
        <v>0</v>
      </c>
      <c r="G293" s="1">
        <f>F293+E293</f>
        <v>0</v>
      </c>
    </row>
    <row r="294" spans="1:7" x14ac:dyDescent="0.25">
      <c r="A294" s="13" t="s">
        <v>3445</v>
      </c>
      <c r="B294" s="13" t="s">
        <v>1131</v>
      </c>
      <c r="C294" s="13" t="s">
        <v>3446</v>
      </c>
      <c r="E294" s="1">
        <f>IF(D294="F",0,IFERROR(IF(MATCH($B294,routes!A$2:A$398,0),1,0),0)+IFERROR(IF(MATCH($C294,routes!A$2:A$398,0),1,0),0))</f>
        <v>0</v>
      </c>
      <c r="F294" s="1">
        <f>IF(D294="F",IFERROR(IF(MATCH($C294,vracht!A$2:A$394,0),1,0),0),0)</f>
        <v>0</v>
      </c>
      <c r="G294" s="1">
        <f>F294+E294</f>
        <v>0</v>
      </c>
    </row>
    <row r="295" spans="1:7" x14ac:dyDescent="0.25">
      <c r="A295" s="13" t="s">
        <v>1720</v>
      </c>
      <c r="B295" s="13" t="s">
        <v>1721</v>
      </c>
      <c r="C295" s="13" t="s">
        <v>1722</v>
      </c>
      <c r="E295" s="1">
        <f>IF(D295="F",0,IFERROR(IF(MATCH($B295,routes!A$2:A$398,0),1,0),0)+IFERROR(IF(MATCH($C295,routes!A$2:A$398,0),1,0),0))</f>
        <v>0</v>
      </c>
      <c r="F295" s="1">
        <f>IF(D295="F",IFERROR(IF(MATCH($C295,vracht!A$2:A$394,0),1,0),0),0)</f>
        <v>0</v>
      </c>
      <c r="G295" s="1">
        <f>F295+E295</f>
        <v>0</v>
      </c>
    </row>
    <row r="296" spans="1:7" x14ac:dyDescent="0.25">
      <c r="A296" s="13" t="s">
        <v>3256</v>
      </c>
      <c r="B296" s="13" t="s">
        <v>517</v>
      </c>
      <c r="C296" s="13" t="s">
        <v>3257</v>
      </c>
      <c r="E296" s="1">
        <f>IF(D296="F",0,IFERROR(IF(MATCH($B296,routes!A$2:A$398,0),1,0),0)+IFERROR(IF(MATCH($C296,routes!A$2:A$398,0),1,0),0))</f>
        <v>0</v>
      </c>
      <c r="F296" s="1">
        <f>IF(D296="F",IFERROR(IF(MATCH($C296,vracht!A$2:A$394,0),1,0),0),0)</f>
        <v>0</v>
      </c>
      <c r="G296" s="1">
        <f>F296+E296</f>
        <v>0</v>
      </c>
    </row>
    <row r="297" spans="1:7" x14ac:dyDescent="0.25">
      <c r="A297" s="13" t="s">
        <v>1866</v>
      </c>
      <c r="C297" s="13" t="s">
        <v>75</v>
      </c>
      <c r="E297" s="1">
        <f>IF(D297="F",0,IFERROR(IF(MATCH($B297,routes!A$2:A$398,0),1,0),0)+IFERROR(IF(MATCH($C297,routes!A$2:A$398,0),1,0),0))</f>
        <v>1</v>
      </c>
      <c r="F297" s="1">
        <f>IF(D297="F",IFERROR(IF(MATCH($C297,vracht!A$2:A$394,0),1,0),0),0)</f>
        <v>0</v>
      </c>
      <c r="G297" s="1">
        <f>F297+E297</f>
        <v>1</v>
      </c>
    </row>
    <row r="298" spans="1:7" x14ac:dyDescent="0.25">
      <c r="A298" s="13" t="s">
        <v>1791</v>
      </c>
      <c r="B298" s="13" t="s">
        <v>378</v>
      </c>
      <c r="C298" s="13" t="s">
        <v>1743</v>
      </c>
      <c r="E298" s="1">
        <f>IF(D298="F",0,IFERROR(IF(MATCH($B298,routes!A$2:A$398,0),1,0),0)+IFERROR(IF(MATCH($C298,routes!A$2:A$398,0),1,0),0))</f>
        <v>1</v>
      </c>
      <c r="F298" s="1">
        <f>IF(D298="F",IFERROR(IF(MATCH($C298,vracht!A$2:A$394,0),1,0),0),0)</f>
        <v>0</v>
      </c>
      <c r="G298" s="1">
        <f>F298+E298</f>
        <v>1</v>
      </c>
    </row>
    <row r="299" spans="1:7" x14ac:dyDescent="0.25">
      <c r="A299" s="13" t="s">
        <v>4420</v>
      </c>
      <c r="B299" s="13" t="s">
        <v>378</v>
      </c>
      <c r="C299" s="13" t="s">
        <v>1743</v>
      </c>
      <c r="D299" s="13" t="s">
        <v>4417</v>
      </c>
      <c r="E299" s="1">
        <f>IF(D299="F",0,IFERROR(IF(MATCH($B299,routes!A$2:A$398,0),1,0),0)+IFERROR(IF(MATCH($C299,routes!A$2:A$398,0),1,0),0))</f>
        <v>0</v>
      </c>
      <c r="F299" s="1">
        <f>IF(D299="F",IFERROR(IF(MATCH($C299,vracht!A$2:A$394,0),1,0),0),0)</f>
        <v>1</v>
      </c>
      <c r="G299" s="1">
        <f>F299+E299</f>
        <v>1</v>
      </c>
    </row>
    <row r="300" spans="1:7" x14ac:dyDescent="0.25">
      <c r="A300" s="13" t="s">
        <v>1874</v>
      </c>
      <c r="C300" s="13" t="s">
        <v>1050</v>
      </c>
      <c r="E300" s="1">
        <f>IF(D300="F",0,IFERROR(IF(MATCH($B300,routes!A$2:A$398,0),1,0),0)+IFERROR(IF(MATCH($C300,routes!A$2:A$398,0),1,0),0))</f>
        <v>0</v>
      </c>
      <c r="F300" s="1">
        <f>IF(D300="F",IFERROR(IF(MATCH($C300,vracht!A$2:A$394,0),1,0),0),0)</f>
        <v>0</v>
      </c>
      <c r="G300" s="1">
        <f>F300+E300</f>
        <v>0</v>
      </c>
    </row>
    <row r="301" spans="1:7" x14ac:dyDescent="0.25">
      <c r="A301" s="13" t="s">
        <v>1458</v>
      </c>
      <c r="B301" s="13" t="s">
        <v>264</v>
      </c>
      <c r="C301" s="1" t="s">
        <v>1459</v>
      </c>
      <c r="D301" t="s">
        <v>4417</v>
      </c>
      <c r="E301" s="1">
        <f>IF(D301="F",0,IFERROR(IF(MATCH($B301,routes!A$2:A$398,0),1,0),0)+IFERROR(IF(MATCH($C301,routes!A$2:A$398,0),1,0),0))</f>
        <v>0</v>
      </c>
      <c r="F301" s="1">
        <f>IF(D301="F",IFERROR(IF(MATCH($C301,vracht!A$2:A$394,0),1,0),0),0)</f>
        <v>1</v>
      </c>
      <c r="G301" s="1">
        <f>F301+E301</f>
        <v>1</v>
      </c>
    </row>
    <row r="302" spans="1:7" x14ac:dyDescent="0.25">
      <c r="A302" s="13" t="s">
        <v>3260</v>
      </c>
      <c r="B302" s="13" t="s">
        <v>518</v>
      </c>
      <c r="C302" s="13" t="s">
        <v>3261</v>
      </c>
      <c r="E302" s="1">
        <f>IF(D302="F",0,IFERROR(IF(MATCH($B302,routes!A$2:A$398,0),1,0),0)+IFERROR(IF(MATCH($C302,routes!A$2:A$398,0),1,0),0))</f>
        <v>0</v>
      </c>
      <c r="F302" s="1">
        <f>IF(D302="F",IFERROR(IF(MATCH($C302,vracht!A$2:A$394,0),1,0),0),0)</f>
        <v>0</v>
      </c>
      <c r="G302" s="1">
        <f>F302+E302</f>
        <v>0</v>
      </c>
    </row>
    <row r="303" spans="1:7" x14ac:dyDescent="0.25">
      <c r="A303" s="13" t="s">
        <v>1830</v>
      </c>
      <c r="B303" s="13" t="s">
        <v>1833</v>
      </c>
      <c r="C303" s="13" t="s">
        <v>1834</v>
      </c>
      <c r="E303" s="1">
        <f>IF(D303="F",0,IFERROR(IF(MATCH($B303,routes!A$2:A$398,0),1,0),0)+IFERROR(IF(MATCH($C303,routes!A$2:A$398,0),1,0),0))</f>
        <v>0</v>
      </c>
      <c r="F303" s="1">
        <f>IF(D303="F",IFERROR(IF(MATCH($C303,vracht!A$2:A$394,0),1,0),0),0)</f>
        <v>0</v>
      </c>
      <c r="G303" s="1">
        <f>F303+E303</f>
        <v>0</v>
      </c>
    </row>
    <row r="304" spans="1:7" x14ac:dyDescent="0.25">
      <c r="A304" s="13" t="s">
        <v>1771</v>
      </c>
      <c r="B304" s="13" t="s">
        <v>1772</v>
      </c>
      <c r="C304" s="13" t="s">
        <v>1773</v>
      </c>
      <c r="E304" s="1">
        <f>IF(D304="F",0,IFERROR(IF(MATCH($B304,routes!A$2:A$398,0),1,0),0)+IFERROR(IF(MATCH($C304,routes!A$2:A$398,0),1,0),0))</f>
        <v>0</v>
      </c>
      <c r="F304" s="1">
        <f>IF(D304="F",IFERROR(IF(MATCH($C304,vracht!A$2:A$394,0),1,0),0),0)</f>
        <v>0</v>
      </c>
      <c r="G304" s="1">
        <f>F304+E304</f>
        <v>0</v>
      </c>
    </row>
    <row r="305" spans="1:7" x14ac:dyDescent="0.25">
      <c r="A305" s="13" t="s">
        <v>1460</v>
      </c>
      <c r="B305" s="13" t="s">
        <v>264</v>
      </c>
      <c r="C305" s="13" t="s">
        <v>1461</v>
      </c>
      <c r="E305" s="1">
        <f>IF(D305="F",0,IFERROR(IF(MATCH($B305,routes!A$2:A$398,0),1,0),0)+IFERROR(IF(MATCH($C305,routes!A$2:A$398,0),1,0),0))</f>
        <v>0</v>
      </c>
      <c r="F305" s="1">
        <f>IF(D305="F",IFERROR(IF(MATCH($C305,vracht!A$2:A$394,0),1,0),0),0)</f>
        <v>0</v>
      </c>
      <c r="G305" s="1">
        <f>F305+E305</f>
        <v>0</v>
      </c>
    </row>
    <row r="306" spans="1:7" x14ac:dyDescent="0.25">
      <c r="A306" s="13" t="s">
        <v>3914</v>
      </c>
      <c r="C306" s="13" t="s">
        <v>3915</v>
      </c>
      <c r="E306" s="1">
        <f>IF(D306="F",0,IFERROR(IF(MATCH($B306,routes!A$2:A$398,0),1,0),0)+IFERROR(IF(MATCH($C306,routes!A$2:A$398,0),1,0),0))</f>
        <v>0</v>
      </c>
      <c r="F306" s="1">
        <f>IF(D306="F",IFERROR(IF(MATCH($C306,vracht!A$2:A$394,0),1,0),0),0)</f>
        <v>0</v>
      </c>
      <c r="G306" s="1">
        <f>F306+E306</f>
        <v>0</v>
      </c>
    </row>
    <row r="307" spans="1:7" x14ac:dyDescent="0.25">
      <c r="A307" s="13" t="s">
        <v>3566</v>
      </c>
      <c r="B307" s="13" t="s">
        <v>3248</v>
      </c>
      <c r="C307" s="13" t="s">
        <v>3567</v>
      </c>
      <c r="E307" s="1">
        <f>IF(D307="F",0,IFERROR(IF(MATCH($B307,routes!A$2:A$398,0),1,0),0)+IFERROR(IF(MATCH($C307,routes!A$2:A$398,0),1,0),0))</f>
        <v>0</v>
      </c>
      <c r="F307" s="1">
        <f>IF(D307="F",IFERROR(IF(MATCH($C307,vracht!A$2:A$394,0),1,0),0),0)</f>
        <v>0</v>
      </c>
      <c r="G307" s="1">
        <f>F307+E307</f>
        <v>0</v>
      </c>
    </row>
    <row r="308" spans="1:7" x14ac:dyDescent="0.25">
      <c r="A308" s="13" t="s">
        <v>1778</v>
      </c>
      <c r="C308" s="13" t="s">
        <v>1779</v>
      </c>
      <c r="E308" s="1">
        <f>IF(D308="F",0,IFERROR(IF(MATCH($B308,routes!A$2:A$398,0),1,0),0)+IFERROR(IF(MATCH($C308,routes!A$2:A$398,0),1,0),0))</f>
        <v>0</v>
      </c>
      <c r="F308" s="1">
        <f>IF(D308="F",IFERROR(IF(MATCH($C308,vracht!A$2:A$394,0),1,0),0),0)</f>
        <v>0</v>
      </c>
      <c r="G308" s="1">
        <f>F308+E308</f>
        <v>0</v>
      </c>
    </row>
    <row r="309" spans="1:7" x14ac:dyDescent="0.25">
      <c r="A309" s="13" t="s">
        <v>1871</v>
      </c>
      <c r="B309" s="13" t="s">
        <v>1872</v>
      </c>
      <c r="C309" s="13" t="s">
        <v>1873</v>
      </c>
      <c r="E309" s="1">
        <f>IF(D309="F",0,IFERROR(IF(MATCH($B309,routes!A$2:A$398,0),1,0),0)+IFERROR(IF(MATCH($C309,routes!A$2:A$398,0),1,0),0))</f>
        <v>0</v>
      </c>
      <c r="F309" s="1">
        <f>IF(D309="F",IFERROR(IF(MATCH($C309,vracht!A$2:A$394,0),1,0),0),0)</f>
        <v>0</v>
      </c>
      <c r="G309" s="1">
        <f>F309+E309</f>
        <v>0</v>
      </c>
    </row>
    <row r="310" spans="1:7" x14ac:dyDescent="0.25">
      <c r="A310" s="13" t="s">
        <v>2833</v>
      </c>
      <c r="B310" s="13" t="s">
        <v>2834</v>
      </c>
      <c r="C310" s="13" t="s">
        <v>83</v>
      </c>
      <c r="D310" s="13"/>
      <c r="E310" s="1">
        <f>IF(D310="F",0,IFERROR(IF(MATCH($B310,routes!A$2:A$398,0),1,0),0)+IFERROR(IF(MATCH($C310,routes!A$2:A$398,0),1,0),0))</f>
        <v>0</v>
      </c>
      <c r="F310" s="1">
        <f>IF(D310="F",IFERROR(IF(MATCH($C310,vracht!A$2:A$394,0),1,0),0),0)</f>
        <v>0</v>
      </c>
      <c r="G310" s="1">
        <f>F310+E310</f>
        <v>0</v>
      </c>
    </row>
    <row r="311" spans="1:7" x14ac:dyDescent="0.25">
      <c r="A311" s="13" t="s">
        <v>1749</v>
      </c>
      <c r="B311" s="13" t="s">
        <v>1750</v>
      </c>
      <c r="C311" s="13" t="s">
        <v>1751</v>
      </c>
      <c r="E311" s="1">
        <f>IF(D311="F",0,IFERROR(IF(MATCH($B311,routes!A$2:A$398,0),1,0),0)+IFERROR(IF(MATCH($C311,routes!A$2:A$398,0),1,0),0))</f>
        <v>0</v>
      </c>
      <c r="F311" s="1">
        <f>IF(D311="F",IFERROR(IF(MATCH($C311,vracht!A$2:A$394,0),1,0),0),0)</f>
        <v>0</v>
      </c>
      <c r="G311" s="1">
        <f>F311+E311</f>
        <v>0</v>
      </c>
    </row>
    <row r="312" spans="1:7" x14ac:dyDescent="0.25">
      <c r="A312" s="13" t="s">
        <v>1462</v>
      </c>
      <c r="B312" s="13" t="s">
        <v>1463</v>
      </c>
      <c r="C312" s="13" t="s">
        <v>1464</v>
      </c>
      <c r="E312" s="1">
        <f>IF(D312="F",0,IFERROR(IF(MATCH($B312,routes!A$2:A$398,0),1,0),0)+IFERROR(IF(MATCH($C312,routes!A$2:A$398,0),1,0),0))</f>
        <v>0</v>
      </c>
      <c r="F312" s="1">
        <f>IF(D312="F",IFERROR(IF(MATCH($C312,vracht!A$2:A$394,0),1,0),0),0)</f>
        <v>0</v>
      </c>
      <c r="G312" s="1">
        <f>F312+E312</f>
        <v>0</v>
      </c>
    </row>
    <row r="313" spans="1:7" x14ac:dyDescent="0.25">
      <c r="A313" s="13" t="s">
        <v>1774</v>
      </c>
      <c r="B313" s="13" t="s">
        <v>1775</v>
      </c>
      <c r="C313" s="13" t="s">
        <v>1776</v>
      </c>
      <c r="E313" s="1">
        <f>IF(D313="F",0,IFERROR(IF(MATCH($B313,routes!A$2:A$398,0),1,0),0)+IFERROR(IF(MATCH($C313,routes!A$2:A$398,0),1,0),0))</f>
        <v>0</v>
      </c>
      <c r="F313" s="1">
        <f>IF(D313="F",IFERROR(IF(MATCH($C313,vracht!A$2:A$394,0),1,0),0),0)</f>
        <v>0</v>
      </c>
      <c r="G313" s="1">
        <f>F313+E313</f>
        <v>0</v>
      </c>
    </row>
    <row r="314" spans="1:7" x14ac:dyDescent="0.25">
      <c r="A314" s="13" t="s">
        <v>3328</v>
      </c>
      <c r="C314" s="13" t="s">
        <v>3329</v>
      </c>
      <c r="E314" s="1">
        <f>IF(D314="F",0,IFERROR(IF(MATCH($B314,routes!A$2:A$398,0),1,0),0)+IFERROR(IF(MATCH($C314,routes!A$2:A$398,0),1,0),0))</f>
        <v>0</v>
      </c>
      <c r="F314" s="1">
        <f>IF(D314="F",IFERROR(IF(MATCH($C314,vracht!A$2:A$394,0),1,0),0),0)</f>
        <v>0</v>
      </c>
      <c r="G314" s="1">
        <f>F314+E314</f>
        <v>0</v>
      </c>
    </row>
    <row r="315" spans="1:7" x14ac:dyDescent="0.25">
      <c r="A315" s="13" t="s">
        <v>3883</v>
      </c>
      <c r="C315" s="13" t="s">
        <v>3884</v>
      </c>
      <c r="E315" s="1">
        <f>IF(D315="F",0,IFERROR(IF(MATCH($B315,routes!A$2:A$398,0),1,0),0)+IFERROR(IF(MATCH($C315,routes!A$2:A$398,0),1,0),0))</f>
        <v>0</v>
      </c>
      <c r="F315" s="1">
        <f>IF(D315="F",IFERROR(IF(MATCH($C315,vracht!A$2:A$394,0),1,0),0),0)</f>
        <v>0</v>
      </c>
      <c r="G315" s="1">
        <f>F315+E315</f>
        <v>0</v>
      </c>
    </row>
    <row r="316" spans="1:7" x14ac:dyDescent="0.25">
      <c r="A316" s="13" t="s">
        <v>1047</v>
      </c>
      <c r="B316" s="13" t="s">
        <v>1046</v>
      </c>
      <c r="C316" s="13" t="s">
        <v>1792</v>
      </c>
      <c r="E316" s="1">
        <f>IF(D316="F",0,IFERROR(IF(MATCH($B316,routes!A$2:A$398,0),1,0),0)+IFERROR(IF(MATCH($C316,routes!A$2:A$398,0),1,0),0))</f>
        <v>1</v>
      </c>
      <c r="F316" s="1">
        <f>IF(D316="F",IFERROR(IF(MATCH($C316,vracht!A$2:A$394,0),1,0),0),0)</f>
        <v>0</v>
      </c>
      <c r="G316" s="1">
        <f>F316+E316</f>
        <v>1</v>
      </c>
    </row>
    <row r="317" spans="1:7" x14ac:dyDescent="0.25">
      <c r="A317" s="13" t="s">
        <v>3302</v>
      </c>
      <c r="C317" s="13" t="s">
        <v>3303</v>
      </c>
      <c r="E317" s="1">
        <f>IF(D317="F",0,IFERROR(IF(MATCH($B317,routes!A$2:A$398,0),1,0),0)+IFERROR(IF(MATCH($C317,routes!A$2:A$398,0),1,0),0))</f>
        <v>0</v>
      </c>
      <c r="F317" s="1">
        <f>IF(D317="F",IFERROR(IF(MATCH($C317,vracht!A$2:A$394,0),1,0),0),0)</f>
        <v>0</v>
      </c>
      <c r="G317" s="1">
        <f>F317+E317</f>
        <v>0</v>
      </c>
    </row>
    <row r="318" spans="1:7" x14ac:dyDescent="0.25">
      <c r="A318" s="13" t="s">
        <v>1819</v>
      </c>
      <c r="B318" s="13" t="s">
        <v>1793</v>
      </c>
      <c r="C318" s="13" t="s">
        <v>1820</v>
      </c>
      <c r="E318" s="1">
        <f>IF(D318="F",0,IFERROR(IF(MATCH($B318,routes!A$2:A$398,0),1,0),0)+IFERROR(IF(MATCH($C318,routes!A$2:A$398,0),1,0),0))</f>
        <v>0</v>
      </c>
      <c r="F318" s="1">
        <f>IF(D318="F",IFERROR(IF(MATCH($C318,vracht!A$2:A$394,0),1,0),0),0)</f>
        <v>0</v>
      </c>
      <c r="G318" s="1">
        <f>F318+E318</f>
        <v>0</v>
      </c>
    </row>
    <row r="319" spans="1:7" x14ac:dyDescent="0.25">
      <c r="A319" s="13" t="s">
        <v>1844</v>
      </c>
      <c r="B319" s="13" t="s">
        <v>1845</v>
      </c>
      <c r="C319" s="13" t="s">
        <v>1846</v>
      </c>
      <c r="E319" s="1">
        <f>IF(D319="F",0,IFERROR(IF(MATCH($B319,routes!A$2:A$398,0),1,0),0)+IFERROR(IF(MATCH($C319,routes!A$2:A$398,0),1,0),0))</f>
        <v>0</v>
      </c>
      <c r="F319" s="1">
        <f>IF(D319="F",IFERROR(IF(MATCH($C319,vracht!A$2:A$394,0),1,0),0),0)</f>
        <v>0</v>
      </c>
      <c r="G319" s="1">
        <f>F319+E319</f>
        <v>0</v>
      </c>
    </row>
    <row r="320" spans="1:7" x14ac:dyDescent="0.25">
      <c r="A320" s="13" t="s">
        <v>1822</v>
      </c>
      <c r="C320" s="13" t="s">
        <v>112</v>
      </c>
      <c r="E320" s="1">
        <f>IF(D320="F",0,IFERROR(IF(MATCH($B320,routes!A$2:A$398,0),1,0),0)+IFERROR(IF(MATCH($C320,routes!A$2:A$398,0),1,0),0))</f>
        <v>0</v>
      </c>
      <c r="F320" s="1">
        <f>IF(D320="F",IFERROR(IF(MATCH($C320,vracht!A$2:A$394,0),1,0),0),0)</f>
        <v>0</v>
      </c>
      <c r="G320" s="1">
        <f>F320+E320</f>
        <v>0</v>
      </c>
    </row>
    <row r="321" spans="1:7" x14ac:dyDescent="0.25">
      <c r="A321" s="13" t="s">
        <v>2234</v>
      </c>
      <c r="B321" s="13" t="s">
        <v>2235</v>
      </c>
      <c r="C321" s="13" t="s">
        <v>2236</v>
      </c>
      <c r="E321" s="1">
        <f>IF(D321="F",0,IFERROR(IF(MATCH($B321,routes!A$2:A$398,0),1,0),0)+IFERROR(IF(MATCH($C321,routes!A$2:A$398,0),1,0),0))</f>
        <v>0</v>
      </c>
      <c r="F321" s="1">
        <f>IF(D321="F",IFERROR(IF(MATCH($C321,vracht!A$2:A$394,0),1,0),0),0)</f>
        <v>0</v>
      </c>
      <c r="G321" s="1">
        <f>F321+E321</f>
        <v>0</v>
      </c>
    </row>
    <row r="322" spans="1:7" x14ac:dyDescent="0.25">
      <c r="A322" s="13" t="s">
        <v>3399</v>
      </c>
      <c r="B322" s="13" t="s">
        <v>996</v>
      </c>
      <c r="C322" s="13" t="s">
        <v>3400</v>
      </c>
      <c r="E322" s="1">
        <f>IF(D322="F",0,IFERROR(IF(MATCH($B322,routes!A$2:A$398,0),1,0),0)+IFERROR(IF(MATCH($C322,routes!A$2:A$398,0),1,0),0))</f>
        <v>0</v>
      </c>
      <c r="F322" s="1">
        <f>IF(D322="F",IFERROR(IF(MATCH($C322,vracht!A$2:A$394,0),1,0),0),0)</f>
        <v>0</v>
      </c>
      <c r="G322" s="1">
        <f>F322+E322</f>
        <v>0</v>
      </c>
    </row>
    <row r="323" spans="1:7" x14ac:dyDescent="0.25">
      <c r="A323" s="13" t="s">
        <v>2126</v>
      </c>
      <c r="B323" s="13" t="s">
        <v>2127</v>
      </c>
      <c r="C323" s="13" t="s">
        <v>2128</v>
      </c>
      <c r="E323" s="1">
        <f>IF(D323="F",0,IFERROR(IF(MATCH($B323,routes!A$2:A$398,0),1,0),0)+IFERROR(IF(MATCH($C323,routes!A$2:A$398,0),1,0),0))</f>
        <v>0</v>
      </c>
      <c r="F323" s="1">
        <f>IF(D323="F",IFERROR(IF(MATCH($C323,vracht!A$2:A$394,0),1,0),0),0)</f>
        <v>0</v>
      </c>
      <c r="G323" s="1">
        <f>F323+E323</f>
        <v>0</v>
      </c>
    </row>
    <row r="324" spans="1:7" x14ac:dyDescent="0.25">
      <c r="A324" s="13" t="s">
        <v>1847</v>
      </c>
      <c r="B324" s="13" t="s">
        <v>1848</v>
      </c>
      <c r="C324" s="13" t="s">
        <v>1849</v>
      </c>
      <c r="E324" s="1">
        <f>IF(D324="F",0,IFERROR(IF(MATCH($B324,routes!A$2:A$398,0),1,0),0)+IFERROR(IF(MATCH($C324,routes!A$2:A$398,0),1,0),0))</f>
        <v>0</v>
      </c>
      <c r="F324" s="1">
        <f>IF(D324="F",IFERROR(IF(MATCH($C324,vracht!A$2:A$394,0),1,0),0),0)</f>
        <v>0</v>
      </c>
      <c r="G324" s="1">
        <f>F324+E324</f>
        <v>0</v>
      </c>
    </row>
    <row r="325" spans="1:7" x14ac:dyDescent="0.25">
      <c r="A325" s="13" t="s">
        <v>1787</v>
      </c>
      <c r="B325" s="13" t="s">
        <v>1788</v>
      </c>
      <c r="C325" s="13" t="s">
        <v>1789</v>
      </c>
      <c r="E325" s="1">
        <f>IF(D325="F",0,IFERROR(IF(MATCH($B325,routes!A$2:A$398,0),1,0),0)+IFERROR(IF(MATCH($C325,routes!A$2:A$398,0),1,0),0))</f>
        <v>0</v>
      </c>
      <c r="F325" s="1">
        <f>IF(D325="F",IFERROR(IF(MATCH($C325,vracht!A$2:A$394,0),1,0),0),0)</f>
        <v>0</v>
      </c>
      <c r="G325" s="1">
        <f>F325+E325</f>
        <v>0</v>
      </c>
    </row>
    <row r="326" spans="1:7" x14ac:dyDescent="0.25">
      <c r="A326" s="13" t="s">
        <v>1785</v>
      </c>
      <c r="C326" s="13" t="s">
        <v>1786</v>
      </c>
      <c r="E326" s="1">
        <f>IF(D326="F",0,IFERROR(IF(MATCH($B326,routes!A$2:A$398,0),1,0),0)+IFERROR(IF(MATCH($C326,routes!A$2:A$398,0),1,0),0))</f>
        <v>0</v>
      </c>
      <c r="F326" s="1">
        <f>IF(D326="F",IFERROR(IF(MATCH($C326,vracht!A$2:A$394,0),1,0),0),0)</f>
        <v>0</v>
      </c>
      <c r="G326" s="1">
        <f>F326+E326</f>
        <v>0</v>
      </c>
    </row>
    <row r="327" spans="1:7" x14ac:dyDescent="0.25">
      <c r="A327" s="13" t="s">
        <v>3573</v>
      </c>
      <c r="B327" s="13" t="s">
        <v>2183</v>
      </c>
      <c r="C327" s="13" t="s">
        <v>3574</v>
      </c>
      <c r="E327" s="1">
        <f>IF(D327="F",0,IFERROR(IF(MATCH($B327,routes!A$2:A$398,0),1,0),0)+IFERROR(IF(MATCH($C327,routes!A$2:A$398,0),1,0),0))</f>
        <v>0</v>
      </c>
      <c r="F327" s="1">
        <f>IF(D327="F",IFERROR(IF(MATCH($C327,vracht!A$2:A$394,0),1,0),0),0)</f>
        <v>0</v>
      </c>
      <c r="G327" s="1">
        <f>F327+E327</f>
        <v>0</v>
      </c>
    </row>
    <row r="328" spans="1:7" x14ac:dyDescent="0.25">
      <c r="A328" s="13" t="s">
        <v>1804</v>
      </c>
      <c r="B328" s="13" t="s">
        <v>1805</v>
      </c>
      <c r="C328" s="13" t="s">
        <v>1806</v>
      </c>
      <c r="E328" s="1">
        <f>IF(D328="F",0,IFERROR(IF(MATCH($B328,routes!A$2:A$398,0),1,0),0)+IFERROR(IF(MATCH($C328,routes!A$2:A$398,0),1,0),0))</f>
        <v>0</v>
      </c>
      <c r="F328" s="1">
        <f>IF(D328="F",IFERROR(IF(MATCH($C328,vracht!A$2:A$394,0),1,0),0),0)</f>
        <v>0</v>
      </c>
      <c r="G328" s="1">
        <f>F328+E328</f>
        <v>0</v>
      </c>
    </row>
    <row r="329" spans="1:7" x14ac:dyDescent="0.25">
      <c r="A329" s="13" t="s">
        <v>1813</v>
      </c>
      <c r="B329" s="13" t="s">
        <v>1814</v>
      </c>
      <c r="C329" s="13" t="s">
        <v>1815</v>
      </c>
      <c r="E329" s="1">
        <f>IF(D329="F",0,IFERROR(IF(MATCH($B329,routes!A$2:A$398,0),1,0),0)+IFERROR(IF(MATCH($C329,routes!A$2:A$398,0),1,0),0))</f>
        <v>0</v>
      </c>
      <c r="F329" s="1">
        <f>IF(D329="F",IFERROR(IF(MATCH($C329,vracht!A$2:A$394,0),1,0),0),0)</f>
        <v>0</v>
      </c>
      <c r="G329" s="1">
        <f>F329+E329</f>
        <v>0</v>
      </c>
    </row>
    <row r="330" spans="1:7" x14ac:dyDescent="0.25">
      <c r="A330" s="13" t="s">
        <v>1827</v>
      </c>
      <c r="B330" s="13" t="s">
        <v>1828</v>
      </c>
      <c r="C330" s="13" t="s">
        <v>1829</v>
      </c>
      <c r="E330" s="1">
        <f>IF(D330="F",0,IFERROR(IF(MATCH($B330,routes!A$2:A$398,0),1,0),0)+IFERROR(IF(MATCH($C330,routes!A$2:A$398,0),1,0),0))</f>
        <v>0</v>
      </c>
      <c r="F330" s="1">
        <f>IF(D330="F",IFERROR(IF(MATCH($C330,vracht!A$2:A$394,0),1,0),0),0)</f>
        <v>0</v>
      </c>
      <c r="G330" s="1">
        <f>F330+E330</f>
        <v>0</v>
      </c>
    </row>
    <row r="331" spans="1:7" x14ac:dyDescent="0.25">
      <c r="A331" s="13" t="s">
        <v>2403</v>
      </c>
      <c r="B331" s="13" t="s">
        <v>2404</v>
      </c>
      <c r="C331" s="13" t="s">
        <v>2405</v>
      </c>
      <c r="E331" s="1">
        <f>IF(D331="F",0,IFERROR(IF(MATCH($B331,routes!A$2:A$398,0),1,0),0)+IFERROR(IF(MATCH($C331,routes!A$2:A$398,0),1,0),0))</f>
        <v>0</v>
      </c>
      <c r="F331" s="1">
        <f>IF(D331="F",IFERROR(IF(MATCH($C331,vracht!A$2:A$394,0),1,0),0),0)</f>
        <v>0</v>
      </c>
      <c r="G331" s="1">
        <f>F331+E331</f>
        <v>0</v>
      </c>
    </row>
    <row r="332" spans="1:7" x14ac:dyDescent="0.25">
      <c r="A332" s="13" t="s">
        <v>1746</v>
      </c>
      <c r="B332" s="13" t="s">
        <v>1747</v>
      </c>
      <c r="C332" s="13" t="s">
        <v>1748</v>
      </c>
      <c r="E332" s="1">
        <f>IF(D332="F",0,IFERROR(IF(MATCH($B332,routes!A$2:A$398,0),1,0),0)+IFERROR(IF(MATCH($C332,routes!A$2:A$398,0),1,0),0))</f>
        <v>0</v>
      </c>
      <c r="F332" s="1">
        <f>IF(D332="F",IFERROR(IF(MATCH($C332,vracht!A$2:A$394,0),1,0),0),0)</f>
        <v>0</v>
      </c>
      <c r="G332" s="1">
        <f>F332+E332</f>
        <v>0</v>
      </c>
    </row>
    <row r="333" spans="1:7" x14ac:dyDescent="0.25">
      <c r="A333" s="13" t="s">
        <v>1780</v>
      </c>
      <c r="B333" s="13" t="s">
        <v>1781</v>
      </c>
      <c r="C333" s="13" t="s">
        <v>1782</v>
      </c>
      <c r="E333" s="1">
        <f>IF(D333="F",0,IFERROR(IF(MATCH($B333,routes!A$2:A$398,0),1,0),0)+IFERROR(IF(MATCH($C333,routes!A$2:A$398,0),1,0),0))</f>
        <v>0</v>
      </c>
      <c r="F333" s="1">
        <f>IF(D333="F",IFERROR(IF(MATCH($C333,vracht!A$2:A$394,0),1,0),0),0)</f>
        <v>0</v>
      </c>
      <c r="G333" s="1">
        <f>F333+E333</f>
        <v>0</v>
      </c>
    </row>
    <row r="334" spans="1:7" x14ac:dyDescent="0.25">
      <c r="A334" s="13" t="s">
        <v>1856</v>
      </c>
      <c r="B334" s="13" t="s">
        <v>1857</v>
      </c>
      <c r="C334" s="13" t="s">
        <v>1858</v>
      </c>
      <c r="E334" s="1">
        <f>IF(D334="F",0,IFERROR(IF(MATCH($B334,routes!A$2:A$398,0),1,0),0)+IFERROR(IF(MATCH($C334,routes!A$2:A$398,0),1,0),0))</f>
        <v>0</v>
      </c>
      <c r="F334" s="1">
        <f>IF(D334="F",IFERROR(IF(MATCH($C334,vracht!A$2:A$394,0),1,0),0),0)</f>
        <v>0</v>
      </c>
      <c r="G334" s="1">
        <f>F334+E334</f>
        <v>0</v>
      </c>
    </row>
    <row r="335" spans="1:7" x14ac:dyDescent="0.25">
      <c r="A335" s="13" t="s">
        <v>1861</v>
      </c>
      <c r="B335" s="13" t="s">
        <v>1862</v>
      </c>
      <c r="C335" s="13" t="s">
        <v>1863</v>
      </c>
      <c r="E335" s="1">
        <f>IF(D335="F",0,IFERROR(IF(MATCH($B335,routes!A$2:A$398,0),1,0),0)+IFERROR(IF(MATCH($C335,routes!A$2:A$398,0),1,0),0))</f>
        <v>0</v>
      </c>
      <c r="F335" s="1">
        <f>IF(D335="F",IFERROR(IF(MATCH($C335,vracht!A$2:A$394,0),1,0),0),0)</f>
        <v>0</v>
      </c>
      <c r="G335" s="1">
        <f>F335+E335</f>
        <v>0</v>
      </c>
    </row>
    <row r="336" spans="1:7" x14ac:dyDescent="0.25">
      <c r="A336" s="13" t="s">
        <v>3869</v>
      </c>
      <c r="C336" s="13" t="s">
        <v>3870</v>
      </c>
      <c r="E336" s="1">
        <f>IF(D336="F",0,IFERROR(IF(MATCH($B336,routes!A$2:A$398,0),1,0),0)+IFERROR(IF(MATCH($C336,routes!A$2:A$398,0),1,0),0))</f>
        <v>0</v>
      </c>
      <c r="F336" s="1">
        <f>IF(D336="F",IFERROR(IF(MATCH($C336,vracht!A$2:A$394,0),1,0),0),0)</f>
        <v>0</v>
      </c>
      <c r="G336" s="1">
        <f>F336+E336</f>
        <v>0</v>
      </c>
    </row>
    <row r="337" spans="1:7" x14ac:dyDescent="0.25">
      <c r="A337" s="13" t="s">
        <v>2835</v>
      </c>
      <c r="C337" s="13" t="s">
        <v>2836</v>
      </c>
      <c r="E337" s="1">
        <f>IF(D337="F",0,IFERROR(IF(MATCH($B337,routes!A$2:A$398,0),1,0),0)+IFERROR(IF(MATCH($C337,routes!A$2:A$398,0),1,0),0))</f>
        <v>0</v>
      </c>
      <c r="F337" s="1">
        <f>IF(D337="F",IFERROR(IF(MATCH($C337,vracht!A$2:A$394,0),1,0),0),0)</f>
        <v>0</v>
      </c>
      <c r="G337" s="1">
        <f>F337+E337</f>
        <v>0</v>
      </c>
    </row>
    <row r="338" spans="1:7" x14ac:dyDescent="0.25">
      <c r="A338" s="13" t="s">
        <v>1852</v>
      </c>
      <c r="B338" s="13" t="s">
        <v>1853</v>
      </c>
      <c r="C338" s="13" t="s">
        <v>1854</v>
      </c>
      <c r="E338" s="1">
        <f>IF(D338="F",0,IFERROR(IF(MATCH($B338,routes!A$2:A$398,0),1,0),0)+IFERROR(IF(MATCH($C338,routes!A$2:A$398,0),1,0),0))</f>
        <v>0</v>
      </c>
      <c r="F338" s="1">
        <f>IF(D338="F",IFERROR(IF(MATCH($C338,vracht!A$2:A$394,0),1,0),0),0)</f>
        <v>0</v>
      </c>
      <c r="G338" s="1">
        <f>F338+E338</f>
        <v>0</v>
      </c>
    </row>
    <row r="339" spans="1:7" x14ac:dyDescent="0.25">
      <c r="A339" s="13" t="s">
        <v>3673</v>
      </c>
      <c r="C339" s="13" t="s">
        <v>3674</v>
      </c>
      <c r="E339" s="1">
        <f>IF(D339="F",0,IFERROR(IF(MATCH($B339,routes!A$2:A$398,0),1,0),0)+IFERROR(IF(MATCH($C339,routes!A$2:A$398,0),1,0),0))</f>
        <v>0</v>
      </c>
      <c r="F339" s="1">
        <f>IF(D339="F",IFERROR(IF(MATCH($C339,vracht!A$2:A$394,0),1,0),0),0)</f>
        <v>0</v>
      </c>
      <c r="G339" s="1">
        <f>F339+E339</f>
        <v>0</v>
      </c>
    </row>
    <row r="340" spans="1:7" x14ac:dyDescent="0.25">
      <c r="A340" s="13" t="s">
        <v>1830</v>
      </c>
      <c r="B340" s="13" t="s">
        <v>1831</v>
      </c>
      <c r="C340" s="13" t="s">
        <v>1832</v>
      </c>
      <c r="E340" s="1">
        <f>IF(D340="F",0,IFERROR(IF(MATCH($B340,routes!A$2:A$398,0),1,0),0)+IFERROR(IF(MATCH($C340,routes!A$2:A$398,0),1,0),0))</f>
        <v>0</v>
      </c>
      <c r="F340" s="1">
        <f>IF(D340="F",IFERROR(IF(MATCH($C340,vracht!A$2:A$394,0),1,0),0),0)</f>
        <v>0</v>
      </c>
      <c r="G340" s="1">
        <f>F340+E340</f>
        <v>0</v>
      </c>
    </row>
    <row r="341" spans="1:7" x14ac:dyDescent="0.25">
      <c r="A341" s="13" t="s">
        <v>1769</v>
      </c>
      <c r="B341" s="13" t="s">
        <v>385</v>
      </c>
      <c r="C341" s="13" t="s">
        <v>1770</v>
      </c>
      <c r="E341" s="1">
        <f>IF(D341="F",0,IFERROR(IF(MATCH($B341,routes!A$2:A$398,0),1,0),0)+IFERROR(IF(MATCH($C341,routes!A$2:A$398,0),1,0),0))</f>
        <v>1</v>
      </c>
      <c r="F341" s="1">
        <f>IF(D341="F",IFERROR(IF(MATCH($C341,vracht!A$2:A$394,0),1,0),0),0)</f>
        <v>0</v>
      </c>
      <c r="G341" s="1">
        <f>F341+E341</f>
        <v>1</v>
      </c>
    </row>
    <row r="342" spans="1:7" x14ac:dyDescent="0.25">
      <c r="A342" s="13" t="s">
        <v>4419</v>
      </c>
      <c r="B342" s="13" t="s">
        <v>385</v>
      </c>
      <c r="C342" s="13" t="s">
        <v>1770</v>
      </c>
      <c r="D342" s="13" t="s">
        <v>4417</v>
      </c>
      <c r="E342" s="1">
        <f>IF(D342="F",0,IFERROR(IF(MATCH($B342,routes!A$2:A$398,0),1,0),0)+IFERROR(IF(MATCH($C342,routes!A$2:A$398,0),1,0),0))</f>
        <v>0</v>
      </c>
      <c r="F342" s="1">
        <f>IF(D342="F",IFERROR(IF(MATCH($C342,vracht!A$2:A$394,0),1,0),0),0)</f>
        <v>1</v>
      </c>
      <c r="G342" s="1">
        <f>F342+E342</f>
        <v>1</v>
      </c>
    </row>
    <row r="343" spans="1:7" x14ac:dyDescent="0.25">
      <c r="A343" s="13" t="s">
        <v>1766</v>
      </c>
      <c r="B343" s="13" t="s">
        <v>1767</v>
      </c>
      <c r="C343" s="13" t="s">
        <v>1768</v>
      </c>
      <c r="E343" s="1">
        <f>IF(D343="F",0,IFERROR(IF(MATCH($B343,routes!A$2:A$398,0),1,0),0)+IFERROR(IF(MATCH($C343,routes!A$2:A$398,0),1,0),0))</f>
        <v>0</v>
      </c>
      <c r="F343" s="1">
        <f>IF(D343="F",IFERROR(IF(MATCH($C343,vracht!A$2:A$394,0),1,0),0),0)</f>
        <v>0</v>
      </c>
      <c r="G343" s="1">
        <f>F343+E343</f>
        <v>0</v>
      </c>
    </row>
    <row r="344" spans="1:7" x14ac:dyDescent="0.25">
      <c r="A344" s="13" t="s">
        <v>1842</v>
      </c>
      <c r="B344" s="13" t="s">
        <v>1750</v>
      </c>
      <c r="C344" s="13" t="s">
        <v>1843</v>
      </c>
      <c r="E344" s="1">
        <f>IF(D344="F",0,IFERROR(IF(MATCH($B344,routes!A$2:A$398,0),1,0),0)+IFERROR(IF(MATCH($C344,routes!A$2:A$398,0),1,0),0))</f>
        <v>0</v>
      </c>
      <c r="F344" s="1">
        <f>IF(D344="F",IFERROR(IF(MATCH($C344,vracht!A$2:A$394,0),1,0),0),0)</f>
        <v>0</v>
      </c>
      <c r="G344" s="1">
        <f>F344+E344</f>
        <v>0</v>
      </c>
    </row>
    <row r="345" spans="1:7" x14ac:dyDescent="0.25">
      <c r="A345" s="13" t="s">
        <v>2837</v>
      </c>
      <c r="B345" s="13" t="s">
        <v>2838</v>
      </c>
      <c r="C345" s="13" t="s">
        <v>2839</v>
      </c>
      <c r="E345" s="1">
        <f>IF(D345="F",0,IFERROR(IF(MATCH($B345,routes!A$2:A$398,0),1,0),0)+IFERROR(IF(MATCH($C345,routes!A$2:A$398,0),1,0),0))</f>
        <v>0</v>
      </c>
      <c r="F345" s="1">
        <f>IF(D345="F",IFERROR(IF(MATCH($C345,vracht!A$2:A$394,0),1,0),0),0)</f>
        <v>0</v>
      </c>
      <c r="G345" s="1">
        <f>F345+E345</f>
        <v>0</v>
      </c>
    </row>
    <row r="346" spans="1:7" x14ac:dyDescent="0.25">
      <c r="A346" s="13" t="s">
        <v>3394</v>
      </c>
      <c r="B346" s="13" t="s">
        <v>3395</v>
      </c>
      <c r="C346" s="13" t="s">
        <v>3396</v>
      </c>
      <c r="E346" s="1">
        <f>IF(D346="F",0,IFERROR(IF(MATCH($B346,routes!A$2:A$398,0),1,0),0)+IFERROR(IF(MATCH($C346,routes!A$2:A$398,0),1,0),0))</f>
        <v>0</v>
      </c>
      <c r="F346" s="1">
        <f>IF(D346="F",IFERROR(IF(MATCH($C346,vracht!A$2:A$394,0),1,0),0),0)</f>
        <v>0</v>
      </c>
      <c r="G346" s="1">
        <f>F346+E346</f>
        <v>0</v>
      </c>
    </row>
    <row r="347" spans="1:7" x14ac:dyDescent="0.25">
      <c r="A347" s="13" t="s">
        <v>3964</v>
      </c>
      <c r="B347" s="13" t="s">
        <v>3965</v>
      </c>
      <c r="C347" s="13" t="s">
        <v>815</v>
      </c>
      <c r="E347" s="1">
        <f>IF(D347="F",0,IFERROR(IF(MATCH($B347,routes!A$2:A$398,0),1,0),0)+IFERROR(IF(MATCH($C347,routes!A$2:A$398,0),1,0),0))</f>
        <v>0</v>
      </c>
      <c r="F347" s="1">
        <f>IF(D347="F",IFERROR(IF(MATCH($C347,vracht!A$2:A$394,0),1,0),0),0)</f>
        <v>0</v>
      </c>
      <c r="G347" s="1">
        <f>F347+E347</f>
        <v>0</v>
      </c>
    </row>
    <row r="348" spans="1:7" x14ac:dyDescent="0.25">
      <c r="A348" s="13" t="s">
        <v>3730</v>
      </c>
      <c r="B348" s="13" t="s">
        <v>519</v>
      </c>
      <c r="C348" s="13" t="s">
        <v>809</v>
      </c>
      <c r="E348" s="1">
        <f>IF(D348="F",0,IFERROR(IF(MATCH($B348,routes!A$2:A$398,0),1,0),0)+IFERROR(IF(MATCH($C348,routes!A$2:A$398,0),1,0),0))</f>
        <v>0</v>
      </c>
      <c r="F348" s="1">
        <f>IF(D348="F",IFERROR(IF(MATCH($C348,vracht!A$2:A$394,0),1,0),0),0)</f>
        <v>0</v>
      </c>
      <c r="G348" s="1">
        <f>F348+E348</f>
        <v>0</v>
      </c>
    </row>
    <row r="349" spans="1:7" x14ac:dyDescent="0.25">
      <c r="A349" s="13" t="s">
        <v>2171</v>
      </c>
      <c r="B349" s="13" t="s">
        <v>2172</v>
      </c>
      <c r="C349" s="13" t="s">
        <v>804</v>
      </c>
      <c r="E349" s="1">
        <f>IF(D349="F",0,IFERROR(IF(MATCH($B349,routes!A$2:A$398,0),1,0),0)+IFERROR(IF(MATCH($C349,routes!A$2:A$398,0),1,0),0))</f>
        <v>0</v>
      </c>
      <c r="F349" s="1">
        <f>IF(D349="F",IFERROR(IF(MATCH($C349,vracht!A$2:A$394,0),1,0),0),0)</f>
        <v>0</v>
      </c>
      <c r="G349" s="1">
        <f>F349+E349</f>
        <v>0</v>
      </c>
    </row>
    <row r="350" spans="1:7" x14ac:dyDescent="0.25">
      <c r="A350" s="13" t="s">
        <v>1868</v>
      </c>
      <c r="B350" s="13" t="s">
        <v>1869</v>
      </c>
      <c r="C350" s="13" t="s">
        <v>1870</v>
      </c>
      <c r="E350" s="1">
        <f>IF(D350="F",0,IFERROR(IF(MATCH($B350,routes!A$2:A$398,0),1,0),0)+IFERROR(IF(MATCH($C350,routes!A$2:A$398,0),1,0),0))</f>
        <v>0</v>
      </c>
      <c r="F350" s="1">
        <f>IF(D350="F",IFERROR(IF(MATCH($C350,vracht!A$2:A$394,0),1,0),0),0)</f>
        <v>0</v>
      </c>
      <c r="G350" s="1">
        <f>F350+E350</f>
        <v>0</v>
      </c>
    </row>
    <row r="351" spans="1:7" x14ac:dyDescent="0.25">
      <c r="A351" s="13" t="s">
        <v>1877</v>
      </c>
      <c r="C351" s="13" t="s">
        <v>1878</v>
      </c>
      <c r="E351" s="1">
        <f>IF(D351="F",0,IFERROR(IF(MATCH($B351,routes!A$2:A$398,0),1,0),0)+IFERROR(IF(MATCH($C351,routes!A$2:A$398,0),1,0),0))</f>
        <v>0</v>
      </c>
      <c r="F351" s="1">
        <f>IF(D351="F",IFERROR(IF(MATCH($C351,vracht!A$2:A$394,0),1,0),0),0)</f>
        <v>0</v>
      </c>
      <c r="G351" s="1">
        <f>F351+E351</f>
        <v>0</v>
      </c>
    </row>
    <row r="352" spans="1:7" x14ac:dyDescent="0.25">
      <c r="A352" s="13" t="s">
        <v>1885</v>
      </c>
      <c r="B352" s="13" t="s">
        <v>284</v>
      </c>
      <c r="C352" s="13" t="s">
        <v>1886</v>
      </c>
      <c r="E352" s="1">
        <f>IF(D352="F",0,IFERROR(IF(MATCH($B352,routes!A$2:A$398,0),1,0),0)+IFERROR(IF(MATCH($C352,routes!A$2:A$398,0),1,0),0))</f>
        <v>1</v>
      </c>
      <c r="F352" s="1">
        <f>IF(D352="F",IFERROR(IF(MATCH($C352,vracht!A$2:A$394,0),1,0),0),0)</f>
        <v>0</v>
      </c>
      <c r="G352" s="1">
        <f>F352+E352</f>
        <v>1</v>
      </c>
    </row>
    <row r="353" spans="1:7" x14ac:dyDescent="0.25">
      <c r="A353" s="13" t="s">
        <v>2840</v>
      </c>
      <c r="B353" s="13" t="s">
        <v>2841</v>
      </c>
      <c r="C353" s="13" t="s">
        <v>2842</v>
      </c>
      <c r="E353" s="1">
        <f>IF(D353="F",0,IFERROR(IF(MATCH($B353,routes!A$2:A$398,0),1,0),0)+IFERROR(IF(MATCH($C353,routes!A$2:A$398,0),1,0),0))</f>
        <v>0</v>
      </c>
      <c r="F353" s="1">
        <f>IF(D353="F",IFERROR(IF(MATCH($C353,vracht!A$2:A$394,0),1,0),0),0)</f>
        <v>0</v>
      </c>
      <c r="G353" s="1">
        <f>F353+E353</f>
        <v>0</v>
      </c>
    </row>
    <row r="354" spans="1:7" x14ac:dyDescent="0.25">
      <c r="A354" s="13" t="s">
        <v>452</v>
      </c>
      <c r="B354" s="13" t="s">
        <v>451</v>
      </c>
      <c r="C354" s="13" t="s">
        <v>2843</v>
      </c>
      <c r="E354" s="1">
        <f>IF(D354="F",0,IFERROR(IF(MATCH($B354,routes!A$2:A$398,0),1,0),0)+IFERROR(IF(MATCH($C354,routes!A$2:A$398,0),1,0),0))</f>
        <v>0</v>
      </c>
      <c r="F354" s="1">
        <f>IF(D354="F",IFERROR(IF(MATCH($C354,vracht!A$2:A$394,0),1,0),0),0)</f>
        <v>0</v>
      </c>
      <c r="G354" s="1">
        <f>F354+E354</f>
        <v>0</v>
      </c>
    </row>
    <row r="355" spans="1:7" x14ac:dyDescent="0.25">
      <c r="A355" s="13" t="s">
        <v>1795</v>
      </c>
      <c r="B355" s="13" t="s">
        <v>395</v>
      </c>
      <c r="C355" s="13" t="s">
        <v>1796</v>
      </c>
      <c r="E355" s="1">
        <f>IF(D355="F",0,IFERROR(IF(MATCH($B355,routes!A$2:A$398,0),1,0),0)+IFERROR(IF(MATCH($C355,routes!A$2:A$398,0),1,0),0))</f>
        <v>1</v>
      </c>
      <c r="F355" s="1">
        <f>IF(D355="F",IFERROR(IF(MATCH($C355,vracht!A$2:A$394,0),1,0),0),0)</f>
        <v>0</v>
      </c>
      <c r="G355" s="1">
        <f>F355+E355</f>
        <v>1</v>
      </c>
    </row>
    <row r="356" spans="1:7" x14ac:dyDescent="0.25">
      <c r="A356" s="13" t="s">
        <v>2844</v>
      </c>
      <c r="B356" s="13" t="s">
        <v>2845</v>
      </c>
      <c r="C356" s="13" t="s">
        <v>2846</v>
      </c>
      <c r="E356" s="1">
        <f>IF(D356="F",0,IFERROR(IF(MATCH($B356,routes!A$2:A$398,0),1,0),0)+IFERROR(IF(MATCH($C356,routes!A$2:A$398,0),1,0),0))</f>
        <v>0</v>
      </c>
      <c r="F356" s="1">
        <f>IF(D356="F",IFERROR(IF(MATCH($C356,vracht!A$2:A$394,0),1,0),0),0)</f>
        <v>0</v>
      </c>
      <c r="G356" s="1">
        <f>F356+E356</f>
        <v>0</v>
      </c>
    </row>
    <row r="357" spans="1:7" x14ac:dyDescent="0.25">
      <c r="A357" s="13" t="s">
        <v>1875</v>
      </c>
      <c r="B357" s="13" t="s">
        <v>402</v>
      </c>
      <c r="C357" s="13" t="s">
        <v>1876</v>
      </c>
      <c r="E357" s="1">
        <f>IF(D357="F",0,IFERROR(IF(MATCH($B357,routes!A$2:A$398,0),1,0),0)+IFERROR(IF(MATCH($C357,routes!A$2:A$398,0),1,0),0))</f>
        <v>1</v>
      </c>
      <c r="F357" s="1">
        <f>IF(D357="F",IFERROR(IF(MATCH($C357,vracht!A$2:A$394,0),1,0),0),0)</f>
        <v>0</v>
      </c>
      <c r="G357" s="1">
        <f>F357+E357</f>
        <v>1</v>
      </c>
    </row>
    <row r="358" spans="1:7" x14ac:dyDescent="0.25">
      <c r="A358" s="13" t="s">
        <v>1797</v>
      </c>
      <c r="B358" s="13" t="s">
        <v>1798</v>
      </c>
      <c r="C358" s="13" t="s">
        <v>1799</v>
      </c>
      <c r="E358" s="1">
        <f>IF(D358="F",0,IFERROR(IF(MATCH($B358,routes!A$2:A$398,0),1,0),0)+IFERROR(IF(MATCH($C358,routes!A$2:A$398,0),1,0),0))</f>
        <v>0</v>
      </c>
      <c r="F358" s="1">
        <f>IF(D358="F",IFERROR(IF(MATCH($C358,vracht!A$2:A$394,0),1,0),0),0)</f>
        <v>0</v>
      </c>
      <c r="G358" s="1">
        <f>F358+E358</f>
        <v>0</v>
      </c>
    </row>
    <row r="359" spans="1:7" x14ac:dyDescent="0.25">
      <c r="A359" s="13" t="s">
        <v>3979</v>
      </c>
      <c r="B359" s="13" t="s">
        <v>1879</v>
      </c>
      <c r="C359" s="13" t="s">
        <v>1880</v>
      </c>
      <c r="E359" s="1">
        <f>IF(D359="F",0,IFERROR(IF(MATCH($B359,routes!A$2:A$398,0),1,0),0)+IFERROR(IF(MATCH($C359,routes!A$2:A$398,0),1,0),0))</f>
        <v>0</v>
      </c>
      <c r="F359" s="1">
        <f>IF(D359="F",IFERROR(IF(MATCH($C359,vracht!A$2:A$394,0),1,0),0),0)</f>
        <v>0</v>
      </c>
      <c r="G359" s="1">
        <f>F359+E359</f>
        <v>0</v>
      </c>
    </row>
    <row r="360" spans="1:7" x14ac:dyDescent="0.25">
      <c r="A360" s="13" t="s">
        <v>3663</v>
      </c>
      <c r="C360" s="13" t="s">
        <v>3664</v>
      </c>
      <c r="E360" s="1">
        <f>IF(D360="F",0,IFERROR(IF(MATCH($B360,routes!A$2:A$398,0),1,0),0)+IFERROR(IF(MATCH($C360,routes!A$2:A$398,0),1,0),0))</f>
        <v>0</v>
      </c>
      <c r="F360" s="1">
        <f>IF(D360="F",IFERROR(IF(MATCH($C360,vracht!A$2:A$394,0),1,0),0),0)</f>
        <v>0</v>
      </c>
      <c r="G360" s="1">
        <f>F360+E360</f>
        <v>0</v>
      </c>
    </row>
    <row r="361" spans="1:7" x14ac:dyDescent="0.25">
      <c r="A361" s="13" t="s">
        <v>1467</v>
      </c>
      <c r="B361" s="13" t="s">
        <v>1468</v>
      </c>
      <c r="C361" s="13" t="s">
        <v>1469</v>
      </c>
      <c r="E361" s="1">
        <f>IF(D361="F",0,IFERROR(IF(MATCH($B361,routes!A$2:A$398,0),1,0),0)+IFERROR(IF(MATCH($C361,routes!A$2:A$398,0),1,0),0))</f>
        <v>0</v>
      </c>
      <c r="F361" s="1">
        <f>IF(D361="F",IFERROR(IF(MATCH($C361,vracht!A$2:A$394,0),1,0),0),0)</f>
        <v>0</v>
      </c>
      <c r="G361" s="1">
        <f>F361+E361</f>
        <v>0</v>
      </c>
    </row>
    <row r="362" spans="1:7" x14ac:dyDescent="0.25">
      <c r="A362" s="13" t="s">
        <v>1838</v>
      </c>
      <c r="B362" s="13" t="s">
        <v>1839</v>
      </c>
      <c r="C362" s="13" t="s">
        <v>1840</v>
      </c>
      <c r="E362" s="1">
        <f>IF(D362="F",0,IFERROR(IF(MATCH($B362,routes!A$2:A$398,0),1,0),0)+IFERROR(IF(MATCH($C362,routes!A$2:A$398,0),1,0),0))</f>
        <v>0</v>
      </c>
      <c r="F362" s="1">
        <f>IF(D362="F",IFERROR(IF(MATCH($C362,vracht!A$2:A$394,0),1,0),0),0)</f>
        <v>0</v>
      </c>
      <c r="G362" s="1">
        <f>F362+E362</f>
        <v>0</v>
      </c>
    </row>
    <row r="363" spans="1:7" x14ac:dyDescent="0.25">
      <c r="A363" s="13" t="s">
        <v>1470</v>
      </c>
      <c r="B363" s="13" t="s">
        <v>1471</v>
      </c>
      <c r="C363" s="13" t="s">
        <v>1472</v>
      </c>
      <c r="E363" s="1">
        <f>IF(D363="F",0,IFERROR(IF(MATCH($B363,routes!A$2:A$398,0),1,0),0)+IFERROR(IF(MATCH($C363,routes!A$2:A$398,0),1,0),0))</f>
        <v>0</v>
      </c>
      <c r="F363" s="1">
        <f>IF(D363="F",IFERROR(IF(MATCH($C363,vracht!A$2:A$394,0),1,0),0),0)</f>
        <v>0</v>
      </c>
      <c r="G363" s="1">
        <f>F363+E363</f>
        <v>0</v>
      </c>
    </row>
    <row r="364" spans="1:7" x14ac:dyDescent="0.25">
      <c r="A364" s="13" t="s">
        <v>3721</v>
      </c>
      <c r="B364" s="13" t="s">
        <v>3722</v>
      </c>
      <c r="C364" s="13" t="s">
        <v>3723</v>
      </c>
      <c r="E364" s="1">
        <f>IF(D364="F",0,IFERROR(IF(MATCH($B364,routes!A$2:A$398,0),1,0),0)+IFERROR(IF(MATCH($C364,routes!A$2:A$398,0),1,0),0))</f>
        <v>0</v>
      </c>
      <c r="F364" s="1">
        <f>IF(D364="F",IFERROR(IF(MATCH($C364,vracht!A$2:A$394,0),1,0),0),0)</f>
        <v>0</v>
      </c>
      <c r="G364" s="1">
        <f>F364+E364</f>
        <v>0</v>
      </c>
    </row>
    <row r="365" spans="1:7" x14ac:dyDescent="0.25">
      <c r="A365" s="13" t="s">
        <v>3117</v>
      </c>
      <c r="B365" s="13" t="s">
        <v>3118</v>
      </c>
      <c r="C365" s="13" t="s">
        <v>3119</v>
      </c>
      <c r="E365" s="1">
        <f>IF(D365="F",0,IFERROR(IF(MATCH($B365,routes!A$2:A$398,0),1,0),0)+IFERROR(IF(MATCH($C365,routes!A$2:A$398,0),1,0),0))</f>
        <v>0</v>
      </c>
      <c r="F365" s="1">
        <f>IF(D365="F",IFERROR(IF(MATCH($C365,vracht!A$2:A$394,0),1,0),0),0)</f>
        <v>0</v>
      </c>
      <c r="G365" s="1">
        <f>F365+E365</f>
        <v>0</v>
      </c>
    </row>
    <row r="366" spans="1:7" x14ac:dyDescent="0.25">
      <c r="A366" s="13" t="s">
        <v>1473</v>
      </c>
      <c r="B366" s="13" t="s">
        <v>1474</v>
      </c>
      <c r="C366" s="13" t="s">
        <v>1475</v>
      </c>
      <c r="E366" s="1">
        <f>IF(D366="F",0,IFERROR(IF(MATCH($B366,routes!A$2:A$398,0),1,0),0)+IFERROR(IF(MATCH($C366,routes!A$2:A$398,0),1,0),0))</f>
        <v>0</v>
      </c>
      <c r="F366" s="1">
        <f>IF(D366="F",IFERROR(IF(MATCH($C366,vracht!A$2:A$394,0),1,0),0),0)</f>
        <v>0</v>
      </c>
      <c r="G366" s="1">
        <f>F366+E366</f>
        <v>0</v>
      </c>
    </row>
    <row r="367" spans="1:7" x14ac:dyDescent="0.25">
      <c r="A367" s="13" t="s">
        <v>1801</v>
      </c>
      <c r="B367" s="13" t="s">
        <v>1802</v>
      </c>
      <c r="C367" s="13" t="s">
        <v>1803</v>
      </c>
      <c r="E367" s="1">
        <f>IF(D367="F",0,IFERROR(IF(MATCH($B367,routes!A$2:A$398,0),1,0),0)+IFERROR(IF(MATCH($C367,routes!A$2:A$398,0),1,0),0))</f>
        <v>0</v>
      </c>
      <c r="F367" s="1">
        <f>IF(D367="F",IFERROR(IF(MATCH($C367,vracht!A$2:A$394,0),1,0),0),0)</f>
        <v>0</v>
      </c>
      <c r="G367" s="1">
        <f>F367+E367</f>
        <v>0</v>
      </c>
    </row>
    <row r="368" spans="1:7" x14ac:dyDescent="0.25">
      <c r="A368" s="13" t="s">
        <v>1881</v>
      </c>
      <c r="B368" s="13" t="s">
        <v>416</v>
      </c>
      <c r="C368" s="13" t="s">
        <v>1882</v>
      </c>
      <c r="E368" s="1">
        <f>IF(D368="F",0,IFERROR(IF(MATCH($B368,routes!A$2:A$398,0),1,0),0)+IFERROR(IF(MATCH($C368,routes!A$2:A$398,0),1,0),0))</f>
        <v>0</v>
      </c>
      <c r="F368" s="1">
        <f>IF(D368="F",IFERROR(IF(MATCH($C368,vracht!A$2:A$394,0),1,0),0),0)</f>
        <v>0</v>
      </c>
      <c r="G368" s="1">
        <f>F368+E368</f>
        <v>0</v>
      </c>
    </row>
    <row r="369" spans="1:7" x14ac:dyDescent="0.25">
      <c r="A369" s="13" t="s">
        <v>1476</v>
      </c>
      <c r="B369" s="13" t="s">
        <v>1477</v>
      </c>
      <c r="C369" s="13" t="s">
        <v>1478</v>
      </c>
      <c r="E369" s="1">
        <f>IF(D369="F",0,IFERROR(IF(MATCH($B369,routes!A$2:A$398,0),1,0),0)+IFERROR(IF(MATCH($C369,routes!A$2:A$398,0),1,0),0))</f>
        <v>0</v>
      </c>
      <c r="F369" s="1">
        <f>IF(D369="F",IFERROR(IF(MATCH($C369,vracht!A$2:A$394,0),1,0),0),0)</f>
        <v>0</v>
      </c>
      <c r="G369" s="1">
        <f>F369+E369</f>
        <v>0</v>
      </c>
    </row>
    <row r="370" spans="1:7" x14ac:dyDescent="0.25">
      <c r="A370" s="13" t="s">
        <v>1905</v>
      </c>
      <c r="B370" s="13" t="s">
        <v>375</v>
      </c>
      <c r="C370" s="13" t="s">
        <v>1906</v>
      </c>
      <c r="E370" s="1">
        <f>IF(D370="F",0,IFERROR(IF(MATCH($B370,routes!A$2:A$398,0),1,0),0)+IFERROR(IF(MATCH($C370,routes!A$2:A$398,0),1,0),0))</f>
        <v>1</v>
      </c>
      <c r="F370" s="1">
        <f>IF(D370="F",IFERROR(IF(MATCH($C370,vracht!A$2:A$394,0),1,0),0),0)</f>
        <v>0</v>
      </c>
      <c r="G370" s="1">
        <f>F370+E370</f>
        <v>1</v>
      </c>
    </row>
    <row r="371" spans="1:7" x14ac:dyDescent="0.25">
      <c r="A371" s="13" t="s">
        <v>1894</v>
      </c>
      <c r="B371" s="13" t="s">
        <v>527</v>
      </c>
      <c r="C371" s="13" t="s">
        <v>1895</v>
      </c>
      <c r="E371" s="1">
        <f>IF(D371="F",0,IFERROR(IF(MATCH($B371,routes!A$2:A$398,0),1,0),0)+IFERROR(IF(MATCH($C371,routes!A$2:A$398,0),1,0),0))</f>
        <v>0</v>
      </c>
      <c r="F371" s="1">
        <f>IF(D371="F",IFERROR(IF(MATCH($C371,vracht!A$2:A$394,0),1,0),0),0)</f>
        <v>0</v>
      </c>
      <c r="G371" s="1">
        <f>F371+E371</f>
        <v>0</v>
      </c>
    </row>
    <row r="372" spans="1:7" x14ac:dyDescent="0.25">
      <c r="A372" s="13" t="s">
        <v>465</v>
      </c>
      <c r="B372" s="13" t="s">
        <v>464</v>
      </c>
      <c r="C372" s="13" t="s">
        <v>1724</v>
      </c>
      <c r="E372" s="1">
        <f>IF(D372="F",0,IFERROR(IF(MATCH($B372,routes!A$2:A$398,0),1,0),0)+IFERROR(IF(MATCH($C372,routes!A$2:A$398,0),1,0),0))</f>
        <v>1</v>
      </c>
      <c r="F372" s="1">
        <f>IF(D372="F",IFERROR(IF(MATCH($C372,vracht!A$2:A$394,0),1,0),0),0)</f>
        <v>0</v>
      </c>
      <c r="G372" s="1">
        <f>F372+E372</f>
        <v>1</v>
      </c>
    </row>
    <row r="373" spans="1:7" x14ac:dyDescent="0.25">
      <c r="A373" s="13" t="s">
        <v>1933</v>
      </c>
      <c r="C373" s="13" t="s">
        <v>1934</v>
      </c>
      <c r="E373" s="1">
        <f>IF(D373="F",0,IFERROR(IF(MATCH($B373,routes!A$2:A$398,0),1,0),0)+IFERROR(IF(MATCH($C373,routes!A$2:A$398,0),1,0),0))</f>
        <v>0</v>
      </c>
      <c r="F373" s="1">
        <f>IF(D373="F",IFERROR(IF(MATCH($C373,vracht!A$2:A$394,0),1,0),0),0)</f>
        <v>0</v>
      </c>
      <c r="G373" s="1">
        <f>F373+E373</f>
        <v>0</v>
      </c>
    </row>
    <row r="374" spans="1:7" x14ac:dyDescent="0.25">
      <c r="A374" s="13" t="s">
        <v>3324</v>
      </c>
      <c r="C374" s="13" t="s">
        <v>3325</v>
      </c>
      <c r="E374" s="1">
        <f>IF(D374="F",0,IFERROR(IF(MATCH($B374,routes!A$2:A$398,0),1,0),0)+IFERROR(IF(MATCH($C374,routes!A$2:A$398,0),1,0),0))</f>
        <v>0</v>
      </c>
      <c r="F374" s="1">
        <f>IF(D374="F",IFERROR(IF(MATCH($C374,vracht!A$2:A$394,0),1,0),0),0)</f>
        <v>0</v>
      </c>
      <c r="G374" s="1">
        <f>F374+E374</f>
        <v>0</v>
      </c>
    </row>
    <row r="375" spans="1:7" x14ac:dyDescent="0.25">
      <c r="A375" s="13" t="s">
        <v>1903</v>
      </c>
      <c r="C375" s="13" t="s">
        <v>1904</v>
      </c>
      <c r="E375" s="1">
        <f>IF(D375="F",0,IFERROR(IF(MATCH($B375,routes!A$2:A$398,0),1,0),0)+IFERROR(IF(MATCH($C375,routes!A$2:A$398,0),1,0),0))</f>
        <v>0</v>
      </c>
      <c r="F375" s="1">
        <f>IF(D375="F",IFERROR(IF(MATCH($C375,vracht!A$2:A$394,0),1,0),0),0)</f>
        <v>0</v>
      </c>
      <c r="G375" s="1">
        <f>F375+E375</f>
        <v>0</v>
      </c>
    </row>
    <row r="376" spans="1:7" x14ac:dyDescent="0.25">
      <c r="A376" s="13" t="s">
        <v>1479</v>
      </c>
      <c r="B376" s="13" t="s">
        <v>1152</v>
      </c>
      <c r="C376" s="13" t="s">
        <v>1480</v>
      </c>
      <c r="E376" s="1">
        <f>IF(D376="F",0,IFERROR(IF(MATCH($B376,routes!A$2:A$398,0),1,0),0)+IFERROR(IF(MATCH($C376,routes!A$2:A$398,0),1,0),0))</f>
        <v>0</v>
      </c>
      <c r="F376" s="1">
        <f>IF(D376="F",IFERROR(IF(MATCH($C376,vracht!A$2:A$394,0),1,0),0),0)</f>
        <v>0</v>
      </c>
      <c r="G376" s="1">
        <f>F376+E376</f>
        <v>0</v>
      </c>
    </row>
    <row r="377" spans="1:7" x14ac:dyDescent="0.25">
      <c r="A377" s="13" t="s">
        <v>4398</v>
      </c>
      <c r="B377" s="13" t="s">
        <v>4399</v>
      </c>
      <c r="C377" s="13" t="s">
        <v>1891</v>
      </c>
      <c r="D377" s="13" t="s">
        <v>4417</v>
      </c>
      <c r="E377" s="1">
        <f>IF(D377="F",0,IFERROR(IF(MATCH($B377,routes!A$2:A$398,0),1,0),0)+IFERROR(IF(MATCH($C377,routes!A$2:A$398,0),1,0),0))</f>
        <v>0</v>
      </c>
      <c r="F377" s="1">
        <f>IF(D377="F",IFERROR(IF(MATCH($C377,vracht!A$2:A$394,0),1,0),0),0)</f>
        <v>1</v>
      </c>
      <c r="G377" s="1">
        <f>F377+E377</f>
        <v>1</v>
      </c>
    </row>
    <row r="378" spans="1:7" x14ac:dyDescent="0.25">
      <c r="A378" s="13" t="s">
        <v>1915</v>
      </c>
      <c r="B378" s="13" t="s">
        <v>1916</v>
      </c>
      <c r="C378" s="13" t="s">
        <v>1917</v>
      </c>
      <c r="E378" s="1">
        <f>IF(D378="F",0,IFERROR(IF(MATCH($B378,routes!A$2:A$398,0),1,0),0)+IFERROR(IF(MATCH($C378,routes!A$2:A$398,0),1,0),0))</f>
        <v>0</v>
      </c>
      <c r="F378" s="1">
        <f>IF(D378="F",IFERROR(IF(MATCH($C378,vracht!A$2:A$394,0),1,0),0),0)</f>
        <v>0</v>
      </c>
      <c r="G378" s="1">
        <f>F378+E378</f>
        <v>0</v>
      </c>
    </row>
    <row r="379" spans="1:7" x14ac:dyDescent="0.25">
      <c r="A379" s="13" t="s">
        <v>2297</v>
      </c>
      <c r="B379" s="13" t="s">
        <v>1482</v>
      </c>
      <c r="C379" s="13" t="s">
        <v>2298</v>
      </c>
      <c r="E379" s="1">
        <f>IF(D379="F",0,IFERROR(IF(MATCH($B379,routes!A$2:A$398,0),1,0),0)+IFERROR(IF(MATCH($C379,routes!A$2:A$398,0),1,0),0))</f>
        <v>0</v>
      </c>
      <c r="F379" s="1">
        <f>IF(D379="F",IFERROR(IF(MATCH($C379,vracht!A$2:A$394,0),1,0),0),0)</f>
        <v>0</v>
      </c>
      <c r="G379" s="1">
        <f>F379+E379</f>
        <v>0</v>
      </c>
    </row>
    <row r="380" spans="1:7" x14ac:dyDescent="0.25">
      <c r="A380" s="13" t="s">
        <v>1483</v>
      </c>
      <c r="B380" s="13" t="s">
        <v>1484</v>
      </c>
      <c r="C380" s="13" t="s">
        <v>1485</v>
      </c>
      <c r="E380" s="1">
        <f>IF(D380="F",0,IFERROR(IF(MATCH($B380,routes!A$2:A$398,0),1,0),0)+IFERROR(IF(MATCH($C380,routes!A$2:A$398,0),1,0),0))</f>
        <v>0</v>
      </c>
      <c r="F380" s="1">
        <f>IF(D380="F",IFERROR(IF(MATCH($C380,vracht!A$2:A$394,0),1,0),0),0)</f>
        <v>0</v>
      </c>
      <c r="G380" s="1">
        <f>F380+E380</f>
        <v>0</v>
      </c>
    </row>
    <row r="381" spans="1:7" x14ac:dyDescent="0.25">
      <c r="A381" s="13" t="s">
        <v>2399</v>
      </c>
      <c r="B381" s="13" t="s">
        <v>382</v>
      </c>
      <c r="C381" s="13" t="s">
        <v>2400</v>
      </c>
      <c r="E381" s="1">
        <f>IF(D381="F",0,IFERROR(IF(MATCH($B381,routes!A$2:A$398,0),1,0),0)+IFERROR(IF(MATCH($C381,routes!A$2:A$398,0),1,0),0))</f>
        <v>1</v>
      </c>
      <c r="F381" s="1">
        <f>IF(D381="F",IFERROR(IF(MATCH($C381,vracht!A$2:A$394,0),1,0),0),0)</f>
        <v>0</v>
      </c>
      <c r="G381" s="1">
        <f>F381+E381</f>
        <v>1</v>
      </c>
    </row>
    <row r="382" spans="1:7" x14ac:dyDescent="0.25">
      <c r="A382" s="13" t="s">
        <v>3901</v>
      </c>
      <c r="C382" s="13" t="s">
        <v>3902</v>
      </c>
      <c r="E382" s="1">
        <f>IF(D382="F",0,IFERROR(IF(MATCH($B382,routes!A$2:A$398,0),1,0),0)+IFERROR(IF(MATCH($C382,routes!A$2:A$398,0),1,0),0))</f>
        <v>0</v>
      </c>
      <c r="F382" s="1">
        <f>IF(D382="F",IFERROR(IF(MATCH($C382,vracht!A$2:A$394,0),1,0),0),0)</f>
        <v>0</v>
      </c>
      <c r="G382" s="1">
        <f>F382+E382</f>
        <v>0</v>
      </c>
    </row>
    <row r="383" spans="1:7" x14ac:dyDescent="0.25">
      <c r="A383" s="13" t="s">
        <v>1923</v>
      </c>
      <c r="B383" s="13" t="s">
        <v>530</v>
      </c>
      <c r="C383" s="13" t="s">
        <v>1924</v>
      </c>
      <c r="E383" s="1">
        <f>IF(D383="F",0,IFERROR(IF(MATCH($B383,routes!A$2:A$398,0),1,0),0)+IFERROR(IF(MATCH($C383,routes!A$2:A$398,0),1,0),0))</f>
        <v>0</v>
      </c>
      <c r="F383" s="1">
        <f>IF(D383="F",IFERROR(IF(MATCH($C383,vracht!A$2:A$394,0),1,0),0),0)</f>
        <v>0</v>
      </c>
      <c r="G383" s="1">
        <f>F383+E383</f>
        <v>0</v>
      </c>
    </row>
    <row r="384" spans="1:7" x14ac:dyDescent="0.25">
      <c r="A384" s="13" t="s">
        <v>1935</v>
      </c>
      <c r="C384" s="13" t="s">
        <v>1936</v>
      </c>
      <c r="E384" s="1">
        <f>IF(D384="F",0,IFERROR(IF(MATCH($B384,routes!A$2:A$398,0),1,0),0)+IFERROR(IF(MATCH($C384,routes!A$2:A$398,0),1,0),0))</f>
        <v>0</v>
      </c>
      <c r="F384" s="1">
        <f>IF(D384="F",IFERROR(IF(MATCH($C384,vracht!A$2:A$394,0),1,0),0),0)</f>
        <v>0</v>
      </c>
      <c r="G384" s="1">
        <f>F384+E384</f>
        <v>0</v>
      </c>
    </row>
    <row r="385" spans="1:7" x14ac:dyDescent="0.25">
      <c r="A385" s="13" t="s">
        <v>1907</v>
      </c>
      <c r="C385" s="13" t="s">
        <v>1908</v>
      </c>
      <c r="E385" s="1">
        <f>IF(D385="F",0,IFERROR(IF(MATCH($B385,routes!A$2:A$398,0),1,0),0)+IFERROR(IF(MATCH($C385,routes!A$2:A$398,0),1,0),0))</f>
        <v>0</v>
      </c>
      <c r="F385" s="1">
        <f>IF(D385="F",IFERROR(IF(MATCH($C385,vracht!A$2:A$394,0),1,0),0),0)</f>
        <v>0</v>
      </c>
      <c r="G385" s="1">
        <f>F385+E385</f>
        <v>0</v>
      </c>
    </row>
    <row r="386" spans="1:7" x14ac:dyDescent="0.25">
      <c r="A386" s="13" t="s">
        <v>1486</v>
      </c>
      <c r="B386" s="13" t="s">
        <v>1487</v>
      </c>
      <c r="C386" s="13" t="s">
        <v>1488</v>
      </c>
      <c r="E386" s="1">
        <f>IF(D386="F",0,IFERROR(IF(MATCH($B386,routes!A$2:A$398,0),1,0),0)+IFERROR(IF(MATCH($C386,routes!A$2:A$398,0),1,0),0))</f>
        <v>0</v>
      </c>
      <c r="F386" s="1">
        <f>IF(D386="F",IFERROR(IF(MATCH($C386,vracht!A$2:A$394,0),1,0),0),0)</f>
        <v>0</v>
      </c>
      <c r="G386" s="1">
        <f>F386+E386</f>
        <v>0</v>
      </c>
    </row>
    <row r="387" spans="1:7" x14ac:dyDescent="0.25">
      <c r="A387" s="13" t="s">
        <v>1920</v>
      </c>
      <c r="B387" s="13" t="s">
        <v>1921</v>
      </c>
      <c r="C387" s="13" t="s">
        <v>1922</v>
      </c>
      <c r="E387" s="1">
        <f>IF(D387="F",0,IFERROR(IF(MATCH($B387,routes!A$2:A$398,0),1,0),0)+IFERROR(IF(MATCH($C387,routes!A$2:A$398,0),1,0),0))</f>
        <v>0</v>
      </c>
      <c r="F387" s="1">
        <f>IF(D387="F",IFERROR(IF(MATCH($C387,vracht!A$2:A$394,0),1,0),0),0)</f>
        <v>0</v>
      </c>
      <c r="G387" s="1">
        <f>F387+E387</f>
        <v>0</v>
      </c>
    </row>
    <row r="388" spans="1:7" x14ac:dyDescent="0.25">
      <c r="A388" s="13" t="s">
        <v>3930</v>
      </c>
      <c r="B388" s="13" t="s">
        <v>1583</v>
      </c>
      <c r="C388" s="13" t="s">
        <v>3931</v>
      </c>
      <c r="E388" s="1">
        <f>IF(D388="F",0,IFERROR(IF(MATCH($B388,routes!A$2:A$398,0),1,0),0)+IFERROR(IF(MATCH($C388,routes!A$2:A$398,0),1,0),0))</f>
        <v>0</v>
      </c>
      <c r="F388" s="1">
        <f>IF(D388="F",IFERROR(IF(MATCH($C388,vracht!A$2:A$394,0),1,0),0),0)</f>
        <v>0</v>
      </c>
      <c r="G388" s="1">
        <f>F388+E388</f>
        <v>0</v>
      </c>
    </row>
    <row r="389" spans="1:7" x14ac:dyDescent="0.25">
      <c r="A389" s="13" t="s">
        <v>1489</v>
      </c>
      <c r="B389" s="13" t="s">
        <v>1490</v>
      </c>
      <c r="C389" s="13" t="s">
        <v>1491</v>
      </c>
      <c r="E389" s="1">
        <f>IF(D389="F",0,IFERROR(IF(MATCH($B389,routes!A$2:A$398,0),1,0),0)+IFERROR(IF(MATCH($C389,routes!A$2:A$398,0),1,0),0))</f>
        <v>0</v>
      </c>
      <c r="F389" s="1">
        <f>IF(D389="F",IFERROR(IF(MATCH($C389,vracht!A$2:A$394,0),1,0),0),0)</f>
        <v>0</v>
      </c>
      <c r="G389" s="1">
        <f>F389+E389</f>
        <v>0</v>
      </c>
    </row>
    <row r="390" spans="1:7" x14ac:dyDescent="0.25">
      <c r="A390" s="13" t="s">
        <v>1930</v>
      </c>
      <c r="B390" s="13" t="s">
        <v>1931</v>
      </c>
      <c r="C390" s="13" t="s">
        <v>1932</v>
      </c>
      <c r="E390" s="1">
        <f>IF(D390="F",0,IFERROR(IF(MATCH($B390,routes!A$2:A$398,0),1,0),0)+IFERROR(IF(MATCH($C390,routes!A$2:A$398,0),1,0),0))</f>
        <v>0</v>
      </c>
      <c r="F390" s="1">
        <f>IF(D390="F",IFERROR(IF(MATCH($C390,vracht!A$2:A$394,0),1,0),0),0)</f>
        <v>0</v>
      </c>
      <c r="G390" s="1">
        <f>F390+E390</f>
        <v>0</v>
      </c>
    </row>
    <row r="391" spans="1:7" x14ac:dyDescent="0.25">
      <c r="A391" s="13" t="s">
        <v>1647</v>
      </c>
      <c r="B391" s="13" t="s">
        <v>1648</v>
      </c>
      <c r="C391" s="13" t="s">
        <v>1649</v>
      </c>
      <c r="E391" s="1">
        <f>IF(D391="F",0,IFERROR(IF(MATCH($B391,routes!A$2:A$398,0),1,0),0)+IFERROR(IF(MATCH($C391,routes!A$2:A$398,0),1,0),0))</f>
        <v>0</v>
      </c>
      <c r="F391" s="1">
        <f>IF(D391="F",IFERROR(IF(MATCH($C391,vracht!A$2:A$394,0),1,0),0),0)</f>
        <v>0</v>
      </c>
      <c r="G391" s="1">
        <f>F391+E391</f>
        <v>0</v>
      </c>
    </row>
    <row r="392" spans="1:7" x14ac:dyDescent="0.25">
      <c r="A392" s="13" t="s">
        <v>2355</v>
      </c>
      <c r="B392" s="13" t="s">
        <v>2356</v>
      </c>
      <c r="C392" s="13" t="s">
        <v>2357</v>
      </c>
      <c r="E392" s="1">
        <f>IF(D392="F",0,IFERROR(IF(MATCH($B392,routes!A$2:A$398,0),1,0),0)+IFERROR(IF(MATCH($C392,routes!A$2:A$398,0),1,0),0))</f>
        <v>0</v>
      </c>
      <c r="F392" s="1">
        <f>IF(D392="F",IFERROR(IF(MATCH($C392,vracht!A$2:A$394,0),1,0),0),0)</f>
        <v>0</v>
      </c>
      <c r="G392" s="1">
        <f>F392+E392</f>
        <v>0</v>
      </c>
    </row>
    <row r="393" spans="1:7" x14ac:dyDescent="0.25">
      <c r="A393" s="13" t="s">
        <v>3697</v>
      </c>
      <c r="C393" s="13" t="s">
        <v>3698</v>
      </c>
      <c r="E393" s="1">
        <f>IF(D393="F",0,IFERROR(IF(MATCH($B393,routes!A$2:A$398,0),1,0),0)+IFERROR(IF(MATCH($C393,routes!A$2:A$398,0),1,0),0))</f>
        <v>0</v>
      </c>
      <c r="F393" s="1">
        <f>IF(D393="F",IFERROR(IF(MATCH($C393,vracht!A$2:A$394,0),1,0),0),0)</f>
        <v>0</v>
      </c>
      <c r="G393" s="1">
        <f>F393+E393</f>
        <v>0</v>
      </c>
    </row>
    <row r="394" spans="1:7" x14ac:dyDescent="0.25">
      <c r="A394" s="13" t="s">
        <v>3242</v>
      </c>
      <c r="B394" s="13" t="s">
        <v>1914</v>
      </c>
      <c r="C394" s="13" t="s">
        <v>3243</v>
      </c>
      <c r="E394" s="1">
        <f>IF(D394="F",0,IFERROR(IF(MATCH($B394,routes!A$2:A$398,0),1,0),0)+IFERROR(IF(MATCH($C394,routes!A$2:A$398,0),1,0),0))</f>
        <v>0</v>
      </c>
      <c r="F394" s="1">
        <f>IF(D394="F",IFERROR(IF(MATCH($C394,vracht!A$2:A$394,0),1,0),0),0)</f>
        <v>0</v>
      </c>
      <c r="G394" s="1">
        <f>F394+E394</f>
        <v>0</v>
      </c>
    </row>
    <row r="395" spans="1:7" x14ac:dyDescent="0.25">
      <c r="A395" s="13" t="s">
        <v>2989</v>
      </c>
      <c r="B395" s="13" t="s">
        <v>2990</v>
      </c>
      <c r="C395" s="13" t="s">
        <v>2991</v>
      </c>
      <c r="E395" s="1">
        <f>IF(D395="F",0,IFERROR(IF(MATCH($B395,routes!A$2:A$398,0),1,0),0)+IFERROR(IF(MATCH($C395,routes!A$2:A$398,0),1,0),0))</f>
        <v>0</v>
      </c>
      <c r="F395" s="1">
        <f>IF(D395="F",IFERROR(IF(MATCH($C395,vracht!A$2:A$394,0),1,0),0),0)</f>
        <v>0</v>
      </c>
      <c r="G395" s="1">
        <f>F395+E395</f>
        <v>0</v>
      </c>
    </row>
    <row r="396" spans="1:7" x14ac:dyDescent="0.25">
      <c r="A396" s="13" t="s">
        <v>1888</v>
      </c>
      <c r="B396" s="13" t="s">
        <v>1889</v>
      </c>
      <c r="C396" s="13" t="s">
        <v>1890</v>
      </c>
      <c r="E396" s="1">
        <f>IF(D396="F",0,IFERROR(IF(MATCH($B396,routes!A$2:A$398,0),1,0),0)+IFERROR(IF(MATCH($C396,routes!A$2:A$398,0),1,0),0))</f>
        <v>0</v>
      </c>
      <c r="F396" s="1">
        <f>IF(D396="F",IFERROR(IF(MATCH($C396,vracht!A$2:A$394,0),1,0),0),0)</f>
        <v>0</v>
      </c>
      <c r="G396" s="1">
        <f>F396+E396</f>
        <v>0</v>
      </c>
    </row>
    <row r="397" spans="1:7" x14ac:dyDescent="0.25">
      <c r="A397" s="13" t="s">
        <v>1899</v>
      </c>
      <c r="B397" s="13" t="s">
        <v>1900</v>
      </c>
      <c r="C397" s="13" t="s">
        <v>1901</v>
      </c>
      <c r="E397" s="1">
        <f>IF(D397="F",0,IFERROR(IF(MATCH($B397,routes!A$2:A$398,0),1,0),0)+IFERROR(IF(MATCH($C397,routes!A$2:A$398,0),1,0),0))</f>
        <v>0</v>
      </c>
      <c r="F397" s="1">
        <f>IF(D397="F",IFERROR(IF(MATCH($C397,vracht!A$2:A$394,0),1,0),0),0)</f>
        <v>0</v>
      </c>
      <c r="G397" s="1">
        <f>F397+E397</f>
        <v>0</v>
      </c>
    </row>
    <row r="398" spans="1:7" x14ac:dyDescent="0.25">
      <c r="A398" s="13" t="s">
        <v>3420</v>
      </c>
      <c r="C398" s="13" t="s">
        <v>3421</v>
      </c>
      <c r="E398" s="1">
        <f>IF(D398="F",0,IFERROR(IF(MATCH($B398,routes!A$2:A$398,0),1,0),0)+IFERROR(IF(MATCH($C398,routes!A$2:A$398,0),1,0),0))</f>
        <v>0</v>
      </c>
      <c r="F398" s="1">
        <f>IF(D398="F",IFERROR(IF(MATCH($C398,vracht!A$2:A$394,0),1,0),0),0)</f>
        <v>0</v>
      </c>
      <c r="G398" s="1">
        <f>F398+E398</f>
        <v>0</v>
      </c>
    </row>
    <row r="399" spans="1:7" x14ac:dyDescent="0.25">
      <c r="A399" s="13" t="s">
        <v>1991</v>
      </c>
      <c r="B399" s="13" t="s">
        <v>1992</v>
      </c>
      <c r="C399" s="13" t="s">
        <v>1993</v>
      </c>
      <c r="E399" s="1">
        <f>IF(D399="F",0,IFERROR(IF(MATCH($B399,routes!A$2:A$398,0),1,0),0)+IFERROR(IF(MATCH($C399,routes!A$2:A$398,0),1,0),0))</f>
        <v>0</v>
      </c>
      <c r="F399" s="1">
        <f>IF(D399="F",IFERROR(IF(MATCH($C399,vracht!A$2:A$394,0),1,0),0),0)</f>
        <v>0</v>
      </c>
      <c r="G399" s="1">
        <f>F399+E399</f>
        <v>0</v>
      </c>
    </row>
    <row r="400" spans="1:7" x14ac:dyDescent="0.25">
      <c r="A400" s="13" t="s">
        <v>3875</v>
      </c>
      <c r="B400" s="13" t="s">
        <v>4000</v>
      </c>
      <c r="C400" s="13" t="s">
        <v>3876</v>
      </c>
      <c r="E400" s="1">
        <f>IF(D400="F",0,IFERROR(IF(MATCH($B400,routes!A$2:A$398,0),1,0),0)+IFERROR(IF(MATCH($C400,routes!A$2:A$398,0),1,0),0))</f>
        <v>0</v>
      </c>
      <c r="F400" s="1">
        <f>IF(D400="F",IFERROR(IF(MATCH($C400,vracht!A$2:A$394,0),1,0),0),0)</f>
        <v>0</v>
      </c>
      <c r="G400" s="1">
        <f>F400+E400</f>
        <v>0</v>
      </c>
    </row>
    <row r="401" spans="1:7" x14ac:dyDescent="0.25">
      <c r="A401" s="13" t="s">
        <v>1981</v>
      </c>
      <c r="B401" s="13" t="s">
        <v>1982</v>
      </c>
      <c r="C401" s="13" t="s">
        <v>1983</v>
      </c>
      <c r="E401" s="1">
        <f>IF(D401="F",0,IFERROR(IF(MATCH($B401,routes!A$2:A$398,0),1,0),0)+IFERROR(IF(MATCH($C401,routes!A$2:A$398,0),1,0),0))</f>
        <v>0</v>
      </c>
      <c r="F401" s="1">
        <f>IF(D401="F",IFERROR(IF(MATCH($C401,vracht!A$2:A$394,0),1,0),0),0)</f>
        <v>0</v>
      </c>
      <c r="G401" s="1">
        <f>F401+E401</f>
        <v>0</v>
      </c>
    </row>
    <row r="402" spans="1:7" x14ac:dyDescent="0.25">
      <c r="A402" s="13" t="s">
        <v>1954</v>
      </c>
      <c r="C402" s="13" t="s">
        <v>1955</v>
      </c>
      <c r="E402" s="1">
        <f>IF(D402="F",0,IFERROR(IF(MATCH($B402,routes!A$2:A$398,0),1,0),0)+IFERROR(IF(MATCH($C402,routes!A$2:A$398,0),1,0),0))</f>
        <v>0</v>
      </c>
      <c r="F402" s="1">
        <f>IF(D402="F",IFERROR(IF(MATCH($C402,vracht!A$2:A$394,0),1,0),0),0)</f>
        <v>0</v>
      </c>
      <c r="G402" s="1">
        <f>F402+E402</f>
        <v>0</v>
      </c>
    </row>
    <row r="403" spans="1:7" x14ac:dyDescent="0.25">
      <c r="A403" s="13" t="s">
        <v>1956</v>
      </c>
      <c r="B403" s="13" t="s">
        <v>1170</v>
      </c>
      <c r="C403" s="13" t="s">
        <v>1957</v>
      </c>
      <c r="E403" s="1">
        <f>IF(D403="F",0,IFERROR(IF(MATCH($B403,routes!A$2:A$398,0),1,0),0)+IFERROR(IF(MATCH($C403,routes!A$2:A$398,0),1,0),0))</f>
        <v>0</v>
      </c>
      <c r="F403" s="1">
        <f>IF(D403="F",IFERROR(IF(MATCH($C403,vracht!A$2:A$394,0),1,0),0),0)</f>
        <v>0</v>
      </c>
      <c r="G403" s="1">
        <f>F403+E403</f>
        <v>0</v>
      </c>
    </row>
    <row r="404" spans="1:7" x14ac:dyDescent="0.25">
      <c r="A404" s="13" t="s">
        <v>1967</v>
      </c>
      <c r="B404" s="13" t="s">
        <v>1968</v>
      </c>
      <c r="C404" s="13" t="s">
        <v>1969</v>
      </c>
      <c r="E404" s="1">
        <f>IF(D404="F",0,IFERROR(IF(MATCH($B404,routes!A$2:A$398,0),1,0),0)+IFERROR(IF(MATCH($C404,routes!A$2:A$398,0),1,0),0))</f>
        <v>0</v>
      </c>
      <c r="F404" s="1">
        <f>IF(D404="F",IFERROR(IF(MATCH($C404,vracht!A$2:A$394,0),1,0),0),0)</f>
        <v>0</v>
      </c>
      <c r="G404" s="1">
        <f>F404+E404</f>
        <v>0</v>
      </c>
    </row>
    <row r="405" spans="1:7" x14ac:dyDescent="0.25">
      <c r="A405" s="13" t="s">
        <v>1984</v>
      </c>
      <c r="B405" s="13" t="s">
        <v>1841</v>
      </c>
      <c r="C405" s="13" t="s">
        <v>1985</v>
      </c>
      <c r="E405" s="1">
        <f>IF(D405="F",0,IFERROR(IF(MATCH($B405,routes!A$2:A$398,0),1,0),0)+IFERROR(IF(MATCH($C405,routes!A$2:A$398,0),1,0),0))</f>
        <v>0</v>
      </c>
      <c r="F405" s="1">
        <f>IF(D405="F",IFERROR(IF(MATCH($C405,vracht!A$2:A$394,0),1,0),0),0)</f>
        <v>0</v>
      </c>
      <c r="G405" s="1">
        <f>F405+E405</f>
        <v>0</v>
      </c>
    </row>
    <row r="406" spans="1:7" x14ac:dyDescent="0.25">
      <c r="A406" s="13" t="s">
        <v>2015</v>
      </c>
      <c r="B406" s="13" t="s">
        <v>2016</v>
      </c>
      <c r="C406" s="13" t="s">
        <v>2017</v>
      </c>
      <c r="E406" s="1">
        <f>IF(D406="F",0,IFERROR(IF(MATCH($B406,routes!A$2:A$398,0),1,0),0)+IFERROR(IF(MATCH($C406,routes!A$2:A$398,0),1,0),0))</f>
        <v>0</v>
      </c>
      <c r="F406" s="1">
        <f>IF(D406="F",IFERROR(IF(MATCH($C406,vracht!A$2:A$394,0),1,0),0),0)</f>
        <v>0</v>
      </c>
      <c r="G406" s="1">
        <f>F406+E406</f>
        <v>0</v>
      </c>
    </row>
    <row r="407" spans="1:7" x14ac:dyDescent="0.25">
      <c r="A407" s="13" t="s">
        <v>3317</v>
      </c>
      <c r="C407" s="13" t="s">
        <v>3318</v>
      </c>
      <c r="E407" s="1">
        <f>IF(D407="F",0,IFERROR(IF(MATCH($B407,routes!A$2:A$398,0),1,0),0)+IFERROR(IF(MATCH($C407,routes!A$2:A$398,0),1,0),0))</f>
        <v>0</v>
      </c>
      <c r="F407" s="1">
        <f>IF(D407="F",IFERROR(IF(MATCH($C407,vracht!A$2:A$394,0),1,0),0),0)</f>
        <v>0</v>
      </c>
      <c r="G407" s="1">
        <f>F407+E407</f>
        <v>0</v>
      </c>
    </row>
    <row r="408" spans="1:7" x14ac:dyDescent="0.25">
      <c r="A408" s="13" t="s">
        <v>1429</v>
      </c>
      <c r="B408" s="13" t="s">
        <v>1430</v>
      </c>
      <c r="C408" s="13" t="s">
        <v>1431</v>
      </c>
      <c r="E408" s="1">
        <f>IF(D408="F",0,IFERROR(IF(MATCH($B408,routes!A$2:A$398,0),1,0),0)+IFERROR(IF(MATCH($C408,routes!A$2:A$398,0),1,0),0))</f>
        <v>0</v>
      </c>
      <c r="F408" s="1">
        <f>IF(D408="F",IFERROR(IF(MATCH($C408,vracht!A$2:A$394,0),1,0),0),0)</f>
        <v>0</v>
      </c>
      <c r="G408" s="1">
        <f>F408+E408</f>
        <v>0</v>
      </c>
    </row>
    <row r="409" spans="1:7" x14ac:dyDescent="0.25">
      <c r="A409" s="13" t="s">
        <v>3903</v>
      </c>
      <c r="C409" s="13" t="s">
        <v>3904</v>
      </c>
      <c r="E409" s="1">
        <f>IF(D409="F",0,IFERROR(IF(MATCH($B409,routes!A$2:A$398,0),1,0),0)+IFERROR(IF(MATCH($C409,routes!A$2:A$398,0),1,0),0))</f>
        <v>0</v>
      </c>
      <c r="F409" s="1">
        <f>IF(D409="F",IFERROR(IF(MATCH($C409,vracht!A$2:A$394,0),1,0),0),0)</f>
        <v>0</v>
      </c>
      <c r="G409" s="1">
        <f>F409+E409</f>
        <v>0</v>
      </c>
    </row>
    <row r="410" spans="1:7" x14ac:dyDescent="0.25">
      <c r="A410" s="13" t="s">
        <v>3692</v>
      </c>
      <c r="C410" s="13" t="s">
        <v>3693</v>
      </c>
      <c r="E410" s="1">
        <f>IF(D410="F",0,IFERROR(IF(MATCH($B410,routes!A$2:A$398,0),1,0),0)+IFERROR(IF(MATCH($C410,routes!A$2:A$398,0),1,0),0))</f>
        <v>0</v>
      </c>
      <c r="F410" s="1">
        <f>IF(D410="F",IFERROR(IF(MATCH($C410,vracht!A$2:A$394,0),1,0),0),0)</f>
        <v>0</v>
      </c>
      <c r="G410" s="1">
        <f>F410+E410</f>
        <v>0</v>
      </c>
    </row>
    <row r="411" spans="1:7" x14ac:dyDescent="0.25">
      <c r="A411" s="13" t="s">
        <v>3828</v>
      </c>
      <c r="C411" s="13" t="s">
        <v>3829</v>
      </c>
      <c r="E411" s="1">
        <f>IF(D411="F",0,IFERROR(IF(MATCH($B411,routes!A$2:A$398,0),1,0),0)+IFERROR(IF(MATCH($C411,routes!A$2:A$398,0),1,0),0))</f>
        <v>0</v>
      </c>
      <c r="F411" s="1">
        <f>IF(D411="F",IFERROR(IF(MATCH($C411,vracht!A$2:A$394,0),1,0),0),0)</f>
        <v>0</v>
      </c>
      <c r="G411" s="1">
        <f>F411+E411</f>
        <v>0</v>
      </c>
    </row>
    <row r="412" spans="1:7" x14ac:dyDescent="0.25">
      <c r="A412" s="13" t="s">
        <v>1996</v>
      </c>
      <c r="B412" s="13" t="s">
        <v>1997</v>
      </c>
      <c r="C412" s="13" t="s">
        <v>1998</v>
      </c>
      <c r="E412" s="1">
        <f>IF(D412="F",0,IFERROR(IF(MATCH($B412,routes!A$2:A$398,0),1,0),0)+IFERROR(IF(MATCH($C412,routes!A$2:A$398,0),1,0),0))</f>
        <v>0</v>
      </c>
      <c r="F412" s="1">
        <f>IF(D412="F",IFERROR(IF(MATCH($C412,vracht!A$2:A$394,0),1,0),0),0)</f>
        <v>0</v>
      </c>
      <c r="G412" s="1">
        <f>F412+E412</f>
        <v>0</v>
      </c>
    </row>
    <row r="413" spans="1:7" x14ac:dyDescent="0.25">
      <c r="A413" s="13" t="s">
        <v>417</v>
      </c>
      <c r="B413" s="13" t="s">
        <v>380</v>
      </c>
      <c r="C413" s="13" t="s">
        <v>154</v>
      </c>
      <c r="E413" s="1">
        <f>IF(D413="F",0,IFERROR(IF(MATCH($B413,routes!A$2:A$398,0),1,0),0)+IFERROR(IF(MATCH($C413,routes!A$2:A$398,0),1,0),0))</f>
        <v>1</v>
      </c>
      <c r="F413" s="1">
        <f>IF(D413="F",IFERROR(IF(MATCH($C413,vracht!A$2:A$394,0),1,0),0),0)</f>
        <v>0</v>
      </c>
      <c r="G413" s="1">
        <f>F413+E413</f>
        <v>1</v>
      </c>
    </row>
    <row r="414" spans="1:7" x14ac:dyDescent="0.25">
      <c r="A414" s="13" t="s">
        <v>2013</v>
      </c>
      <c r="B414" s="13" t="s">
        <v>1911</v>
      </c>
      <c r="C414" s="13" t="s">
        <v>2014</v>
      </c>
      <c r="E414" s="1">
        <f>IF(D414="F",0,IFERROR(IF(MATCH($B414,routes!A$2:A$398,0),1,0),0)+IFERROR(IF(MATCH($C414,routes!A$2:A$398,0),1,0),0))</f>
        <v>0</v>
      </c>
      <c r="F414" s="1">
        <f>IF(D414="F",IFERROR(IF(MATCH($C414,vracht!A$2:A$394,0),1,0),0),0)</f>
        <v>0</v>
      </c>
      <c r="G414" s="1">
        <f>F414+E414</f>
        <v>0</v>
      </c>
    </row>
    <row r="415" spans="1:7" x14ac:dyDescent="0.25">
      <c r="A415" s="13" t="s">
        <v>1951</v>
      </c>
      <c r="B415" s="13" t="s">
        <v>1952</v>
      </c>
      <c r="C415" s="13" t="s">
        <v>1953</v>
      </c>
      <c r="E415" s="1">
        <f>IF(D415="F",0,IFERROR(IF(MATCH($B415,routes!A$2:A$398,0),1,0),0)+IFERROR(IF(MATCH($C415,routes!A$2:A$398,0),1,0),0))</f>
        <v>0</v>
      </c>
      <c r="F415" s="1">
        <f>IF(D415="F",IFERROR(IF(MATCH($C415,vracht!A$2:A$394,0),1,0),0),0)</f>
        <v>0</v>
      </c>
      <c r="G415" s="1">
        <f>F415+E415</f>
        <v>0</v>
      </c>
    </row>
    <row r="416" spans="1:7" x14ac:dyDescent="0.25">
      <c r="A416" s="13" t="s">
        <v>3568</v>
      </c>
      <c r="C416" s="13" t="s">
        <v>3569</v>
      </c>
      <c r="E416" s="1">
        <f>IF(D416="F",0,IFERROR(IF(MATCH($B416,routes!A$2:A$398,0),1,0),0)+IFERROR(IF(MATCH($C416,routes!A$2:A$398,0),1,0),0))</f>
        <v>0</v>
      </c>
      <c r="F416" s="1">
        <f>IF(D416="F",IFERROR(IF(MATCH($C416,vracht!A$2:A$394,0),1,0),0),0)</f>
        <v>0</v>
      </c>
      <c r="G416" s="1">
        <f>F416+E416</f>
        <v>0</v>
      </c>
    </row>
    <row r="417" spans="1:7" x14ac:dyDescent="0.25">
      <c r="A417" s="13" t="s">
        <v>3194</v>
      </c>
      <c r="B417" s="13" t="s">
        <v>3195</v>
      </c>
      <c r="C417" s="13" t="s">
        <v>3196</v>
      </c>
      <c r="E417" s="1">
        <f>IF(D417="F",0,IFERROR(IF(MATCH($B417,routes!A$2:A$398,0),1,0),0)+IFERROR(IF(MATCH($C417,routes!A$2:A$398,0),1,0),0))</f>
        <v>0</v>
      </c>
      <c r="F417" s="1">
        <f>IF(D417="F",IFERROR(IF(MATCH($C417,vracht!A$2:A$394,0),1,0),0),0)</f>
        <v>0</v>
      </c>
      <c r="G417" s="1">
        <f>F417+E417</f>
        <v>0</v>
      </c>
    </row>
    <row r="418" spans="1:7" x14ac:dyDescent="0.25">
      <c r="A418" s="13" t="s">
        <v>1972</v>
      </c>
      <c r="B418" s="13" t="s">
        <v>434</v>
      </c>
      <c r="C418" s="13" t="s">
        <v>1973</v>
      </c>
      <c r="E418" s="1">
        <f>IF(D418="F",0,IFERROR(IF(MATCH($B418,routes!A$2:A$398,0),1,0),0)+IFERROR(IF(MATCH($C418,routes!A$2:A$398,0),1,0),0))</f>
        <v>0</v>
      </c>
      <c r="F418" s="1">
        <f>IF(D418="F",IFERROR(IF(MATCH($C418,vracht!A$2:A$394,0),1,0),0),0)</f>
        <v>0</v>
      </c>
      <c r="G418" s="1">
        <f>F418+E418</f>
        <v>0</v>
      </c>
    </row>
    <row r="419" spans="1:7" x14ac:dyDescent="0.25">
      <c r="A419" s="13" t="s">
        <v>1987</v>
      </c>
      <c r="B419" s="13" t="s">
        <v>1988</v>
      </c>
      <c r="C419" s="13" t="s">
        <v>1989</v>
      </c>
      <c r="E419" s="1">
        <f>IF(D419="F",0,IFERROR(IF(MATCH($B419,routes!A$2:A$398,0),1,0),0)+IFERROR(IF(MATCH($C419,routes!A$2:A$398,0),1,0),0))</f>
        <v>0</v>
      </c>
      <c r="F419" s="1">
        <f>IF(D419="F",IFERROR(IF(MATCH($C419,vracht!A$2:A$394,0),1,0),0),0)</f>
        <v>0</v>
      </c>
      <c r="G419" s="1">
        <f>F419+E419</f>
        <v>0</v>
      </c>
    </row>
    <row r="420" spans="1:7" x14ac:dyDescent="0.25">
      <c r="A420" s="13" t="s">
        <v>1961</v>
      </c>
      <c r="B420" s="13" t="s">
        <v>399</v>
      </c>
      <c r="C420" s="13" t="s">
        <v>1962</v>
      </c>
      <c r="E420" s="1">
        <f>IF(D420="F",0,IFERROR(IF(MATCH($B420,routes!A$2:A$398,0),1,0),0)+IFERROR(IF(MATCH($C420,routes!A$2:A$398,0),1,0),0))</f>
        <v>1</v>
      </c>
      <c r="F420" s="1">
        <f>IF(D420="F",IFERROR(IF(MATCH($C420,vracht!A$2:A$394,0),1,0),0),0)</f>
        <v>0</v>
      </c>
      <c r="G420" s="1">
        <f>F420+E420</f>
        <v>1</v>
      </c>
    </row>
    <row r="421" spans="1:7" x14ac:dyDescent="0.25">
      <c r="A421" s="13" t="s">
        <v>3288</v>
      </c>
      <c r="C421" s="13" t="s">
        <v>3289</v>
      </c>
      <c r="E421" s="1">
        <f>IF(D421="F",0,IFERROR(IF(MATCH($B421,routes!A$2:A$398,0),1,0),0)+IFERROR(IF(MATCH($C421,routes!A$2:A$398,0),1,0),0))</f>
        <v>0</v>
      </c>
      <c r="F421" s="1">
        <f>IF(D421="F",IFERROR(IF(MATCH($C421,vracht!A$2:A$394,0),1,0),0),0)</f>
        <v>0</v>
      </c>
      <c r="G421" s="1">
        <f>F421+E421</f>
        <v>0</v>
      </c>
    </row>
    <row r="422" spans="1:7" x14ac:dyDescent="0.25">
      <c r="A422" s="13" t="s">
        <v>3912</v>
      </c>
      <c r="C422" s="13" t="s">
        <v>3913</v>
      </c>
      <c r="E422" s="1">
        <f>IF(D422="F",0,IFERROR(IF(MATCH($B422,routes!A$2:A$398,0),1,0),0)+IFERROR(IF(MATCH($C422,routes!A$2:A$398,0),1,0),0))</f>
        <v>0</v>
      </c>
      <c r="F422" s="1">
        <f>IF(D422="F",IFERROR(IF(MATCH($C422,vracht!A$2:A$394,0),1,0),0),0)</f>
        <v>0</v>
      </c>
      <c r="G422" s="1">
        <f>F422+E422</f>
        <v>0</v>
      </c>
    </row>
    <row r="423" spans="1:7" x14ac:dyDescent="0.25">
      <c r="A423" s="13" t="s">
        <v>2847</v>
      </c>
      <c r="B423" s="13" t="s">
        <v>407</v>
      </c>
      <c r="C423" s="13" t="s">
        <v>2848</v>
      </c>
      <c r="E423" s="1">
        <f>IF(D423="F",0,IFERROR(IF(MATCH($B423,routes!A$2:A$398,0),1,0),0)+IFERROR(IF(MATCH($C423,routes!A$2:A$398,0),1,0),0))</f>
        <v>0</v>
      </c>
      <c r="F423" s="1">
        <f>IF(D423="F",IFERROR(IF(MATCH($C423,vracht!A$2:A$394,0),1,0),0),0)</f>
        <v>0</v>
      </c>
      <c r="G423" s="1">
        <f>F423+E423</f>
        <v>0</v>
      </c>
    </row>
    <row r="424" spans="1:7" x14ac:dyDescent="0.25">
      <c r="A424" s="13" t="s">
        <v>3638</v>
      </c>
      <c r="B424" s="13" t="s">
        <v>3639</v>
      </c>
      <c r="C424" s="13" t="s">
        <v>3640</v>
      </c>
      <c r="E424" s="1">
        <f>IF(D424="F",0,IFERROR(IF(MATCH($B424,routes!A$2:A$398,0),1,0),0)+IFERROR(IF(MATCH($C424,routes!A$2:A$398,0),1,0),0))</f>
        <v>0</v>
      </c>
      <c r="F424" s="1">
        <f>IF(D424="F",IFERROR(IF(MATCH($C424,vracht!A$2:A$394,0),1,0),0),0)</f>
        <v>0</v>
      </c>
      <c r="G424" s="1">
        <f>F424+E424</f>
        <v>0</v>
      </c>
    </row>
    <row r="425" spans="1:7" x14ac:dyDescent="0.25">
      <c r="A425" s="13" t="s">
        <v>1970</v>
      </c>
      <c r="B425" s="13" t="s">
        <v>413</v>
      </c>
      <c r="C425" s="13" t="s">
        <v>1971</v>
      </c>
      <c r="E425" s="1">
        <f>IF(D425="F",0,IFERROR(IF(MATCH($B425,routes!A$2:A$398,0),1,0),0)+IFERROR(IF(MATCH($C425,routes!A$2:A$398,0),1,0),0))</f>
        <v>0</v>
      </c>
      <c r="F425" s="1">
        <f>IF(D425="F",IFERROR(IF(MATCH($C425,vracht!A$2:A$394,0),1,0),0),0)</f>
        <v>0</v>
      </c>
      <c r="G425" s="1">
        <f>F425+E425</f>
        <v>0</v>
      </c>
    </row>
    <row r="426" spans="1:7" x14ac:dyDescent="0.25">
      <c r="A426" s="13" t="s">
        <v>3626</v>
      </c>
      <c r="B426" s="13" t="s">
        <v>528</v>
      </c>
      <c r="C426" s="13" t="s">
        <v>3627</v>
      </c>
      <c r="E426" s="1">
        <f>IF(D426="F",0,IFERROR(IF(MATCH($B426,routes!A$2:A$398,0),1,0),0)+IFERROR(IF(MATCH($C426,routes!A$2:A$398,0),1,0),0))</f>
        <v>0</v>
      </c>
      <c r="F426" s="1">
        <f>IF(D426="F",IFERROR(IF(MATCH($C426,vracht!A$2:A$394,0),1,0),0),0)</f>
        <v>0</v>
      </c>
      <c r="G426" s="1">
        <f>F426+E426</f>
        <v>0</v>
      </c>
    </row>
    <row r="427" spans="1:7" x14ac:dyDescent="0.25">
      <c r="A427" s="13" t="s">
        <v>2849</v>
      </c>
      <c r="B427" s="13" t="s">
        <v>430</v>
      </c>
      <c r="C427" s="13" t="s">
        <v>2850</v>
      </c>
      <c r="E427" s="1">
        <f>IF(D427="F",0,IFERROR(IF(MATCH($B427,routes!A$2:A$398,0),1,0),0)+IFERROR(IF(MATCH($C427,routes!A$2:A$398,0),1,0),0))</f>
        <v>0</v>
      </c>
      <c r="F427" s="1">
        <f>IF(D427="F",IFERROR(IF(MATCH($C427,vracht!A$2:A$394,0),1,0),0),0)</f>
        <v>0</v>
      </c>
      <c r="G427" s="1">
        <f>F427+E427</f>
        <v>0</v>
      </c>
    </row>
    <row r="428" spans="1:7" x14ac:dyDescent="0.25">
      <c r="A428" s="13" t="s">
        <v>3209</v>
      </c>
      <c r="B428" s="13" t="s">
        <v>1415</v>
      </c>
      <c r="C428" s="13" t="s">
        <v>3210</v>
      </c>
      <c r="E428" s="1">
        <f>IF(D428="F",0,IFERROR(IF(MATCH($B428,routes!A$2:A$398,0),1,0),0)+IFERROR(IF(MATCH($C428,routes!A$2:A$398,0),1,0),0))</f>
        <v>0</v>
      </c>
      <c r="F428" s="1">
        <f>IF(D428="F",IFERROR(IF(MATCH($C428,vracht!A$2:A$394,0),1,0),0),0)</f>
        <v>0</v>
      </c>
      <c r="G428" s="1">
        <f>F428+E428</f>
        <v>0</v>
      </c>
    </row>
    <row r="429" spans="1:7" x14ac:dyDescent="0.25">
      <c r="A429" s="13" t="s">
        <v>1055</v>
      </c>
      <c r="B429" s="13" t="s">
        <v>1054</v>
      </c>
      <c r="C429" s="13" t="s">
        <v>1976</v>
      </c>
      <c r="E429" s="1">
        <f>IF(D429="F",0,IFERROR(IF(MATCH($B429,routes!A$2:A$398,0),1,0),0)+IFERROR(IF(MATCH($C429,routes!A$2:A$398,0),1,0),0))</f>
        <v>1</v>
      </c>
      <c r="F429" s="1">
        <f>IF(D429="F",IFERROR(IF(MATCH($C429,vracht!A$2:A$394,0),1,0),0),0)</f>
        <v>0</v>
      </c>
      <c r="G429" s="1">
        <f>F429+E429</f>
        <v>1</v>
      </c>
    </row>
    <row r="430" spans="1:7" x14ac:dyDescent="0.25">
      <c r="A430" s="13" t="s">
        <v>1974</v>
      </c>
      <c r="B430" s="13" t="s">
        <v>381</v>
      </c>
      <c r="C430" s="13" t="s">
        <v>1975</v>
      </c>
      <c r="E430" s="1">
        <f>IF(D430="F",0,IFERROR(IF(MATCH($B430,routes!A$2:A$398,0),1,0),0)+IFERROR(IF(MATCH($C430,routes!A$2:A$398,0),1,0),0))</f>
        <v>0</v>
      </c>
      <c r="F430" s="1">
        <f>IF(D430="F",IFERROR(IF(MATCH($C430,vracht!A$2:A$394,0),1,0),0),0)</f>
        <v>0</v>
      </c>
      <c r="G430" s="1">
        <f>F430+E430</f>
        <v>0</v>
      </c>
    </row>
    <row r="431" spans="1:7" x14ac:dyDescent="0.25">
      <c r="A431" s="13" t="s">
        <v>3343</v>
      </c>
      <c r="C431" s="13" t="s">
        <v>3344</v>
      </c>
      <c r="E431" s="1">
        <f>IF(D431="F",0,IFERROR(IF(MATCH($B431,routes!A$2:A$398,0),1,0),0)+IFERROR(IF(MATCH($C431,routes!A$2:A$398,0),1,0),0))</f>
        <v>0</v>
      </c>
      <c r="F431" s="1">
        <f>IF(D431="F",IFERROR(IF(MATCH($C431,vracht!A$2:A$394,0),1,0),0),0)</f>
        <v>0</v>
      </c>
      <c r="G431" s="1">
        <f>F431+E431</f>
        <v>0</v>
      </c>
    </row>
    <row r="432" spans="1:7" x14ac:dyDescent="0.25">
      <c r="A432" s="13" t="s">
        <v>3443</v>
      </c>
      <c r="B432" s="13" t="s">
        <v>1892</v>
      </c>
      <c r="C432" s="13" t="s">
        <v>3444</v>
      </c>
      <c r="E432" s="1">
        <f>IF(D432="F",0,IFERROR(IF(MATCH($B432,routes!A$2:A$398,0),1,0),0)+IFERROR(IF(MATCH($C432,routes!A$2:A$398,0),1,0),0))</f>
        <v>0</v>
      </c>
      <c r="F432" s="1">
        <f>IF(D432="F",IFERROR(IF(MATCH($C432,vracht!A$2:A$394,0),1,0),0),0)</f>
        <v>0</v>
      </c>
      <c r="G432" s="1">
        <f>F432+E432</f>
        <v>0</v>
      </c>
    </row>
    <row r="433" spans="1:7" x14ac:dyDescent="0.25">
      <c r="A433" s="13" t="s">
        <v>1941</v>
      </c>
      <c r="B433" s="13" t="s">
        <v>377</v>
      </c>
      <c r="C433" s="13" t="s">
        <v>1942</v>
      </c>
      <c r="E433" s="1">
        <f>IF(D433="F",0,IFERROR(IF(MATCH($B433,routes!A$2:A$398,0),1,0),0)+IFERROR(IF(MATCH($C433,routes!A$2:A$398,0),1,0),0))</f>
        <v>1</v>
      </c>
      <c r="F433" s="1">
        <f>IF(D433="F",IFERROR(IF(MATCH($C433,vracht!A$2:A$394,0),1,0),0),0)</f>
        <v>0</v>
      </c>
      <c r="G433" s="1">
        <f>F433+E433</f>
        <v>1</v>
      </c>
    </row>
    <row r="434" spans="1:7" x14ac:dyDescent="0.25">
      <c r="A434" s="13" t="s">
        <v>3881</v>
      </c>
      <c r="C434" s="13" t="s">
        <v>3882</v>
      </c>
      <c r="E434" s="1">
        <f>IF(D434="F",0,IFERROR(IF(MATCH($B434,routes!A$2:A$398,0),1,0),0)+IFERROR(IF(MATCH($C434,routes!A$2:A$398,0),1,0),0))</f>
        <v>0</v>
      </c>
      <c r="F434" s="1">
        <f>IF(D434="F",IFERROR(IF(MATCH($C434,vracht!A$2:A$394,0),1,0),0),0)</f>
        <v>0</v>
      </c>
      <c r="G434" s="1">
        <f>F434+E434</f>
        <v>0</v>
      </c>
    </row>
    <row r="435" spans="1:7" x14ac:dyDescent="0.25">
      <c r="A435" s="13" t="s">
        <v>1082</v>
      </c>
      <c r="B435" s="13" t="s">
        <v>1083</v>
      </c>
      <c r="C435" s="13" t="s">
        <v>1995</v>
      </c>
      <c r="E435" s="1">
        <f>IF(D435="F",0,IFERROR(IF(MATCH($B435,routes!A$2:A$398,0),1,0),0)+IFERROR(IF(MATCH($C435,routes!A$2:A$398,0),1,0),0))</f>
        <v>1</v>
      </c>
      <c r="F435" s="1">
        <f>IF(D435="F",IFERROR(IF(MATCH($C435,vracht!A$2:A$394,0),1,0),0),0)</f>
        <v>0</v>
      </c>
      <c r="G435" s="1">
        <f>F435+E435</f>
        <v>1</v>
      </c>
    </row>
    <row r="436" spans="1:7" x14ac:dyDescent="0.25">
      <c r="A436" s="13" t="s">
        <v>2279</v>
      </c>
      <c r="B436" s="13" t="s">
        <v>426</v>
      </c>
      <c r="C436" s="13" t="s">
        <v>2280</v>
      </c>
      <c r="E436" s="1">
        <f>IF(D436="F",0,IFERROR(IF(MATCH($B436,routes!A$2:A$398,0),1,0),0)+IFERROR(IF(MATCH($C436,routes!A$2:A$398,0),1,0),0))</f>
        <v>0</v>
      </c>
      <c r="F436" s="1">
        <f>IF(D436="F",IFERROR(IF(MATCH($C436,vracht!A$2:A$394,0),1,0),0),0)</f>
        <v>0</v>
      </c>
      <c r="G436" s="1">
        <f>F436+E436</f>
        <v>0</v>
      </c>
    </row>
    <row r="437" spans="1:7" x14ac:dyDescent="0.25">
      <c r="A437" s="13" t="s">
        <v>3430</v>
      </c>
      <c r="C437" s="13" t="s">
        <v>3431</v>
      </c>
      <c r="E437" s="1">
        <f>IF(D437="F",0,IFERROR(IF(MATCH($B437,routes!A$2:A$398,0),1,0),0)+IFERROR(IF(MATCH($C437,routes!A$2:A$398,0),1,0),0))</f>
        <v>0</v>
      </c>
      <c r="F437" s="1">
        <f>IF(D437="F",IFERROR(IF(MATCH($C437,vracht!A$2:A$394,0),1,0),0),0)</f>
        <v>0</v>
      </c>
      <c r="G437" s="1">
        <f>F437+E437</f>
        <v>0</v>
      </c>
    </row>
    <row r="438" spans="1:7" x14ac:dyDescent="0.25">
      <c r="A438" s="13" t="s">
        <v>1949</v>
      </c>
      <c r="B438" s="13" t="s">
        <v>1950</v>
      </c>
      <c r="C438" s="13" t="s">
        <v>10</v>
      </c>
      <c r="E438" s="1">
        <f>IF(D438="F",0,IFERROR(IF(MATCH($B438,routes!A$2:A$398,0),1,0),0)+IFERROR(IF(MATCH($C438,routes!A$2:A$398,0),1,0),0))</f>
        <v>0</v>
      </c>
      <c r="F438" s="1">
        <f>IF(D438="F",IFERROR(IF(MATCH($C438,vracht!A$2:A$394,0),1,0),0),0)</f>
        <v>0</v>
      </c>
      <c r="G438" s="1">
        <f>F438+E438</f>
        <v>0</v>
      </c>
    </row>
    <row r="439" spans="1:7" x14ac:dyDescent="0.25">
      <c r="A439" s="13" t="s">
        <v>2011</v>
      </c>
      <c r="B439" s="13" t="s">
        <v>497</v>
      </c>
      <c r="C439" s="13" t="s">
        <v>2012</v>
      </c>
      <c r="E439" s="1">
        <f>IF(D439="F",0,IFERROR(IF(MATCH($B439,routes!A$2:A$398,0),1,0),0)+IFERROR(IF(MATCH($C439,routes!A$2:A$398,0),1,0),0))</f>
        <v>1</v>
      </c>
      <c r="F439" s="1">
        <f>IF(D439="F",IFERROR(IF(MATCH($C439,vracht!A$2:A$394,0),1,0),0),0)</f>
        <v>0</v>
      </c>
      <c r="G439" s="1">
        <f>F439+E439</f>
        <v>1</v>
      </c>
    </row>
    <row r="440" spans="1:7" x14ac:dyDescent="0.25">
      <c r="A440" s="13" t="s">
        <v>2029</v>
      </c>
      <c r="B440" s="13" t="s">
        <v>2030</v>
      </c>
      <c r="C440" s="13" t="s">
        <v>2031</v>
      </c>
      <c r="E440" s="1">
        <f>IF(D440="F",0,IFERROR(IF(MATCH($B440,routes!A$2:A$398,0),1,0),0)+IFERROR(IF(MATCH($C440,routes!A$2:A$398,0),1,0),0))</f>
        <v>0</v>
      </c>
      <c r="F440" s="1">
        <f>IF(D440="F",IFERROR(IF(MATCH($C440,vracht!A$2:A$394,0),1,0),0),0)</f>
        <v>0</v>
      </c>
      <c r="G440" s="1">
        <f>F440+E440</f>
        <v>0</v>
      </c>
    </row>
    <row r="441" spans="1:7" x14ac:dyDescent="0.25">
      <c r="A441" s="13" t="s">
        <v>3570</v>
      </c>
      <c r="B441" s="13" t="s">
        <v>3571</v>
      </c>
      <c r="C441" s="13" t="s">
        <v>3572</v>
      </c>
      <c r="E441" s="1">
        <f>IF(D441="F",0,IFERROR(IF(MATCH($B441,routes!A$2:A$398,0),1,0),0)+IFERROR(IF(MATCH($C441,routes!A$2:A$398,0),1,0),0))</f>
        <v>0</v>
      </c>
      <c r="F441" s="1">
        <f>IF(D441="F",IFERROR(IF(MATCH($C441,vracht!A$2:A$394,0),1,0),0),0)</f>
        <v>0</v>
      </c>
      <c r="G441" s="1">
        <f>F441+E441</f>
        <v>0</v>
      </c>
    </row>
    <row r="442" spans="1:7" x14ac:dyDescent="0.25">
      <c r="A442" s="13" t="s">
        <v>2032</v>
      </c>
      <c r="B442" s="13" t="s">
        <v>2033</v>
      </c>
      <c r="C442" s="13" t="s">
        <v>2034</v>
      </c>
      <c r="E442" s="1">
        <f>IF(D442="F",0,IFERROR(IF(MATCH($B442,routes!A$2:A$398,0),1,0),0)+IFERROR(IF(MATCH($C442,routes!A$2:A$398,0),1,0),0))</f>
        <v>0</v>
      </c>
      <c r="F442" s="1">
        <f>IF(D442="F",IFERROR(IF(MATCH($C442,vracht!A$2:A$394,0),1,0),0),0)</f>
        <v>0</v>
      </c>
      <c r="G442" s="1">
        <f>F442+E442</f>
        <v>0</v>
      </c>
    </row>
    <row r="443" spans="1:7" x14ac:dyDescent="0.25">
      <c r="A443" s="13" t="s">
        <v>3852</v>
      </c>
      <c r="C443" s="13" t="s">
        <v>3853</v>
      </c>
      <c r="E443" s="1">
        <f>IF(D443="F",0,IFERROR(IF(MATCH($B443,routes!A$2:A$398,0),1,0),0)+IFERROR(IF(MATCH($C443,routes!A$2:A$398,0),1,0),0))</f>
        <v>0</v>
      </c>
      <c r="F443" s="1">
        <f>IF(D443="F",IFERROR(IF(MATCH($C443,vracht!A$2:A$394,0),1,0),0),0)</f>
        <v>0</v>
      </c>
      <c r="G443" s="1">
        <f>F443+E443</f>
        <v>0</v>
      </c>
    </row>
    <row r="444" spans="1:7" x14ac:dyDescent="0.25">
      <c r="A444" s="13" t="s">
        <v>3490</v>
      </c>
      <c r="B444" s="13" t="s">
        <v>3491</v>
      </c>
      <c r="C444" s="13" t="s">
        <v>3492</v>
      </c>
      <c r="E444" s="1">
        <f>IF(D444="F",0,IFERROR(IF(MATCH($B444,routes!A$2:A$398,0),1,0),0)+IFERROR(IF(MATCH($C444,routes!A$2:A$398,0),1,0),0))</f>
        <v>0</v>
      </c>
      <c r="F444" s="1">
        <f>IF(D444="F",IFERROR(IF(MATCH($C444,vracht!A$2:A$394,0),1,0),0),0)</f>
        <v>0</v>
      </c>
      <c r="G444" s="1">
        <f>F444+E444</f>
        <v>0</v>
      </c>
    </row>
    <row r="445" spans="1:7" x14ac:dyDescent="0.25">
      <c r="A445" s="13" t="s">
        <v>3715</v>
      </c>
      <c r="C445" s="13" t="s">
        <v>3716</v>
      </c>
      <c r="E445" s="1">
        <f>IF(D445="F",0,IFERROR(IF(MATCH($B445,routes!A$2:A$398,0),1,0),0)+IFERROR(IF(MATCH($C445,routes!A$2:A$398,0),1,0),0))</f>
        <v>0</v>
      </c>
      <c r="F445" s="1">
        <f>IF(D445="F",IFERROR(IF(MATCH($C445,vracht!A$2:A$394,0),1,0),0),0)</f>
        <v>0</v>
      </c>
      <c r="G445" s="1">
        <f>F445+E445</f>
        <v>0</v>
      </c>
    </row>
    <row r="446" spans="1:7" x14ac:dyDescent="0.25">
      <c r="A446" s="13" t="s">
        <v>4404</v>
      </c>
      <c r="B446" s="13" t="s">
        <v>2018</v>
      </c>
      <c r="C446" s="13" t="s">
        <v>2019</v>
      </c>
      <c r="D446" s="13" t="s">
        <v>4417</v>
      </c>
      <c r="E446" s="1">
        <f>IF(D446="F",0,IFERROR(IF(MATCH($B446,routes!A$2:A$398,0),1,0),0)+IFERROR(IF(MATCH($C446,routes!A$2:A$398,0),1,0),0))</f>
        <v>0</v>
      </c>
      <c r="F446" s="1">
        <f>IF(D446="F",IFERROR(IF(MATCH($C446,vracht!A$2:A$394,0),1,0),0),0)</f>
        <v>1</v>
      </c>
      <c r="G446" s="1">
        <f>F446+E446</f>
        <v>1</v>
      </c>
    </row>
    <row r="447" spans="1:7" x14ac:dyDescent="0.25">
      <c r="A447" s="13" t="s">
        <v>2026</v>
      </c>
      <c r="B447" s="13" t="s">
        <v>2027</v>
      </c>
      <c r="C447" s="13" t="s">
        <v>2028</v>
      </c>
      <c r="E447" s="1">
        <f>IF(D447="F",0,IFERROR(IF(MATCH($B447,routes!A$2:A$398,0),1,0),0)+IFERROR(IF(MATCH($C447,routes!A$2:A$398,0),1,0),0))</f>
        <v>0</v>
      </c>
      <c r="F447" s="1">
        <f>IF(D447="F",IFERROR(IF(MATCH($C447,vracht!A$2:A$394,0),1,0),0),0)</f>
        <v>0</v>
      </c>
      <c r="G447" s="1">
        <f>F447+E447</f>
        <v>0</v>
      </c>
    </row>
    <row r="448" spans="1:7" x14ac:dyDescent="0.25">
      <c r="A448" s="13" t="s">
        <v>2068</v>
      </c>
      <c r="B448" s="13" t="s">
        <v>2069</v>
      </c>
      <c r="C448" s="13" t="s">
        <v>2070</v>
      </c>
      <c r="E448" s="1">
        <f>IF(D448="F",0,IFERROR(IF(MATCH($B448,routes!A$2:A$398,0),1,0),0)+IFERROR(IF(MATCH($C448,routes!A$2:A$398,0),1,0),0))</f>
        <v>0</v>
      </c>
      <c r="F448" s="1">
        <f>IF(D448="F",IFERROR(IF(MATCH($C448,vracht!A$2:A$394,0),1,0),0),0)</f>
        <v>0</v>
      </c>
      <c r="G448" s="1">
        <f>F448+E448</f>
        <v>0</v>
      </c>
    </row>
    <row r="449" spans="1:7" x14ac:dyDescent="0.25">
      <c r="A449" s="13" t="s">
        <v>3165</v>
      </c>
      <c r="B449" s="13" t="s">
        <v>3166</v>
      </c>
      <c r="C449" s="13" t="s">
        <v>3167</v>
      </c>
      <c r="E449" s="1">
        <f>IF(D449="F",0,IFERROR(IF(MATCH($B449,routes!A$2:A$398,0),1,0),0)+IFERROR(IF(MATCH($C449,routes!A$2:A$398,0),1,0),0))</f>
        <v>0</v>
      </c>
      <c r="F449" s="1">
        <f>IF(D449="F",IFERROR(IF(MATCH($C449,vracht!A$2:A$394,0),1,0),0),0)</f>
        <v>0</v>
      </c>
      <c r="G449" s="1">
        <f>F449+E449</f>
        <v>0</v>
      </c>
    </row>
    <row r="450" spans="1:7" x14ac:dyDescent="0.25">
      <c r="A450" s="13" t="s">
        <v>2155</v>
      </c>
      <c r="B450" s="13" t="s">
        <v>2156</v>
      </c>
      <c r="C450" s="13" t="s">
        <v>2157</v>
      </c>
      <c r="E450" s="1">
        <f>IF(D450="F",0,IFERROR(IF(MATCH($B450,routes!A$2:A$398,0),1,0),0)+IFERROR(IF(MATCH($C450,routes!A$2:A$398,0),1,0),0))</f>
        <v>0</v>
      </c>
      <c r="F450" s="1">
        <f>IF(D450="F",IFERROR(IF(MATCH($C450,vracht!A$2:A$394,0),1,0),0),0)</f>
        <v>0</v>
      </c>
      <c r="G450" s="1">
        <f>F450+E450</f>
        <v>0</v>
      </c>
    </row>
    <row r="451" spans="1:7" x14ac:dyDescent="0.25">
      <c r="A451" s="13" t="s">
        <v>3808</v>
      </c>
      <c r="B451" s="13" t="s">
        <v>2074</v>
      </c>
      <c r="C451" s="13" t="s">
        <v>3809</v>
      </c>
      <c r="E451" s="1">
        <f>IF(D451="F",0,IFERROR(IF(MATCH($B451,routes!A$2:A$398,0),1,0),0)+IFERROR(IF(MATCH($C451,routes!A$2:A$398,0),1,0),0))</f>
        <v>0</v>
      </c>
      <c r="F451" s="1">
        <f>IF(D451="F",IFERROR(IF(MATCH($C451,vracht!A$2:A$394,0),1,0),0),0)</f>
        <v>0</v>
      </c>
      <c r="G451" s="1">
        <f>F451+E451</f>
        <v>0</v>
      </c>
    </row>
    <row r="452" spans="1:7" x14ac:dyDescent="0.25">
      <c r="A452" s="13" t="s">
        <v>1494</v>
      </c>
      <c r="B452" s="13" t="s">
        <v>1495</v>
      </c>
      <c r="C452" s="13" t="s">
        <v>1496</v>
      </c>
      <c r="E452" s="1">
        <f>IF(D452="F",0,IFERROR(IF(MATCH($B452,routes!A$2:A$398,0),1,0),0)+IFERROR(IF(MATCH($C452,routes!A$2:A$398,0),1,0),0))</f>
        <v>0</v>
      </c>
      <c r="F452" s="1">
        <f>IF(D452="F",IFERROR(IF(MATCH($C452,vracht!A$2:A$394,0),1,0),0),0)</f>
        <v>0</v>
      </c>
      <c r="G452" s="1">
        <f>F452+E452</f>
        <v>0</v>
      </c>
    </row>
    <row r="453" spans="1:7" x14ac:dyDescent="0.25">
      <c r="A453" s="13" t="s">
        <v>2021</v>
      </c>
      <c r="B453" s="13" t="s">
        <v>383</v>
      </c>
      <c r="C453" s="13" t="s">
        <v>2022</v>
      </c>
      <c r="E453" s="1">
        <f>IF(D453="F",0,IFERROR(IF(MATCH($B453,routes!A$2:A$398,0),1,0),0)+IFERROR(IF(MATCH($C453,routes!A$2:A$398,0),1,0),0))</f>
        <v>1</v>
      </c>
      <c r="F453" s="1">
        <f>IF(D453="F",IFERROR(IF(MATCH($C453,vracht!A$2:A$394,0),1,0),0),0)</f>
        <v>0</v>
      </c>
      <c r="G453" s="1">
        <f>F453+E453</f>
        <v>1</v>
      </c>
    </row>
    <row r="454" spans="1:7" x14ac:dyDescent="0.25">
      <c r="A454" s="13" t="s">
        <v>1497</v>
      </c>
      <c r="C454" s="13" t="s">
        <v>1498</v>
      </c>
      <c r="E454" s="1">
        <f>IF(D454="F",0,IFERROR(IF(MATCH($B454,routes!A$2:A$398,0),1,0),0)+IFERROR(IF(MATCH($C454,routes!A$2:A$398,0),1,0),0))</f>
        <v>0</v>
      </c>
      <c r="F454" s="1">
        <f>IF(D454="F",IFERROR(IF(MATCH($C454,vracht!A$2:A$394,0),1,0),0),0)</f>
        <v>0</v>
      </c>
      <c r="G454" s="1">
        <f>F454+E454</f>
        <v>0</v>
      </c>
    </row>
    <row r="455" spans="1:7" x14ac:dyDescent="0.25">
      <c r="A455" s="13" t="s">
        <v>1499</v>
      </c>
      <c r="B455" s="13" t="s">
        <v>1500</v>
      </c>
      <c r="C455" s="13" t="s">
        <v>1501</v>
      </c>
      <c r="E455" s="1">
        <f>IF(D455="F",0,IFERROR(IF(MATCH($B455,routes!A$2:A$398,0),1,0),0)+IFERROR(IF(MATCH($C455,routes!A$2:A$398,0),1,0),0))</f>
        <v>0</v>
      </c>
      <c r="F455" s="1">
        <f>IF(D455="F",IFERROR(IF(MATCH($C455,vracht!A$2:A$394,0),1,0),0),0)</f>
        <v>0</v>
      </c>
      <c r="G455" s="1">
        <f>F455+E455</f>
        <v>0</v>
      </c>
    </row>
    <row r="456" spans="1:7" x14ac:dyDescent="0.25">
      <c r="A456" s="13" t="s">
        <v>3789</v>
      </c>
      <c r="C456" s="13" t="s">
        <v>3790</v>
      </c>
      <c r="E456" s="1">
        <f>IF(D456="F",0,IFERROR(IF(MATCH($B456,routes!A$2:A$398,0),1,0),0)+IFERROR(IF(MATCH($C456,routes!A$2:A$398,0),1,0),0))</f>
        <v>0</v>
      </c>
      <c r="F456" s="1">
        <f>IF(D456="F",IFERROR(IF(MATCH($C456,vracht!A$2:A$394,0),1,0),0),0)</f>
        <v>0</v>
      </c>
      <c r="G456" s="1">
        <f>F456+E456</f>
        <v>0</v>
      </c>
    </row>
    <row r="457" spans="1:7" x14ac:dyDescent="0.25">
      <c r="A457" s="13" t="s">
        <v>3230</v>
      </c>
      <c r="C457" s="13" t="s">
        <v>3231</v>
      </c>
      <c r="E457" s="1">
        <f>IF(D457="F",0,IFERROR(IF(MATCH($B457,routes!A$2:A$398,0),1,0),0)+IFERROR(IF(MATCH($C457,routes!A$2:A$398,0),1,0),0))</f>
        <v>0</v>
      </c>
      <c r="F457" s="1">
        <f>IF(D457="F",IFERROR(IF(MATCH($C457,vracht!A$2:A$394,0),1,0),0),0)</f>
        <v>0</v>
      </c>
      <c r="G457" s="1">
        <f>F457+E457</f>
        <v>0</v>
      </c>
    </row>
    <row r="458" spans="1:7" x14ac:dyDescent="0.25">
      <c r="A458" s="13" t="s">
        <v>2660</v>
      </c>
      <c r="B458" s="13" t="s">
        <v>2661</v>
      </c>
      <c r="C458" s="13" t="s">
        <v>2662</v>
      </c>
      <c r="E458" s="1">
        <f>IF(D458="F",0,IFERROR(IF(MATCH($B458,routes!A$2:A$398,0),1,0),0)+IFERROR(IF(MATCH($C458,routes!A$2:A$398,0),1,0),0))</f>
        <v>0</v>
      </c>
      <c r="F458" s="1">
        <f>IF(D458="F",IFERROR(IF(MATCH($C458,vracht!A$2:A$394,0),1,0),0),0)</f>
        <v>0</v>
      </c>
      <c r="G458" s="1">
        <f>F458+E458</f>
        <v>0</v>
      </c>
    </row>
    <row r="459" spans="1:7" x14ac:dyDescent="0.25">
      <c r="A459" s="13" t="s">
        <v>1502</v>
      </c>
      <c r="B459" s="13" t="s">
        <v>1503</v>
      </c>
      <c r="C459" s="13" t="s">
        <v>1504</v>
      </c>
      <c r="E459" s="1">
        <f>IF(D459="F",0,IFERROR(IF(MATCH($B459,routes!A$2:A$398,0),1,0),0)+IFERROR(IF(MATCH($C459,routes!A$2:A$398,0),1,0),0))</f>
        <v>0</v>
      </c>
      <c r="F459" s="1">
        <f>IF(D459="F",IFERROR(IF(MATCH($C459,vracht!A$2:A$394,0),1,0),0),0)</f>
        <v>0</v>
      </c>
      <c r="G459" s="1">
        <f>F459+E459</f>
        <v>0</v>
      </c>
    </row>
    <row r="460" spans="1:7" x14ac:dyDescent="0.25">
      <c r="A460" s="13" t="s">
        <v>2036</v>
      </c>
      <c r="B460" s="13" t="s">
        <v>513</v>
      </c>
      <c r="C460" s="13" t="s">
        <v>2037</v>
      </c>
      <c r="E460" s="1">
        <f>IF(D460="F",0,IFERROR(IF(MATCH($B460,routes!A$2:A$398,0),1,0),0)+IFERROR(IF(MATCH($C460,routes!A$2:A$398,0),1,0),0))</f>
        <v>0</v>
      </c>
      <c r="F460" s="1">
        <f>IF(D460="F",IFERROR(IF(MATCH($C460,vracht!A$2:A$394,0),1,0),0),0)</f>
        <v>0</v>
      </c>
      <c r="G460" s="1">
        <f>F460+E460</f>
        <v>0</v>
      </c>
    </row>
    <row r="461" spans="1:7" x14ac:dyDescent="0.25">
      <c r="A461" s="13" t="s">
        <v>1505</v>
      </c>
      <c r="B461" s="13" t="s">
        <v>1506</v>
      </c>
      <c r="C461" s="13" t="s">
        <v>1507</v>
      </c>
      <c r="E461" s="1">
        <f>IF(D461="F",0,IFERROR(IF(MATCH($B461,routes!A$2:A$398,0),1,0),0)+IFERROR(IF(MATCH($C461,routes!A$2:A$398,0),1,0),0))</f>
        <v>0</v>
      </c>
      <c r="F461" s="1">
        <f>IF(D461="F",IFERROR(IF(MATCH($C461,vracht!A$2:A$394,0),1,0),0),0)</f>
        <v>0</v>
      </c>
      <c r="G461" s="1">
        <f>F461+E461</f>
        <v>0</v>
      </c>
    </row>
    <row r="462" spans="1:7" x14ac:dyDescent="0.25">
      <c r="A462" s="13" t="s">
        <v>3483</v>
      </c>
      <c r="C462" s="13" t="s">
        <v>3484</v>
      </c>
      <c r="E462" s="1">
        <f>IF(D462="F",0,IFERROR(IF(MATCH($B462,routes!A$2:A$398,0),1,0),0)+IFERROR(IF(MATCH($C462,routes!A$2:A$398,0),1,0),0))</f>
        <v>0</v>
      </c>
      <c r="F462" s="1">
        <f>IF(D462="F",IFERROR(IF(MATCH($C462,vracht!A$2:A$394,0),1,0),0),0)</f>
        <v>0</v>
      </c>
      <c r="G462" s="1">
        <f>F462+E462</f>
        <v>0</v>
      </c>
    </row>
    <row r="463" spans="1:7" x14ac:dyDescent="0.25">
      <c r="A463" s="13" t="s">
        <v>3382</v>
      </c>
      <c r="C463" s="13" t="s">
        <v>3383</v>
      </c>
      <c r="E463" s="1">
        <f>IF(D463="F",0,IFERROR(IF(MATCH($B463,routes!A$2:A$398,0),1,0),0)+IFERROR(IF(MATCH($C463,routes!A$2:A$398,0),1,0),0))</f>
        <v>0</v>
      </c>
      <c r="F463" s="1">
        <f>IF(D463="F",IFERROR(IF(MATCH($C463,vracht!A$2:A$394,0),1,0),0),0)</f>
        <v>0</v>
      </c>
      <c r="G463" s="1">
        <f>F463+E463</f>
        <v>0</v>
      </c>
    </row>
    <row r="464" spans="1:7" x14ac:dyDescent="0.25">
      <c r="A464" s="13" t="s">
        <v>2060</v>
      </c>
      <c r="B464" s="13" t="s">
        <v>2061</v>
      </c>
      <c r="C464" s="13" t="s">
        <v>1725</v>
      </c>
      <c r="E464" s="1">
        <f>IF(D464="F",0,IFERROR(IF(MATCH($B464,routes!A$2:A$398,0),1,0),0)+IFERROR(IF(MATCH($C464,routes!A$2:A$398,0),1,0),0))</f>
        <v>0</v>
      </c>
      <c r="F464" s="1">
        <f>IF(D464="F",IFERROR(IF(MATCH($C464,vracht!A$2:A$394,0),1,0),0),0)</f>
        <v>0</v>
      </c>
      <c r="G464" s="1">
        <f>F464+E464</f>
        <v>0</v>
      </c>
    </row>
    <row r="465" spans="1:7" x14ac:dyDescent="0.25">
      <c r="A465" s="13" t="s">
        <v>3973</v>
      </c>
      <c r="B465" s="13" t="s">
        <v>2663</v>
      </c>
      <c r="C465" s="13" t="s">
        <v>3974</v>
      </c>
      <c r="E465" s="1">
        <f>IF(D465="F",0,IFERROR(IF(MATCH($B465,routes!A$2:A$398,0),1,0),0)+IFERROR(IF(MATCH($C465,routes!A$2:A$398,0),1,0),0))</f>
        <v>0</v>
      </c>
      <c r="F465" s="1">
        <f>IF(D465="F",IFERROR(IF(MATCH($C465,vracht!A$2:A$394,0),1,0),0),0)</f>
        <v>0</v>
      </c>
      <c r="G465" s="1">
        <f>F465+E465</f>
        <v>0</v>
      </c>
    </row>
    <row r="466" spans="1:7" x14ac:dyDescent="0.25">
      <c r="A466" s="13" t="s">
        <v>2063</v>
      </c>
      <c r="B466" s="13" t="s">
        <v>2064</v>
      </c>
      <c r="C466" s="13" t="s">
        <v>2065</v>
      </c>
      <c r="E466" s="1">
        <f>IF(D466="F",0,IFERROR(IF(MATCH($B466,routes!A$2:A$398,0),1,0),0)+IFERROR(IF(MATCH($C466,routes!A$2:A$398,0),1,0),0))</f>
        <v>0</v>
      </c>
      <c r="F466" s="1">
        <f>IF(D466="F",IFERROR(IF(MATCH($C466,vracht!A$2:A$394,0),1,0),0),0)</f>
        <v>0</v>
      </c>
      <c r="G466" s="1">
        <f>F466+E466</f>
        <v>0</v>
      </c>
    </row>
    <row r="467" spans="1:7" x14ac:dyDescent="0.25">
      <c r="A467" s="13" t="s">
        <v>2066</v>
      </c>
      <c r="C467" s="13" t="s">
        <v>2067</v>
      </c>
      <c r="E467" s="1">
        <f>IF(D467="F",0,IFERROR(IF(MATCH($B467,routes!A$2:A$398,0),1,0),0)+IFERROR(IF(MATCH($C467,routes!A$2:A$398,0),1,0),0))</f>
        <v>0</v>
      </c>
      <c r="F467" s="1">
        <f>IF(D467="F",IFERROR(IF(MATCH($C467,vracht!A$2:A$394,0),1,0),0),0)</f>
        <v>0</v>
      </c>
      <c r="G467" s="1">
        <f>F467+E467</f>
        <v>0</v>
      </c>
    </row>
    <row r="468" spans="1:7" x14ac:dyDescent="0.25">
      <c r="A468" s="13" t="s">
        <v>2071</v>
      </c>
      <c r="B468" s="13" t="s">
        <v>2072</v>
      </c>
      <c r="C468" s="13" t="s">
        <v>2073</v>
      </c>
      <c r="E468" s="1">
        <f>IF(D468="F",0,IFERROR(IF(MATCH($B468,routes!A$2:A$398,0),1,0),0)+IFERROR(IF(MATCH($C468,routes!A$2:A$398,0),1,0),0))</f>
        <v>0</v>
      </c>
      <c r="F468" s="1">
        <f>IF(D468="F",IFERROR(IF(MATCH($C468,vracht!A$2:A$394,0),1,0),0),0)</f>
        <v>0</v>
      </c>
      <c r="G468" s="1">
        <f>F468+E468</f>
        <v>0</v>
      </c>
    </row>
    <row r="469" spans="1:7" x14ac:dyDescent="0.25">
      <c r="A469" s="13" t="s">
        <v>3384</v>
      </c>
      <c r="C469" s="13" t="s">
        <v>3385</v>
      </c>
      <c r="E469" s="1">
        <f>IF(D469="F",0,IFERROR(IF(MATCH($B469,routes!A$2:A$398,0),1,0),0)+IFERROR(IF(MATCH($C469,routes!A$2:A$398,0),1,0),0))</f>
        <v>0</v>
      </c>
      <c r="F469" s="1">
        <f>IF(D469="F",IFERROR(IF(MATCH($C469,vracht!A$2:A$394,0),1,0),0),0)</f>
        <v>0</v>
      </c>
      <c r="G469" s="1">
        <f>F469+E469</f>
        <v>0</v>
      </c>
    </row>
    <row r="470" spans="1:7" x14ac:dyDescent="0.25">
      <c r="A470" s="13" t="s">
        <v>3977</v>
      </c>
      <c r="B470" s="13" t="s">
        <v>287</v>
      </c>
      <c r="C470" s="13" t="s">
        <v>1401</v>
      </c>
      <c r="E470" s="1">
        <f>IF(D470="F",0,IFERROR(IF(MATCH($B470,routes!A$2:A$398,0),1,0),0)+IFERROR(IF(MATCH($C470,routes!A$2:A$398,0),1,0),0))</f>
        <v>0</v>
      </c>
      <c r="F470" s="1">
        <f>IF(D470="F",IFERROR(IF(MATCH($C470,vracht!A$2:A$394,0),1,0),0),0)</f>
        <v>0</v>
      </c>
      <c r="G470" s="1">
        <f>F470+E470</f>
        <v>0</v>
      </c>
    </row>
    <row r="471" spans="1:7" x14ac:dyDescent="0.25">
      <c r="A471" s="13" t="s">
        <v>2039</v>
      </c>
      <c r="B471" s="13" t="s">
        <v>2040</v>
      </c>
      <c r="C471" s="13" t="s">
        <v>2041</v>
      </c>
      <c r="E471" s="1">
        <f>IF(D471="F",0,IFERROR(IF(MATCH($B471,routes!A$2:A$398,0),1,0),0)+IFERROR(IF(MATCH($C471,routes!A$2:A$398,0),1,0),0))</f>
        <v>0</v>
      </c>
      <c r="F471" s="1">
        <f>IF(D471="F",IFERROR(IF(MATCH($C471,vracht!A$2:A$394,0),1,0),0),0)</f>
        <v>0</v>
      </c>
      <c r="G471" s="1">
        <f>F471+E471</f>
        <v>0</v>
      </c>
    </row>
    <row r="472" spans="1:7" x14ac:dyDescent="0.25">
      <c r="A472" s="13" t="s">
        <v>1508</v>
      </c>
      <c r="B472" s="13" t="s">
        <v>283</v>
      </c>
      <c r="C472" s="13" t="s">
        <v>1509</v>
      </c>
      <c r="E472" s="1">
        <f>IF(D472="F",0,IFERROR(IF(MATCH($B472,routes!A$2:A$398,0),1,0),0)+IFERROR(IF(MATCH($C472,routes!A$2:A$398,0),1,0),0))</f>
        <v>0</v>
      </c>
      <c r="F472" s="1">
        <f>IF(D472="F",IFERROR(IF(MATCH($C472,vracht!A$2:A$394,0),1,0),0),0)</f>
        <v>0</v>
      </c>
      <c r="G472" s="1">
        <f>F472+E472</f>
        <v>0</v>
      </c>
    </row>
    <row r="473" spans="1:7" x14ac:dyDescent="0.25">
      <c r="A473" s="13" t="s">
        <v>3183</v>
      </c>
      <c r="B473" s="13" t="s">
        <v>3184</v>
      </c>
      <c r="C473" s="13" t="s">
        <v>979</v>
      </c>
      <c r="E473" s="1">
        <f>IF(D473="F",0,IFERROR(IF(MATCH($B473,routes!A$2:A$398,0),1,0),0)+IFERROR(IF(MATCH($C473,routes!A$2:A$398,0),1,0),0))</f>
        <v>0</v>
      </c>
      <c r="F473" s="1">
        <f>IF(D473="F",IFERROR(IF(MATCH($C473,vracht!A$2:A$394,0),1,0),0),0)</f>
        <v>0</v>
      </c>
      <c r="G473" s="1">
        <f>F473+E473</f>
        <v>0</v>
      </c>
    </row>
    <row r="474" spans="1:7" x14ac:dyDescent="0.25">
      <c r="A474" s="13" t="s">
        <v>2057</v>
      </c>
      <c r="C474" s="13" t="s">
        <v>2058</v>
      </c>
      <c r="E474" s="1">
        <f>IF(D474="F",0,IFERROR(IF(MATCH($B474,routes!A$2:A$398,0),1,0),0)+IFERROR(IF(MATCH($C474,routes!A$2:A$398,0),1,0),0))</f>
        <v>0</v>
      </c>
      <c r="F474" s="1">
        <f>IF(D474="F",IFERROR(IF(MATCH($C474,vracht!A$2:A$394,0),1,0),0),0)</f>
        <v>0</v>
      </c>
      <c r="G474" s="1">
        <f>F474+E474</f>
        <v>0</v>
      </c>
    </row>
    <row r="475" spans="1:7" x14ac:dyDescent="0.25">
      <c r="A475" s="13" t="s">
        <v>3885</v>
      </c>
      <c r="C475" s="13" t="s">
        <v>3886</v>
      </c>
      <c r="E475" s="1">
        <f>IF(D475="F",0,IFERROR(IF(MATCH($B475,routes!A$2:A$398,0),1,0),0)+IFERROR(IF(MATCH($C475,routes!A$2:A$398,0),1,0),0))</f>
        <v>0</v>
      </c>
      <c r="F475" s="1">
        <f>IF(D475="F",IFERROR(IF(MATCH($C475,vracht!A$2:A$394,0),1,0),0),0)</f>
        <v>0</v>
      </c>
      <c r="G475" s="1">
        <f>F475+E475</f>
        <v>0</v>
      </c>
    </row>
    <row r="476" spans="1:7" x14ac:dyDescent="0.25">
      <c r="A476" s="13" t="s">
        <v>2500</v>
      </c>
      <c r="B476" s="13" t="s">
        <v>2501</v>
      </c>
      <c r="C476" s="13" t="s">
        <v>2502</v>
      </c>
      <c r="E476" s="1">
        <f>IF(D476="F",0,IFERROR(IF(MATCH($B476,routes!A$2:A$398,0),1,0),0)+IFERROR(IF(MATCH($C476,routes!A$2:A$398,0),1,0),0))</f>
        <v>0</v>
      </c>
      <c r="F476" s="1">
        <f>IF(D476="F",IFERROR(IF(MATCH($C476,vracht!A$2:A$394,0),1,0),0),0)</f>
        <v>0</v>
      </c>
      <c r="G476" s="1">
        <f>F476+E476</f>
        <v>0</v>
      </c>
    </row>
    <row r="477" spans="1:7" x14ac:dyDescent="0.25">
      <c r="A477" s="13" t="s">
        <v>2104</v>
      </c>
      <c r="B477" s="13" t="s">
        <v>269</v>
      </c>
      <c r="C477" s="13" t="s">
        <v>2105</v>
      </c>
      <c r="E477" s="1">
        <f>IF(D477="F",0,IFERROR(IF(MATCH($B477,routes!A$2:A$398,0),1,0),0)+IFERROR(IF(MATCH($C477,routes!A$2:A$398,0),1,0),0))</f>
        <v>0</v>
      </c>
      <c r="F477" s="1">
        <f>IF(D477="F",IFERROR(IF(MATCH($C477,vracht!A$2:A$394,0),1,0),0),0)</f>
        <v>0</v>
      </c>
      <c r="G477" s="1">
        <f>F477+E477</f>
        <v>0</v>
      </c>
    </row>
    <row r="478" spans="1:7" x14ac:dyDescent="0.25">
      <c r="A478" s="13" t="s">
        <v>1510</v>
      </c>
      <c r="B478" s="13" t="s">
        <v>1511</v>
      </c>
      <c r="C478" s="13" t="s">
        <v>1512</v>
      </c>
      <c r="E478" s="1">
        <f>IF(D478="F",0,IFERROR(IF(MATCH($B478,routes!A$2:A$398,0),1,0),0)+IFERROR(IF(MATCH($C478,routes!A$2:A$398,0),1,0),0))</f>
        <v>0</v>
      </c>
      <c r="F478" s="1">
        <f>IF(D478="F",IFERROR(IF(MATCH($C478,vracht!A$2:A$394,0),1,0),0),0)</f>
        <v>0</v>
      </c>
      <c r="G478" s="1">
        <f>F478+E478</f>
        <v>0</v>
      </c>
    </row>
    <row r="479" spans="1:7" x14ac:dyDescent="0.25">
      <c r="A479" s="13" t="s">
        <v>2117</v>
      </c>
      <c r="B479" s="13" t="s">
        <v>2118</v>
      </c>
      <c r="C479" s="13" t="s">
        <v>2119</v>
      </c>
      <c r="E479" s="1">
        <f>IF(D479="F",0,IFERROR(IF(MATCH($B479,routes!A$2:A$398,0),1,0),0)+IFERROR(IF(MATCH($C479,routes!A$2:A$398,0),1,0),0))</f>
        <v>0</v>
      </c>
      <c r="F479" s="1">
        <f>IF(D479="F",IFERROR(IF(MATCH($C479,vracht!A$2:A$394,0),1,0),0),0)</f>
        <v>0</v>
      </c>
      <c r="G479" s="1">
        <f>F479+E479</f>
        <v>0</v>
      </c>
    </row>
    <row r="480" spans="1:7" x14ac:dyDescent="0.25">
      <c r="A480" s="13" t="s">
        <v>3197</v>
      </c>
      <c r="B480" s="13" t="s">
        <v>2122</v>
      </c>
      <c r="C480" s="13" t="s">
        <v>3198</v>
      </c>
      <c r="E480" s="1">
        <f>IF(D480="F",0,IFERROR(IF(MATCH($B480,routes!A$2:A$398,0),1,0),0)+IFERROR(IF(MATCH($C480,routes!A$2:A$398,0),1,0),0))</f>
        <v>0</v>
      </c>
      <c r="F480" s="1">
        <f>IF(D480="F",IFERROR(IF(MATCH($C480,vracht!A$2:A$394,0),1,0),0),0)</f>
        <v>0</v>
      </c>
      <c r="G480" s="1">
        <f>F480+E480</f>
        <v>0</v>
      </c>
    </row>
    <row r="481" spans="1:7" x14ac:dyDescent="0.25">
      <c r="A481" s="13" t="s">
        <v>2075</v>
      </c>
      <c r="B481" s="13" t="s">
        <v>2076</v>
      </c>
      <c r="C481" s="13" t="s">
        <v>2077</v>
      </c>
      <c r="E481" s="1">
        <f>IF(D481="F",0,IFERROR(IF(MATCH($B481,routes!A$2:A$398,0),1,0),0)+IFERROR(IF(MATCH($C481,routes!A$2:A$398,0),1,0),0))</f>
        <v>0</v>
      </c>
      <c r="F481" s="1">
        <f>IF(D481="F",IFERROR(IF(MATCH($C481,vracht!A$2:A$394,0),1,0),0),0)</f>
        <v>0</v>
      </c>
      <c r="G481" s="1">
        <f>F481+E481</f>
        <v>0</v>
      </c>
    </row>
    <row r="482" spans="1:7" x14ac:dyDescent="0.25">
      <c r="A482" s="13" t="s">
        <v>3934</v>
      </c>
      <c r="C482" s="13" t="s">
        <v>3935</v>
      </c>
      <c r="E482" s="1">
        <f>IF(D482="F",0,IFERROR(IF(MATCH($B482,routes!A$2:A$398,0),1,0),0)+IFERROR(IF(MATCH($C482,routes!A$2:A$398,0),1,0),0))</f>
        <v>0</v>
      </c>
      <c r="F482" s="1">
        <f>IF(D482="F",IFERROR(IF(MATCH($C482,vracht!A$2:A$394,0),1,0),0),0)</f>
        <v>0</v>
      </c>
      <c r="G482" s="1">
        <f>F482+E482</f>
        <v>0</v>
      </c>
    </row>
    <row r="483" spans="1:7" x14ac:dyDescent="0.25">
      <c r="A483" s="13" t="s">
        <v>3270</v>
      </c>
      <c r="C483" s="13" t="s">
        <v>3271</v>
      </c>
      <c r="E483" s="1">
        <f>IF(D483="F",0,IFERROR(IF(MATCH($B483,routes!A$2:A$398,0),1,0),0)+IFERROR(IF(MATCH($C483,routes!A$2:A$398,0),1,0),0))</f>
        <v>0</v>
      </c>
      <c r="F483" s="1">
        <f>IF(D483="F",IFERROR(IF(MATCH($C483,vracht!A$2:A$394,0),1,0),0),0)</f>
        <v>0</v>
      </c>
      <c r="G483" s="1">
        <f>F483+E483</f>
        <v>0</v>
      </c>
    </row>
    <row r="484" spans="1:7" x14ac:dyDescent="0.25">
      <c r="A484" s="13" t="s">
        <v>3397</v>
      </c>
      <c r="C484" s="13" t="s">
        <v>3398</v>
      </c>
      <c r="E484" s="1">
        <f>IF(D484="F",0,IFERROR(IF(MATCH($B484,routes!A$2:A$398,0),1,0),0)+IFERROR(IF(MATCH($C484,routes!A$2:A$398,0),1,0),0))</f>
        <v>0</v>
      </c>
      <c r="F484" s="1">
        <f>IF(D484="F",IFERROR(IF(MATCH($C484,vracht!A$2:A$394,0),1,0),0),0)</f>
        <v>0</v>
      </c>
      <c r="G484" s="1">
        <f>F484+E484</f>
        <v>0</v>
      </c>
    </row>
    <row r="485" spans="1:7" x14ac:dyDescent="0.25">
      <c r="A485" s="13" t="s">
        <v>3390</v>
      </c>
      <c r="B485" s="13" t="s">
        <v>2094</v>
      </c>
      <c r="C485" s="13" t="s">
        <v>3391</v>
      </c>
      <c r="E485" s="1">
        <f>IF(D485="F",0,IFERROR(IF(MATCH($B485,routes!A$2:A$398,0),1,0),0)+IFERROR(IF(MATCH($C485,routes!A$2:A$398,0),1,0),0))</f>
        <v>0</v>
      </c>
      <c r="F485" s="1">
        <f>IF(D485="F",IFERROR(IF(MATCH($C485,vracht!A$2:A$394,0),1,0),0),0)</f>
        <v>0</v>
      </c>
      <c r="G485" s="1">
        <f>F485+E485</f>
        <v>0</v>
      </c>
    </row>
    <row r="486" spans="1:7" x14ac:dyDescent="0.25">
      <c r="A486" s="13" t="s">
        <v>2401</v>
      </c>
      <c r="B486" s="13" t="s">
        <v>382</v>
      </c>
      <c r="C486" s="13" t="s">
        <v>2402</v>
      </c>
      <c r="D486" s="13" t="s">
        <v>4417</v>
      </c>
      <c r="E486" s="1">
        <f>IF(D486="F",0,IFERROR(IF(MATCH($B486,routes!A$2:A$398,0),1,0),0)+IFERROR(IF(MATCH($C486,routes!A$2:A$398,0),1,0),0))</f>
        <v>0</v>
      </c>
      <c r="F486" s="1">
        <f>IF(D486="F",IFERROR(IF(MATCH($C486,vracht!A$2:A$394,0),1,0),0),0)</f>
        <v>1</v>
      </c>
      <c r="G486" s="1">
        <f>F486+E486</f>
        <v>1</v>
      </c>
    </row>
    <row r="487" spans="1:7" x14ac:dyDescent="0.25">
      <c r="A487" s="13" t="s">
        <v>3525</v>
      </c>
      <c r="B487" s="13" t="s">
        <v>1621</v>
      </c>
      <c r="C487" s="13" t="s">
        <v>3526</v>
      </c>
      <c r="E487" s="1">
        <f>IF(D487="F",0,IFERROR(IF(MATCH($B487,routes!A$2:A$398,0),1,0),0)+IFERROR(IF(MATCH($C487,routes!A$2:A$398,0),1,0),0))</f>
        <v>0</v>
      </c>
      <c r="F487" s="1">
        <f>IF(D487="F",IFERROR(IF(MATCH($C487,vracht!A$2:A$394,0),1,0),0),0)</f>
        <v>0</v>
      </c>
      <c r="G487" s="1">
        <f>F487+E487</f>
        <v>0</v>
      </c>
    </row>
    <row r="488" spans="1:7" x14ac:dyDescent="0.25">
      <c r="A488" s="13" t="s">
        <v>2115</v>
      </c>
      <c r="C488" s="13" t="s">
        <v>2116</v>
      </c>
      <c r="E488" s="1">
        <f>IF(D488="F",0,IFERROR(IF(MATCH($B488,routes!A$2:A$398,0),1,0),0)+IFERROR(IF(MATCH($C488,routes!A$2:A$398,0),1,0),0))</f>
        <v>0</v>
      </c>
      <c r="F488" s="1">
        <f>IF(D488="F",IFERROR(IF(MATCH($C488,vracht!A$2:A$394,0),1,0),0),0)</f>
        <v>0</v>
      </c>
      <c r="G488" s="1">
        <f>F488+E488</f>
        <v>0</v>
      </c>
    </row>
    <row r="489" spans="1:7" x14ac:dyDescent="0.25">
      <c r="A489" s="13" t="s">
        <v>2085</v>
      </c>
      <c r="B489" s="13" t="s">
        <v>2086</v>
      </c>
      <c r="C489" s="13" t="s">
        <v>2087</v>
      </c>
      <c r="E489" s="1">
        <f>IF(D489="F",0,IFERROR(IF(MATCH($B489,routes!A$2:A$398,0),1,0),0)+IFERROR(IF(MATCH($C489,routes!A$2:A$398,0),1,0),0))</f>
        <v>0</v>
      </c>
      <c r="F489" s="1">
        <f>IF(D489="F",IFERROR(IF(MATCH($C489,vracht!A$2:A$394,0),1,0),0),0)</f>
        <v>0</v>
      </c>
      <c r="G489" s="1">
        <f>F489+E489</f>
        <v>0</v>
      </c>
    </row>
    <row r="490" spans="1:7" x14ac:dyDescent="0.25">
      <c r="A490" s="13" t="s">
        <v>2120</v>
      </c>
      <c r="C490" s="13" t="s">
        <v>2121</v>
      </c>
      <c r="E490" s="1">
        <f>IF(D490="F",0,IFERROR(IF(MATCH($B490,routes!A$2:A$398,0),1,0),0)+IFERROR(IF(MATCH($C490,routes!A$2:A$398,0),1,0),0))</f>
        <v>0</v>
      </c>
      <c r="F490" s="1">
        <f>IF(D490="F",IFERROR(IF(MATCH($C490,vracht!A$2:A$394,0),1,0),0),0)</f>
        <v>0</v>
      </c>
      <c r="G490" s="1">
        <f>F490+E490</f>
        <v>0</v>
      </c>
    </row>
    <row r="491" spans="1:7" x14ac:dyDescent="0.25">
      <c r="A491" s="13" t="s">
        <v>3188</v>
      </c>
      <c r="B491" s="13" t="s">
        <v>447</v>
      </c>
      <c r="C491" s="13" t="s">
        <v>3189</v>
      </c>
      <c r="E491" s="1">
        <f>IF(D491="F",0,IFERROR(IF(MATCH($B491,routes!A$2:A$398,0),1,0),0)+IFERROR(IF(MATCH($C491,routes!A$2:A$398,0),1,0),0))</f>
        <v>0</v>
      </c>
      <c r="F491" s="1">
        <f>IF(D491="F",IFERROR(IF(MATCH($C491,vracht!A$2:A$394,0),1,0),0),0)</f>
        <v>0</v>
      </c>
      <c r="G491" s="1">
        <f>F491+E491</f>
        <v>0</v>
      </c>
    </row>
    <row r="492" spans="1:7" x14ac:dyDescent="0.25">
      <c r="A492" s="13" t="s">
        <v>2095</v>
      </c>
      <c r="B492" s="13" t="s">
        <v>2096</v>
      </c>
      <c r="C492" s="13" t="s">
        <v>2097</v>
      </c>
      <c r="E492" s="1">
        <f>IF(D492="F",0,IFERROR(IF(MATCH($B492,routes!A$2:A$398,0),1,0),0)+IFERROR(IF(MATCH($C492,routes!A$2:A$398,0),1,0),0))</f>
        <v>0</v>
      </c>
      <c r="F492" s="1">
        <f>IF(D492="F",IFERROR(IF(MATCH($C492,vracht!A$2:A$394,0),1,0),0),0)</f>
        <v>0</v>
      </c>
      <c r="G492" s="1">
        <f>F492+E492</f>
        <v>0</v>
      </c>
    </row>
    <row r="493" spans="1:7" x14ac:dyDescent="0.25">
      <c r="A493" s="13" t="s">
        <v>1059</v>
      </c>
      <c r="B493" s="13" t="s">
        <v>1058</v>
      </c>
      <c r="C493" s="13" t="s">
        <v>2080</v>
      </c>
      <c r="E493" s="1">
        <f>IF(D493="F",0,IFERROR(IF(MATCH($B493,routes!A$2:A$398,0),1,0),0)+IFERROR(IF(MATCH($C493,routes!A$2:A$398,0),1,0),0))</f>
        <v>1</v>
      </c>
      <c r="F493" s="1">
        <f>IF(D493="F",IFERROR(IF(MATCH($C493,vracht!A$2:A$394,0),1,0),0),0)</f>
        <v>0</v>
      </c>
      <c r="G493" s="1">
        <f>F493+E493</f>
        <v>1</v>
      </c>
    </row>
    <row r="494" spans="1:7" x14ac:dyDescent="0.25">
      <c r="A494" s="13" t="s">
        <v>3350</v>
      </c>
      <c r="B494" s="13" t="s">
        <v>532</v>
      </c>
      <c r="C494" s="13" t="s">
        <v>3351</v>
      </c>
      <c r="E494" s="1">
        <f>IF(D494="F",0,IFERROR(IF(MATCH($B494,routes!A$2:A$398,0),1,0),0)+IFERROR(IF(MATCH($C494,routes!A$2:A$398,0),1,0),0))</f>
        <v>0</v>
      </c>
      <c r="F494" s="1">
        <f>IF(D494="F",IFERROR(IF(MATCH($C494,vracht!A$2:A$394,0),1,0),0),0)</f>
        <v>0</v>
      </c>
      <c r="G494" s="1">
        <f>F494+E494</f>
        <v>0</v>
      </c>
    </row>
    <row r="495" spans="1:7" x14ac:dyDescent="0.25">
      <c r="A495" s="13" t="s">
        <v>1514</v>
      </c>
      <c r="B495" s="13" t="s">
        <v>1515</v>
      </c>
      <c r="C495" s="13" t="s">
        <v>1516</v>
      </c>
      <c r="E495" s="1">
        <f>IF(D495="F",0,IFERROR(IF(MATCH($B495,routes!A$2:A$398,0),1,0),0)+IFERROR(IF(MATCH($C495,routes!A$2:A$398,0),1,0),0))</f>
        <v>0</v>
      </c>
      <c r="F495" s="1">
        <f>IF(D495="F",IFERROR(IF(MATCH($C495,vracht!A$2:A$394,0),1,0),0),0)</f>
        <v>0</v>
      </c>
      <c r="G495" s="1">
        <f>F495+E495</f>
        <v>0</v>
      </c>
    </row>
    <row r="496" spans="1:7" x14ac:dyDescent="0.25">
      <c r="A496" s="13" t="s">
        <v>2101</v>
      </c>
      <c r="B496" s="13" t="s">
        <v>2079</v>
      </c>
      <c r="C496" s="13" t="s">
        <v>2102</v>
      </c>
      <c r="E496" s="1">
        <f>IF(D496="F",0,IFERROR(IF(MATCH($B496,routes!A$2:A$398,0),1,0),0)+IFERROR(IF(MATCH($C496,routes!A$2:A$398,0),1,0),0))</f>
        <v>0</v>
      </c>
      <c r="F496" s="1">
        <f>IF(D496="F",IFERROR(IF(MATCH($C496,vracht!A$2:A$394,0),1,0),0),0)</f>
        <v>0</v>
      </c>
      <c r="G496" s="1">
        <f>F496+E496</f>
        <v>0</v>
      </c>
    </row>
    <row r="497" spans="1:7" x14ac:dyDescent="0.25">
      <c r="A497" s="13" t="s">
        <v>2108</v>
      </c>
      <c r="B497" s="13" t="s">
        <v>2109</v>
      </c>
      <c r="C497" s="13" t="s">
        <v>240</v>
      </c>
      <c r="E497" s="1">
        <f>IF(D497="F",0,IFERROR(IF(MATCH($B497,routes!A$2:A$398,0),1,0),0)+IFERROR(IF(MATCH($C497,routes!A$2:A$398,0),1,0),0))</f>
        <v>0</v>
      </c>
      <c r="F497" s="1">
        <f>IF(D497="F",IFERROR(IF(MATCH($C497,vracht!A$2:A$394,0),1,0),0),0)</f>
        <v>0</v>
      </c>
      <c r="G497" s="1">
        <f>F497+E497</f>
        <v>0</v>
      </c>
    </row>
    <row r="498" spans="1:7" x14ac:dyDescent="0.25">
      <c r="A498" s="13" t="s">
        <v>1644</v>
      </c>
      <c r="B498" s="13" t="s">
        <v>1645</v>
      </c>
      <c r="C498" s="13" t="s">
        <v>1646</v>
      </c>
      <c r="E498" s="1">
        <f>IF(D498="F",0,IFERROR(IF(MATCH($B498,routes!A$2:A$398,0),1,0),0)+IFERROR(IF(MATCH($C498,routes!A$2:A$398,0),1,0),0))</f>
        <v>0</v>
      </c>
      <c r="F498" s="1">
        <f>IF(D498="F",IFERROR(IF(MATCH($C498,vracht!A$2:A$394,0),1,0),0),0)</f>
        <v>0</v>
      </c>
      <c r="G498" s="1">
        <f>F498+E498</f>
        <v>0</v>
      </c>
    </row>
    <row r="499" spans="1:7" x14ac:dyDescent="0.25">
      <c r="A499" s="13" t="s">
        <v>3980</v>
      </c>
      <c r="B499" s="13" t="s">
        <v>1814</v>
      </c>
      <c r="C499" s="13" t="s">
        <v>2103</v>
      </c>
      <c r="E499" s="1">
        <f>IF(D499="F",0,IFERROR(IF(MATCH($B499,routes!A$2:A$398,0),1,0),0)+IFERROR(IF(MATCH($C499,routes!A$2:A$398,0),1,0),0))</f>
        <v>0</v>
      </c>
      <c r="F499" s="1">
        <f>IF(D499="F",IFERROR(IF(MATCH($C499,vracht!A$2:A$394,0),1,0),0),0)</f>
        <v>0</v>
      </c>
      <c r="G499" s="1">
        <f>F499+E499</f>
        <v>0</v>
      </c>
    </row>
    <row r="500" spans="1:7" x14ac:dyDescent="0.25">
      <c r="A500" s="13" t="s">
        <v>3146</v>
      </c>
      <c r="B500" s="13" t="s">
        <v>3147</v>
      </c>
      <c r="C500" s="13" t="s">
        <v>3148</v>
      </c>
      <c r="E500" s="1">
        <f>IF(D500="F",0,IFERROR(IF(MATCH($B500,routes!A$2:A$398,0),1,0),0)+IFERROR(IF(MATCH($C500,routes!A$2:A$398,0),1,0),0))</f>
        <v>0</v>
      </c>
      <c r="F500" s="1">
        <f>IF(D500="F",IFERROR(IF(MATCH($C500,vracht!A$2:A$394,0),1,0),0),0)</f>
        <v>0</v>
      </c>
      <c r="G500" s="1">
        <f>F500+E500</f>
        <v>0</v>
      </c>
    </row>
    <row r="501" spans="1:7" x14ac:dyDescent="0.25">
      <c r="A501" s="13" t="s">
        <v>2088</v>
      </c>
      <c r="B501" s="13" t="s">
        <v>2089</v>
      </c>
      <c r="C501" s="13" t="s">
        <v>2090</v>
      </c>
      <c r="E501" s="1">
        <f>IF(D501="F",0,IFERROR(IF(MATCH($B501,routes!A$2:A$398,0),1,0),0)+IFERROR(IF(MATCH($C501,routes!A$2:A$398,0),1,0),0))</f>
        <v>0</v>
      </c>
      <c r="F501" s="1">
        <f>IF(D501="F",IFERROR(IF(MATCH($C501,vracht!A$2:A$394,0),1,0),0),0)</f>
        <v>0</v>
      </c>
      <c r="G501" s="1">
        <f>F501+E501</f>
        <v>0</v>
      </c>
    </row>
    <row r="502" spans="1:7" x14ac:dyDescent="0.25">
      <c r="A502" s="13" t="s">
        <v>3867</v>
      </c>
      <c r="C502" s="13" t="s">
        <v>3868</v>
      </c>
      <c r="E502" s="1">
        <f>IF(D502="F",0,IFERROR(IF(MATCH($B502,routes!A$2:A$398,0),1,0),0)+IFERROR(IF(MATCH($C502,routes!A$2:A$398,0),1,0),0))</f>
        <v>0</v>
      </c>
      <c r="F502" s="1">
        <f>IF(D502="F",IFERROR(IF(MATCH($C502,vracht!A$2:A$394,0),1,0),0),0)</f>
        <v>0</v>
      </c>
      <c r="G502" s="1">
        <f>F502+E502</f>
        <v>0</v>
      </c>
    </row>
    <row r="503" spans="1:7" x14ac:dyDescent="0.25">
      <c r="A503" s="13" t="s">
        <v>3706</v>
      </c>
      <c r="C503" s="13" t="s">
        <v>3707</v>
      </c>
      <c r="E503" s="1">
        <f>IF(D503="F",0,IFERROR(IF(MATCH($B503,routes!A$2:A$398,0),1,0),0)+IFERROR(IF(MATCH($C503,routes!A$2:A$398,0),1,0),0))</f>
        <v>0</v>
      </c>
      <c r="F503" s="1">
        <f>IF(D503="F",IFERROR(IF(MATCH($C503,vracht!A$2:A$394,0),1,0),0),0)</f>
        <v>0</v>
      </c>
      <c r="G503" s="1">
        <f>F503+E503</f>
        <v>0</v>
      </c>
    </row>
    <row r="504" spans="1:7" x14ac:dyDescent="0.25">
      <c r="A504" s="13" t="s">
        <v>2098</v>
      </c>
      <c r="B504" s="13" t="s">
        <v>1195</v>
      </c>
      <c r="C504" s="13" t="s">
        <v>2099</v>
      </c>
      <c r="E504" s="1">
        <f>IF(D504="F",0,IFERROR(IF(MATCH($B504,routes!A$2:A$398,0),1,0),0)+IFERROR(IF(MATCH($C504,routes!A$2:A$398,0),1,0),0))</f>
        <v>0</v>
      </c>
      <c r="F504" s="1">
        <f>IF(D504="F",IFERROR(IF(MATCH($C504,vracht!A$2:A$394,0),1,0),0),0)</f>
        <v>0</v>
      </c>
      <c r="G504" s="1">
        <f>F504+E504</f>
        <v>0</v>
      </c>
    </row>
    <row r="505" spans="1:7" x14ac:dyDescent="0.25">
      <c r="A505" s="13" t="s">
        <v>1518</v>
      </c>
      <c r="B505" s="13" t="s">
        <v>1519</v>
      </c>
      <c r="C505" s="13" t="s">
        <v>1520</v>
      </c>
      <c r="E505" s="1">
        <f>IF(D505="F",0,IFERROR(IF(MATCH($B505,routes!A$2:A$398,0),1,0),0)+IFERROR(IF(MATCH($C505,routes!A$2:A$398,0),1,0),0))</f>
        <v>0</v>
      </c>
      <c r="F505" s="1">
        <f>IF(D505="F",IFERROR(IF(MATCH($C505,vracht!A$2:A$394,0),1,0),0),0)</f>
        <v>0</v>
      </c>
      <c r="G505" s="1">
        <f>F505+E505</f>
        <v>0</v>
      </c>
    </row>
    <row r="506" spans="1:7" x14ac:dyDescent="0.25">
      <c r="A506" s="13" t="s">
        <v>2055</v>
      </c>
      <c r="B506" s="13" t="s">
        <v>516</v>
      </c>
      <c r="C506" s="13" t="s">
        <v>2056</v>
      </c>
      <c r="E506" s="1">
        <f>IF(D506="F",0,IFERROR(IF(MATCH($B506,routes!A$2:A$398,0),1,0),0)+IFERROR(IF(MATCH($C506,routes!A$2:A$398,0),1,0),0))</f>
        <v>0</v>
      </c>
      <c r="F506" s="1">
        <f>IF(D506="F",IFERROR(IF(MATCH($C506,vracht!A$2:A$394,0),1,0),0),0)</f>
        <v>0</v>
      </c>
      <c r="G506" s="1">
        <f>F506+E506</f>
        <v>0</v>
      </c>
    </row>
    <row r="507" spans="1:7" x14ac:dyDescent="0.25">
      <c r="A507" s="13" t="s">
        <v>1521</v>
      </c>
      <c r="B507" s="13" t="s">
        <v>1522</v>
      </c>
      <c r="C507" s="13" t="s">
        <v>1523</v>
      </c>
      <c r="E507" s="1">
        <f>IF(D507="F",0,IFERROR(IF(MATCH($B507,routes!A$2:A$398,0),1,0),0)+IFERROR(IF(MATCH($C507,routes!A$2:A$398,0),1,0),0))</f>
        <v>0</v>
      </c>
      <c r="F507" s="1">
        <f>IF(D507="F",IFERROR(IF(MATCH($C507,vracht!A$2:A$394,0),1,0),0),0)</f>
        <v>0</v>
      </c>
      <c r="G507" s="1">
        <f>F507+E507</f>
        <v>0</v>
      </c>
    </row>
    <row r="508" spans="1:7" x14ac:dyDescent="0.25">
      <c r="A508" s="13" t="s">
        <v>1524</v>
      </c>
      <c r="B508" s="13" t="s">
        <v>1525</v>
      </c>
      <c r="C508" s="13" t="s">
        <v>1526</v>
      </c>
      <c r="E508" s="1">
        <f>IF(D508="F",0,IFERROR(IF(MATCH($B508,routes!A$2:A$398,0),1,0),0)+IFERROR(IF(MATCH($C508,routes!A$2:A$398,0),1,0),0))</f>
        <v>0</v>
      </c>
      <c r="F508" s="1">
        <f>IF(D508="F",IFERROR(IF(MATCH($C508,vracht!A$2:A$394,0),1,0),0),0)</f>
        <v>0</v>
      </c>
      <c r="G508" s="1">
        <f>F508+E508</f>
        <v>0</v>
      </c>
    </row>
    <row r="509" spans="1:7" x14ac:dyDescent="0.25">
      <c r="A509" s="13" t="s">
        <v>2091</v>
      </c>
      <c r="B509" s="13" t="s">
        <v>2092</v>
      </c>
      <c r="C509" s="13" t="s">
        <v>2093</v>
      </c>
      <c r="E509" s="1">
        <f>IF(D509="F",0,IFERROR(IF(MATCH($B509,routes!A$2:A$398,0),1,0),0)+IFERROR(IF(MATCH($C509,routes!A$2:A$398,0),1,0),0))</f>
        <v>0</v>
      </c>
      <c r="F509" s="1">
        <f>IF(D509="F",IFERROR(IF(MATCH($C509,vracht!A$2:A$394,0),1,0),0),0)</f>
        <v>0</v>
      </c>
      <c r="G509" s="1">
        <f>F509+E509</f>
        <v>0</v>
      </c>
    </row>
    <row r="510" spans="1:7" x14ac:dyDescent="0.25">
      <c r="A510" s="13" t="s">
        <v>3008</v>
      </c>
      <c r="B510" s="13" t="s">
        <v>3009</v>
      </c>
      <c r="C510" s="13" t="s">
        <v>3010</v>
      </c>
      <c r="E510" s="1">
        <f>IF(D510="F",0,IFERROR(IF(MATCH($B510,routes!A$2:A$398,0),1,0),0)+IFERROR(IF(MATCH($C510,routes!A$2:A$398,0),1,0),0))</f>
        <v>0</v>
      </c>
      <c r="F510" s="1">
        <f>IF(D510="F",IFERROR(IF(MATCH($C510,vracht!A$2:A$394,0),1,0),0),0)</f>
        <v>0</v>
      </c>
      <c r="G510" s="1">
        <f>F510+E510</f>
        <v>0</v>
      </c>
    </row>
    <row r="511" spans="1:7" x14ac:dyDescent="0.25">
      <c r="A511" s="13" t="s">
        <v>2081</v>
      </c>
      <c r="B511" s="13" t="s">
        <v>1137</v>
      </c>
      <c r="C511" s="13" t="s">
        <v>2082</v>
      </c>
      <c r="E511" s="1">
        <f>IF(D511="F",0,IFERROR(IF(MATCH($B511,routes!A$2:A$398,0),1,0),0)+IFERROR(IF(MATCH($C511,routes!A$2:A$398,0),1,0),0))</f>
        <v>0</v>
      </c>
      <c r="F511" s="1">
        <f>IF(D511="F",IFERROR(IF(MATCH($C511,vracht!A$2:A$394,0),1,0),0),0)</f>
        <v>0</v>
      </c>
      <c r="G511" s="1">
        <f>F511+E511</f>
        <v>0</v>
      </c>
    </row>
    <row r="512" spans="1:7" x14ac:dyDescent="0.25">
      <c r="A512" s="13" t="s">
        <v>3643</v>
      </c>
      <c r="B512" s="13" t="s">
        <v>3644</v>
      </c>
      <c r="C512" s="13" t="s">
        <v>3645</v>
      </c>
      <c r="E512" s="1">
        <f>IF(D512="F",0,IFERROR(IF(MATCH($B512,routes!A$2:A$398,0),1,0),0)+IFERROR(IF(MATCH($C512,routes!A$2:A$398,0),1,0),0))</f>
        <v>0</v>
      </c>
      <c r="F512" s="1">
        <f>IF(D512="F",IFERROR(IF(MATCH($C512,vracht!A$2:A$394,0),1,0),0),0)</f>
        <v>0</v>
      </c>
      <c r="G512" s="1">
        <f>F512+E512</f>
        <v>0</v>
      </c>
    </row>
    <row r="513" spans="1:7" x14ac:dyDescent="0.25">
      <c r="A513" s="13" t="s">
        <v>2123</v>
      </c>
      <c r="B513" s="13" t="s">
        <v>2124</v>
      </c>
      <c r="C513" s="13" t="s">
        <v>2125</v>
      </c>
      <c r="E513" s="1">
        <f>IF(D513="F",0,IFERROR(IF(MATCH($B513,routes!A$2:A$398,0),1,0),0)+IFERROR(IF(MATCH($C513,routes!A$2:A$398,0),1,0),0))</f>
        <v>0</v>
      </c>
      <c r="F513" s="1">
        <f>IF(D513="F",IFERROR(IF(MATCH($C513,vracht!A$2:A$394,0),1,0),0),0)</f>
        <v>0</v>
      </c>
      <c r="G513" s="1">
        <f>F513+E513</f>
        <v>0</v>
      </c>
    </row>
    <row r="514" spans="1:7" x14ac:dyDescent="0.25">
      <c r="A514" s="13" t="s">
        <v>2140</v>
      </c>
      <c r="B514" s="13" t="s">
        <v>2141</v>
      </c>
      <c r="C514" s="13" t="s">
        <v>2142</v>
      </c>
      <c r="E514" s="1">
        <f>IF(D514="F",0,IFERROR(IF(MATCH($B514,routes!A$2:A$398,0),1,0),0)+IFERROR(IF(MATCH($C514,routes!A$2:A$398,0),1,0),0))</f>
        <v>0</v>
      </c>
      <c r="F514" s="1">
        <f>IF(D514="F",IFERROR(IF(MATCH($C514,vracht!A$2:A$394,0),1,0),0),0)</f>
        <v>0</v>
      </c>
      <c r="G514" s="1">
        <f>F514+E514</f>
        <v>0</v>
      </c>
    </row>
    <row r="515" spans="1:7" x14ac:dyDescent="0.25">
      <c r="A515" s="13" t="s">
        <v>2129</v>
      </c>
      <c r="B515" s="13" t="s">
        <v>2130</v>
      </c>
      <c r="C515" s="13" t="s">
        <v>94</v>
      </c>
      <c r="E515" s="1">
        <f>IF(D515="F",0,IFERROR(IF(MATCH($B515,routes!A$2:A$398,0),1,0),0)+IFERROR(IF(MATCH($C515,routes!A$2:A$398,0),1,0),0))</f>
        <v>0</v>
      </c>
      <c r="F515" s="1">
        <f>IF(D515="F",IFERROR(IF(MATCH($C515,vracht!A$2:A$394,0),1,0),0),0)</f>
        <v>0</v>
      </c>
      <c r="G515" s="1">
        <f>F515+E515</f>
        <v>0</v>
      </c>
    </row>
    <row r="516" spans="1:7" x14ac:dyDescent="0.25">
      <c r="A516" s="13" t="s">
        <v>3656</v>
      </c>
      <c r="C516" s="13" t="s">
        <v>3657</v>
      </c>
      <c r="E516" s="1">
        <f>IF(D516="F",0,IFERROR(IF(MATCH($B516,routes!A$2:A$398,0),1,0),0)+IFERROR(IF(MATCH($C516,routes!A$2:A$398,0),1,0),0))</f>
        <v>0</v>
      </c>
      <c r="F516" s="1">
        <f>IF(D516="F",IFERROR(IF(MATCH($C516,vracht!A$2:A$394,0),1,0),0),0)</f>
        <v>0</v>
      </c>
      <c r="G516" s="1">
        <f>F516+E516</f>
        <v>0</v>
      </c>
    </row>
    <row r="517" spans="1:7" x14ac:dyDescent="0.25">
      <c r="A517" s="13" t="s">
        <v>3812</v>
      </c>
      <c r="C517" s="13" t="s">
        <v>3813</v>
      </c>
      <c r="E517" s="1">
        <f>IF(D517="F",0,IFERROR(IF(MATCH($B517,routes!A$2:A$398,0),1,0),0)+IFERROR(IF(MATCH($C517,routes!A$2:A$398,0),1,0),0))</f>
        <v>0</v>
      </c>
      <c r="F517" s="1">
        <f>IF(D517="F",IFERROR(IF(MATCH($C517,vracht!A$2:A$394,0),1,0),0),0)</f>
        <v>0</v>
      </c>
      <c r="G517" s="1">
        <f>F517+E517</f>
        <v>0</v>
      </c>
    </row>
    <row r="518" spans="1:7" x14ac:dyDescent="0.25">
      <c r="A518" s="13" t="s">
        <v>3671</v>
      </c>
      <c r="C518" s="13" t="s">
        <v>3672</v>
      </c>
      <c r="E518" s="1">
        <f>IF(D518="F",0,IFERROR(IF(MATCH($B518,routes!A$2:A$398,0),1,0),0)+IFERROR(IF(MATCH($C518,routes!A$2:A$398,0),1,0),0))</f>
        <v>0</v>
      </c>
      <c r="F518" s="1">
        <f>IF(D518="F",IFERROR(IF(MATCH($C518,vracht!A$2:A$394,0),1,0),0),0)</f>
        <v>0</v>
      </c>
      <c r="G518" s="1">
        <f>F518+E518</f>
        <v>0</v>
      </c>
    </row>
    <row r="519" spans="1:7" x14ac:dyDescent="0.25">
      <c r="A519" s="13" t="s">
        <v>3282</v>
      </c>
      <c r="B519" s="13" t="s">
        <v>1710</v>
      </c>
      <c r="C519" s="13" t="s">
        <v>3283</v>
      </c>
      <c r="E519" s="1">
        <f>IF(D519="F",0,IFERROR(IF(MATCH($B519,routes!A$2:A$398,0),1,0),0)+IFERROR(IF(MATCH($C519,routes!A$2:A$398,0),1,0),0))</f>
        <v>0</v>
      </c>
      <c r="F519" s="1">
        <f>IF(D519="F",IFERROR(IF(MATCH($C519,vracht!A$2:A$394,0),1,0),0),0)</f>
        <v>0</v>
      </c>
      <c r="G519" s="1">
        <f>F519+E519</f>
        <v>0</v>
      </c>
    </row>
    <row r="520" spans="1:7" x14ac:dyDescent="0.25">
      <c r="A520" s="13" t="s">
        <v>1927</v>
      </c>
      <c r="B520" s="13" t="s">
        <v>1928</v>
      </c>
      <c r="C520" s="13" t="s">
        <v>1929</v>
      </c>
      <c r="E520" s="1">
        <f>IF(D520="F",0,IFERROR(IF(MATCH($B520,routes!A$2:A$398,0),1,0),0)+IFERROR(IF(MATCH($C520,routes!A$2:A$398,0),1,0),0))</f>
        <v>0</v>
      </c>
      <c r="F520" s="1">
        <f>IF(D520="F",IFERROR(IF(MATCH($C520,vracht!A$2:A$394,0),1,0),0),0)</f>
        <v>0</v>
      </c>
      <c r="G520" s="1">
        <f>F520+E520</f>
        <v>0</v>
      </c>
    </row>
    <row r="521" spans="1:7" x14ac:dyDescent="0.25">
      <c r="A521" s="13" t="s">
        <v>2152</v>
      </c>
      <c r="B521" s="13" t="s">
        <v>2153</v>
      </c>
      <c r="C521" s="13" t="s">
        <v>2154</v>
      </c>
      <c r="E521" s="1">
        <f>IF(D521="F",0,IFERROR(IF(MATCH($B521,routes!A$2:A$398,0),1,0),0)+IFERROR(IF(MATCH($C521,routes!A$2:A$398,0),1,0),0))</f>
        <v>0</v>
      </c>
      <c r="F521" s="1">
        <f>IF(D521="F",IFERROR(IF(MATCH($C521,vracht!A$2:A$394,0),1,0),0),0)</f>
        <v>0</v>
      </c>
      <c r="G521" s="1">
        <f>F521+E521</f>
        <v>0</v>
      </c>
    </row>
    <row r="522" spans="1:7" x14ac:dyDescent="0.25">
      <c r="A522" s="13" t="s">
        <v>2161</v>
      </c>
      <c r="B522" s="13" t="s">
        <v>2162</v>
      </c>
      <c r="C522" s="13" t="s">
        <v>2163</v>
      </c>
      <c r="E522" s="1">
        <f>IF(D522="F",0,IFERROR(IF(MATCH($B522,routes!A$2:A$398,0),1,0),0)+IFERROR(IF(MATCH($C522,routes!A$2:A$398,0),1,0),0))</f>
        <v>0</v>
      </c>
      <c r="F522" s="1">
        <f>IF(D522="F",IFERROR(IF(MATCH($C522,vracht!A$2:A$394,0),1,0),0),0)</f>
        <v>0</v>
      </c>
      <c r="G522" s="1">
        <f>F522+E522</f>
        <v>0</v>
      </c>
    </row>
    <row r="523" spans="1:7" x14ac:dyDescent="0.25">
      <c r="A523" s="13" t="s">
        <v>2145</v>
      </c>
      <c r="B523" s="13" t="s">
        <v>2146</v>
      </c>
      <c r="C523" s="13" t="s">
        <v>2147</v>
      </c>
      <c r="E523" s="1">
        <f>IF(D523="F",0,IFERROR(IF(MATCH($B523,routes!A$2:A$398,0),1,0),0)+IFERROR(IF(MATCH($C523,routes!A$2:A$398,0),1,0),0))</f>
        <v>0</v>
      </c>
      <c r="F523" s="1">
        <f>IF(D523="F",IFERROR(IF(MATCH($C523,vracht!A$2:A$394,0),1,0),0),0)</f>
        <v>0</v>
      </c>
      <c r="G523" s="1">
        <f>F523+E523</f>
        <v>0</v>
      </c>
    </row>
    <row r="524" spans="1:7" x14ac:dyDescent="0.25">
      <c r="A524" s="13" t="s">
        <v>2131</v>
      </c>
      <c r="B524" s="13" t="s">
        <v>2132</v>
      </c>
      <c r="C524" s="13" t="s">
        <v>2133</v>
      </c>
      <c r="E524" s="1">
        <f>IF(D524="F",0,IFERROR(IF(MATCH($B524,routes!A$2:A$398,0),1,0),0)+IFERROR(IF(MATCH($C524,routes!A$2:A$398,0),1,0),0))</f>
        <v>0</v>
      </c>
      <c r="F524" s="1">
        <f>IF(D524="F",IFERROR(IF(MATCH($C524,vracht!A$2:A$394,0),1,0),0),0)</f>
        <v>0</v>
      </c>
      <c r="G524" s="1">
        <f>F524+E524</f>
        <v>0</v>
      </c>
    </row>
    <row r="525" spans="1:7" x14ac:dyDescent="0.25">
      <c r="A525" s="13" t="s">
        <v>2173</v>
      </c>
      <c r="B525" s="13" t="s">
        <v>2174</v>
      </c>
      <c r="C525" s="13" t="s">
        <v>2175</v>
      </c>
      <c r="E525" s="1">
        <f>IF(D525="F",0,IFERROR(IF(MATCH($B525,routes!A$2:A$398,0),1,0),0)+IFERROR(IF(MATCH($C525,routes!A$2:A$398,0),1,0),0))</f>
        <v>0</v>
      </c>
      <c r="F525" s="1">
        <f>IF(D525="F",IFERROR(IF(MATCH($C525,vracht!A$2:A$394,0),1,0),0),0)</f>
        <v>0</v>
      </c>
      <c r="G525" s="1">
        <f>F525+E525</f>
        <v>0</v>
      </c>
    </row>
    <row r="526" spans="1:7" x14ac:dyDescent="0.25">
      <c r="A526" s="13" t="s">
        <v>2137</v>
      </c>
      <c r="B526" s="13" t="s">
        <v>2138</v>
      </c>
      <c r="C526" s="13" t="s">
        <v>2139</v>
      </c>
      <c r="E526" s="1">
        <f>IF(D526="F",0,IFERROR(IF(MATCH($B526,routes!A$2:A$398,0),1,0),0)+IFERROR(IF(MATCH($C526,routes!A$2:A$398,0),1,0),0))</f>
        <v>0</v>
      </c>
      <c r="F526" s="1">
        <f>IF(D526="F",IFERROR(IF(MATCH($C526,vracht!A$2:A$394,0),1,0),0),0)</f>
        <v>0</v>
      </c>
      <c r="G526" s="1">
        <f>F526+E526</f>
        <v>0</v>
      </c>
    </row>
    <row r="527" spans="1:7" x14ac:dyDescent="0.25">
      <c r="A527" s="13" t="s">
        <v>2134</v>
      </c>
      <c r="B527" s="13" t="s">
        <v>2135</v>
      </c>
      <c r="C527" s="13" t="s">
        <v>2136</v>
      </c>
      <c r="E527" s="1">
        <f>IF(D527="F",0,IFERROR(IF(MATCH($B527,routes!A$2:A$398,0),1,0),0)+IFERROR(IF(MATCH($C527,routes!A$2:A$398,0),1,0),0))</f>
        <v>0</v>
      </c>
      <c r="F527" s="1">
        <f>IF(D527="F",IFERROR(IF(MATCH($C527,vracht!A$2:A$394,0),1,0),0),0)</f>
        <v>0</v>
      </c>
      <c r="G527" s="1">
        <f>F527+E527</f>
        <v>0</v>
      </c>
    </row>
    <row r="528" spans="1:7" x14ac:dyDescent="0.25">
      <c r="A528" s="13" t="s">
        <v>2551</v>
      </c>
      <c r="C528" s="13" t="s">
        <v>2552</v>
      </c>
      <c r="E528" s="1">
        <f>IF(D528="F",0,IFERROR(IF(MATCH($B528,routes!A$2:A$398,0),1,0),0)+IFERROR(IF(MATCH($C528,routes!A$2:A$398,0),1,0),0))</f>
        <v>0</v>
      </c>
      <c r="F528" s="1">
        <f>IF(D528="F",IFERROR(IF(MATCH($C528,vracht!A$2:A$394,0),1,0),0),0)</f>
        <v>0</v>
      </c>
      <c r="G528" s="1">
        <f>F528+E528</f>
        <v>0</v>
      </c>
    </row>
    <row r="529" spans="1:7" x14ac:dyDescent="0.25">
      <c r="A529" s="13" t="s">
        <v>3628</v>
      </c>
      <c r="B529" s="13" t="s">
        <v>2144</v>
      </c>
      <c r="C529" s="13" t="s">
        <v>3629</v>
      </c>
      <c r="E529" s="1">
        <f>IF(D529="F",0,IFERROR(IF(MATCH($B529,routes!A$2:A$398,0),1,0),0)+IFERROR(IF(MATCH($C529,routes!A$2:A$398,0),1,0),0))</f>
        <v>0</v>
      </c>
      <c r="F529" s="1">
        <f>IF(D529="F",IFERROR(IF(MATCH($C529,vracht!A$2:A$394,0),1,0),0),0)</f>
        <v>0</v>
      </c>
      <c r="G529" s="1">
        <f>F529+E529</f>
        <v>0</v>
      </c>
    </row>
    <row r="530" spans="1:7" x14ac:dyDescent="0.25">
      <c r="A530" s="13" t="s">
        <v>3536</v>
      </c>
      <c r="C530" s="13" t="s">
        <v>3537</v>
      </c>
      <c r="E530" s="1">
        <f>IF(D530="F",0,IFERROR(IF(MATCH($B530,routes!A$2:A$398,0),1,0),0)+IFERROR(IF(MATCH($C530,routes!A$2:A$398,0),1,0),0))</f>
        <v>0</v>
      </c>
      <c r="F530" s="1">
        <f>IF(D530="F",IFERROR(IF(MATCH($C530,vracht!A$2:A$394,0),1,0),0),0)</f>
        <v>0</v>
      </c>
      <c r="G530" s="1">
        <f>F530+E530</f>
        <v>0</v>
      </c>
    </row>
    <row r="531" spans="1:7" x14ac:dyDescent="0.25">
      <c r="A531" s="13" t="s">
        <v>3839</v>
      </c>
      <c r="C531" s="13" t="s">
        <v>3840</v>
      </c>
      <c r="E531" s="1">
        <f>IF(D531="F",0,IFERROR(IF(MATCH($B531,routes!A$2:A$398,0),1,0),0)+IFERROR(IF(MATCH($C531,routes!A$2:A$398,0),1,0),0))</f>
        <v>0</v>
      </c>
      <c r="F531" s="1">
        <f>IF(D531="F",IFERROR(IF(MATCH($C531,vracht!A$2:A$394,0),1,0),0),0)</f>
        <v>0</v>
      </c>
      <c r="G531" s="1">
        <f>F531+E531</f>
        <v>0</v>
      </c>
    </row>
    <row r="532" spans="1:7" x14ac:dyDescent="0.25">
      <c r="A532" s="13" t="s">
        <v>2852</v>
      </c>
      <c r="C532" s="13" t="s">
        <v>2853</v>
      </c>
      <c r="E532" s="1">
        <f>IF(D532="F",0,IFERROR(IF(MATCH($B532,routes!A$2:A$398,0),1,0),0)+IFERROR(IF(MATCH($C532,routes!A$2:A$398,0),1,0),0))</f>
        <v>0</v>
      </c>
      <c r="F532" s="1">
        <f>IF(D532="F",IFERROR(IF(MATCH($C532,vracht!A$2:A$394,0),1,0),0),0)</f>
        <v>0</v>
      </c>
      <c r="G532" s="1">
        <f>F532+E532</f>
        <v>0</v>
      </c>
    </row>
    <row r="533" spans="1:7" x14ac:dyDescent="0.25">
      <c r="A533" s="13" t="s">
        <v>3994</v>
      </c>
      <c r="C533" s="13" t="s">
        <v>3746</v>
      </c>
      <c r="E533" s="1">
        <f>IF(D533="F",0,IFERROR(IF(MATCH($B533,routes!A$2:A$398,0),1,0),0)+IFERROR(IF(MATCH($C533,routes!A$2:A$398,0),1,0),0))</f>
        <v>0</v>
      </c>
      <c r="F533" s="1">
        <f>IF(D533="F",IFERROR(IF(MATCH($C533,vracht!A$2:A$394,0),1,0),0),0)</f>
        <v>0</v>
      </c>
      <c r="G533" s="1">
        <f>F533+E533</f>
        <v>0</v>
      </c>
    </row>
    <row r="534" spans="1:7" x14ac:dyDescent="0.25">
      <c r="A534" s="13" t="s">
        <v>2992</v>
      </c>
      <c r="C534" s="13" t="s">
        <v>2993</v>
      </c>
      <c r="E534" s="1">
        <f>IF(D534="F",0,IFERROR(IF(MATCH($B534,routes!A$2:A$398,0),1,0),0)+IFERROR(IF(MATCH($C534,routes!A$2:A$398,0),1,0),0))</f>
        <v>0</v>
      </c>
      <c r="F534" s="1">
        <f>IF(D534="F",IFERROR(IF(MATCH($C534,vracht!A$2:A$394,0),1,0),0),0)</f>
        <v>0</v>
      </c>
      <c r="G534" s="1">
        <f>F534+E534</f>
        <v>0</v>
      </c>
    </row>
    <row r="535" spans="1:7" x14ac:dyDescent="0.25">
      <c r="A535" s="13" t="s">
        <v>462</v>
      </c>
      <c r="B535" s="13" t="s">
        <v>461</v>
      </c>
      <c r="C535" s="13" t="s">
        <v>3042</v>
      </c>
      <c r="E535" s="1">
        <f>IF(D535="F",0,IFERROR(IF(MATCH($B535,routes!A$2:A$398,0),1,0),0)+IFERROR(IF(MATCH($C535,routes!A$2:A$398,0),1,0),0))</f>
        <v>0</v>
      </c>
      <c r="F535" s="1">
        <f>IF(D535="F",IFERROR(IF(MATCH($C535,vracht!A$2:A$394,0),1,0),0),0)</f>
        <v>0</v>
      </c>
      <c r="G535" s="1">
        <f>F535+E535</f>
        <v>0</v>
      </c>
    </row>
    <row r="536" spans="1:7" x14ac:dyDescent="0.25">
      <c r="A536" s="13" t="s">
        <v>2165</v>
      </c>
      <c r="C536" s="13" t="s">
        <v>2166</v>
      </c>
      <c r="E536" s="1">
        <f>IF(D536="F",0,IFERROR(IF(MATCH($B536,routes!A$2:A$398,0),1,0),0)+IFERROR(IF(MATCH($C536,routes!A$2:A$398,0),1,0),0))</f>
        <v>0</v>
      </c>
      <c r="F536" s="1">
        <f>IF(D536="F",IFERROR(IF(MATCH($C536,vracht!A$2:A$394,0),1,0),0),0)</f>
        <v>0</v>
      </c>
      <c r="G536" s="1">
        <f>F536+E536</f>
        <v>0</v>
      </c>
    </row>
    <row r="537" spans="1:7" x14ac:dyDescent="0.25">
      <c r="A537" s="13" t="s">
        <v>3580</v>
      </c>
      <c r="B537" s="13" t="s">
        <v>1353</v>
      </c>
      <c r="C537" s="13" t="s">
        <v>3581</v>
      </c>
      <c r="E537" s="1">
        <f>IF(D537="F",0,IFERROR(IF(MATCH($B537,routes!A$2:A$398,0),1,0),0)+IFERROR(IF(MATCH($C537,routes!A$2:A$398,0),1,0),0))</f>
        <v>0</v>
      </c>
      <c r="F537" s="1">
        <f>IF(D537="F",IFERROR(IF(MATCH($C537,vracht!A$2:A$394,0),1,0),0),0)</f>
        <v>0</v>
      </c>
      <c r="G537" s="1">
        <f>F537+E537</f>
        <v>0</v>
      </c>
    </row>
    <row r="538" spans="1:7" x14ac:dyDescent="0.25">
      <c r="A538" s="13" t="s">
        <v>2178</v>
      </c>
      <c r="B538" s="13" t="s">
        <v>1709</v>
      </c>
      <c r="C538" s="13" t="s">
        <v>2181</v>
      </c>
      <c r="E538" s="1">
        <f>IF(D538="F",0,IFERROR(IF(MATCH($B538,routes!A$2:A$398,0),1,0),0)+IFERROR(IF(MATCH($C538,routes!A$2:A$398,0),1,0),0))</f>
        <v>0</v>
      </c>
      <c r="F538" s="1">
        <f>IF(D538="F",IFERROR(IF(MATCH($C538,vracht!A$2:A$394,0),1,0),0),0)</f>
        <v>0</v>
      </c>
      <c r="G538" s="1">
        <f>F538+E538</f>
        <v>0</v>
      </c>
    </row>
    <row r="539" spans="1:7" x14ac:dyDescent="0.25">
      <c r="A539" s="13" t="s">
        <v>2209</v>
      </c>
      <c r="B539" s="13" t="s">
        <v>2210</v>
      </c>
      <c r="C539" s="13" t="s">
        <v>2211</v>
      </c>
      <c r="E539" s="1">
        <f>IF(D539="F",0,IFERROR(IF(MATCH($B539,routes!A$2:A$398,0),1,0),0)+IFERROR(IF(MATCH($C539,routes!A$2:A$398,0),1,0),0))</f>
        <v>0</v>
      </c>
      <c r="F539" s="1">
        <f>IF(D539="F",IFERROR(IF(MATCH($C539,vracht!A$2:A$394,0),1,0),0),0)</f>
        <v>0</v>
      </c>
      <c r="G539" s="1">
        <f>F539+E539</f>
        <v>0</v>
      </c>
    </row>
    <row r="540" spans="1:7" x14ac:dyDescent="0.25">
      <c r="A540" s="13" t="s">
        <v>2201</v>
      </c>
      <c r="B540" s="13" t="s">
        <v>2202</v>
      </c>
      <c r="C540" s="13" t="s">
        <v>2203</v>
      </c>
      <c r="E540" s="1">
        <f>IF(D540="F",0,IFERROR(IF(MATCH($B540,routes!A$2:A$398,0),1,0),0)+IFERROR(IF(MATCH($C540,routes!A$2:A$398,0),1,0),0))</f>
        <v>0</v>
      </c>
      <c r="F540" s="1">
        <f>IF(D540="F",IFERROR(IF(MATCH($C540,vracht!A$2:A$394,0),1,0),0),0)</f>
        <v>0</v>
      </c>
      <c r="G540" s="1">
        <f>F540+E540</f>
        <v>0</v>
      </c>
    </row>
    <row r="541" spans="1:7" x14ac:dyDescent="0.25">
      <c r="A541" s="13" t="s">
        <v>2229</v>
      </c>
      <c r="B541" s="13" t="s">
        <v>2230</v>
      </c>
      <c r="C541" s="13" t="s">
        <v>2231</v>
      </c>
      <c r="E541" s="1">
        <f>IF(D541="F",0,IFERROR(IF(MATCH($B541,routes!A$2:A$398,0),1,0),0)+IFERROR(IF(MATCH($C541,routes!A$2:A$398,0),1,0),0))</f>
        <v>0</v>
      </c>
      <c r="F541" s="1">
        <f>IF(D541="F",IFERROR(IF(MATCH($C541,vracht!A$2:A$394,0),1,0),0),0)</f>
        <v>0</v>
      </c>
      <c r="G541" s="1">
        <f>F541+E541</f>
        <v>0</v>
      </c>
    </row>
    <row r="542" spans="1:7" x14ac:dyDescent="0.25">
      <c r="A542" s="13" t="s">
        <v>1726</v>
      </c>
      <c r="B542" s="13" t="s">
        <v>1727</v>
      </c>
      <c r="C542" s="13" t="s">
        <v>1728</v>
      </c>
      <c r="E542" s="1">
        <f>IF(D542="F",0,IFERROR(IF(MATCH($B542,routes!A$2:A$398,0),1,0),0)+IFERROR(IF(MATCH($C542,routes!A$2:A$398,0),1,0),0))</f>
        <v>0</v>
      </c>
      <c r="F542" s="1">
        <f>IF(D542="F",IFERROR(IF(MATCH($C542,vracht!A$2:A$394,0),1,0),0),0)</f>
        <v>0</v>
      </c>
      <c r="G542" s="1">
        <f>F542+E542</f>
        <v>0</v>
      </c>
    </row>
    <row r="543" spans="1:7" x14ac:dyDescent="0.25">
      <c r="A543" s="13" t="s">
        <v>2184</v>
      </c>
      <c r="B543" s="13" t="s">
        <v>372</v>
      </c>
      <c r="C543" s="13" t="s">
        <v>2185</v>
      </c>
      <c r="E543" s="1">
        <f>IF(D543="F",0,IFERROR(IF(MATCH($B543,routes!A$2:A$398,0),1,0),0)+IFERROR(IF(MATCH($C543,routes!A$2:A$398,0),1,0),0))</f>
        <v>1</v>
      </c>
      <c r="F543" s="1">
        <f>IF(D543="F",IFERROR(IF(MATCH($C543,vracht!A$2:A$394,0),1,0),0),0)</f>
        <v>0</v>
      </c>
      <c r="G543" s="1">
        <f>F543+E543</f>
        <v>1</v>
      </c>
    </row>
    <row r="544" spans="1:7" x14ac:dyDescent="0.25">
      <c r="A544" s="13" t="s">
        <v>3770</v>
      </c>
      <c r="B544" s="13" t="s">
        <v>3771</v>
      </c>
      <c r="C544" s="13" t="s">
        <v>3772</v>
      </c>
      <c r="E544" s="1">
        <f>IF(D544="F",0,IFERROR(IF(MATCH($B544,routes!A$2:A$398,0),1,0),0)+IFERROR(IF(MATCH($C544,routes!A$2:A$398,0),1,0),0))</f>
        <v>0</v>
      </c>
      <c r="F544" s="1">
        <f>IF(D544="F",IFERROR(IF(MATCH($C544,vracht!A$2:A$394,0),1,0),0),0)</f>
        <v>0</v>
      </c>
      <c r="G544" s="1">
        <f>F544+E544</f>
        <v>0</v>
      </c>
    </row>
    <row r="545" spans="1:7" x14ac:dyDescent="0.25">
      <c r="A545" s="13" t="s">
        <v>2204</v>
      </c>
      <c r="B545" s="13" t="s">
        <v>1168</v>
      </c>
      <c r="C545" s="13" t="s">
        <v>2205</v>
      </c>
      <c r="E545" s="1">
        <f>IF(D545="F",0,IFERROR(IF(MATCH($B545,routes!A$2:A$398,0),1,0),0)+IFERROR(IF(MATCH($C545,routes!A$2:A$398,0),1,0),0))</f>
        <v>0</v>
      </c>
      <c r="F545" s="1">
        <f>IF(D545="F",IFERROR(IF(MATCH($C545,vracht!A$2:A$394,0),1,0),0),0)</f>
        <v>0</v>
      </c>
      <c r="G545" s="1">
        <f>F545+E545</f>
        <v>0</v>
      </c>
    </row>
    <row r="546" spans="1:7" x14ac:dyDescent="0.25">
      <c r="A546" s="13" t="s">
        <v>2188</v>
      </c>
      <c r="B546" s="13" t="s">
        <v>2189</v>
      </c>
      <c r="C546" s="13" t="s">
        <v>2190</v>
      </c>
      <c r="E546" s="1">
        <f>IF(D546="F",0,IFERROR(IF(MATCH($B546,routes!A$2:A$398,0),1,0),0)+IFERROR(IF(MATCH($C546,routes!A$2:A$398,0),1,0),0))</f>
        <v>0</v>
      </c>
      <c r="F546" s="1">
        <f>IF(D546="F",IFERROR(IF(MATCH($C546,vracht!A$2:A$394,0),1,0),0),0)</f>
        <v>0</v>
      </c>
      <c r="G546" s="1">
        <f>F546+E546</f>
        <v>0</v>
      </c>
    </row>
    <row r="547" spans="1:7" x14ac:dyDescent="0.25">
      <c r="A547" s="13" t="s">
        <v>2193</v>
      </c>
      <c r="B547" s="13" t="s">
        <v>418</v>
      </c>
      <c r="C547" s="13" t="s">
        <v>2194</v>
      </c>
      <c r="E547" s="1">
        <f>IF(D547="F",0,IFERROR(IF(MATCH($B547,routes!A$2:A$398,0),1,0),0)+IFERROR(IF(MATCH($C547,routes!A$2:A$398,0),1,0),0))</f>
        <v>0</v>
      </c>
      <c r="F547" s="1">
        <f>IF(D547="F",IFERROR(IF(MATCH($C547,vracht!A$2:A$394,0),1,0),0),0)</f>
        <v>0</v>
      </c>
      <c r="G547" s="1">
        <f>F547+E547</f>
        <v>0</v>
      </c>
    </row>
    <row r="548" spans="1:7" x14ac:dyDescent="0.25">
      <c r="A548" s="13" t="s">
        <v>1740</v>
      </c>
      <c r="B548" s="13" t="s">
        <v>1741</v>
      </c>
      <c r="C548" s="13" t="s">
        <v>1742</v>
      </c>
      <c r="E548" s="1">
        <f>IF(D548="F",0,IFERROR(IF(MATCH($B548,routes!A$2:A$398,0),1,0),0)+IFERROR(IF(MATCH($C548,routes!A$2:A$398,0),1,0),0))</f>
        <v>0</v>
      </c>
      <c r="F548" s="1">
        <f>IF(D548="F",IFERROR(IF(MATCH($C548,vracht!A$2:A$394,0),1,0),0),0)</f>
        <v>0</v>
      </c>
      <c r="G548" s="1">
        <f>F548+E548</f>
        <v>0</v>
      </c>
    </row>
    <row r="549" spans="1:7" x14ac:dyDescent="0.25">
      <c r="A549" s="13" t="s">
        <v>3759</v>
      </c>
      <c r="B549" s="13" t="s">
        <v>3760</v>
      </c>
      <c r="C549" s="13" t="s">
        <v>3761</v>
      </c>
      <c r="E549" s="1">
        <f>IF(D549="F",0,IFERROR(IF(MATCH($B549,routes!A$2:A$398,0),1,0),0)+IFERROR(IF(MATCH($C549,routes!A$2:A$398,0),1,0),0))</f>
        <v>0</v>
      </c>
      <c r="F549" s="1">
        <f>IF(D549="F",IFERROR(IF(MATCH($C549,vracht!A$2:A$394,0),1,0),0),0)</f>
        <v>0</v>
      </c>
      <c r="G549" s="1">
        <f>F549+E549</f>
        <v>0</v>
      </c>
    </row>
    <row r="550" spans="1:7" x14ac:dyDescent="0.25">
      <c r="A550" s="13" t="s">
        <v>3582</v>
      </c>
      <c r="B550" s="13" t="s">
        <v>2106</v>
      </c>
      <c r="C550" s="13" t="s">
        <v>3583</v>
      </c>
      <c r="E550" s="1">
        <f>IF(D550="F",0,IFERROR(IF(MATCH($B550,routes!A$2:A$398,0),1,0),0)+IFERROR(IF(MATCH($C550,routes!A$2:A$398,0),1,0),0))</f>
        <v>0</v>
      </c>
      <c r="F550" s="1">
        <f>IF(D550="F",IFERROR(IF(MATCH($C550,vracht!A$2:A$394,0),1,0),0),0)</f>
        <v>0</v>
      </c>
      <c r="G550" s="1">
        <f>F550+E550</f>
        <v>0</v>
      </c>
    </row>
    <row r="551" spans="1:7" x14ac:dyDescent="0.25">
      <c r="A551" s="13" t="s">
        <v>2198</v>
      </c>
      <c r="B551" s="13" t="s">
        <v>2199</v>
      </c>
      <c r="C551" s="13" t="s">
        <v>2200</v>
      </c>
      <c r="E551" s="1">
        <f>IF(D551="F",0,IFERROR(IF(MATCH($B551,routes!A$2:A$398,0),1,0),0)+IFERROR(IF(MATCH($C551,routes!A$2:A$398,0),1,0),0))</f>
        <v>0</v>
      </c>
      <c r="F551" s="1">
        <f>IF(D551="F",IFERROR(IF(MATCH($C551,vracht!A$2:A$394,0),1,0),0),0)</f>
        <v>0</v>
      </c>
      <c r="G551" s="1">
        <f>F551+E551</f>
        <v>0</v>
      </c>
    </row>
    <row r="552" spans="1:7" x14ac:dyDescent="0.25">
      <c r="A552" s="13" t="s">
        <v>3534</v>
      </c>
      <c r="C552" s="13" t="s">
        <v>3535</v>
      </c>
      <c r="E552" s="1">
        <f>IF(D552="F",0,IFERROR(IF(MATCH($B552,routes!A$2:A$398,0),1,0),0)+IFERROR(IF(MATCH($C552,routes!A$2:A$398,0),1,0),0))</f>
        <v>0</v>
      </c>
      <c r="F552" s="1">
        <f>IF(D552="F",IFERROR(IF(MATCH($C552,vracht!A$2:A$394,0),1,0),0),0)</f>
        <v>0</v>
      </c>
      <c r="G552" s="1">
        <f>F552+E552</f>
        <v>0</v>
      </c>
    </row>
    <row r="553" spans="1:7" x14ac:dyDescent="0.25">
      <c r="A553" s="13" t="s">
        <v>2249</v>
      </c>
      <c r="B553" s="13" t="s">
        <v>2250</v>
      </c>
      <c r="C553" s="13" t="s">
        <v>2107</v>
      </c>
      <c r="E553" s="1">
        <f>IF(D553="F",0,IFERROR(IF(MATCH($B553,routes!A$2:A$398,0),1,0),0)+IFERROR(IF(MATCH($C553,routes!A$2:A$398,0),1,0),0))</f>
        <v>0</v>
      </c>
      <c r="F553" s="1">
        <f>IF(D553="F",IFERROR(IF(MATCH($C553,vracht!A$2:A$394,0),1,0),0),0)</f>
        <v>0</v>
      </c>
      <c r="G553" s="1">
        <f>F553+E553</f>
        <v>0</v>
      </c>
    </row>
    <row r="554" spans="1:7" x14ac:dyDescent="0.25">
      <c r="A554" s="13" t="s">
        <v>2212</v>
      </c>
      <c r="B554" s="13" t="s">
        <v>534</v>
      </c>
      <c r="C554" s="13" t="s">
        <v>2213</v>
      </c>
      <c r="E554" s="1">
        <f>IF(D554="F",0,IFERROR(IF(MATCH($B554,routes!A$2:A$398,0),1,0),0)+IFERROR(IF(MATCH($C554,routes!A$2:A$398,0),1,0),0))</f>
        <v>0</v>
      </c>
      <c r="F554" s="1">
        <f>IF(D554="F",IFERROR(IF(MATCH($C554,vracht!A$2:A$394,0),1,0),0),0)</f>
        <v>0</v>
      </c>
      <c r="G554" s="1">
        <f>F554+E554</f>
        <v>0</v>
      </c>
    </row>
    <row r="555" spans="1:7" x14ac:dyDescent="0.25">
      <c r="A555" s="13" t="s">
        <v>3354</v>
      </c>
      <c r="B555" s="13" t="s">
        <v>1209</v>
      </c>
      <c r="C555" s="13" t="s">
        <v>3355</v>
      </c>
      <c r="E555" s="1">
        <f>IF(D555="F",0,IFERROR(IF(MATCH($B555,routes!A$2:A$398,0),1,0),0)+IFERROR(IF(MATCH($C555,routes!A$2:A$398,0),1,0),0))</f>
        <v>0</v>
      </c>
      <c r="F555" s="1">
        <f>IF(D555="F",IFERROR(IF(MATCH($C555,vracht!A$2:A$394,0),1,0),0),0)</f>
        <v>0</v>
      </c>
      <c r="G555" s="1">
        <f>F555+E555</f>
        <v>0</v>
      </c>
    </row>
    <row r="556" spans="1:7" x14ac:dyDescent="0.25">
      <c r="A556" s="13" t="s">
        <v>3441</v>
      </c>
      <c r="B556" s="13" t="s">
        <v>2038</v>
      </c>
      <c r="C556" s="13" t="s">
        <v>3442</v>
      </c>
      <c r="E556" s="1">
        <f>IF(D556="F",0,IFERROR(IF(MATCH($B556,routes!A$2:A$398,0),1,0),0)+IFERROR(IF(MATCH($C556,routes!A$2:A$398,0),1,0),0))</f>
        <v>0</v>
      </c>
      <c r="F556" s="1">
        <f>IF(D556="F",IFERROR(IF(MATCH($C556,vracht!A$2:A$394,0),1,0),0),0)</f>
        <v>0</v>
      </c>
      <c r="G556" s="1">
        <f>F556+E556</f>
        <v>0</v>
      </c>
    </row>
    <row r="557" spans="1:7" x14ac:dyDescent="0.25">
      <c r="A557" s="13" t="s">
        <v>2224</v>
      </c>
      <c r="B557" s="13" t="s">
        <v>421</v>
      </c>
      <c r="C557" s="13" t="s">
        <v>2225</v>
      </c>
      <c r="E557" s="1">
        <f>IF(D557="F",0,IFERROR(IF(MATCH($B557,routes!A$2:A$398,0),1,0),0)+IFERROR(IF(MATCH($C557,routes!A$2:A$398,0),1,0),0))</f>
        <v>1</v>
      </c>
      <c r="F557" s="1">
        <f>IF(D557="F",IFERROR(IF(MATCH($C557,vracht!A$2:A$394,0),1,0),0),0)</f>
        <v>0</v>
      </c>
      <c r="G557" s="1">
        <f>F557+E557</f>
        <v>1</v>
      </c>
    </row>
    <row r="558" spans="1:7" x14ac:dyDescent="0.25">
      <c r="A558" s="13" t="s">
        <v>4422</v>
      </c>
      <c r="B558" s="13" t="s">
        <v>421</v>
      </c>
      <c r="C558" s="13" t="s">
        <v>2225</v>
      </c>
      <c r="D558" s="13" t="s">
        <v>4417</v>
      </c>
      <c r="E558" s="1">
        <f>IF(D558="F",0,IFERROR(IF(MATCH($B558,routes!A$2:A$398,0),1,0),0)+IFERROR(IF(MATCH($C558,routes!A$2:A$398,0),1,0),0))</f>
        <v>0</v>
      </c>
      <c r="F558" s="1">
        <f>IF(D558="F",IFERROR(IF(MATCH($C558,vracht!A$2:A$394,0),1,0),0),0)</f>
        <v>1</v>
      </c>
      <c r="G558" s="1">
        <f>F558+E558</f>
        <v>1</v>
      </c>
    </row>
    <row r="559" spans="1:7" x14ac:dyDescent="0.25">
      <c r="A559" s="13" t="s">
        <v>2226</v>
      </c>
      <c r="B559" s="13" t="s">
        <v>2227</v>
      </c>
      <c r="C559" s="13" t="s">
        <v>2228</v>
      </c>
      <c r="E559" s="1">
        <f>IF(D559="F",0,IFERROR(IF(MATCH($B559,routes!A$2:A$398,0),1,0),0)+IFERROR(IF(MATCH($C559,routes!A$2:A$398,0),1,0),0))</f>
        <v>0</v>
      </c>
      <c r="F559" s="1">
        <f>IF(D559="F",IFERROR(IF(MATCH($C559,vracht!A$2:A$394,0),1,0),0),0)</f>
        <v>0</v>
      </c>
      <c r="G559" s="1">
        <f>F559+E559</f>
        <v>0</v>
      </c>
    </row>
    <row r="560" spans="1:7" x14ac:dyDescent="0.25">
      <c r="A560" s="13" t="s">
        <v>2323</v>
      </c>
      <c r="B560" s="13" t="s">
        <v>2324</v>
      </c>
      <c r="C560" s="13" t="s">
        <v>2325</v>
      </c>
      <c r="E560" s="1">
        <f>IF(D560="F",0,IFERROR(IF(MATCH($B560,routes!A$2:A$398,0),1,0),0)+IFERROR(IF(MATCH($C560,routes!A$2:A$398,0),1,0),0))</f>
        <v>0</v>
      </c>
      <c r="F560" s="1">
        <f>IF(D560="F",IFERROR(IF(MATCH($C560,vracht!A$2:A$394,0),1,0),0),0)</f>
        <v>0</v>
      </c>
      <c r="G560" s="1">
        <f>F560+E560</f>
        <v>0</v>
      </c>
    </row>
    <row r="561" spans="1:7" x14ac:dyDescent="0.25">
      <c r="A561" s="13" t="s">
        <v>2431</v>
      </c>
      <c r="B561" s="13" t="s">
        <v>2432</v>
      </c>
      <c r="C561" s="13" t="s">
        <v>2433</v>
      </c>
      <c r="E561" s="1">
        <f>IF(D561="F",0,IFERROR(IF(MATCH($B561,routes!A$2:A$398,0),1,0),0)+IFERROR(IF(MATCH($C561,routes!A$2:A$398,0),1,0),0))</f>
        <v>0</v>
      </c>
      <c r="F561" s="1">
        <f>IF(D561="F",IFERROR(IF(MATCH($C561,vracht!A$2:A$394,0),1,0),0),0)</f>
        <v>0</v>
      </c>
      <c r="G561" s="1">
        <f>F561+E561</f>
        <v>0</v>
      </c>
    </row>
    <row r="562" spans="1:7" x14ac:dyDescent="0.25">
      <c r="A562" s="13" t="s">
        <v>2221</v>
      </c>
      <c r="B562" s="13" t="s">
        <v>2222</v>
      </c>
      <c r="C562" s="13" t="s">
        <v>2223</v>
      </c>
      <c r="E562" s="1">
        <f>IF(D562="F",0,IFERROR(IF(MATCH($B562,routes!A$2:A$398,0),1,0),0)+IFERROR(IF(MATCH($C562,routes!A$2:A$398,0),1,0),0))</f>
        <v>0</v>
      </c>
      <c r="F562" s="1">
        <f>IF(D562="F",IFERROR(IF(MATCH($C562,vracht!A$2:A$394,0),1,0),0),0)</f>
        <v>0</v>
      </c>
      <c r="G562" s="1">
        <f>F562+E562</f>
        <v>0</v>
      </c>
    </row>
    <row r="563" spans="1:7" x14ac:dyDescent="0.25">
      <c r="A563" s="13" t="s">
        <v>2245</v>
      </c>
      <c r="B563" s="13" t="s">
        <v>2246</v>
      </c>
      <c r="C563" s="13" t="s">
        <v>2247</v>
      </c>
      <c r="E563" s="1">
        <f>IF(D563="F",0,IFERROR(IF(MATCH($B563,routes!A$2:A$398,0),1,0),0)+IFERROR(IF(MATCH($C563,routes!A$2:A$398,0),1,0),0))</f>
        <v>0</v>
      </c>
      <c r="F563" s="1">
        <f>IF(D563="F",IFERROR(IF(MATCH($C563,vracht!A$2:A$394,0),1,0),0),0)</f>
        <v>0</v>
      </c>
      <c r="G563" s="1">
        <f>F563+E563</f>
        <v>0</v>
      </c>
    </row>
    <row r="564" spans="1:7" x14ac:dyDescent="0.25">
      <c r="A564" s="13" t="s">
        <v>2463</v>
      </c>
      <c r="B564" s="13" t="s">
        <v>419</v>
      </c>
      <c r="C564" s="13" t="s">
        <v>2464</v>
      </c>
      <c r="E564" s="1">
        <f>IF(D564="F",0,IFERROR(IF(MATCH($B564,routes!A$2:A$398,0),1,0),0)+IFERROR(IF(MATCH($C564,routes!A$2:A$398,0),1,0),0))</f>
        <v>0</v>
      </c>
      <c r="F564" s="1">
        <f>IF(D564="F",IFERROR(IF(MATCH($C564,vracht!A$2:A$394,0),1,0),0),0)</f>
        <v>0</v>
      </c>
      <c r="G564" s="1">
        <f>F564+E564</f>
        <v>0</v>
      </c>
    </row>
    <row r="565" spans="1:7" x14ac:dyDescent="0.25">
      <c r="A565" s="13" t="s">
        <v>2241</v>
      </c>
      <c r="B565" s="13" t="s">
        <v>2242</v>
      </c>
      <c r="C565" s="13" t="s">
        <v>2243</v>
      </c>
      <c r="E565" s="1">
        <f>IF(D565="F",0,IFERROR(IF(MATCH($B565,routes!A$2:A$398,0),1,0),0)+IFERROR(IF(MATCH($C565,routes!A$2:A$398,0),1,0),0))</f>
        <v>0</v>
      </c>
      <c r="F565" s="1">
        <f>IF(D565="F",IFERROR(IF(MATCH($C565,vracht!A$2:A$394,0),1,0),0),0)</f>
        <v>0</v>
      </c>
      <c r="G565" s="1">
        <f>F565+E565</f>
        <v>0</v>
      </c>
    </row>
    <row r="566" spans="1:7" x14ac:dyDescent="0.25">
      <c r="A566" s="13" t="s">
        <v>2238</v>
      </c>
      <c r="B566" s="13" t="s">
        <v>2239</v>
      </c>
      <c r="C566" s="13" t="s">
        <v>2240</v>
      </c>
      <c r="E566" s="1">
        <f>IF(D566="F",0,IFERROR(IF(MATCH($B566,routes!A$2:A$398,0),1,0),0)+IFERROR(IF(MATCH($C566,routes!A$2:A$398,0),1,0),0))</f>
        <v>0</v>
      </c>
      <c r="F566" s="1">
        <f>IF(D566="F",IFERROR(IF(MATCH($C566,vracht!A$2:A$394,0),1,0),0),0)</f>
        <v>0</v>
      </c>
      <c r="G566" s="1">
        <f>F566+E566</f>
        <v>0</v>
      </c>
    </row>
    <row r="567" spans="1:7" x14ac:dyDescent="0.25">
      <c r="A567" s="13" t="s">
        <v>3292</v>
      </c>
      <c r="B567" s="13" t="s">
        <v>1530</v>
      </c>
      <c r="C567" s="13" t="s">
        <v>3293</v>
      </c>
      <c r="E567" s="1">
        <f>IF(D567="F",0,IFERROR(IF(MATCH($B567,routes!A$2:A$398,0),1,0),0)+IFERROR(IF(MATCH($C567,routes!A$2:A$398,0),1,0),0))</f>
        <v>0</v>
      </c>
      <c r="F567" s="1">
        <f>IF(D567="F",IFERROR(IF(MATCH($C567,vracht!A$2:A$394,0),1,0),0),0)</f>
        <v>0</v>
      </c>
      <c r="G567" s="1">
        <f>F567+E567</f>
        <v>0</v>
      </c>
    </row>
    <row r="568" spans="1:7" x14ac:dyDescent="0.25">
      <c r="A568" s="13" t="s">
        <v>2217</v>
      </c>
      <c r="B568" s="13" t="s">
        <v>2218</v>
      </c>
      <c r="C568" s="13" t="s">
        <v>2219</v>
      </c>
      <c r="E568" s="1">
        <f>IF(D568="F",0,IFERROR(IF(MATCH($B568,routes!A$2:A$398,0),1,0),0)+IFERROR(IF(MATCH($C568,routes!A$2:A$398,0),1,0),0))</f>
        <v>0</v>
      </c>
      <c r="F568" s="1">
        <f>IF(D568="F",IFERROR(IF(MATCH($C568,vracht!A$2:A$394,0),1,0),0),0)</f>
        <v>0</v>
      </c>
      <c r="G568" s="1">
        <f>F568+E568</f>
        <v>0</v>
      </c>
    </row>
    <row r="569" spans="1:7" x14ac:dyDescent="0.25">
      <c r="A569" s="13" t="s">
        <v>2195</v>
      </c>
      <c r="B569" s="13" t="s">
        <v>2196</v>
      </c>
      <c r="C569" s="13" t="s">
        <v>2197</v>
      </c>
      <c r="E569" s="1">
        <f>IF(D569="F",0,IFERROR(IF(MATCH($B569,routes!A$2:A$398,0),1,0),0)+IFERROR(IF(MATCH($C569,routes!A$2:A$398,0),1,0),0))</f>
        <v>0</v>
      </c>
      <c r="F569" s="1">
        <f>IF(D569="F",IFERROR(IF(MATCH($C569,vracht!A$2:A$394,0),1,0),0),0)</f>
        <v>0</v>
      </c>
      <c r="G569" s="1">
        <f>F569+E569</f>
        <v>0</v>
      </c>
    </row>
    <row r="570" spans="1:7" x14ac:dyDescent="0.25">
      <c r="A570" s="13" t="s">
        <v>3858</v>
      </c>
      <c r="B570" s="13" t="s">
        <v>3859</v>
      </c>
      <c r="C570" s="13" t="s">
        <v>3860</v>
      </c>
      <c r="E570" s="1">
        <f>IF(D570="F",0,IFERROR(IF(MATCH($B570,routes!A$2:A$398,0),1,0),0)+IFERROR(IF(MATCH($C570,routes!A$2:A$398,0),1,0),0))</f>
        <v>0</v>
      </c>
      <c r="F570" s="1">
        <f>IF(D570="F",IFERROR(IF(MATCH($C570,vracht!A$2:A$394,0),1,0),0),0)</f>
        <v>0</v>
      </c>
      <c r="G570" s="1">
        <f>F570+E570</f>
        <v>0</v>
      </c>
    </row>
    <row r="571" spans="1:7" x14ac:dyDescent="0.25">
      <c r="A571" s="13" t="s">
        <v>2186</v>
      </c>
      <c r="B571" s="13" t="s">
        <v>1632</v>
      </c>
      <c r="C571" s="13" t="s">
        <v>2187</v>
      </c>
      <c r="E571" s="1">
        <f>IF(D571="F",0,IFERROR(IF(MATCH($B571,routes!A$2:A$398,0),1,0),0)+IFERROR(IF(MATCH($C571,routes!A$2:A$398,0),1,0),0))</f>
        <v>0</v>
      </c>
      <c r="F571" s="1">
        <f>IF(D571="F",IFERROR(IF(MATCH($C571,vracht!A$2:A$394,0),1,0),0),0)</f>
        <v>0</v>
      </c>
      <c r="G571" s="1">
        <f>F571+E571</f>
        <v>0</v>
      </c>
    </row>
    <row r="572" spans="1:7" x14ac:dyDescent="0.25">
      <c r="A572" s="13" t="s">
        <v>3589</v>
      </c>
      <c r="C572" s="13" t="s">
        <v>3590</v>
      </c>
      <c r="E572" s="1">
        <f>IF(D572="F",0,IFERROR(IF(MATCH($B572,routes!A$2:A$398,0),1,0),0)+IFERROR(IF(MATCH($C572,routes!A$2:A$398,0),1,0),0))</f>
        <v>0</v>
      </c>
      <c r="F572" s="1">
        <f>IF(D572="F",IFERROR(IF(MATCH($C572,vracht!A$2:A$394,0),1,0),0),0)</f>
        <v>0</v>
      </c>
      <c r="G572" s="1">
        <f>F572+E572</f>
        <v>0</v>
      </c>
    </row>
    <row r="573" spans="1:7" x14ac:dyDescent="0.25">
      <c r="A573" s="13" t="s">
        <v>3125</v>
      </c>
      <c r="B573" s="13" t="s">
        <v>3126</v>
      </c>
      <c r="C573" s="13" t="s">
        <v>3127</v>
      </c>
      <c r="E573" s="1">
        <f>IF(D573="F",0,IFERROR(IF(MATCH($B573,routes!A$2:A$398,0),1,0),0)+IFERROR(IF(MATCH($C573,routes!A$2:A$398,0),1,0),0))</f>
        <v>0</v>
      </c>
      <c r="F573" s="1">
        <f>IF(D573="F",IFERROR(IF(MATCH($C573,vracht!A$2:A$394,0),1,0),0),0)</f>
        <v>0</v>
      </c>
      <c r="G573" s="1">
        <f>F573+E573</f>
        <v>0</v>
      </c>
    </row>
    <row r="574" spans="1:7" x14ac:dyDescent="0.25">
      <c r="A574" s="13" t="s">
        <v>4001</v>
      </c>
      <c r="B574" s="13" t="s">
        <v>2506</v>
      </c>
      <c r="C574" s="13" t="s">
        <v>3946</v>
      </c>
      <c r="E574" s="1">
        <f>IF(D574="F",0,IFERROR(IF(MATCH($B574,routes!A$2:A$398,0),1,0),0)+IFERROR(IF(MATCH($C574,routes!A$2:A$398,0),1,0),0))</f>
        <v>0</v>
      </c>
      <c r="F574" s="1">
        <f>IF(D574="F",IFERROR(IF(MATCH($C574,vracht!A$2:A$394,0),1,0),0),0)</f>
        <v>0</v>
      </c>
      <c r="G574" s="1">
        <f>F574+E574</f>
        <v>0</v>
      </c>
    </row>
    <row r="575" spans="1:7" x14ac:dyDescent="0.25">
      <c r="A575" s="13" t="s">
        <v>2260</v>
      </c>
      <c r="B575" s="13" t="s">
        <v>2261</v>
      </c>
      <c r="C575" s="13" t="s">
        <v>2262</v>
      </c>
      <c r="E575" s="1">
        <f>IF(D575="F",0,IFERROR(IF(MATCH($B575,routes!A$2:A$398,0),1,0),0)+IFERROR(IF(MATCH($C575,routes!A$2:A$398,0),1,0),0))</f>
        <v>0</v>
      </c>
      <c r="F575" s="1">
        <f>IF(D575="F",IFERROR(IF(MATCH($C575,vracht!A$2:A$394,0),1,0),0),0)</f>
        <v>0</v>
      </c>
      <c r="G575" s="1">
        <f>F575+E575</f>
        <v>0</v>
      </c>
    </row>
    <row r="576" spans="1:7" x14ac:dyDescent="0.25">
      <c r="A576" s="13" t="s">
        <v>1528</v>
      </c>
      <c r="B576" s="13" t="s">
        <v>1105</v>
      </c>
      <c r="C576" s="13" t="s">
        <v>1529</v>
      </c>
      <c r="E576" s="1">
        <f>IF(D576="F",0,IFERROR(IF(MATCH($B576,routes!A$2:A$398,0),1,0),0)+IFERROR(IF(MATCH($C576,routes!A$2:A$398,0),1,0),0))</f>
        <v>0</v>
      </c>
      <c r="F576" s="1">
        <f>IF(D576="F",IFERROR(IF(MATCH($C576,vracht!A$2:A$394,0),1,0),0),0)</f>
        <v>0</v>
      </c>
      <c r="G576" s="1">
        <f>F576+E576</f>
        <v>0</v>
      </c>
    </row>
    <row r="577" spans="1:7" x14ac:dyDescent="0.25">
      <c r="A577" s="13" t="s">
        <v>2286</v>
      </c>
      <c r="B577" s="13" t="s">
        <v>2287</v>
      </c>
      <c r="C577" s="13" t="s">
        <v>2288</v>
      </c>
      <c r="E577" s="1">
        <f>IF(D577="F",0,IFERROR(IF(MATCH($B577,routes!A$2:A$398,0),1,0),0)+IFERROR(IF(MATCH($C577,routes!A$2:A$398,0),1,0),0))</f>
        <v>0</v>
      </c>
      <c r="F577" s="1">
        <f>IF(D577="F",IFERROR(IF(MATCH($C577,vracht!A$2:A$394,0),1,0),0),0)</f>
        <v>0</v>
      </c>
      <c r="G577" s="1">
        <f>F577+E577</f>
        <v>0</v>
      </c>
    </row>
    <row r="578" spans="1:7" x14ac:dyDescent="0.25">
      <c r="A578" s="13" t="s">
        <v>1062</v>
      </c>
      <c r="B578" s="13" t="s">
        <v>1061</v>
      </c>
      <c r="C578" s="13" t="s">
        <v>2274</v>
      </c>
      <c r="E578" s="1">
        <f>IF(D578="F",0,IFERROR(IF(MATCH($B578,routes!A$2:A$398,0),1,0),0)+IFERROR(IF(MATCH($C578,routes!A$2:A$398,0),1,0),0))</f>
        <v>1</v>
      </c>
      <c r="F578" s="1">
        <f>IF(D578="F",IFERROR(IF(MATCH($C578,vracht!A$2:A$394,0),1,0),0),0)</f>
        <v>0</v>
      </c>
      <c r="G578" s="1">
        <f>F578+E578</f>
        <v>1</v>
      </c>
    </row>
    <row r="579" spans="1:7" x14ac:dyDescent="0.25">
      <c r="A579" s="13" t="s">
        <v>2257</v>
      </c>
      <c r="B579" s="13" t="s">
        <v>422</v>
      </c>
      <c r="C579" s="13" t="s">
        <v>2258</v>
      </c>
      <c r="E579" s="1">
        <f>IF(D579="F",0,IFERROR(IF(MATCH($B579,routes!A$2:A$398,0),1,0),0)+IFERROR(IF(MATCH($C579,routes!A$2:A$398,0),1,0),0))</f>
        <v>1</v>
      </c>
      <c r="F579" s="1">
        <f>IF(D579="F",IFERROR(IF(MATCH($C579,vracht!A$2:A$394,0),1,0),0),0)</f>
        <v>0</v>
      </c>
      <c r="G579" s="1">
        <f>F579+E579</f>
        <v>1</v>
      </c>
    </row>
    <row r="580" spans="1:7" x14ac:dyDescent="0.25">
      <c r="A580" s="13" t="s">
        <v>2259</v>
      </c>
      <c r="B580" s="13" t="s">
        <v>422</v>
      </c>
      <c r="C580" s="13" t="s">
        <v>2258</v>
      </c>
      <c r="E580" s="1">
        <f>IF(D580="F",0,IFERROR(IF(MATCH($B580,routes!A$2:A$398,0),1,0),0)+IFERROR(IF(MATCH($C580,routes!A$2:A$398,0),1,0),0))</f>
        <v>1</v>
      </c>
      <c r="F580" s="1">
        <f>IF(D580="F",IFERROR(IF(MATCH($C580,vracht!A$2:A$394,0),1,0),0),0)</f>
        <v>0</v>
      </c>
      <c r="G580" s="1">
        <f>F580+E580</f>
        <v>1</v>
      </c>
    </row>
    <row r="581" spans="1:7" x14ac:dyDescent="0.25">
      <c r="A581" s="13" t="s">
        <v>3152</v>
      </c>
      <c r="B581" s="13" t="s">
        <v>3153</v>
      </c>
      <c r="C581" s="13" t="s">
        <v>3154</v>
      </c>
      <c r="E581" s="1">
        <f>IF(D581="F",0,IFERROR(IF(MATCH($B581,routes!A$2:A$398,0),1,0),0)+IFERROR(IF(MATCH($C581,routes!A$2:A$398,0),1,0),0))</f>
        <v>0</v>
      </c>
      <c r="F581" s="1">
        <f>IF(D581="F",IFERROR(IF(MATCH($C581,vracht!A$2:A$394,0),1,0),0),0)</f>
        <v>0</v>
      </c>
      <c r="G581" s="1">
        <f>F581+E581</f>
        <v>0</v>
      </c>
    </row>
    <row r="582" spans="1:7" x14ac:dyDescent="0.25">
      <c r="A582" s="13" t="s">
        <v>2266</v>
      </c>
      <c r="B582" s="13" t="s">
        <v>423</v>
      </c>
      <c r="C582" s="13" t="s">
        <v>2267</v>
      </c>
      <c r="E582" s="1">
        <f>IF(D582="F",0,IFERROR(IF(MATCH($B582,routes!A$2:A$398,0),1,0),0)+IFERROR(IF(MATCH($C582,routes!A$2:A$398,0),1,0),0))</f>
        <v>0</v>
      </c>
      <c r="F582" s="1">
        <f>IF(D582="F",IFERROR(IF(MATCH($C582,vracht!A$2:A$394,0),1,0),0),0)</f>
        <v>0</v>
      </c>
      <c r="G582" s="1">
        <f>F582+E582</f>
        <v>0</v>
      </c>
    </row>
    <row r="583" spans="1:7" x14ac:dyDescent="0.25">
      <c r="A583" s="13" t="s">
        <v>2254</v>
      </c>
      <c r="B583" s="13" t="s">
        <v>2255</v>
      </c>
      <c r="C583" s="13" t="s">
        <v>2256</v>
      </c>
      <c r="E583" s="1">
        <f>IF(D583="F",0,IFERROR(IF(MATCH($B583,routes!A$2:A$398,0),1,0),0)+IFERROR(IF(MATCH($C583,routes!A$2:A$398,0),1,0),0))</f>
        <v>0</v>
      </c>
      <c r="F583" s="1">
        <f>IF(D583="F",IFERROR(IF(MATCH($C583,vracht!A$2:A$394,0),1,0),0),0)</f>
        <v>0</v>
      </c>
      <c r="G583" s="1">
        <f>F583+E583</f>
        <v>0</v>
      </c>
    </row>
    <row r="584" spans="1:7" x14ac:dyDescent="0.25">
      <c r="A584" s="13" t="s">
        <v>2148</v>
      </c>
      <c r="B584" s="13" t="s">
        <v>2149</v>
      </c>
      <c r="C584" s="13" t="s">
        <v>2150</v>
      </c>
      <c r="E584" s="1">
        <f>IF(D584="F",0,IFERROR(IF(MATCH($B584,routes!A$2:A$398,0),1,0),0)+IFERROR(IF(MATCH($C584,routes!A$2:A$398,0),1,0),0))</f>
        <v>0</v>
      </c>
      <c r="F584" s="1">
        <f>IF(D584="F",IFERROR(IF(MATCH($C584,vracht!A$2:A$394,0),1,0),0),0)</f>
        <v>0</v>
      </c>
      <c r="G584" s="1">
        <f>F584+E584</f>
        <v>0</v>
      </c>
    </row>
    <row r="585" spans="1:7" x14ac:dyDescent="0.25">
      <c r="A585" s="13" t="s">
        <v>2284</v>
      </c>
      <c r="B585" s="13" t="s">
        <v>512</v>
      </c>
      <c r="C585" s="13" t="s">
        <v>2285</v>
      </c>
      <c r="E585" s="1">
        <f>IF(D585="F",0,IFERROR(IF(MATCH($B585,routes!A$2:A$398,0),1,0),0)+IFERROR(IF(MATCH($C585,routes!A$2:A$398,0),1,0),0))</f>
        <v>0</v>
      </c>
      <c r="F585" s="1">
        <f>IF(D585="F",IFERROR(IF(MATCH($C585,vracht!A$2:A$394,0),1,0),0),0)</f>
        <v>0</v>
      </c>
      <c r="G585" s="1">
        <f>F585+E585</f>
        <v>0</v>
      </c>
    </row>
    <row r="586" spans="1:7" x14ac:dyDescent="0.25">
      <c r="A586" s="13" t="s">
        <v>2289</v>
      </c>
      <c r="C586" s="13" t="s">
        <v>2290</v>
      </c>
      <c r="E586" s="1">
        <f>IF(D586="F",0,IFERROR(IF(MATCH($B586,routes!A$2:A$398,0),1,0),0)+IFERROR(IF(MATCH($C586,routes!A$2:A$398,0),1,0),0))</f>
        <v>0</v>
      </c>
      <c r="F586" s="1">
        <f>IF(D586="F",IFERROR(IF(MATCH($C586,vracht!A$2:A$394,0),1,0),0),0)</f>
        <v>0</v>
      </c>
      <c r="G586" s="1">
        <f>F586+E586</f>
        <v>0</v>
      </c>
    </row>
    <row r="587" spans="1:7" x14ac:dyDescent="0.25">
      <c r="A587" s="13" t="s">
        <v>3102</v>
      </c>
      <c r="B587" s="13" t="s">
        <v>3103</v>
      </c>
      <c r="C587" s="13" t="s">
        <v>3104</v>
      </c>
      <c r="E587" s="1">
        <f>IF(D587="F",0,IFERROR(IF(MATCH($B587,routes!A$2:A$398,0),1,0),0)+IFERROR(IF(MATCH($C587,routes!A$2:A$398,0),1,0),0))</f>
        <v>0</v>
      </c>
      <c r="F587" s="1">
        <f>IF(D587="F",IFERROR(IF(MATCH($C587,vracht!A$2:A$394,0),1,0),0),0)</f>
        <v>0</v>
      </c>
      <c r="G587" s="1">
        <f>F587+E587</f>
        <v>0</v>
      </c>
    </row>
    <row r="588" spans="1:7" x14ac:dyDescent="0.25">
      <c r="A588" s="13" t="s">
        <v>2251</v>
      </c>
      <c r="B588" s="13" t="s">
        <v>2252</v>
      </c>
      <c r="C588" s="13" t="s">
        <v>2253</v>
      </c>
      <c r="E588" s="1">
        <f>IF(D588="F",0,IFERROR(IF(MATCH($B588,routes!A$2:A$398,0),1,0),0)+IFERROR(IF(MATCH($C588,routes!A$2:A$398,0),1,0),0))</f>
        <v>0</v>
      </c>
      <c r="F588" s="1">
        <f>IF(D588="F",IFERROR(IF(MATCH($C588,vracht!A$2:A$394,0),1,0),0),0)</f>
        <v>0</v>
      </c>
      <c r="G588" s="1">
        <f>F588+E588</f>
        <v>0</v>
      </c>
    </row>
    <row r="589" spans="1:7" x14ac:dyDescent="0.25">
      <c r="A589" s="13" t="s">
        <v>2281</v>
      </c>
      <c r="B589" s="13" t="s">
        <v>2282</v>
      </c>
      <c r="C589" s="13" t="s">
        <v>2283</v>
      </c>
      <c r="E589" s="1">
        <f>IF(D589="F",0,IFERROR(IF(MATCH($B589,routes!A$2:A$398,0),1,0),0)+IFERROR(IF(MATCH($C589,routes!A$2:A$398,0),1,0),0))</f>
        <v>0</v>
      </c>
      <c r="F589" s="1">
        <f>IF(D589="F",IFERROR(IF(MATCH($C589,vracht!A$2:A$394,0),1,0),0),0)</f>
        <v>0</v>
      </c>
      <c r="G589" s="1">
        <f>F589+E589</f>
        <v>0</v>
      </c>
    </row>
    <row r="590" spans="1:7" x14ac:dyDescent="0.25">
      <c r="A590" s="13" t="s">
        <v>3411</v>
      </c>
      <c r="C590" s="13" t="s">
        <v>3412</v>
      </c>
      <c r="E590" s="1">
        <f>IF(D590="F",0,IFERROR(IF(MATCH($B590,routes!A$2:A$398,0),1,0),0)+IFERROR(IF(MATCH($C590,routes!A$2:A$398,0),1,0),0))</f>
        <v>0</v>
      </c>
      <c r="F590" s="1">
        <f>IF(D590="F",IFERROR(IF(MATCH($C590,vracht!A$2:A$394,0),1,0),0),0)</f>
        <v>0</v>
      </c>
      <c r="G590" s="1">
        <f>F590+E590</f>
        <v>0</v>
      </c>
    </row>
    <row r="591" spans="1:7" x14ac:dyDescent="0.25">
      <c r="A591" s="13" t="s">
        <v>2271</v>
      </c>
      <c r="B591" s="13" t="s">
        <v>2272</v>
      </c>
      <c r="C591" s="13" t="s">
        <v>2273</v>
      </c>
      <c r="E591" s="1">
        <f>IF(D591="F",0,IFERROR(IF(MATCH($B591,routes!A$2:A$398,0),1,0),0)+IFERROR(IF(MATCH($C591,routes!A$2:A$398,0),1,0),0))</f>
        <v>0</v>
      </c>
      <c r="F591" s="1">
        <f>IF(D591="F",IFERROR(IF(MATCH($C591,vracht!A$2:A$394,0),1,0),0),0)</f>
        <v>0</v>
      </c>
      <c r="G591" s="1">
        <f>F591+E591</f>
        <v>0</v>
      </c>
    </row>
    <row r="592" spans="1:7" x14ac:dyDescent="0.25">
      <c r="A592" s="13" t="s">
        <v>2854</v>
      </c>
      <c r="B592" s="13" t="s">
        <v>2855</v>
      </c>
      <c r="C592" s="13" t="s">
        <v>2856</v>
      </c>
      <c r="E592" s="1">
        <f>IF(D592="F",0,IFERROR(IF(MATCH($B592,routes!A$2:A$398,0),1,0),0)+IFERROR(IF(MATCH($C592,routes!A$2:A$398,0),1,0),0))</f>
        <v>0</v>
      </c>
      <c r="F592" s="1">
        <f>IF(D592="F",IFERROR(IF(MATCH($C592,vracht!A$2:A$394,0),1,0),0),0)</f>
        <v>0</v>
      </c>
      <c r="G592" s="1">
        <f>F592+E592</f>
        <v>0</v>
      </c>
    </row>
    <row r="593" spans="1:7" x14ac:dyDescent="0.25">
      <c r="A593" s="13" t="s">
        <v>3211</v>
      </c>
      <c r="B593" s="13" t="s">
        <v>2881</v>
      </c>
      <c r="C593" s="13" t="s">
        <v>3212</v>
      </c>
      <c r="E593" s="1">
        <f>IF(D593="F",0,IFERROR(IF(MATCH($B593,routes!A$2:A$398,0),1,0),0)+IFERROR(IF(MATCH($C593,routes!A$2:A$398,0),1,0),0))</f>
        <v>0</v>
      </c>
      <c r="F593" s="1">
        <f>IF(D593="F",IFERROR(IF(MATCH($C593,vracht!A$2:A$394,0),1,0),0),0)</f>
        <v>0</v>
      </c>
      <c r="G593" s="1">
        <f>F593+E593</f>
        <v>0</v>
      </c>
    </row>
    <row r="594" spans="1:7" x14ac:dyDescent="0.25">
      <c r="A594" s="13" t="s">
        <v>1729</v>
      </c>
      <c r="B594" s="13" t="s">
        <v>1730</v>
      </c>
      <c r="C594" s="13" t="s">
        <v>1731</v>
      </c>
      <c r="E594" s="1">
        <f>IF(D594="F",0,IFERROR(IF(MATCH($B594,routes!A$2:A$398,0),1,0),0)+IFERROR(IF(MATCH($C594,routes!A$2:A$398,0),1,0),0))</f>
        <v>0</v>
      </c>
      <c r="F594" s="1">
        <f>IF(D594="F",IFERROR(IF(MATCH($C594,vracht!A$2:A$394,0),1,0),0),0)</f>
        <v>0</v>
      </c>
      <c r="G594" s="1">
        <f>F594+E594</f>
        <v>0</v>
      </c>
    </row>
    <row r="595" spans="1:7" x14ac:dyDescent="0.25">
      <c r="A595" s="13" t="s">
        <v>3407</v>
      </c>
      <c r="B595" s="13" t="s">
        <v>1617</v>
      </c>
      <c r="C595" s="13" t="s">
        <v>3408</v>
      </c>
      <c r="E595" s="1">
        <f>IF(D595="F",0,IFERROR(IF(MATCH($B595,routes!A$2:A$398,0),1,0),0)+IFERROR(IF(MATCH($C595,routes!A$2:A$398,0),1,0),0))</f>
        <v>0</v>
      </c>
      <c r="F595" s="1">
        <f>IF(D595="F",IFERROR(IF(MATCH($C595,vracht!A$2:A$394,0),1,0),0),0)</f>
        <v>0</v>
      </c>
      <c r="G595" s="1">
        <f>F595+E595</f>
        <v>0</v>
      </c>
    </row>
    <row r="596" spans="1:7" x14ac:dyDescent="0.25">
      <c r="A596" s="13" t="s">
        <v>3422</v>
      </c>
      <c r="C596" s="13" t="s">
        <v>3423</v>
      </c>
      <c r="E596" s="1">
        <f>IF(D596="F",0,IFERROR(IF(MATCH($B596,routes!A$2:A$398,0),1,0),0)+IFERROR(IF(MATCH($C596,routes!A$2:A$398,0),1,0),0))</f>
        <v>0</v>
      </c>
      <c r="F596" s="1">
        <f>IF(D596="F",IFERROR(IF(MATCH($C596,vracht!A$2:A$394,0),1,0),0),0)</f>
        <v>0</v>
      </c>
      <c r="G596" s="1">
        <f>F596+E596</f>
        <v>0</v>
      </c>
    </row>
    <row r="597" spans="1:7" x14ac:dyDescent="0.25">
      <c r="A597" s="13" t="s">
        <v>3253</v>
      </c>
      <c r="C597" s="13" t="s">
        <v>3254</v>
      </c>
      <c r="E597" s="1">
        <f>IF(D597="F",0,IFERROR(IF(MATCH($B597,routes!A$2:A$398,0),1,0),0)+IFERROR(IF(MATCH($C597,routes!A$2:A$398,0),1,0),0))</f>
        <v>0</v>
      </c>
      <c r="F597" s="1">
        <f>IF(D597="F",IFERROR(IF(MATCH($C597,vracht!A$2:A$394,0),1,0),0),0)</f>
        <v>0</v>
      </c>
      <c r="G597" s="1">
        <f>F597+E597</f>
        <v>0</v>
      </c>
    </row>
    <row r="598" spans="1:7" x14ac:dyDescent="0.25">
      <c r="A598" s="13" t="s">
        <v>2276</v>
      </c>
      <c r="B598" s="13" t="s">
        <v>2277</v>
      </c>
      <c r="C598" s="13" t="s">
        <v>2278</v>
      </c>
      <c r="E598" s="1">
        <f>IF(D598="F",0,IFERROR(IF(MATCH($B598,routes!A$2:A$398,0),1,0),0)+IFERROR(IF(MATCH($C598,routes!A$2:A$398,0),1,0),0))</f>
        <v>0</v>
      </c>
      <c r="F598" s="1">
        <f>IF(D598="F",IFERROR(IF(MATCH($C598,vracht!A$2:A$394,0),1,0),0),0)</f>
        <v>0</v>
      </c>
      <c r="G598" s="1">
        <f>F598+E598</f>
        <v>0</v>
      </c>
    </row>
    <row r="599" spans="1:7" x14ac:dyDescent="0.25">
      <c r="A599" s="13" t="s">
        <v>3617</v>
      </c>
      <c r="B599" s="13" t="s">
        <v>2295</v>
      </c>
      <c r="C599" s="13" t="s">
        <v>3618</v>
      </c>
      <c r="E599" s="1">
        <f>IF(D599="F",0,IFERROR(IF(MATCH($B599,routes!A$2:A$398,0),1,0),0)+IFERROR(IF(MATCH($C599,routes!A$2:A$398,0),1,0),0))</f>
        <v>0</v>
      </c>
      <c r="F599" s="1">
        <f>IF(D599="F",IFERROR(IF(MATCH($C599,vracht!A$2:A$394,0),1,0),0),0)</f>
        <v>0</v>
      </c>
      <c r="G599" s="1">
        <f>F599+E599</f>
        <v>0</v>
      </c>
    </row>
    <row r="600" spans="1:7" x14ac:dyDescent="0.25">
      <c r="A600" s="13" t="s">
        <v>2292</v>
      </c>
      <c r="B600" s="13" t="s">
        <v>2293</v>
      </c>
      <c r="C600" s="13" t="s">
        <v>2294</v>
      </c>
      <c r="E600" s="1">
        <f>IF(D600="F",0,IFERROR(IF(MATCH($B600,routes!A$2:A$398,0),1,0),0)+IFERROR(IF(MATCH($C600,routes!A$2:A$398,0),1,0),0))</f>
        <v>0</v>
      </c>
      <c r="F600" s="1">
        <f>IF(D600="F",IFERROR(IF(MATCH($C600,vracht!A$2:A$394,0),1,0),0),0)</f>
        <v>0</v>
      </c>
      <c r="G600" s="1">
        <f>F600+E600</f>
        <v>0</v>
      </c>
    </row>
    <row r="601" spans="1:7" x14ac:dyDescent="0.25">
      <c r="A601" s="13" t="s">
        <v>2263</v>
      </c>
      <c r="B601" s="13" t="s">
        <v>2264</v>
      </c>
      <c r="C601" s="13" t="s">
        <v>2265</v>
      </c>
      <c r="E601" s="1">
        <f>IF(D601="F",0,IFERROR(IF(MATCH($B601,routes!A$2:A$398,0),1,0),0)+IFERROR(IF(MATCH($C601,routes!A$2:A$398,0),1,0),0))</f>
        <v>0</v>
      </c>
      <c r="F601" s="1">
        <f>IF(D601="F",IFERROR(IF(MATCH($C601,vracht!A$2:A$394,0),1,0),0),0)</f>
        <v>0</v>
      </c>
      <c r="G601" s="1">
        <f>F601+E601</f>
        <v>0</v>
      </c>
    </row>
    <row r="602" spans="1:7" x14ac:dyDescent="0.25">
      <c r="A602" s="13" t="s">
        <v>3862</v>
      </c>
      <c r="B602" s="13" t="s">
        <v>2642</v>
      </c>
      <c r="C602" s="13" t="s">
        <v>3863</v>
      </c>
      <c r="E602" s="1">
        <f>IF(D602="F",0,IFERROR(IF(MATCH($B602,routes!A$2:A$398,0),1,0),0)+IFERROR(IF(MATCH($C602,routes!A$2:A$398,0),1,0),0))</f>
        <v>0</v>
      </c>
      <c r="F602" s="1">
        <f>IF(D602="F",IFERROR(IF(MATCH($C602,vracht!A$2:A$394,0),1,0),0),0)</f>
        <v>0</v>
      </c>
      <c r="G602" s="1">
        <f>F602+E602</f>
        <v>0</v>
      </c>
    </row>
    <row r="603" spans="1:7" x14ac:dyDescent="0.25">
      <c r="A603" s="13" t="s">
        <v>1531</v>
      </c>
      <c r="B603" s="13" t="s">
        <v>1532</v>
      </c>
      <c r="C603" s="13" t="s">
        <v>1533</v>
      </c>
      <c r="E603" s="1">
        <f>IF(D603="F",0,IFERROR(IF(MATCH($B603,routes!A$2:A$398,0),1,0),0)+IFERROR(IF(MATCH($C603,routes!A$2:A$398,0),1,0),0))</f>
        <v>0</v>
      </c>
      <c r="F603" s="1">
        <f>IF(D603="F",IFERROR(IF(MATCH($C603,vracht!A$2:A$394,0),1,0),0),0)</f>
        <v>0</v>
      </c>
      <c r="G603" s="1">
        <f>F603+E603</f>
        <v>0</v>
      </c>
    </row>
    <row r="604" spans="1:7" x14ac:dyDescent="0.25">
      <c r="A604" s="13" t="s">
        <v>2269</v>
      </c>
      <c r="B604" s="13" t="s">
        <v>2114</v>
      </c>
      <c r="C604" s="13" t="s">
        <v>2270</v>
      </c>
      <c r="E604" s="1">
        <f>IF(D604="F",0,IFERROR(IF(MATCH($B604,routes!A$2:A$398,0),1,0),0)+IFERROR(IF(MATCH($C604,routes!A$2:A$398,0),1,0),0))</f>
        <v>0</v>
      </c>
      <c r="F604" s="1">
        <f>IF(D604="F",IFERROR(IF(MATCH($C604,vracht!A$2:A$394,0),1,0),0),0)</f>
        <v>0</v>
      </c>
      <c r="G604" s="1">
        <f>F604+E604</f>
        <v>0</v>
      </c>
    </row>
    <row r="605" spans="1:7" x14ac:dyDescent="0.25">
      <c r="A605" s="13" t="s">
        <v>3954</v>
      </c>
      <c r="B605" s="13" t="s">
        <v>3955</v>
      </c>
      <c r="C605" s="13" t="s">
        <v>3956</v>
      </c>
      <c r="E605" s="1">
        <f>IF(D605="F",0,IFERROR(IF(MATCH($B605,routes!A$2:A$398,0),1,0),0)+IFERROR(IF(MATCH($C605,routes!A$2:A$398,0),1,0),0))</f>
        <v>0</v>
      </c>
      <c r="F605" s="1">
        <f>IF(D605="F",IFERROR(IF(MATCH($C605,vracht!A$2:A$394,0),1,0),0),0)</f>
        <v>0</v>
      </c>
      <c r="G605" s="1">
        <f>F605+E605</f>
        <v>0</v>
      </c>
    </row>
    <row r="606" spans="1:7" x14ac:dyDescent="0.25">
      <c r="A606" s="13" t="s">
        <v>2340</v>
      </c>
      <c r="B606" s="13" t="s">
        <v>2341</v>
      </c>
      <c r="C606" s="13" t="s">
        <v>2342</v>
      </c>
      <c r="E606" s="1">
        <f>IF(D606="F",0,IFERROR(IF(MATCH($B606,routes!A$2:A$398,0),1,0),0)+IFERROR(IF(MATCH($C606,routes!A$2:A$398,0),1,0),0))</f>
        <v>0</v>
      </c>
      <c r="F606" s="1">
        <f>IF(D606="F",IFERROR(IF(MATCH($C606,vracht!A$2:A$394,0),1,0),0),0)</f>
        <v>0</v>
      </c>
      <c r="G606" s="1">
        <f>F606+E606</f>
        <v>0</v>
      </c>
    </row>
    <row r="607" spans="1:7" x14ac:dyDescent="0.25">
      <c r="A607" s="13" t="s">
        <v>2330</v>
      </c>
      <c r="B607" s="13" t="s">
        <v>424</v>
      </c>
      <c r="C607" s="13" t="s">
        <v>2331</v>
      </c>
      <c r="E607" s="1">
        <f>IF(D607="F",0,IFERROR(IF(MATCH($B607,routes!A$2:A$398,0),1,0),0)+IFERROR(IF(MATCH($C607,routes!A$2:A$398,0),1,0),0))</f>
        <v>1</v>
      </c>
      <c r="F607" s="1">
        <f>IF(D607="F",IFERROR(IF(MATCH($C607,vracht!A$2:A$394,0),1,0),0),0)</f>
        <v>0</v>
      </c>
      <c r="G607" s="1">
        <f>F607+E607</f>
        <v>1</v>
      </c>
    </row>
    <row r="608" spans="1:7" x14ac:dyDescent="0.25">
      <c r="A608" s="13" t="s">
        <v>4423</v>
      </c>
      <c r="B608" s="13" t="s">
        <v>424</v>
      </c>
      <c r="C608" s="13" t="s">
        <v>2331</v>
      </c>
      <c r="D608" s="13" t="s">
        <v>4417</v>
      </c>
      <c r="E608" s="1">
        <f>IF(D608="F",0,IFERROR(IF(MATCH($B608,routes!A$2:A$398,0),1,0),0)+IFERROR(IF(MATCH($C608,routes!A$2:A$398,0),1,0),0))</f>
        <v>0</v>
      </c>
      <c r="F608" s="1">
        <f>IF(D608="F",IFERROR(IF(MATCH($C608,vracht!A$2:A$394,0),1,0),0),0)</f>
        <v>1</v>
      </c>
      <c r="G608" s="1">
        <f>F608+E608</f>
        <v>1</v>
      </c>
    </row>
    <row r="609" spans="1:7" x14ac:dyDescent="0.25">
      <c r="A609" s="13" t="s">
        <v>1756</v>
      </c>
      <c r="B609" s="13" t="s">
        <v>1757</v>
      </c>
      <c r="C609" s="13" t="s">
        <v>1758</v>
      </c>
      <c r="E609" s="1">
        <f>IF(D609="F",0,IFERROR(IF(MATCH($B609,routes!A$2:A$398,0),1,0),0)+IFERROR(IF(MATCH($C609,routes!A$2:A$398,0),1,0),0))</f>
        <v>0</v>
      </c>
      <c r="F609" s="1">
        <f>IF(D609="F",IFERROR(IF(MATCH($C609,vracht!A$2:A$394,0),1,0),0),0)</f>
        <v>0</v>
      </c>
      <c r="G609" s="1">
        <f>F609+E609</f>
        <v>0</v>
      </c>
    </row>
    <row r="610" spans="1:7" x14ac:dyDescent="0.25">
      <c r="A610" s="13" t="s">
        <v>3345</v>
      </c>
      <c r="B610" s="13" t="s">
        <v>3346</v>
      </c>
      <c r="C610" s="13" t="s">
        <v>3347</v>
      </c>
      <c r="E610" s="1">
        <f>IF(D610="F",0,IFERROR(IF(MATCH($B610,routes!A$2:A$398,0),1,0),0)+IFERROR(IF(MATCH($C610,routes!A$2:A$398,0),1,0),0))</f>
        <v>0</v>
      </c>
      <c r="F610" s="1">
        <f>IF(D610="F",IFERROR(IF(MATCH($C610,vracht!A$2:A$394,0),1,0),0),0)</f>
        <v>0</v>
      </c>
      <c r="G610" s="1">
        <f>F610+E610</f>
        <v>0</v>
      </c>
    </row>
    <row r="611" spans="1:7" x14ac:dyDescent="0.25">
      <c r="A611" s="13" t="s">
        <v>3814</v>
      </c>
      <c r="C611" s="13" t="s">
        <v>3815</v>
      </c>
      <c r="E611" s="1">
        <f>IF(D611="F",0,IFERROR(IF(MATCH($B611,routes!A$2:A$398,0),1,0),0)+IFERROR(IF(MATCH($C611,routes!A$2:A$398,0),1,0),0))</f>
        <v>0</v>
      </c>
      <c r="F611" s="1">
        <f>IF(D611="F",IFERROR(IF(MATCH($C611,vracht!A$2:A$394,0),1,0),0),0)</f>
        <v>0</v>
      </c>
      <c r="G611" s="1">
        <f>F611+E611</f>
        <v>0</v>
      </c>
    </row>
    <row r="612" spans="1:7" x14ac:dyDescent="0.25">
      <c r="A612" s="13" t="s">
        <v>3910</v>
      </c>
      <c r="C612" s="13" t="s">
        <v>3911</v>
      </c>
      <c r="E612" s="1">
        <f>IF(D612="F",0,IFERROR(IF(MATCH($B612,routes!A$2:A$398,0),1,0),0)+IFERROR(IF(MATCH($C612,routes!A$2:A$398,0),1,0),0))</f>
        <v>0</v>
      </c>
      <c r="F612" s="1">
        <f>IF(D612="F",IFERROR(IF(MATCH($C612,vracht!A$2:A$394,0),1,0),0),0)</f>
        <v>0</v>
      </c>
      <c r="G612" s="1">
        <f>F612+E612</f>
        <v>0</v>
      </c>
    </row>
    <row r="613" spans="1:7" x14ac:dyDescent="0.25">
      <c r="A613" s="13" t="s">
        <v>2313</v>
      </c>
      <c r="C613" s="13" t="s">
        <v>2314</v>
      </c>
      <c r="E613" s="1">
        <f>IF(D613="F",0,IFERROR(IF(MATCH($B613,routes!A$2:A$398,0),1,0),0)+IFERROR(IF(MATCH($C613,routes!A$2:A$398,0),1,0),0))</f>
        <v>0</v>
      </c>
      <c r="F613" s="1">
        <f>IF(D613="F",IFERROR(IF(MATCH($C613,vracht!A$2:A$394,0),1,0),0),0)</f>
        <v>0</v>
      </c>
      <c r="G613" s="1">
        <f>F613+E613</f>
        <v>0</v>
      </c>
    </row>
    <row r="614" spans="1:7" x14ac:dyDescent="0.25">
      <c r="A614" s="13" t="s">
        <v>3428</v>
      </c>
      <c r="C614" s="13" t="s">
        <v>3429</v>
      </c>
      <c r="E614" s="1">
        <f>IF(D614="F",0,IFERROR(IF(MATCH($B614,routes!A$2:A$398,0),1,0),0)+IFERROR(IF(MATCH($C614,routes!A$2:A$398,0),1,0),0))</f>
        <v>0</v>
      </c>
      <c r="F614" s="1">
        <f>IF(D614="F",IFERROR(IF(MATCH($C614,vracht!A$2:A$394,0),1,0),0),0)</f>
        <v>0</v>
      </c>
      <c r="G614" s="1">
        <f>F614+E614</f>
        <v>0</v>
      </c>
    </row>
    <row r="615" spans="1:7" x14ac:dyDescent="0.25">
      <c r="A615" s="13" t="s">
        <v>2315</v>
      </c>
      <c r="B615" s="13" t="s">
        <v>2316</v>
      </c>
      <c r="C615" s="13" t="s">
        <v>2317</v>
      </c>
      <c r="E615" s="1">
        <f>IF(D615="F",0,IFERROR(IF(MATCH($B615,routes!A$2:A$398,0),1,0),0)+IFERROR(IF(MATCH($C615,routes!A$2:A$398,0),1,0),0))</f>
        <v>0</v>
      </c>
      <c r="F615" s="1">
        <f>IF(D615="F",IFERROR(IF(MATCH($C615,vracht!A$2:A$394,0),1,0),0),0)</f>
        <v>0</v>
      </c>
      <c r="G615" s="1">
        <f>F615+E615</f>
        <v>0</v>
      </c>
    </row>
    <row r="616" spans="1:7" x14ac:dyDescent="0.25">
      <c r="A616" s="13" t="s">
        <v>2320</v>
      </c>
      <c r="B616" s="13" t="s">
        <v>2321</v>
      </c>
      <c r="C616" s="13" t="s">
        <v>2322</v>
      </c>
      <c r="E616" s="1">
        <f>IF(D616="F",0,IFERROR(IF(MATCH($B616,routes!A$2:A$398,0),1,0),0)+IFERROR(IF(MATCH($C616,routes!A$2:A$398,0),1,0),0))</f>
        <v>0</v>
      </c>
      <c r="F616" s="1">
        <f>IF(D616="F",IFERROR(IF(MATCH($C616,vracht!A$2:A$394,0),1,0),0),0)</f>
        <v>0</v>
      </c>
      <c r="G616" s="1">
        <f>F616+E616</f>
        <v>0</v>
      </c>
    </row>
    <row r="617" spans="1:7" x14ac:dyDescent="0.25">
      <c r="A617" s="13" t="s">
        <v>2326</v>
      </c>
      <c r="B617" s="13" t="s">
        <v>2327</v>
      </c>
      <c r="C617" s="13" t="s">
        <v>2328</v>
      </c>
      <c r="E617" s="1">
        <f>IF(D617="F",0,IFERROR(IF(MATCH($B617,routes!A$2:A$398,0),1,0),0)+IFERROR(IF(MATCH($C617,routes!A$2:A$398,0),1,0),0))</f>
        <v>0</v>
      </c>
      <c r="F617" s="1">
        <f>IF(D617="F",IFERROR(IF(MATCH($C617,vracht!A$2:A$394,0),1,0),0),0)</f>
        <v>0</v>
      </c>
      <c r="G617" s="1">
        <f>F617+E617</f>
        <v>0</v>
      </c>
    </row>
    <row r="618" spans="1:7" x14ac:dyDescent="0.25">
      <c r="A618" s="13" t="s">
        <v>3756</v>
      </c>
      <c r="B618" s="13" t="s">
        <v>3757</v>
      </c>
      <c r="C618" s="13" t="s">
        <v>3758</v>
      </c>
      <c r="E618" s="1">
        <f>IF(D618="F",0,IFERROR(IF(MATCH($B618,routes!A$2:A$398,0),1,0),0)+IFERROR(IF(MATCH($C618,routes!A$2:A$398,0),1,0),0))</f>
        <v>0</v>
      </c>
      <c r="F618" s="1">
        <f>IF(D618="F",IFERROR(IF(MATCH($C618,vracht!A$2:A$394,0),1,0),0),0)</f>
        <v>0</v>
      </c>
      <c r="G618" s="1">
        <f>F618+E618</f>
        <v>0</v>
      </c>
    </row>
    <row r="619" spans="1:7" x14ac:dyDescent="0.25">
      <c r="A619" s="13" t="s">
        <v>1896</v>
      </c>
      <c r="B619" s="13" t="s">
        <v>1897</v>
      </c>
      <c r="C619" s="13" t="s">
        <v>1898</v>
      </c>
      <c r="E619" s="1">
        <f>IF(D619="F",0,IFERROR(IF(MATCH($B619,routes!A$2:A$398,0),1,0),0)+IFERROR(IF(MATCH($C619,routes!A$2:A$398,0),1,0),0))</f>
        <v>0</v>
      </c>
      <c r="F619" s="1">
        <f>IF(D619="F",IFERROR(IF(MATCH($C619,vracht!A$2:A$394,0),1,0),0),0)</f>
        <v>0</v>
      </c>
      <c r="G619" s="1">
        <f>F619+E619</f>
        <v>0</v>
      </c>
    </row>
    <row r="620" spans="1:7" x14ac:dyDescent="0.25">
      <c r="A620" s="13" t="s">
        <v>3891</v>
      </c>
      <c r="B620" s="13" t="s">
        <v>3624</v>
      </c>
      <c r="C620" s="13" t="s">
        <v>3892</v>
      </c>
      <c r="E620" s="1">
        <f>IF(D620="F",0,IFERROR(IF(MATCH($B620,routes!A$2:A$398,0),1,0),0)+IFERROR(IF(MATCH($C620,routes!A$2:A$398,0),1,0),0))</f>
        <v>0</v>
      </c>
      <c r="F620" s="1">
        <f>IF(D620="F",IFERROR(IF(MATCH($C620,vracht!A$2:A$394,0),1,0),0),0)</f>
        <v>0</v>
      </c>
      <c r="G620" s="1">
        <f>F620+E620</f>
        <v>0</v>
      </c>
    </row>
    <row r="621" spans="1:7" x14ac:dyDescent="0.25">
      <c r="A621" s="13" t="s">
        <v>2337</v>
      </c>
      <c r="B621" s="13" t="s">
        <v>2338</v>
      </c>
      <c r="C621" s="13" t="s">
        <v>2339</v>
      </c>
      <c r="E621" s="1">
        <f>IF(D621="F",0,IFERROR(IF(MATCH($B621,routes!A$2:A$398,0),1,0),0)+IFERROR(IF(MATCH($C621,routes!A$2:A$398,0),1,0),0))</f>
        <v>0</v>
      </c>
      <c r="F621" s="1">
        <f>IF(D621="F",IFERROR(IF(MATCH($C621,vracht!A$2:A$394,0),1,0),0),0)</f>
        <v>0</v>
      </c>
      <c r="G621" s="1">
        <f>F621+E621</f>
        <v>0</v>
      </c>
    </row>
    <row r="622" spans="1:7" x14ac:dyDescent="0.25">
      <c r="A622" s="13" t="s">
        <v>2690</v>
      </c>
      <c r="C622" s="13" t="s">
        <v>129</v>
      </c>
      <c r="E622" s="1">
        <f>IF(D622="F",0,IFERROR(IF(MATCH($B622,routes!A$2:A$398,0),1,0),0)+IFERROR(IF(MATCH($C622,routes!A$2:A$398,0),1,0),0))</f>
        <v>0</v>
      </c>
      <c r="F622" s="1">
        <f>IF(D622="F",IFERROR(IF(MATCH($C622,vracht!A$2:A$394,0),1,0),0),0)</f>
        <v>0</v>
      </c>
      <c r="G622" s="1">
        <f>F622+E622</f>
        <v>0</v>
      </c>
    </row>
    <row r="623" spans="1:7" x14ac:dyDescent="0.25">
      <c r="A623" s="13" t="s">
        <v>1850</v>
      </c>
      <c r="B623" s="13" t="s">
        <v>521</v>
      </c>
      <c r="C623" s="13" t="s">
        <v>1851</v>
      </c>
      <c r="E623" s="1">
        <f>IF(D623="F",0,IFERROR(IF(MATCH($B623,routes!A$2:A$398,0),1,0),0)+IFERROR(IF(MATCH($C623,routes!A$2:A$398,0),1,0),0))</f>
        <v>0</v>
      </c>
      <c r="F623" s="1">
        <f>IF(D623="F",IFERROR(IF(MATCH($C623,vracht!A$2:A$394,0),1,0),0),0)</f>
        <v>0</v>
      </c>
      <c r="G623" s="1">
        <f>F623+E623</f>
        <v>0</v>
      </c>
    </row>
    <row r="624" spans="1:7" x14ac:dyDescent="0.25">
      <c r="A624" s="13" t="s">
        <v>2334</v>
      </c>
      <c r="B624" s="13" t="s">
        <v>2335</v>
      </c>
      <c r="C624" s="13" t="s">
        <v>2336</v>
      </c>
      <c r="E624" s="1">
        <f>IF(D624="F",0,IFERROR(IF(MATCH($B624,routes!A$2:A$398,0),1,0),0)+IFERROR(IF(MATCH($C624,routes!A$2:A$398,0),1,0),0))</f>
        <v>0</v>
      </c>
      <c r="F624" s="1">
        <f>IF(D624="F",IFERROR(IF(MATCH($C624,vracht!A$2:A$394,0),1,0),0),0)</f>
        <v>0</v>
      </c>
      <c r="G624" s="1">
        <f>F624+E624</f>
        <v>0</v>
      </c>
    </row>
    <row r="625" spans="1:7" x14ac:dyDescent="0.25">
      <c r="A625" s="13" t="s">
        <v>1534</v>
      </c>
      <c r="B625" s="13" t="s">
        <v>1535</v>
      </c>
      <c r="C625" s="13" t="s">
        <v>1536</v>
      </c>
      <c r="E625" s="1">
        <f>IF(D625="F",0,IFERROR(IF(MATCH($B625,routes!A$2:A$398,0),1,0),0)+IFERROR(IF(MATCH($C625,routes!A$2:A$398,0),1,0),0))</f>
        <v>0</v>
      </c>
      <c r="F625" s="1">
        <f>IF(D625="F",IFERROR(IF(MATCH($C625,vracht!A$2:A$394,0),1,0),0),0)</f>
        <v>0</v>
      </c>
      <c r="G625" s="1">
        <f>F625+E625</f>
        <v>0</v>
      </c>
    </row>
    <row r="626" spans="1:7" x14ac:dyDescent="0.25">
      <c r="A626" s="13" t="s">
        <v>2302</v>
      </c>
      <c r="B626" s="13" t="s">
        <v>292</v>
      </c>
      <c r="C626" s="13" t="s">
        <v>2303</v>
      </c>
      <c r="E626" s="1">
        <f>IF(D626="F",0,IFERROR(IF(MATCH($B626,routes!A$2:A$398,0),1,0),0)+IFERROR(IF(MATCH($C626,routes!A$2:A$398,0),1,0),0))</f>
        <v>0</v>
      </c>
      <c r="F626" s="1">
        <f>IF(D626="F",IFERROR(IF(MATCH($C626,vracht!A$2:A$394,0),1,0),0),0)</f>
        <v>0</v>
      </c>
      <c r="G626" s="1">
        <f>F626+E626</f>
        <v>0</v>
      </c>
    </row>
    <row r="627" spans="1:7" x14ac:dyDescent="0.25">
      <c r="A627" s="13" t="s">
        <v>2304</v>
      </c>
      <c r="B627" s="13" t="s">
        <v>369</v>
      </c>
      <c r="C627" s="13" t="s">
        <v>2305</v>
      </c>
      <c r="E627" s="1">
        <f>IF(D627="F",0,IFERROR(IF(MATCH($B627,routes!A$2:A$398,0),1,0),0)+IFERROR(IF(MATCH($C627,routes!A$2:A$398,0),1,0),0))</f>
        <v>1</v>
      </c>
      <c r="F627" s="1">
        <f>IF(D627="F",IFERROR(IF(MATCH($C627,vracht!A$2:A$394,0),1,0),0),0)</f>
        <v>0</v>
      </c>
      <c r="G627" s="1">
        <f>F627+E627</f>
        <v>1</v>
      </c>
    </row>
    <row r="628" spans="1:7" x14ac:dyDescent="0.25">
      <c r="A628" s="13" t="s">
        <v>3500</v>
      </c>
      <c r="C628" s="13" t="s">
        <v>3501</v>
      </c>
      <c r="E628" s="1">
        <f>IF(D628="F",0,IFERROR(IF(MATCH($B628,routes!A$2:A$398,0),1,0),0)+IFERROR(IF(MATCH($C628,routes!A$2:A$398,0),1,0),0))</f>
        <v>0</v>
      </c>
      <c r="F628" s="1">
        <f>IF(D628="F",IFERROR(IF(MATCH($C628,vracht!A$2:A$394,0),1,0),0),0)</f>
        <v>0</v>
      </c>
      <c r="G628" s="1">
        <f>F628+E628</f>
        <v>0</v>
      </c>
    </row>
    <row r="629" spans="1:7" x14ac:dyDescent="0.25">
      <c r="A629" s="13" t="s">
        <v>2306</v>
      </c>
      <c r="B629" s="13" t="s">
        <v>2307</v>
      </c>
      <c r="C629" s="13" t="s">
        <v>2308</v>
      </c>
      <c r="E629" s="1">
        <f>IF(D629="F",0,IFERROR(IF(MATCH($B629,routes!A$2:A$398,0),1,0),0)+IFERROR(IF(MATCH($C629,routes!A$2:A$398,0),1,0),0))</f>
        <v>0</v>
      </c>
      <c r="F629" s="1">
        <f>IF(D629="F",IFERROR(IF(MATCH($C629,vracht!A$2:A$394,0),1,0),0),0)</f>
        <v>0</v>
      </c>
      <c r="G629" s="1">
        <f>F629+E629</f>
        <v>0</v>
      </c>
    </row>
    <row r="630" spans="1:7" x14ac:dyDescent="0.25">
      <c r="A630" s="13" t="s">
        <v>3661</v>
      </c>
      <c r="C630" s="13" t="s">
        <v>3662</v>
      </c>
      <c r="E630" s="1">
        <f>IF(D630="F",0,IFERROR(IF(MATCH($B630,routes!A$2:A$398,0),1,0),0)+IFERROR(IF(MATCH($C630,routes!A$2:A$398,0),1,0),0))</f>
        <v>0</v>
      </c>
      <c r="F630" s="1">
        <f>IF(D630="F",IFERROR(IF(MATCH($C630,vracht!A$2:A$394,0),1,0),0),0)</f>
        <v>0</v>
      </c>
      <c r="G630" s="1">
        <f>F630+E630</f>
        <v>0</v>
      </c>
    </row>
    <row r="631" spans="1:7" x14ac:dyDescent="0.25">
      <c r="A631" s="13" t="s">
        <v>2516</v>
      </c>
      <c r="B631" s="13" t="s">
        <v>2569</v>
      </c>
      <c r="C631" s="13" t="s">
        <v>2570</v>
      </c>
      <c r="E631" s="1">
        <f>IF(D631="F",0,IFERROR(IF(MATCH($B631,routes!A$2:A$398,0),1,0),0)+IFERROR(IF(MATCH($C631,routes!A$2:A$398,0),1,0),0))</f>
        <v>0</v>
      </c>
      <c r="F631" s="1">
        <f>IF(D631="F",IFERROR(IF(MATCH($C631,vracht!A$2:A$394,0),1,0),0),0)</f>
        <v>0</v>
      </c>
      <c r="G631" s="1">
        <f>F631+E631</f>
        <v>0</v>
      </c>
    </row>
    <row r="632" spans="1:7" x14ac:dyDescent="0.25">
      <c r="A632" s="13" t="s">
        <v>2299</v>
      </c>
      <c r="B632" s="13" t="s">
        <v>2300</v>
      </c>
      <c r="C632" s="13" t="s">
        <v>2301</v>
      </c>
      <c r="E632" s="1">
        <f>IF(D632="F",0,IFERROR(IF(MATCH($B632,routes!A$2:A$398,0),1,0),0)+IFERROR(IF(MATCH($C632,routes!A$2:A$398,0),1,0),0))</f>
        <v>0</v>
      </c>
      <c r="F632" s="1">
        <f>IF(D632="F",IFERROR(IF(MATCH($C632,vracht!A$2:A$394,0),1,0),0),0)</f>
        <v>0</v>
      </c>
      <c r="G632" s="1">
        <f>F632+E632</f>
        <v>0</v>
      </c>
    </row>
    <row r="633" spans="1:7" x14ac:dyDescent="0.25">
      <c r="A633" s="13" t="s">
        <v>3464</v>
      </c>
      <c r="B633" s="13" t="s">
        <v>2851</v>
      </c>
      <c r="C633" s="13" t="s">
        <v>3465</v>
      </c>
      <c r="E633" s="1">
        <f>IF(D633="F",0,IFERROR(IF(MATCH($B633,routes!A$2:A$398,0),1,0),0)+IFERROR(IF(MATCH($C633,routes!A$2:A$398,0),1,0),0))</f>
        <v>0</v>
      </c>
      <c r="F633" s="1">
        <f>IF(D633="F",IFERROR(IF(MATCH($C633,vracht!A$2:A$394,0),1,0),0),0)</f>
        <v>0</v>
      </c>
      <c r="G633" s="1">
        <f>F633+E633</f>
        <v>0</v>
      </c>
    </row>
    <row r="634" spans="1:7" x14ac:dyDescent="0.25">
      <c r="A634" s="13" t="s">
        <v>3185</v>
      </c>
      <c r="B634" s="13" t="s">
        <v>3186</v>
      </c>
      <c r="C634" s="13" t="s">
        <v>3187</v>
      </c>
      <c r="E634" s="1">
        <f>IF(D634="F",0,IFERROR(IF(MATCH($B634,routes!A$2:A$398,0),1,0),0)+IFERROR(IF(MATCH($C634,routes!A$2:A$398,0),1,0),0))</f>
        <v>0</v>
      </c>
      <c r="F634" s="1">
        <f>IF(D634="F",IFERROR(IF(MATCH($C634,vracht!A$2:A$394,0),1,0),0),0)</f>
        <v>0</v>
      </c>
      <c r="G634" s="1">
        <f>F634+E634</f>
        <v>0</v>
      </c>
    </row>
    <row r="635" spans="1:7" x14ac:dyDescent="0.25">
      <c r="A635" s="13" t="s">
        <v>1537</v>
      </c>
      <c r="B635" s="13" t="s">
        <v>1538</v>
      </c>
      <c r="C635" s="13" t="s">
        <v>1539</v>
      </c>
      <c r="E635" s="1">
        <f>IF(D635="F",0,IFERROR(IF(MATCH($B635,routes!A$2:A$398,0),1,0),0)+IFERROR(IF(MATCH($C635,routes!A$2:A$398,0),1,0),0))</f>
        <v>0</v>
      </c>
      <c r="F635" s="1">
        <f>IF(D635="F",IFERROR(IF(MATCH($C635,vracht!A$2:A$394,0),1,0),0),0)</f>
        <v>0</v>
      </c>
      <c r="G635" s="1">
        <f>F635+E635</f>
        <v>0</v>
      </c>
    </row>
    <row r="636" spans="1:7" x14ac:dyDescent="0.25">
      <c r="A636" s="13" t="s">
        <v>2318</v>
      </c>
      <c r="B636" s="13" t="s">
        <v>393</v>
      </c>
      <c r="C636" s="13" t="s">
        <v>2319</v>
      </c>
      <c r="E636" s="1">
        <f>IF(D636="F",0,IFERROR(IF(MATCH($B636,routes!A$2:A$398,0),1,0),0)+IFERROR(IF(MATCH($C636,routes!A$2:A$398,0),1,0),0))</f>
        <v>1</v>
      </c>
      <c r="F636" s="1">
        <f>IF(D636="F",IFERROR(IF(MATCH($C636,vracht!A$2:A$394,0),1,0),0),0)</f>
        <v>0</v>
      </c>
      <c r="G636" s="1">
        <f>F636+E636</f>
        <v>1</v>
      </c>
    </row>
    <row r="637" spans="1:7" x14ac:dyDescent="0.25">
      <c r="A637" s="13" t="s">
        <v>1763</v>
      </c>
      <c r="B637" s="13" t="s">
        <v>1764</v>
      </c>
      <c r="C637" s="13" t="s">
        <v>1765</v>
      </c>
      <c r="E637" s="1">
        <f>IF(D637="F",0,IFERROR(IF(MATCH($B637,routes!A$2:A$398,0),1,0),0)+IFERROR(IF(MATCH($C637,routes!A$2:A$398,0),1,0),0))</f>
        <v>0</v>
      </c>
      <c r="F637" s="1">
        <f>IF(D637="F",IFERROR(IF(MATCH($C637,vracht!A$2:A$394,0),1,0),0),0)</f>
        <v>0</v>
      </c>
      <c r="G637" s="1">
        <f>F637+E637</f>
        <v>0</v>
      </c>
    </row>
    <row r="638" spans="1:7" x14ac:dyDescent="0.25">
      <c r="A638" s="13" t="s">
        <v>3889</v>
      </c>
      <c r="C638" s="13" t="s">
        <v>3890</v>
      </c>
      <c r="E638" s="1">
        <f>IF(D638="F",0,IFERROR(IF(MATCH($B638,routes!A$2:A$398,0),1,0),0)+IFERROR(IF(MATCH($C638,routes!A$2:A$398,0),1,0),0))</f>
        <v>0</v>
      </c>
      <c r="F638" s="1">
        <f>IF(D638="F",IFERROR(IF(MATCH($C638,vracht!A$2:A$394,0),1,0),0),0)</f>
        <v>0</v>
      </c>
      <c r="G638" s="1">
        <f>F638+E638</f>
        <v>0</v>
      </c>
    </row>
    <row r="639" spans="1:7" x14ac:dyDescent="0.25">
      <c r="A639" s="13" t="s">
        <v>2332</v>
      </c>
      <c r="C639" s="13" t="s">
        <v>2333</v>
      </c>
      <c r="E639" s="1">
        <f>IF(D639="F",0,IFERROR(IF(MATCH($B639,routes!A$2:A$398,0),1,0),0)+IFERROR(IF(MATCH($C639,routes!A$2:A$398,0),1,0),0))</f>
        <v>0</v>
      </c>
      <c r="F639" s="1">
        <f>IF(D639="F",IFERROR(IF(MATCH($C639,vracht!A$2:A$394,0),1,0),0),0)</f>
        <v>0</v>
      </c>
      <c r="G639" s="1">
        <f>F639+E639</f>
        <v>0</v>
      </c>
    </row>
    <row r="640" spans="1:7" x14ac:dyDescent="0.25">
      <c r="A640" s="13" t="s">
        <v>3462</v>
      </c>
      <c r="B640" s="13" t="s">
        <v>1492</v>
      </c>
      <c r="C640" s="13" t="s">
        <v>3462</v>
      </c>
      <c r="E640" s="1">
        <f>IF(D640="F",0,IFERROR(IF(MATCH($B640,routes!A$2:A$398,0),1,0),0)+IFERROR(IF(MATCH($C640,routes!A$2:A$398,0),1,0),0))</f>
        <v>0</v>
      </c>
      <c r="F640" s="1">
        <f>IF(D640="F",IFERROR(IF(MATCH($C640,vracht!A$2:A$394,0),1,0),0),0)</f>
        <v>0</v>
      </c>
      <c r="G640" s="1">
        <f>F640+E640</f>
        <v>0</v>
      </c>
    </row>
    <row r="641" spans="1:7" x14ac:dyDescent="0.25">
      <c r="A641" s="13" t="s">
        <v>3871</v>
      </c>
      <c r="C641" s="13" t="s">
        <v>3872</v>
      </c>
      <c r="E641" s="1">
        <f>IF(D641="F",0,IFERROR(IF(MATCH($B641,routes!A$2:A$398,0),1,0),0)+IFERROR(IF(MATCH($C641,routes!A$2:A$398,0),1,0),0))</f>
        <v>0</v>
      </c>
      <c r="F641" s="1">
        <f>IF(D641="F",IFERROR(IF(MATCH($C641,vracht!A$2:A$394,0),1,0),0),0)</f>
        <v>0</v>
      </c>
      <c r="G641" s="1">
        <f>F641+E641</f>
        <v>0</v>
      </c>
    </row>
    <row r="642" spans="1:7" x14ac:dyDescent="0.25">
      <c r="A642" s="13" t="s">
        <v>3213</v>
      </c>
      <c r="C642" s="13" t="s">
        <v>3214</v>
      </c>
      <c r="E642" s="1">
        <f>IF(D642="F",0,IFERROR(IF(MATCH($B642,routes!A$2:A$398,0),1,0),0)+IFERROR(IF(MATCH($C642,routes!A$2:A$398,0),1,0),0))</f>
        <v>0</v>
      </c>
      <c r="F642" s="1">
        <f>IF(D642="F",IFERROR(IF(MATCH($C642,vracht!A$2:A$394,0),1,0),0),0)</f>
        <v>0</v>
      </c>
      <c r="G642" s="1">
        <f>F642+E642</f>
        <v>0</v>
      </c>
    </row>
    <row r="643" spans="1:7" x14ac:dyDescent="0.25">
      <c r="A643" s="13" t="s">
        <v>3149</v>
      </c>
      <c r="B643" s="13" t="s">
        <v>3150</v>
      </c>
      <c r="C643" s="13" t="s">
        <v>3151</v>
      </c>
      <c r="E643" s="1">
        <f>IF(D643="F",0,IFERROR(IF(MATCH($B643,routes!A$2:A$398,0),1,0),0)+IFERROR(IF(MATCH($C643,routes!A$2:A$398,0),1,0),0))</f>
        <v>0</v>
      </c>
      <c r="F643" s="1">
        <f>IF(D643="F",IFERROR(IF(MATCH($C643,vracht!A$2:A$394,0),1,0),0),0)</f>
        <v>0</v>
      </c>
      <c r="G643" s="1">
        <f>F643+E643</f>
        <v>0</v>
      </c>
    </row>
    <row r="644" spans="1:7" x14ac:dyDescent="0.25">
      <c r="A644" s="13" t="s">
        <v>1540</v>
      </c>
      <c r="B644" s="13" t="s">
        <v>1541</v>
      </c>
      <c r="C644" s="13" t="s">
        <v>1542</v>
      </c>
      <c r="E644" s="1">
        <f>IF(D644="F",0,IFERROR(IF(MATCH($B644,routes!A$2:A$398,0),1,0),0)+IFERROR(IF(MATCH($C644,routes!A$2:A$398,0),1,0),0))</f>
        <v>0</v>
      </c>
      <c r="F644" s="1">
        <f>IF(D644="F",IFERROR(IF(MATCH($C644,vracht!A$2:A$394,0),1,0),0),0)</f>
        <v>0</v>
      </c>
      <c r="G644" s="1">
        <f>F644+E644</f>
        <v>0</v>
      </c>
    </row>
    <row r="645" spans="1:7" x14ac:dyDescent="0.25">
      <c r="A645" s="13" t="s">
        <v>2343</v>
      </c>
      <c r="B645" s="13" t="s">
        <v>2344</v>
      </c>
      <c r="C645" s="13" t="s">
        <v>2345</v>
      </c>
      <c r="E645" s="1">
        <f>IF(D645="F",0,IFERROR(IF(MATCH($B645,routes!A$2:A$398,0),1,0),0)+IFERROR(IF(MATCH($C645,routes!A$2:A$398,0),1,0),0))</f>
        <v>0</v>
      </c>
      <c r="F645" s="1">
        <f>IF(D645="F",IFERROR(IF(MATCH($C645,vracht!A$2:A$394,0),1,0),0),0)</f>
        <v>0</v>
      </c>
      <c r="G645" s="1">
        <f>F645+E645</f>
        <v>0</v>
      </c>
    </row>
    <row r="646" spans="1:7" x14ac:dyDescent="0.25">
      <c r="A646" s="13" t="s">
        <v>2387</v>
      </c>
      <c r="B646" s="13" t="s">
        <v>2388</v>
      </c>
      <c r="C646" s="13" t="s">
        <v>2389</v>
      </c>
      <c r="E646" s="1">
        <f>IF(D646="F",0,IFERROR(IF(MATCH($B646,routes!A$2:A$398,0),1,0),0)+IFERROR(IF(MATCH($C646,routes!A$2:A$398,0),1,0),0))</f>
        <v>0</v>
      </c>
      <c r="F646" s="1">
        <f>IF(D646="F",IFERROR(IF(MATCH($C646,vracht!A$2:A$394,0),1,0),0),0)</f>
        <v>0</v>
      </c>
      <c r="G646" s="1">
        <f>F646+E646</f>
        <v>0</v>
      </c>
    </row>
    <row r="647" spans="1:7" x14ac:dyDescent="0.25">
      <c r="A647" s="13" t="s">
        <v>1732</v>
      </c>
      <c r="B647" s="13" t="s">
        <v>1733</v>
      </c>
      <c r="C647" s="13" t="s">
        <v>1734</v>
      </c>
      <c r="E647" s="1">
        <f>IF(D647="F",0,IFERROR(IF(MATCH($B647,routes!A$2:A$398,0),1,0),0)+IFERROR(IF(MATCH($C647,routes!A$2:A$398,0),1,0),0))</f>
        <v>0</v>
      </c>
      <c r="F647" s="1">
        <f>IF(D647="F",IFERROR(IF(MATCH($C647,vracht!A$2:A$394,0),1,0),0),0)</f>
        <v>0</v>
      </c>
      <c r="G647" s="1">
        <f>F647+E647</f>
        <v>0</v>
      </c>
    </row>
    <row r="648" spans="1:7" x14ac:dyDescent="0.25">
      <c r="A648" s="13" t="s">
        <v>2390</v>
      </c>
      <c r="B648" s="13" t="s">
        <v>2391</v>
      </c>
      <c r="C648" s="13" t="s">
        <v>2392</v>
      </c>
      <c r="E648" s="1">
        <f>IF(D648="F",0,IFERROR(IF(MATCH($B648,routes!A$2:A$398,0),1,0),0)+IFERROR(IF(MATCH($C648,routes!A$2:A$398,0),1,0),0))</f>
        <v>0</v>
      </c>
      <c r="F648" s="1">
        <f>IF(D648="F",IFERROR(IF(MATCH($C648,vracht!A$2:A$394,0),1,0),0),0)</f>
        <v>0</v>
      </c>
      <c r="G648" s="1">
        <f>F648+E648</f>
        <v>0</v>
      </c>
    </row>
    <row r="649" spans="1:7" x14ac:dyDescent="0.25">
      <c r="A649" s="13" t="s">
        <v>2352</v>
      </c>
      <c r="B649" s="13" t="s">
        <v>2353</v>
      </c>
      <c r="C649" s="13" t="s">
        <v>2354</v>
      </c>
      <c r="E649" s="1">
        <f>IF(D649="F",0,IFERROR(IF(MATCH($B649,routes!A$2:A$398,0),1,0),0)+IFERROR(IF(MATCH($C649,routes!A$2:A$398,0),1,0),0))</f>
        <v>0</v>
      </c>
      <c r="F649" s="1">
        <f>IF(D649="F",IFERROR(IF(MATCH($C649,vracht!A$2:A$394,0),1,0),0),0)</f>
        <v>0</v>
      </c>
      <c r="G649" s="1">
        <f>F649+E649</f>
        <v>0</v>
      </c>
    </row>
    <row r="650" spans="1:7" x14ac:dyDescent="0.25">
      <c r="A650" s="13" t="s">
        <v>2375</v>
      </c>
      <c r="B650" s="13" t="s">
        <v>2376</v>
      </c>
      <c r="C650" s="13" t="s">
        <v>2377</v>
      </c>
      <c r="E650" s="1">
        <f>IF(D650="F",0,IFERROR(IF(MATCH($B650,routes!A$2:A$398,0),1,0),0)+IFERROR(IF(MATCH($C650,routes!A$2:A$398,0),1,0),0))</f>
        <v>0</v>
      </c>
      <c r="F650" s="1">
        <f>IF(D650="F",IFERROR(IF(MATCH($C650,vracht!A$2:A$394,0),1,0),0),0)</f>
        <v>0</v>
      </c>
      <c r="G650" s="1">
        <f>F650+E650</f>
        <v>0</v>
      </c>
    </row>
    <row r="651" spans="1:7" x14ac:dyDescent="0.25">
      <c r="A651" s="13" t="s">
        <v>2994</v>
      </c>
      <c r="B651" s="13" t="s">
        <v>2995</v>
      </c>
      <c r="C651" s="13" t="s">
        <v>2365</v>
      </c>
      <c r="E651" s="1">
        <f>IF(D651="F",0,IFERROR(IF(MATCH($B651,routes!A$2:A$398,0),1,0),0)+IFERROR(IF(MATCH($C651,routes!A$2:A$398,0),1,0),0))</f>
        <v>0</v>
      </c>
      <c r="F651" s="1">
        <f>IF(D651="F",IFERROR(IF(MATCH($C651,vracht!A$2:A$394,0),1,0),0),0)</f>
        <v>0</v>
      </c>
      <c r="G651" s="1">
        <f>F651+E651</f>
        <v>0</v>
      </c>
    </row>
    <row r="652" spans="1:7" x14ac:dyDescent="0.25">
      <c r="A652" s="13" t="s">
        <v>3681</v>
      </c>
      <c r="C652" s="13" t="s">
        <v>3682</v>
      </c>
      <c r="E652" s="1">
        <f>IF(D652="F",0,IFERROR(IF(MATCH($B652,routes!A$2:A$398,0),1,0),0)+IFERROR(IF(MATCH($C652,routes!A$2:A$398,0),1,0),0))</f>
        <v>0</v>
      </c>
      <c r="F652" s="1">
        <f>IF(D652="F",IFERROR(IF(MATCH($C652,vracht!A$2:A$394,0),1,0),0),0)</f>
        <v>0</v>
      </c>
      <c r="G652" s="1">
        <f>F652+E652</f>
        <v>0</v>
      </c>
    </row>
    <row r="653" spans="1:7" x14ac:dyDescent="0.25">
      <c r="A653" s="13" t="s">
        <v>1543</v>
      </c>
      <c r="B653" s="13" t="s">
        <v>1544</v>
      </c>
      <c r="C653" s="13" t="s">
        <v>1545</v>
      </c>
      <c r="E653" s="1">
        <f>IF(D653="F",0,IFERROR(IF(MATCH($B653,routes!A$2:A$398,0),1,0),0)+IFERROR(IF(MATCH($C653,routes!A$2:A$398,0),1,0),0))</f>
        <v>0</v>
      </c>
      <c r="F653" s="1">
        <f>IF(D653="F",IFERROR(IF(MATCH($C653,vracht!A$2:A$394,0),1,0),0),0)</f>
        <v>0</v>
      </c>
      <c r="G653" s="1">
        <f>F653+E653</f>
        <v>0</v>
      </c>
    </row>
    <row r="654" spans="1:7" x14ac:dyDescent="0.25">
      <c r="A654" s="13" t="s">
        <v>3233</v>
      </c>
      <c r="B654" s="13" t="s">
        <v>1555</v>
      </c>
      <c r="C654" s="13" t="s">
        <v>3234</v>
      </c>
      <c r="E654" s="1">
        <f>IF(D654="F",0,IFERROR(IF(MATCH($B654,routes!A$2:A$398,0),1,0),0)+IFERROR(IF(MATCH($C654,routes!A$2:A$398,0),1,0),0))</f>
        <v>0</v>
      </c>
      <c r="F654" s="1">
        <f>IF(D654="F",IFERROR(IF(MATCH($C654,vracht!A$2:A$394,0),1,0),0),0)</f>
        <v>0</v>
      </c>
      <c r="G654" s="1">
        <f>F654+E654</f>
        <v>0</v>
      </c>
    </row>
    <row r="655" spans="1:7" x14ac:dyDescent="0.25">
      <c r="A655" s="13" t="s">
        <v>2564</v>
      </c>
      <c r="B655" s="13" t="s">
        <v>415</v>
      </c>
      <c r="C655" s="13" t="s">
        <v>2565</v>
      </c>
      <c r="E655" s="1">
        <f>IF(D655="F",0,IFERROR(IF(MATCH($B655,routes!A$2:A$398,0),1,0),0)+IFERROR(IF(MATCH($C655,routes!A$2:A$398,0),1,0),0))</f>
        <v>0</v>
      </c>
      <c r="F655" s="1">
        <f>IF(D655="F",IFERROR(IF(MATCH($C655,vracht!A$2:A$394,0),1,0),0),0)</f>
        <v>0</v>
      </c>
      <c r="G655" s="1">
        <f>F655+E655</f>
        <v>0</v>
      </c>
    </row>
    <row r="656" spans="1:7" x14ac:dyDescent="0.25">
      <c r="A656" s="13" t="s">
        <v>4408</v>
      </c>
      <c r="B656" s="13" t="s">
        <v>4409</v>
      </c>
      <c r="C656" s="13" t="s">
        <v>2358</v>
      </c>
      <c r="D656" s="13" t="s">
        <v>4417</v>
      </c>
      <c r="E656" s="1">
        <f>IF(D656="F",0,IFERROR(IF(MATCH($B656,routes!A$2:A$398,0),1,0),0)+IFERROR(IF(MATCH($C656,routes!A$2:A$398,0),1,0),0))</f>
        <v>0</v>
      </c>
      <c r="F656" s="1">
        <f>IF(D656="F",IFERROR(IF(MATCH($C656,vracht!A$2:A$394,0),1,0),0),0)</f>
        <v>1</v>
      </c>
      <c r="G656" s="1">
        <f>F656+E656</f>
        <v>1</v>
      </c>
    </row>
    <row r="657" spans="1:7" x14ac:dyDescent="0.25">
      <c r="A657" s="13" t="s">
        <v>2381</v>
      </c>
      <c r="B657" s="13" t="s">
        <v>1001</v>
      </c>
      <c r="C657" s="13" t="s">
        <v>2382</v>
      </c>
      <c r="E657" s="1">
        <f>IF(D657="F",0,IFERROR(IF(MATCH($B657,routes!A$2:A$398,0),1,0),0)+IFERROR(IF(MATCH($C657,routes!A$2:A$398,0),1,0),0))</f>
        <v>0</v>
      </c>
      <c r="F657" s="1">
        <f>IF(D657="F",IFERROR(IF(MATCH($C657,vracht!A$2:A$394,0),1,0),0),0)</f>
        <v>0</v>
      </c>
      <c r="G657" s="1">
        <f>F657+E657</f>
        <v>0</v>
      </c>
    </row>
    <row r="658" spans="1:7" x14ac:dyDescent="0.25">
      <c r="A658" s="13" t="s">
        <v>1547</v>
      </c>
      <c r="C658" s="13" t="s">
        <v>1548</v>
      </c>
      <c r="E658" s="1">
        <f>IF(D658="F",0,IFERROR(IF(MATCH($B658,routes!A$2:A$398,0),1,0),0)+IFERROR(IF(MATCH($C658,routes!A$2:A$398,0),1,0),0))</f>
        <v>0</v>
      </c>
      <c r="F658" s="1">
        <f>IF(D658="F",IFERROR(IF(MATCH($C658,vracht!A$2:A$394,0),1,0),0),0)</f>
        <v>0</v>
      </c>
      <c r="G658" s="1">
        <f>F658+E658</f>
        <v>0</v>
      </c>
    </row>
    <row r="659" spans="1:7" x14ac:dyDescent="0.25">
      <c r="A659" s="13" t="s">
        <v>2411</v>
      </c>
      <c r="B659" s="13" t="s">
        <v>2412</v>
      </c>
      <c r="C659" s="13" t="s">
        <v>2413</v>
      </c>
      <c r="E659" s="1">
        <f>IF(D659="F",0,IFERROR(IF(MATCH($B659,routes!A$2:A$398,0),1,0),0)+IFERROR(IF(MATCH($C659,routes!A$2:A$398,0),1,0),0))</f>
        <v>0</v>
      </c>
      <c r="F659" s="1">
        <f>IF(D659="F",IFERROR(IF(MATCH($C659,vracht!A$2:A$394,0),1,0),0),0)</f>
        <v>0</v>
      </c>
      <c r="G659" s="1">
        <f>F659+E659</f>
        <v>0</v>
      </c>
    </row>
    <row r="660" spans="1:7" x14ac:dyDescent="0.25">
      <c r="A660" s="13" t="s">
        <v>2397</v>
      </c>
      <c r="B660" s="13" t="s">
        <v>2398</v>
      </c>
      <c r="C660" s="13" t="s">
        <v>1044</v>
      </c>
      <c r="E660" s="1">
        <f>IF(D660="F",0,IFERROR(IF(MATCH($B660,routes!A$2:A$398,0),1,0),0)+IFERROR(IF(MATCH($C660,routes!A$2:A$398,0),1,0),0))</f>
        <v>0</v>
      </c>
      <c r="F660" s="1">
        <f>IF(D660="F",IFERROR(IF(MATCH($C660,vracht!A$2:A$394,0),1,0),0),0)</f>
        <v>0</v>
      </c>
      <c r="G660" s="1">
        <f>F660+E660</f>
        <v>0</v>
      </c>
    </row>
    <row r="661" spans="1:7" x14ac:dyDescent="0.25">
      <c r="A661" s="13" t="s">
        <v>2005</v>
      </c>
      <c r="B661" s="13" t="s">
        <v>2006</v>
      </c>
      <c r="C661" s="13" t="s">
        <v>2007</v>
      </c>
      <c r="E661" s="1">
        <f>IF(D661="F",0,IFERROR(IF(MATCH($B661,routes!A$2:A$398,0),1,0),0)+IFERROR(IF(MATCH($C661,routes!A$2:A$398,0),1,0),0))</f>
        <v>0</v>
      </c>
      <c r="F661" s="1">
        <f>IF(D661="F",IFERROR(IF(MATCH($C661,vracht!A$2:A$394,0),1,0),0),0)</f>
        <v>0</v>
      </c>
      <c r="G661" s="1">
        <f>F661+E661</f>
        <v>0</v>
      </c>
    </row>
    <row r="662" spans="1:7" x14ac:dyDescent="0.25">
      <c r="A662" s="13" t="s">
        <v>2384</v>
      </c>
      <c r="B662" s="13" t="s">
        <v>2385</v>
      </c>
      <c r="C662" s="13" t="s">
        <v>2386</v>
      </c>
      <c r="E662" s="1">
        <f>IF(D662="F",0,IFERROR(IF(MATCH($B662,routes!A$2:A$398,0),1,0),0)+IFERROR(IF(MATCH($C662,routes!A$2:A$398,0),1,0),0))</f>
        <v>0</v>
      </c>
      <c r="F662" s="1">
        <f>IF(D662="F",IFERROR(IF(MATCH($C662,vracht!A$2:A$394,0),1,0),0),0)</f>
        <v>0</v>
      </c>
      <c r="G662" s="1">
        <f>F662+E662</f>
        <v>0</v>
      </c>
    </row>
    <row r="663" spans="1:7" x14ac:dyDescent="0.25">
      <c r="A663" s="13" t="s">
        <v>2045</v>
      </c>
      <c r="B663" s="13" t="s">
        <v>438</v>
      </c>
      <c r="C663" s="13" t="s">
        <v>2046</v>
      </c>
      <c r="E663" s="1">
        <f>IF(D663="F",0,IFERROR(IF(MATCH($B663,routes!A$2:A$398,0),1,0),0)+IFERROR(IF(MATCH($C663,routes!A$2:A$398,0),1,0),0))</f>
        <v>0</v>
      </c>
      <c r="F663" s="1">
        <f>IF(D663="F",IFERROR(IF(MATCH($C663,vracht!A$2:A$394,0),1,0),0),0)</f>
        <v>0</v>
      </c>
      <c r="G663" s="1">
        <f>F663+E663</f>
        <v>0</v>
      </c>
    </row>
    <row r="664" spans="1:7" x14ac:dyDescent="0.25">
      <c r="A664" s="13" t="s">
        <v>3485</v>
      </c>
      <c r="B664" s="13" t="s">
        <v>520</v>
      </c>
      <c r="C664" s="13" t="s">
        <v>3486</v>
      </c>
      <c r="E664" s="1">
        <f>IF(D664="F",0,IFERROR(IF(MATCH($B664,routes!A$2:A$398,0),1,0),0)+IFERROR(IF(MATCH($C664,routes!A$2:A$398,0),1,0),0))</f>
        <v>0</v>
      </c>
      <c r="F664" s="1">
        <f>IF(D664="F",IFERROR(IF(MATCH($C664,vracht!A$2:A$394,0),1,0),0),0)</f>
        <v>0</v>
      </c>
      <c r="G664" s="1">
        <f>F664+E664</f>
        <v>0</v>
      </c>
    </row>
    <row r="665" spans="1:7" x14ac:dyDescent="0.25">
      <c r="A665" s="13" t="s">
        <v>3604</v>
      </c>
      <c r="B665" s="13" t="s">
        <v>3605</v>
      </c>
      <c r="C665" s="13" t="s">
        <v>3606</v>
      </c>
      <c r="E665" s="1">
        <f>IF(D665="F",0,IFERROR(IF(MATCH($B665,routes!A$2:A$398,0),1,0),0)+IFERROR(IF(MATCH($C665,routes!A$2:A$398,0),1,0),0))</f>
        <v>0</v>
      </c>
      <c r="F665" s="1">
        <f>IF(D665="F",IFERROR(IF(MATCH($C665,vracht!A$2:A$394,0),1,0),0),0)</f>
        <v>0</v>
      </c>
      <c r="G665" s="1">
        <f>F665+E665</f>
        <v>0</v>
      </c>
    </row>
    <row r="666" spans="1:7" x14ac:dyDescent="0.25">
      <c r="A666" s="13" t="s">
        <v>3235</v>
      </c>
      <c r="C666" s="13" t="s">
        <v>3236</v>
      </c>
      <c r="E666" s="1">
        <f>IF(D666="F",0,IFERROR(IF(MATCH($B666,routes!A$2:A$398,0),1,0),0)+IFERROR(IF(MATCH($C666,routes!A$2:A$398,0),1,0),0))</f>
        <v>0</v>
      </c>
      <c r="F666" s="1">
        <f>IF(D666="F",IFERROR(IF(MATCH($C666,vracht!A$2:A$394,0),1,0),0),0)</f>
        <v>0</v>
      </c>
      <c r="G666" s="1">
        <f>F666+E666</f>
        <v>0</v>
      </c>
    </row>
    <row r="667" spans="1:7" x14ac:dyDescent="0.25">
      <c r="A667" s="13" t="s">
        <v>3121</v>
      </c>
      <c r="B667" s="13" t="s">
        <v>3122</v>
      </c>
      <c r="C667" s="13" t="s">
        <v>3123</v>
      </c>
      <c r="E667" s="1">
        <f>IF(D667="F",0,IFERROR(IF(MATCH($B667,routes!A$2:A$398,0),1,0),0)+IFERROR(IF(MATCH($C667,routes!A$2:A$398,0),1,0),0))</f>
        <v>0</v>
      </c>
      <c r="F667" s="1">
        <f>IF(D667="F",IFERROR(IF(MATCH($C667,vracht!A$2:A$394,0),1,0),0),0)</f>
        <v>0</v>
      </c>
      <c r="G667" s="1">
        <f>F667+E667</f>
        <v>0</v>
      </c>
    </row>
    <row r="668" spans="1:7" x14ac:dyDescent="0.25">
      <c r="A668" s="13" t="s">
        <v>3469</v>
      </c>
      <c r="B668" s="13" t="s">
        <v>2383</v>
      </c>
      <c r="C668" s="13" t="s">
        <v>3470</v>
      </c>
      <c r="E668" s="1">
        <f>IF(D668="F",0,IFERROR(IF(MATCH($B668,routes!A$2:A$398,0),1,0),0)+IFERROR(IF(MATCH($C668,routes!A$2:A$398,0),1,0),0))</f>
        <v>0</v>
      </c>
      <c r="F668" s="1">
        <f>IF(D668="F",IFERROR(IF(MATCH($C668,vracht!A$2:A$394,0),1,0),0),0)</f>
        <v>0</v>
      </c>
      <c r="G668" s="1">
        <f>F668+E668</f>
        <v>0</v>
      </c>
    </row>
    <row r="669" spans="1:7" x14ac:dyDescent="0.25">
      <c r="A669" s="13" t="s">
        <v>3336</v>
      </c>
      <c r="B669" s="13" t="s">
        <v>3337</v>
      </c>
      <c r="C669" s="13" t="s">
        <v>3338</v>
      </c>
      <c r="E669" s="1">
        <f>IF(D669="F",0,IFERROR(IF(MATCH($B669,routes!A$2:A$398,0),1,0),0)+IFERROR(IF(MATCH($C669,routes!A$2:A$398,0),1,0),0))</f>
        <v>0</v>
      </c>
      <c r="F669" s="1">
        <f>IF(D669="F",IFERROR(IF(MATCH($C669,vracht!A$2:A$394,0),1,0),0),0)</f>
        <v>0</v>
      </c>
      <c r="G669" s="1">
        <f>F669+E669</f>
        <v>0</v>
      </c>
    </row>
    <row r="670" spans="1:7" x14ac:dyDescent="0.25">
      <c r="A670" s="13" t="s">
        <v>1549</v>
      </c>
      <c r="B670" s="13" t="s">
        <v>1550</v>
      </c>
      <c r="C670" s="13" t="s">
        <v>1551</v>
      </c>
      <c r="E670" s="1">
        <f>IF(D670="F",0,IFERROR(IF(MATCH($B670,routes!A$2:A$398,0),1,0),0)+IFERROR(IF(MATCH($C670,routes!A$2:A$398,0),1,0),0))</f>
        <v>0</v>
      </c>
      <c r="F670" s="1">
        <f>IF(D670="F",IFERROR(IF(MATCH($C670,vracht!A$2:A$394,0),1,0),0),0)</f>
        <v>0</v>
      </c>
      <c r="G670" s="1">
        <f>F670+E670</f>
        <v>0</v>
      </c>
    </row>
    <row r="671" spans="1:7" x14ac:dyDescent="0.25">
      <c r="A671" s="13" t="s">
        <v>2393</v>
      </c>
      <c r="B671" s="13" t="s">
        <v>2394</v>
      </c>
      <c r="C671" s="13" t="s">
        <v>2395</v>
      </c>
      <c r="E671" s="1">
        <f>IF(D671="F",0,IFERROR(IF(MATCH($B671,routes!A$2:A$398,0),1,0),0)+IFERROR(IF(MATCH($C671,routes!A$2:A$398,0),1,0),0))</f>
        <v>0</v>
      </c>
      <c r="F671" s="1">
        <f>IF(D671="F",IFERROR(IF(MATCH($C671,vracht!A$2:A$394,0),1,0),0),0)</f>
        <v>0</v>
      </c>
      <c r="G671" s="1">
        <f>F671+E671</f>
        <v>0</v>
      </c>
    </row>
    <row r="672" spans="1:7" x14ac:dyDescent="0.25">
      <c r="A672" s="13" t="s">
        <v>3274</v>
      </c>
      <c r="B672" s="13" t="s">
        <v>3155</v>
      </c>
      <c r="C672" s="13" t="s">
        <v>3275</v>
      </c>
      <c r="E672" s="1">
        <f>IF(D672="F",0,IFERROR(IF(MATCH($B672,routes!A$2:A$398,0),1,0),0)+IFERROR(IF(MATCH($C672,routes!A$2:A$398,0),1,0),0))</f>
        <v>0</v>
      </c>
      <c r="F672" s="1">
        <f>IF(D672="F",IFERROR(IF(MATCH($C672,vracht!A$2:A$394,0),1,0),0),0)</f>
        <v>0</v>
      </c>
      <c r="G672" s="1">
        <f>F672+E672</f>
        <v>0</v>
      </c>
    </row>
    <row r="673" spans="1:7" x14ac:dyDescent="0.25">
      <c r="A673" s="13" t="s">
        <v>2996</v>
      </c>
      <c r="B673" s="13" t="s">
        <v>2997</v>
      </c>
      <c r="C673" s="13" t="s">
        <v>2998</v>
      </c>
      <c r="E673" s="1">
        <f>IF(D673="F",0,IFERROR(IF(MATCH($B673,routes!A$2:A$398,0),1,0),0)+IFERROR(IF(MATCH($C673,routes!A$2:A$398,0),1,0),0))</f>
        <v>0</v>
      </c>
      <c r="F673" s="1">
        <f>IF(D673="F",IFERROR(IF(MATCH($C673,vracht!A$2:A$394,0),1,0),0),0)</f>
        <v>0</v>
      </c>
      <c r="G673" s="1">
        <f>F673+E673</f>
        <v>0</v>
      </c>
    </row>
    <row r="674" spans="1:7" x14ac:dyDescent="0.25">
      <c r="A674" s="13" t="s">
        <v>3479</v>
      </c>
      <c r="B674" s="13" t="s">
        <v>2643</v>
      </c>
      <c r="C674" s="13" t="s">
        <v>3480</v>
      </c>
      <c r="E674" s="1">
        <f>IF(D674="F",0,IFERROR(IF(MATCH($B674,routes!A$2:A$398,0),1,0),0)+IFERROR(IF(MATCH($C674,routes!A$2:A$398,0),1,0),0))</f>
        <v>0</v>
      </c>
      <c r="F674" s="1">
        <f>IF(D674="F",IFERROR(IF(MATCH($C674,vracht!A$2:A$394,0),1,0),0),0)</f>
        <v>0</v>
      </c>
      <c r="G674" s="1">
        <f>F674+E674</f>
        <v>0</v>
      </c>
    </row>
    <row r="675" spans="1:7" x14ac:dyDescent="0.25">
      <c r="A675" s="13" t="s">
        <v>2366</v>
      </c>
      <c r="B675" s="13" t="s">
        <v>400</v>
      </c>
      <c r="C675" s="13" t="s">
        <v>2367</v>
      </c>
      <c r="E675" s="1">
        <f>IF(D675="F",0,IFERROR(IF(MATCH($B675,routes!A$2:A$398,0),1,0),0)+IFERROR(IF(MATCH($C675,routes!A$2:A$398,0),1,0),0))</f>
        <v>1</v>
      </c>
      <c r="F675" s="1">
        <f>IF(D675="F",IFERROR(IF(MATCH($C675,vracht!A$2:A$394,0),1,0),0),0)</f>
        <v>0</v>
      </c>
      <c r="G675" s="1">
        <f>F675+E675</f>
        <v>1</v>
      </c>
    </row>
    <row r="676" spans="1:7" x14ac:dyDescent="0.25">
      <c r="A676" s="13" t="s">
        <v>2362</v>
      </c>
      <c r="B676" s="13" t="s">
        <v>2363</v>
      </c>
      <c r="C676" s="13" t="s">
        <v>2364</v>
      </c>
      <c r="E676" s="1">
        <f>IF(D676="F",0,IFERROR(IF(MATCH($B676,routes!A$2:A$398,0),1,0),0)+IFERROR(IF(MATCH($C676,routes!A$2:A$398,0),1,0),0))</f>
        <v>0</v>
      </c>
      <c r="F676" s="1">
        <f>IF(D676="F",IFERROR(IF(MATCH($C676,vracht!A$2:A$394,0),1,0),0),0)</f>
        <v>0</v>
      </c>
      <c r="G676" s="1">
        <f>F676+E676</f>
        <v>0</v>
      </c>
    </row>
    <row r="677" spans="1:7" x14ac:dyDescent="0.25">
      <c r="A677" s="13" t="s">
        <v>2415</v>
      </c>
      <c r="B677" s="13" t="s">
        <v>2416</v>
      </c>
      <c r="C677" s="13" t="s">
        <v>2417</v>
      </c>
      <c r="E677" s="1">
        <f>IF(D677="F",0,IFERROR(IF(MATCH($B677,routes!A$2:A$398,0),1,0),0)+IFERROR(IF(MATCH($C677,routes!A$2:A$398,0),1,0),0))</f>
        <v>0</v>
      </c>
      <c r="F677" s="1">
        <f>IF(D677="F",IFERROR(IF(MATCH($C677,vracht!A$2:A$394,0),1,0),0),0)</f>
        <v>0</v>
      </c>
      <c r="G677" s="1">
        <f>F677+E677</f>
        <v>0</v>
      </c>
    </row>
    <row r="678" spans="1:7" x14ac:dyDescent="0.25">
      <c r="A678" s="13" t="s">
        <v>2348</v>
      </c>
      <c r="B678" s="13" t="s">
        <v>2349</v>
      </c>
      <c r="C678" s="13" t="s">
        <v>2350</v>
      </c>
      <c r="E678" s="1">
        <f>IF(D678="F",0,IFERROR(IF(MATCH($B678,routes!A$2:A$398,0),1,0),0)+IFERROR(IF(MATCH($C678,routes!A$2:A$398,0),1,0),0))</f>
        <v>0</v>
      </c>
      <c r="F678" s="1">
        <f>IF(D678="F",IFERROR(IF(MATCH($C678,vracht!A$2:A$394,0),1,0),0),0)</f>
        <v>0</v>
      </c>
      <c r="G678" s="1">
        <f>F678+E678</f>
        <v>0</v>
      </c>
    </row>
    <row r="679" spans="1:7" x14ac:dyDescent="0.25">
      <c r="A679" s="13" t="s">
        <v>2379</v>
      </c>
      <c r="C679" s="13" t="s">
        <v>2380</v>
      </c>
      <c r="E679" s="1">
        <f>IF(D679="F",0,IFERROR(IF(MATCH($B679,routes!A$2:A$398,0),1,0),0)+IFERROR(IF(MATCH($C679,routes!A$2:A$398,0),1,0),0))</f>
        <v>0</v>
      </c>
      <c r="F679" s="1">
        <f>IF(D679="F",IFERROR(IF(MATCH($C679,vracht!A$2:A$394,0),1,0),0),0)</f>
        <v>0</v>
      </c>
      <c r="G679" s="1">
        <f>F679+E679</f>
        <v>0</v>
      </c>
    </row>
    <row r="680" spans="1:7" x14ac:dyDescent="0.25">
      <c r="A680" s="13" t="s">
        <v>2368</v>
      </c>
      <c r="B680" s="13" t="s">
        <v>1800</v>
      </c>
      <c r="C680" s="13" t="s">
        <v>2369</v>
      </c>
      <c r="E680" s="1">
        <f>IF(D680="F",0,IFERROR(IF(MATCH($B680,routes!A$2:A$398,0),1,0),0)+IFERROR(IF(MATCH($C680,routes!A$2:A$398,0),1,0),0))</f>
        <v>0</v>
      </c>
      <c r="F680" s="1">
        <f>IF(D680="F",IFERROR(IF(MATCH($C680,vracht!A$2:A$394,0),1,0),0),0)</f>
        <v>0</v>
      </c>
      <c r="G680" s="1">
        <f>F680+E680</f>
        <v>0</v>
      </c>
    </row>
    <row r="681" spans="1:7" x14ac:dyDescent="0.25">
      <c r="A681" s="13" t="s">
        <v>2370</v>
      </c>
      <c r="B681" s="13" t="s">
        <v>1893</v>
      </c>
      <c r="C681" s="13" t="s">
        <v>2371</v>
      </c>
      <c r="E681" s="1">
        <f>IF(D681="F",0,IFERROR(IF(MATCH($B681,routes!A$2:A$398,0),1,0),0)+IFERROR(IF(MATCH($C681,routes!A$2:A$398,0),1,0),0))</f>
        <v>0</v>
      </c>
      <c r="F681" s="1">
        <f>IF(D681="F",IFERROR(IF(MATCH($C681,vracht!A$2:A$394,0),1,0),0),0)</f>
        <v>0</v>
      </c>
      <c r="G681" s="1">
        <f>F681+E681</f>
        <v>0</v>
      </c>
    </row>
    <row r="682" spans="1:7" x14ac:dyDescent="0.25">
      <c r="A682" s="13" t="s">
        <v>2408</v>
      </c>
      <c r="B682" s="13" t="s">
        <v>2409</v>
      </c>
      <c r="C682" s="13" t="s">
        <v>2410</v>
      </c>
      <c r="E682" s="1">
        <f>IF(D682="F",0,IFERROR(IF(MATCH($B682,routes!A$2:A$398,0),1,0),0)+IFERROR(IF(MATCH($C682,routes!A$2:A$398,0),1,0),0))</f>
        <v>0</v>
      </c>
      <c r="F682" s="1">
        <f>IF(D682="F",IFERROR(IF(MATCH($C682,vracht!A$2:A$394,0),1,0),0),0)</f>
        <v>0</v>
      </c>
      <c r="G682" s="1">
        <f>F682+E682</f>
        <v>0</v>
      </c>
    </row>
    <row r="683" spans="1:7" x14ac:dyDescent="0.25">
      <c r="A683" s="13" t="s">
        <v>2372</v>
      </c>
      <c r="B683" s="13" t="s">
        <v>2373</v>
      </c>
      <c r="C683" s="13" t="s">
        <v>2374</v>
      </c>
      <c r="E683" s="1">
        <f>IF(D683="F",0,IFERROR(IF(MATCH($B683,routes!A$2:A$398,0),1,0),0)+IFERROR(IF(MATCH($C683,routes!A$2:A$398,0),1,0),0))</f>
        <v>0</v>
      </c>
      <c r="F683" s="1">
        <f>IF(D683="F",IFERROR(IF(MATCH($C683,vracht!A$2:A$394,0),1,0),0),0)</f>
        <v>0</v>
      </c>
      <c r="G683" s="1">
        <f>F683+E683</f>
        <v>0</v>
      </c>
    </row>
    <row r="684" spans="1:7" x14ac:dyDescent="0.25">
      <c r="A684" s="13" t="s">
        <v>1552</v>
      </c>
      <c r="B684" s="13" t="s">
        <v>1553</v>
      </c>
      <c r="C684" s="13" t="s">
        <v>1554</v>
      </c>
      <c r="E684" s="1">
        <f>IF(D684="F",0,IFERROR(IF(MATCH($B684,routes!A$2:A$398,0),1,0),0)+IFERROR(IF(MATCH($C684,routes!A$2:A$398,0),1,0),0))</f>
        <v>0</v>
      </c>
      <c r="F684" s="1">
        <f>IF(D684="F",IFERROR(IF(MATCH($C684,vracht!A$2:A$394,0),1,0),0),0)</f>
        <v>0</v>
      </c>
      <c r="G684" s="1">
        <f>F684+E684</f>
        <v>0</v>
      </c>
    </row>
    <row r="685" spans="1:7" x14ac:dyDescent="0.25">
      <c r="A685" s="13" t="s">
        <v>2359</v>
      </c>
      <c r="B685" s="13" t="s">
        <v>2360</v>
      </c>
      <c r="C685" s="13" t="s">
        <v>2361</v>
      </c>
      <c r="E685" s="1">
        <f>IF(D685="F",0,IFERROR(IF(MATCH($B685,routes!A$2:A$398,0),1,0),0)+IFERROR(IF(MATCH($C685,routes!A$2:A$398,0),1,0),0))</f>
        <v>0</v>
      </c>
      <c r="F685" s="1">
        <f>IF(D685="F",IFERROR(IF(MATCH($C685,vracht!A$2:A$394,0),1,0),0),0)</f>
        <v>0</v>
      </c>
      <c r="G685" s="1">
        <f>F685+E685</f>
        <v>0</v>
      </c>
    </row>
    <row r="686" spans="1:7" x14ac:dyDescent="0.25">
      <c r="A686" s="13" t="s">
        <v>1556</v>
      </c>
      <c r="B686" s="13" t="s">
        <v>1557</v>
      </c>
      <c r="C686" s="13" t="s">
        <v>1558</v>
      </c>
      <c r="E686" s="1">
        <f>IF(D686="F",0,IFERROR(IF(MATCH($B686,routes!A$2:A$398,0),1,0),0)+IFERROR(IF(MATCH($C686,routes!A$2:A$398,0),1,0),0))</f>
        <v>0</v>
      </c>
      <c r="F686" s="1">
        <f>IF(D686="F",IFERROR(IF(MATCH($C686,vracht!A$2:A$394,0),1,0),0),0)</f>
        <v>0</v>
      </c>
      <c r="G686" s="1">
        <f>F686+E686</f>
        <v>0</v>
      </c>
    </row>
    <row r="687" spans="1:7" x14ac:dyDescent="0.25">
      <c r="A687" s="13" t="s">
        <v>1735</v>
      </c>
      <c r="B687" s="13" t="s">
        <v>397</v>
      </c>
      <c r="C687" s="13" t="s">
        <v>1736</v>
      </c>
      <c r="E687" s="1">
        <f>IF(D687="F",0,IFERROR(IF(MATCH($B687,routes!A$2:A$398,0),1,0),0)+IFERROR(IF(MATCH($C687,routes!A$2:A$398,0),1,0),0))</f>
        <v>1</v>
      </c>
      <c r="F687" s="1">
        <f>IF(D687="F",IFERROR(IF(MATCH($C687,vracht!A$2:A$394,0),1,0),0),0)</f>
        <v>0</v>
      </c>
      <c r="G687" s="1">
        <f>F687+E687</f>
        <v>1</v>
      </c>
    </row>
    <row r="688" spans="1:7" x14ac:dyDescent="0.25">
      <c r="A688" s="13" t="s">
        <v>3845</v>
      </c>
      <c r="B688" s="13" t="s">
        <v>3846</v>
      </c>
      <c r="C688" s="13" t="s">
        <v>3847</v>
      </c>
      <c r="E688" s="1">
        <f>IF(D688="F",0,IFERROR(IF(MATCH($B688,routes!A$2:A$398,0),1,0),0)+IFERROR(IF(MATCH($C688,routes!A$2:A$398,0),1,0),0))</f>
        <v>0</v>
      </c>
      <c r="F688" s="1">
        <f>IF(D688="F",IFERROR(IF(MATCH($C688,vracht!A$2:A$394,0),1,0),0),0)</f>
        <v>0</v>
      </c>
      <c r="G688" s="1">
        <f>F688+E688</f>
        <v>0</v>
      </c>
    </row>
    <row r="689" spans="1:7" x14ac:dyDescent="0.25">
      <c r="A689" s="13" t="s">
        <v>2418</v>
      </c>
      <c r="B689" s="13" t="s">
        <v>2419</v>
      </c>
      <c r="C689" s="13" t="s">
        <v>2420</v>
      </c>
      <c r="E689" s="1">
        <f>IF(D689="F",0,IFERROR(IF(MATCH($B689,routes!A$2:A$398,0),1,0),0)+IFERROR(IF(MATCH($C689,routes!A$2:A$398,0),1,0),0))</f>
        <v>0</v>
      </c>
      <c r="F689" s="1">
        <f>IF(D689="F",IFERROR(IF(MATCH($C689,vracht!A$2:A$394,0),1,0),0),0)</f>
        <v>0</v>
      </c>
      <c r="G689" s="1">
        <f>F689+E689</f>
        <v>0</v>
      </c>
    </row>
    <row r="690" spans="1:7" x14ac:dyDescent="0.25">
      <c r="A690" s="13" t="s">
        <v>2440</v>
      </c>
      <c r="B690" s="13" t="s">
        <v>2296</v>
      </c>
      <c r="C690" s="13" t="s">
        <v>2441</v>
      </c>
      <c r="E690" s="1">
        <f>IF(D690="F",0,IFERROR(IF(MATCH($B690,routes!A$2:A$398,0),1,0),0)+IFERROR(IF(MATCH($C690,routes!A$2:A$398,0),1,0),0))</f>
        <v>0</v>
      </c>
      <c r="F690" s="1">
        <f>IF(D690="F",IFERROR(IF(MATCH($C690,vracht!A$2:A$394,0),1,0),0),0)</f>
        <v>0</v>
      </c>
      <c r="G690" s="1">
        <f>F690+E690</f>
        <v>0</v>
      </c>
    </row>
    <row r="691" spans="1:7" x14ac:dyDescent="0.25">
      <c r="A691" s="13" t="s">
        <v>3982</v>
      </c>
      <c r="B691" s="13" t="s">
        <v>427</v>
      </c>
      <c r="C691" s="13" t="s">
        <v>2442</v>
      </c>
      <c r="E691" s="1">
        <f>IF(D691="F",0,IFERROR(IF(MATCH($B691,routes!A$2:A$398,0),1,0),0)+IFERROR(IF(MATCH($C691,routes!A$2:A$398,0),1,0),0))</f>
        <v>0</v>
      </c>
      <c r="F691" s="1">
        <f>IF(D691="F",IFERROR(IF(MATCH($C691,vracht!A$2:A$394,0),1,0),0),0)</f>
        <v>0</v>
      </c>
      <c r="G691" s="1">
        <f>F691+E691</f>
        <v>0</v>
      </c>
    </row>
    <row r="692" spans="1:7" x14ac:dyDescent="0.25">
      <c r="A692" s="13" t="s">
        <v>3683</v>
      </c>
      <c r="B692" s="13" t="s">
        <v>3684</v>
      </c>
      <c r="C692" s="13" t="s">
        <v>2454</v>
      </c>
      <c r="E692" s="1">
        <f>IF(D692="F",0,IFERROR(IF(MATCH($B692,routes!A$2:A$398,0),1,0),0)+IFERROR(IF(MATCH($C692,routes!A$2:A$398,0),1,0),0))</f>
        <v>0</v>
      </c>
      <c r="F692" s="1">
        <f>IF(D692="F",IFERROR(IF(MATCH($C692,vracht!A$2:A$394,0),1,0),0),0)</f>
        <v>0</v>
      </c>
      <c r="G692" s="1">
        <f>F692+E692</f>
        <v>0</v>
      </c>
    </row>
    <row r="693" spans="1:7" x14ac:dyDescent="0.25">
      <c r="A693" s="13" t="s">
        <v>2421</v>
      </c>
      <c r="B693" s="13" t="s">
        <v>420</v>
      </c>
      <c r="C693" s="13" t="s">
        <v>2422</v>
      </c>
      <c r="E693" s="1">
        <f>IF(D693="F",0,IFERROR(IF(MATCH($B693,routes!A$2:A$398,0),1,0),0)+IFERROR(IF(MATCH($C693,routes!A$2:A$398,0),1,0),0))</f>
        <v>0</v>
      </c>
      <c r="F693" s="1">
        <f>IF(D693="F",IFERROR(IF(MATCH($C693,vracht!A$2:A$394,0),1,0),0),0)</f>
        <v>0</v>
      </c>
      <c r="G693" s="1">
        <f>F693+E693</f>
        <v>0</v>
      </c>
    </row>
    <row r="694" spans="1:7" x14ac:dyDescent="0.25">
      <c r="A694" s="13" t="s">
        <v>2498</v>
      </c>
      <c r="C694" s="13" t="s">
        <v>2499</v>
      </c>
      <c r="E694" s="1">
        <f>IF(D694="F",0,IFERROR(IF(MATCH($B694,routes!A$2:A$398,0),1,0),0)+IFERROR(IF(MATCH($C694,routes!A$2:A$398,0),1,0),0))</f>
        <v>0</v>
      </c>
      <c r="F694" s="1">
        <f>IF(D694="F",IFERROR(IF(MATCH($C694,vracht!A$2:A$394,0),1,0),0),0)</f>
        <v>0</v>
      </c>
      <c r="G694" s="1">
        <f>F694+E694</f>
        <v>0</v>
      </c>
    </row>
    <row r="695" spans="1:7" x14ac:dyDescent="0.25">
      <c r="A695" s="13" t="s">
        <v>2435</v>
      </c>
      <c r="B695" s="13" t="s">
        <v>384</v>
      </c>
      <c r="C695" s="13" t="s">
        <v>2436</v>
      </c>
      <c r="E695" s="1">
        <f>IF(D695="F",0,IFERROR(IF(MATCH($B695,routes!A$2:A$398,0),1,0),0)+IFERROR(IF(MATCH($C695,routes!A$2:A$398,0),1,0),0))</f>
        <v>0</v>
      </c>
      <c r="F695" s="1">
        <f>IF(D695="F",IFERROR(IF(MATCH($C695,vracht!A$2:A$394,0),1,0),0),0)</f>
        <v>0</v>
      </c>
      <c r="G695" s="1">
        <f>F695+E695</f>
        <v>0</v>
      </c>
    </row>
    <row r="696" spans="1:7" x14ac:dyDescent="0.25">
      <c r="A696" s="13" t="s">
        <v>4415</v>
      </c>
      <c r="B696" s="13" t="s">
        <v>384</v>
      </c>
      <c r="C696" s="13" t="s">
        <v>2436</v>
      </c>
      <c r="D696" s="13" t="s">
        <v>4417</v>
      </c>
      <c r="E696" s="1">
        <f>IF(D696="F",0,IFERROR(IF(MATCH($B696,routes!A$2:A$398,0),1,0),0)+IFERROR(IF(MATCH($C696,routes!A$2:A$398,0),1,0),0))</f>
        <v>0</v>
      </c>
      <c r="F696" s="1">
        <f>IF(D696="F",IFERROR(IF(MATCH($C696,vracht!A$2:A$394,0),1,0),0),0)</f>
        <v>1</v>
      </c>
      <c r="G696" s="1">
        <f>F696+E696</f>
        <v>1</v>
      </c>
    </row>
    <row r="697" spans="1:7" x14ac:dyDescent="0.25">
      <c r="A697" s="13" t="s">
        <v>1559</v>
      </c>
      <c r="B697" s="13" t="s">
        <v>1560</v>
      </c>
      <c r="C697" s="13" t="s">
        <v>1561</v>
      </c>
      <c r="E697" s="1">
        <f>IF(D697="F",0,IFERROR(IF(MATCH($B697,routes!A$2:A$398,0),1,0),0)+IFERROR(IF(MATCH($C697,routes!A$2:A$398,0),1,0),0))</f>
        <v>0</v>
      </c>
      <c r="F697" s="1">
        <f>IF(D697="F",IFERROR(IF(MATCH($C697,vracht!A$2:A$394,0),1,0),0),0)</f>
        <v>0</v>
      </c>
      <c r="G697" s="1">
        <f>F697+E697</f>
        <v>0</v>
      </c>
    </row>
    <row r="698" spans="1:7" x14ac:dyDescent="0.25">
      <c r="A698" s="13" t="s">
        <v>3201</v>
      </c>
      <c r="B698" s="13" t="s">
        <v>1432</v>
      </c>
      <c r="C698" s="13" t="s">
        <v>3202</v>
      </c>
      <c r="E698" s="1">
        <f>IF(D698="F",0,IFERROR(IF(MATCH($B698,routes!A$2:A$398,0),1,0),0)+IFERROR(IF(MATCH($C698,routes!A$2:A$398,0),1,0),0))</f>
        <v>0</v>
      </c>
      <c r="F698" s="1">
        <f>IF(D698="F",IFERROR(IF(MATCH($C698,vracht!A$2:A$394,0),1,0),0),0)</f>
        <v>0</v>
      </c>
      <c r="G698" s="1">
        <f>F698+E698</f>
        <v>0</v>
      </c>
    </row>
    <row r="699" spans="1:7" x14ac:dyDescent="0.25">
      <c r="A699" s="13" t="s">
        <v>3199</v>
      </c>
      <c r="C699" s="13" t="s">
        <v>3200</v>
      </c>
      <c r="E699" s="1">
        <f>IF(D699="F",0,IFERROR(IF(MATCH($B699,routes!A$2:A$398,0),1,0),0)+IFERROR(IF(MATCH($C699,routes!A$2:A$398,0),1,0),0))</f>
        <v>0</v>
      </c>
      <c r="F699" s="1">
        <f>IF(D699="F",IFERROR(IF(MATCH($C699,vracht!A$2:A$394,0),1,0),0),0)</f>
        <v>0</v>
      </c>
      <c r="G699" s="1">
        <f>F699+E699</f>
        <v>0</v>
      </c>
    </row>
    <row r="700" spans="1:7" x14ac:dyDescent="0.25">
      <c r="A700" s="13" t="s">
        <v>2428</v>
      </c>
      <c r="B700" s="13" t="s">
        <v>1231</v>
      </c>
      <c r="C700" s="13" t="s">
        <v>2429</v>
      </c>
      <c r="E700" s="1">
        <f>IF(D700="F",0,IFERROR(IF(MATCH($B700,routes!A$2:A$398,0),1,0),0)+IFERROR(IF(MATCH($C700,routes!A$2:A$398,0),1,0),0))</f>
        <v>0</v>
      </c>
      <c r="F700" s="1">
        <f>IF(D700="F",IFERROR(IF(MATCH($C700,vracht!A$2:A$394,0),1,0),0),0)</f>
        <v>0</v>
      </c>
      <c r="G700" s="1">
        <f>F700+E700</f>
        <v>0</v>
      </c>
    </row>
    <row r="701" spans="1:7" x14ac:dyDescent="0.25">
      <c r="A701" s="13" t="s">
        <v>2446</v>
      </c>
      <c r="B701" s="13" t="s">
        <v>2447</v>
      </c>
      <c r="C701" s="13" t="s">
        <v>2448</v>
      </c>
      <c r="E701" s="1">
        <f>IF(D701="F",0,IFERROR(IF(MATCH($B701,routes!A$2:A$398,0),1,0),0)+IFERROR(IF(MATCH($C701,routes!A$2:A$398,0),1,0),0))</f>
        <v>0</v>
      </c>
      <c r="F701" s="1">
        <f>IF(D701="F",IFERROR(IF(MATCH($C701,vracht!A$2:A$394,0),1,0),0),0)</f>
        <v>0</v>
      </c>
      <c r="G701" s="1">
        <f>F701+E701</f>
        <v>0</v>
      </c>
    </row>
    <row r="702" spans="1:7" x14ac:dyDescent="0.25">
      <c r="A702" s="13" t="s">
        <v>1562</v>
      </c>
      <c r="B702" s="13" t="s">
        <v>1563</v>
      </c>
      <c r="C702" s="13" t="s">
        <v>1564</v>
      </c>
      <c r="E702" s="1">
        <f>IF(D702="F",0,IFERROR(IF(MATCH($B702,routes!A$2:A$398,0),1,0),0)+IFERROR(IF(MATCH($C702,routes!A$2:A$398,0),1,0),0))</f>
        <v>0</v>
      </c>
      <c r="F702" s="1">
        <f>IF(D702="F",IFERROR(IF(MATCH($C702,vracht!A$2:A$394,0),1,0),0),0)</f>
        <v>0</v>
      </c>
      <c r="G702" s="1">
        <f>F702+E702</f>
        <v>0</v>
      </c>
    </row>
    <row r="703" spans="1:7" x14ac:dyDescent="0.25">
      <c r="A703" s="13" t="s">
        <v>2443</v>
      </c>
      <c r="B703" s="13" t="s">
        <v>2444</v>
      </c>
      <c r="C703" s="13" t="s">
        <v>2445</v>
      </c>
      <c r="E703" s="1">
        <f>IF(D703="F",0,IFERROR(IF(MATCH($B703,routes!A$2:A$398,0),1,0),0)+IFERROR(IF(MATCH($C703,routes!A$2:A$398,0),1,0),0))</f>
        <v>0</v>
      </c>
      <c r="F703" s="1">
        <f>IF(D703="F",IFERROR(IF(MATCH($C703,vracht!A$2:A$394,0),1,0),0),0)</f>
        <v>0</v>
      </c>
      <c r="G703" s="1">
        <f>F703+E703</f>
        <v>0</v>
      </c>
    </row>
    <row r="704" spans="1:7" x14ac:dyDescent="0.25">
      <c r="A704" s="13" t="s">
        <v>3493</v>
      </c>
      <c r="B704" s="13" t="s">
        <v>525</v>
      </c>
      <c r="C704" s="13" t="s">
        <v>3494</v>
      </c>
      <c r="E704" s="1">
        <f>IF(D704="F",0,IFERROR(IF(MATCH($B704,routes!A$2:A$398,0),1,0),0)+IFERROR(IF(MATCH($C704,routes!A$2:A$398,0),1,0),0))</f>
        <v>0</v>
      </c>
      <c r="F704" s="1">
        <f>IF(D704="F",IFERROR(IF(MATCH($C704,vracht!A$2:A$394,0),1,0),0),0)</f>
        <v>0</v>
      </c>
      <c r="G704" s="1">
        <f>F704+E704</f>
        <v>0</v>
      </c>
    </row>
    <row r="705" spans="1:7" x14ac:dyDescent="0.25">
      <c r="A705" s="13" t="s">
        <v>3699</v>
      </c>
      <c r="C705" s="13" t="s">
        <v>3700</v>
      </c>
      <c r="E705" s="1">
        <f>IF(D705="F",0,IFERROR(IF(MATCH($B705,routes!A$2:A$398,0),1,0),0)+IFERROR(IF(MATCH($C705,routes!A$2:A$398,0),1,0),0))</f>
        <v>0</v>
      </c>
      <c r="F705" s="1">
        <f>IF(D705="F",IFERROR(IF(MATCH($C705,vracht!A$2:A$394,0),1,0),0),0)</f>
        <v>0</v>
      </c>
      <c r="G705" s="1">
        <f>F705+E705</f>
        <v>0</v>
      </c>
    </row>
    <row r="706" spans="1:7" x14ac:dyDescent="0.25">
      <c r="A706" s="13" t="s">
        <v>2488</v>
      </c>
      <c r="B706" s="13" t="s">
        <v>2489</v>
      </c>
      <c r="C706" s="13" t="s">
        <v>2490</v>
      </c>
      <c r="E706" s="1">
        <f>IF(D706="F",0,IFERROR(IF(MATCH($B706,routes!A$2:A$398,0),1,0),0)+IFERROR(IF(MATCH($C706,routes!A$2:A$398,0),1,0),0))</f>
        <v>0</v>
      </c>
      <c r="F706" s="1">
        <f>IF(D706="F",IFERROR(IF(MATCH($C706,vracht!A$2:A$394,0),1,0),0),0)</f>
        <v>0</v>
      </c>
      <c r="G706" s="1">
        <f>F706+E706</f>
        <v>0</v>
      </c>
    </row>
    <row r="707" spans="1:7" x14ac:dyDescent="0.25">
      <c r="A707" s="13" t="s">
        <v>2480</v>
      </c>
      <c r="B707" s="13" t="s">
        <v>2481</v>
      </c>
      <c r="C707" s="13" t="s">
        <v>2482</v>
      </c>
      <c r="E707" s="1">
        <f>IF(D707="F",0,IFERROR(IF(MATCH($B707,routes!A$2:A$398,0),1,0),0)+IFERROR(IF(MATCH($C707,routes!A$2:A$398,0),1,0),0))</f>
        <v>0</v>
      </c>
      <c r="F707" s="1">
        <f>IF(D707="F",IFERROR(IF(MATCH($C707,vracht!A$2:A$394,0),1,0),0),0)</f>
        <v>0</v>
      </c>
      <c r="G707" s="1">
        <f>F707+E707</f>
        <v>0</v>
      </c>
    </row>
    <row r="708" spans="1:7" x14ac:dyDescent="0.25">
      <c r="A708" s="13" t="s">
        <v>2477</v>
      </c>
      <c r="B708" s="13" t="s">
        <v>2478</v>
      </c>
      <c r="C708" s="13" t="s">
        <v>2479</v>
      </c>
      <c r="E708" s="1">
        <f>IF(D708="F",0,IFERROR(IF(MATCH($B708,routes!A$2:A$398,0),1,0),0)+IFERROR(IF(MATCH($C708,routes!A$2:A$398,0),1,0),0))</f>
        <v>0</v>
      </c>
      <c r="F708" s="1">
        <f>IF(D708="F",IFERROR(IF(MATCH($C708,vracht!A$2:A$394,0),1,0),0),0)</f>
        <v>0</v>
      </c>
      <c r="G708" s="1">
        <f>F708+E708</f>
        <v>0</v>
      </c>
    </row>
    <row r="709" spans="1:7" x14ac:dyDescent="0.25">
      <c r="A709" s="13" t="s">
        <v>2483</v>
      </c>
      <c r="B709" s="13" t="s">
        <v>2484</v>
      </c>
      <c r="C709" s="13" t="s">
        <v>2485</v>
      </c>
      <c r="E709" s="1">
        <f>IF(D709="F",0,IFERROR(IF(MATCH($B709,routes!A$2:A$398,0),1,0),0)+IFERROR(IF(MATCH($C709,routes!A$2:A$398,0),1,0),0))</f>
        <v>0</v>
      </c>
      <c r="F709" s="1">
        <f>IF(D709="F",IFERROR(IF(MATCH($C709,vracht!A$2:A$394,0),1,0),0),0)</f>
        <v>0</v>
      </c>
      <c r="G709" s="1">
        <f>F709+E709</f>
        <v>0</v>
      </c>
    </row>
    <row r="710" spans="1:7" x14ac:dyDescent="0.25">
      <c r="A710" s="13" t="s">
        <v>2471</v>
      </c>
      <c r="B710" s="13" t="s">
        <v>2472</v>
      </c>
      <c r="C710" s="13" t="s">
        <v>2473</v>
      </c>
      <c r="E710" s="1">
        <f>IF(D710="F",0,IFERROR(IF(MATCH($B710,routes!A$2:A$398,0),1,0),0)+IFERROR(IF(MATCH($C710,routes!A$2:A$398,0),1,0),0))</f>
        <v>0</v>
      </c>
      <c r="F710" s="1">
        <f>IF(D710="F",IFERROR(IF(MATCH($C710,vracht!A$2:A$394,0),1,0),0),0)</f>
        <v>0</v>
      </c>
      <c r="G710" s="1">
        <f>F710+E710</f>
        <v>0</v>
      </c>
    </row>
    <row r="711" spans="1:7" x14ac:dyDescent="0.25">
      <c r="A711" s="13" t="s">
        <v>2423</v>
      </c>
      <c r="B711" s="13" t="s">
        <v>2424</v>
      </c>
      <c r="C711" s="13" t="s">
        <v>2425</v>
      </c>
      <c r="E711" s="1">
        <f>IF(D711="F",0,IFERROR(IF(MATCH($B711,routes!A$2:A$398,0),1,0),0)+IFERROR(IF(MATCH($C711,routes!A$2:A$398,0),1,0),0))</f>
        <v>0</v>
      </c>
      <c r="F711" s="1">
        <f>IF(D711="F",IFERROR(IF(MATCH($C711,vracht!A$2:A$394,0),1,0),0),0)</f>
        <v>0</v>
      </c>
      <c r="G711" s="1">
        <f>F711+E711</f>
        <v>0</v>
      </c>
    </row>
    <row r="712" spans="1:7" x14ac:dyDescent="0.25">
      <c r="A712" s="13" t="s">
        <v>2495</v>
      </c>
      <c r="B712" s="13" t="s">
        <v>2496</v>
      </c>
      <c r="C712" s="13" t="s">
        <v>2497</v>
      </c>
      <c r="E712" s="1">
        <f>IF(D712="F",0,IFERROR(IF(MATCH($B712,routes!A$2:A$398,0),1,0),0)+IFERROR(IF(MATCH($C712,routes!A$2:A$398,0),1,0),0))</f>
        <v>0</v>
      </c>
      <c r="F712" s="1">
        <f>IF(D712="F",IFERROR(IF(MATCH($C712,vracht!A$2:A$394,0),1,0),0),0)</f>
        <v>0</v>
      </c>
      <c r="G712" s="1">
        <f>F712+E712</f>
        <v>0</v>
      </c>
    </row>
    <row r="713" spans="1:7" x14ac:dyDescent="0.25">
      <c r="A713" s="13" t="s">
        <v>3675</v>
      </c>
      <c r="C713" s="13" t="s">
        <v>3676</v>
      </c>
      <c r="E713" s="1">
        <f>IF(D713="F",0,IFERROR(IF(MATCH($B713,routes!A$2:A$398,0),1,0),0)+IFERROR(IF(MATCH($C713,routes!A$2:A$398,0),1,0),0))</f>
        <v>0</v>
      </c>
      <c r="F713" s="1">
        <f>IF(D713="F",IFERROR(IF(MATCH($C713,vracht!A$2:A$394,0),1,0),0),0)</f>
        <v>0</v>
      </c>
      <c r="G713" s="1">
        <f>F713+E713</f>
        <v>0</v>
      </c>
    </row>
    <row r="714" spans="1:7" x14ac:dyDescent="0.25">
      <c r="A714" s="13" t="s">
        <v>3753</v>
      </c>
      <c r="B714" s="13" t="s">
        <v>3754</v>
      </c>
      <c r="C714" s="13" t="s">
        <v>3755</v>
      </c>
      <c r="E714" s="1">
        <f>IF(D714="F",0,IFERROR(IF(MATCH($B714,routes!A$2:A$398,0),1,0),0)+IFERROR(IF(MATCH($C714,routes!A$2:A$398,0),1,0),0))</f>
        <v>0</v>
      </c>
      <c r="F714" s="1">
        <f>IF(D714="F",IFERROR(IF(MATCH($C714,vracht!A$2:A$394,0),1,0),0),0)</f>
        <v>0</v>
      </c>
      <c r="G714" s="1">
        <f>F714+E714</f>
        <v>0</v>
      </c>
    </row>
    <row r="715" spans="1:7" x14ac:dyDescent="0.25">
      <c r="A715" s="13" t="s">
        <v>3830</v>
      </c>
      <c r="C715" s="13" t="s">
        <v>3831</v>
      </c>
      <c r="E715" s="1">
        <f>IF(D715="F",0,IFERROR(IF(MATCH($B715,routes!A$2:A$398,0),1,0),0)+IFERROR(IF(MATCH($C715,routes!A$2:A$398,0),1,0),0))</f>
        <v>0</v>
      </c>
      <c r="F715" s="1">
        <f>IF(D715="F",IFERROR(IF(MATCH($C715,vracht!A$2:A$394,0),1,0),0),0)</f>
        <v>0</v>
      </c>
      <c r="G715" s="1">
        <f>F715+E715</f>
        <v>0</v>
      </c>
    </row>
    <row r="716" spans="1:7" x14ac:dyDescent="0.25">
      <c r="A716" s="13" t="s">
        <v>3373</v>
      </c>
      <c r="B716" s="13" t="s">
        <v>405</v>
      </c>
      <c r="C716" s="13" t="s">
        <v>3374</v>
      </c>
      <c r="E716" s="1">
        <f>IF(D716="F",0,IFERROR(IF(MATCH($B716,routes!A$2:A$398,0),1,0),0)+IFERROR(IF(MATCH($C716,routes!A$2:A$398,0),1,0),0))</f>
        <v>0</v>
      </c>
      <c r="F716" s="1">
        <f>IF(D716="F",IFERROR(IF(MATCH($C716,vracht!A$2:A$394,0),1,0),0),0)</f>
        <v>0</v>
      </c>
      <c r="G716" s="1">
        <f>F716+E716</f>
        <v>0</v>
      </c>
    </row>
    <row r="717" spans="1:7" x14ac:dyDescent="0.25">
      <c r="A717" s="13" t="s">
        <v>3685</v>
      </c>
      <c r="B717" s="13" t="s">
        <v>3686</v>
      </c>
      <c r="C717" s="13" t="s">
        <v>3687</v>
      </c>
      <c r="E717" s="1">
        <f>IF(D717="F",0,IFERROR(IF(MATCH($B717,routes!A$2:A$398,0),1,0),0)+IFERROR(IF(MATCH($C717,routes!A$2:A$398,0),1,0),0))</f>
        <v>0</v>
      </c>
      <c r="F717" s="1">
        <f>IF(D717="F",IFERROR(IF(MATCH($C717,vracht!A$2:A$394,0),1,0),0),0)</f>
        <v>0</v>
      </c>
      <c r="G717" s="1">
        <f>F717+E717</f>
        <v>0</v>
      </c>
    </row>
    <row r="718" spans="1:7" x14ac:dyDescent="0.25">
      <c r="A718" s="13" t="s">
        <v>3540</v>
      </c>
      <c r="B718" s="13" t="s">
        <v>2644</v>
      </c>
      <c r="C718" s="13" t="s">
        <v>3541</v>
      </c>
      <c r="E718" s="1">
        <f>IF(D718="F",0,IFERROR(IF(MATCH($B718,routes!A$2:A$398,0),1,0),0)+IFERROR(IF(MATCH($C718,routes!A$2:A$398,0),1,0),0))</f>
        <v>0</v>
      </c>
      <c r="F718" s="1">
        <f>IF(D718="F",IFERROR(IF(MATCH($C718,vracht!A$2:A$394,0),1,0),0),0)</f>
        <v>0</v>
      </c>
      <c r="G718" s="1">
        <f>F718+E718</f>
        <v>0</v>
      </c>
    </row>
    <row r="719" spans="1:7" x14ac:dyDescent="0.25">
      <c r="A719" s="13" t="s">
        <v>3170</v>
      </c>
      <c r="B719" s="13" t="s">
        <v>3171</v>
      </c>
      <c r="C719" s="13" t="s">
        <v>3172</v>
      </c>
      <c r="E719" s="1">
        <f>IF(D719="F",0,IFERROR(IF(MATCH($B719,routes!A$2:A$398,0),1,0),0)+IFERROR(IF(MATCH($C719,routes!A$2:A$398,0),1,0),0))</f>
        <v>0</v>
      </c>
      <c r="F719" s="1">
        <f>IF(D719="F",IFERROR(IF(MATCH($C719,vracht!A$2:A$394,0),1,0),0),0)</f>
        <v>0</v>
      </c>
      <c r="G719" s="1">
        <f>F719+E719</f>
        <v>0</v>
      </c>
    </row>
    <row r="720" spans="1:7" x14ac:dyDescent="0.25">
      <c r="A720" s="13" t="s">
        <v>1098</v>
      </c>
      <c r="B720" s="13" t="s">
        <v>1099</v>
      </c>
      <c r="C720" s="13" t="s">
        <v>144</v>
      </c>
      <c r="E720" s="1">
        <f>IF(D720="F",0,IFERROR(IF(MATCH($B720,routes!A$2:A$398,0),1,0),0)+IFERROR(IF(MATCH($C720,routes!A$2:A$398,0),1,0),0))</f>
        <v>0</v>
      </c>
      <c r="F720" s="1">
        <f>IF(D720="F",IFERROR(IF(MATCH($C720,vracht!A$2:A$394,0),1,0),0),0)</f>
        <v>0</v>
      </c>
      <c r="G720" s="1">
        <f>F720+E720</f>
        <v>0</v>
      </c>
    </row>
    <row r="721" spans="1:7" x14ac:dyDescent="0.25">
      <c r="A721" s="13" t="s">
        <v>1565</v>
      </c>
      <c r="B721" s="13" t="s">
        <v>409</v>
      </c>
      <c r="C721" s="13" t="s">
        <v>1566</v>
      </c>
      <c r="E721" s="1">
        <f>IF(D721="F",0,IFERROR(IF(MATCH($B721,routes!A$2:A$398,0),1,0),0)+IFERROR(IF(MATCH($C721,routes!A$2:A$398,0),1,0),0))</f>
        <v>0</v>
      </c>
      <c r="F721" s="1">
        <f>IF(D721="F",IFERROR(IF(MATCH($C721,vracht!A$2:A$394,0),1,0),0),0)</f>
        <v>0</v>
      </c>
      <c r="G721" s="1">
        <f>F721+E721</f>
        <v>0</v>
      </c>
    </row>
    <row r="722" spans="1:7" x14ac:dyDescent="0.25">
      <c r="A722" s="13" t="s">
        <v>2513</v>
      </c>
      <c r="B722" s="13" t="s">
        <v>2456</v>
      </c>
      <c r="C722" s="13" t="s">
        <v>1567</v>
      </c>
      <c r="E722" s="1">
        <f>IF(D722="F",0,IFERROR(IF(MATCH($B722,routes!A$2:A$398,0),1,0),0)+IFERROR(IF(MATCH($C722,routes!A$2:A$398,0),1,0),0))</f>
        <v>0</v>
      </c>
      <c r="F722" s="1">
        <f>IF(D722="F",IFERROR(IF(MATCH($C722,vracht!A$2:A$394,0),1,0),0),0)</f>
        <v>0</v>
      </c>
      <c r="G722" s="1">
        <f>F722+E722</f>
        <v>0</v>
      </c>
    </row>
    <row r="723" spans="1:7" x14ac:dyDescent="0.25">
      <c r="A723" s="13" t="s">
        <v>2465</v>
      </c>
      <c r="B723" s="13" t="s">
        <v>2466</v>
      </c>
      <c r="C723" s="13" t="s">
        <v>2467</v>
      </c>
      <c r="E723" s="1">
        <f>IF(D723="F",0,IFERROR(IF(MATCH($B723,routes!A$2:A$398,0),1,0),0)+IFERROR(IF(MATCH($C723,routes!A$2:A$398,0),1,0),0))</f>
        <v>0</v>
      </c>
      <c r="F723" s="1">
        <f>IF(D723="F",IFERROR(IF(MATCH($C723,vracht!A$2:A$394,0),1,0),0),0)</f>
        <v>0</v>
      </c>
      <c r="G723" s="1">
        <f>F723+E723</f>
        <v>0</v>
      </c>
    </row>
    <row r="724" spans="1:7" x14ac:dyDescent="0.25">
      <c r="A724" s="13" t="s">
        <v>2426</v>
      </c>
      <c r="B724" s="13" t="s">
        <v>2004</v>
      </c>
      <c r="C724" s="13" t="s">
        <v>2427</v>
      </c>
      <c r="E724" s="1">
        <f>IF(D724="F",0,IFERROR(IF(MATCH($B724,routes!A$2:A$398,0),1,0),0)+IFERROR(IF(MATCH($C724,routes!A$2:A$398,0),1,0),0))</f>
        <v>0</v>
      </c>
      <c r="F724" s="1">
        <f>IF(D724="F",IFERROR(IF(MATCH($C724,vracht!A$2:A$394,0),1,0),0),0)</f>
        <v>0</v>
      </c>
      <c r="G724" s="1">
        <f>F724+E724</f>
        <v>0</v>
      </c>
    </row>
    <row r="725" spans="1:7" x14ac:dyDescent="0.25">
      <c r="A725" s="13" t="s">
        <v>2449</v>
      </c>
      <c r="B725" s="13" t="s">
        <v>2450</v>
      </c>
      <c r="C725" s="13" t="s">
        <v>2451</v>
      </c>
      <c r="E725" s="1">
        <f>IF(D725="F",0,IFERROR(IF(MATCH($B725,routes!A$2:A$398,0),1,0),0)+IFERROR(IF(MATCH($C725,routes!A$2:A$398,0),1,0),0))</f>
        <v>0</v>
      </c>
      <c r="F725" s="1">
        <f>IF(D725="F",IFERROR(IF(MATCH($C725,vracht!A$2:A$394,0),1,0),0),0)</f>
        <v>0</v>
      </c>
      <c r="G725" s="1">
        <f>F725+E725</f>
        <v>0</v>
      </c>
    </row>
    <row r="726" spans="1:7" x14ac:dyDescent="0.25">
      <c r="A726" s="13" t="s">
        <v>3392</v>
      </c>
      <c r="B726" s="13" t="s">
        <v>2794</v>
      </c>
      <c r="C726" s="13" t="s">
        <v>3393</v>
      </c>
      <c r="E726" s="1">
        <f>IF(D726="F",0,IFERROR(IF(MATCH($B726,routes!A$2:A$398,0),1,0),0)+IFERROR(IF(MATCH($C726,routes!A$2:A$398,0),1,0),0))</f>
        <v>0</v>
      </c>
      <c r="F726" s="1">
        <f>IF(D726="F",IFERROR(IF(MATCH($C726,vracht!A$2:A$394,0),1,0),0),0)</f>
        <v>0</v>
      </c>
      <c r="G726" s="1">
        <f>F726+E726</f>
        <v>0</v>
      </c>
    </row>
    <row r="727" spans="1:7" x14ac:dyDescent="0.25">
      <c r="A727" s="13" t="s">
        <v>2491</v>
      </c>
      <c r="B727" s="13" t="s">
        <v>1228</v>
      </c>
      <c r="C727" s="13" t="s">
        <v>2492</v>
      </c>
      <c r="E727" s="1">
        <f>IF(D727="F",0,IFERROR(IF(MATCH($B727,routes!A$2:A$398,0),1,0),0)+IFERROR(IF(MATCH($C727,routes!A$2:A$398,0),1,0),0))</f>
        <v>0</v>
      </c>
      <c r="F727" s="1">
        <f>IF(D727="F",IFERROR(IF(MATCH($C727,vracht!A$2:A$394,0),1,0),0),0)</f>
        <v>0</v>
      </c>
      <c r="G727" s="1">
        <f>F727+E727</f>
        <v>0</v>
      </c>
    </row>
    <row r="728" spans="1:7" x14ac:dyDescent="0.25">
      <c r="A728" s="13" t="s">
        <v>3043</v>
      </c>
      <c r="B728" s="13" t="s">
        <v>3044</v>
      </c>
      <c r="C728" s="13" t="s">
        <v>3045</v>
      </c>
      <c r="E728" s="1">
        <f>IF(D728="F",0,IFERROR(IF(MATCH($B728,routes!A$2:A$398,0),1,0),0)+IFERROR(IF(MATCH($C728,routes!A$2:A$398,0),1,0),0))</f>
        <v>0</v>
      </c>
      <c r="F728" s="1">
        <f>IF(D728="F",IFERROR(IF(MATCH($C728,vracht!A$2:A$394,0),1,0),0),0)</f>
        <v>0</v>
      </c>
      <c r="G728" s="1">
        <f>F728+E728</f>
        <v>0</v>
      </c>
    </row>
    <row r="729" spans="1:7" x14ac:dyDescent="0.25">
      <c r="A729" s="13" t="s">
        <v>1568</v>
      </c>
      <c r="B729" s="13" t="s">
        <v>1569</v>
      </c>
      <c r="C729" s="13" t="s">
        <v>1570</v>
      </c>
      <c r="E729" s="1">
        <f>IF(D729="F",0,IFERROR(IF(MATCH($B729,routes!A$2:A$398,0),1,0),0)+IFERROR(IF(MATCH($C729,routes!A$2:A$398,0),1,0),0))</f>
        <v>0</v>
      </c>
      <c r="F729" s="1">
        <f>IF(D729="F",IFERROR(IF(MATCH($C729,vracht!A$2:A$394,0),1,0),0),0)</f>
        <v>0</v>
      </c>
      <c r="G729" s="1">
        <f>F729+E729</f>
        <v>0</v>
      </c>
    </row>
    <row r="730" spans="1:7" x14ac:dyDescent="0.25">
      <c r="A730" s="13" t="s">
        <v>1752</v>
      </c>
      <c r="B730" s="13" t="s">
        <v>1753</v>
      </c>
      <c r="C730" s="13" t="s">
        <v>1754</v>
      </c>
      <c r="E730" s="1">
        <f>IF(D730="F",0,IFERROR(IF(MATCH($B730,routes!A$2:A$398,0),1,0),0)+IFERROR(IF(MATCH($C730,routes!A$2:A$398,0),1,0),0))</f>
        <v>0</v>
      </c>
      <c r="F730" s="1">
        <f>IF(D730="F",IFERROR(IF(MATCH($C730,vracht!A$2:A$394,0),1,0),0),0)</f>
        <v>0</v>
      </c>
      <c r="G730" s="1">
        <f>F730+E730</f>
        <v>0</v>
      </c>
    </row>
    <row r="731" spans="1:7" x14ac:dyDescent="0.25">
      <c r="A731" s="13" t="s">
        <v>2452</v>
      </c>
      <c r="B731" s="13" t="s">
        <v>428</v>
      </c>
      <c r="C731" s="13" t="s">
        <v>2453</v>
      </c>
      <c r="D731" s="13" t="s">
        <v>4417</v>
      </c>
      <c r="E731" s="1">
        <f>IF(D731="F",0,IFERROR(IF(MATCH($B731,routes!A$2:A$398,0),1,0),0)+IFERROR(IF(MATCH($C731,routes!A$2:A$398,0),1,0),0))</f>
        <v>0</v>
      </c>
      <c r="F731" s="1">
        <f>IF(D731="F",IFERROR(IF(MATCH($C731,vracht!A$2:A$394,0),1,0),0),0)</f>
        <v>1</v>
      </c>
      <c r="G731" s="1">
        <f>F731+E731</f>
        <v>1</v>
      </c>
    </row>
    <row r="732" spans="1:7" x14ac:dyDescent="0.25">
      <c r="A732" s="13" t="s">
        <v>3636</v>
      </c>
      <c r="B732" s="13" t="s">
        <v>3124</v>
      </c>
      <c r="C732" s="13" t="s">
        <v>3637</v>
      </c>
      <c r="E732" s="1">
        <f>IF(D732="F",0,IFERROR(IF(MATCH($B732,routes!A$2:A$398,0),1,0),0)+IFERROR(IF(MATCH($C732,routes!A$2:A$398,0),1,0),0))</f>
        <v>0</v>
      </c>
      <c r="F732" s="1">
        <f>IF(D732="F",IFERROR(IF(MATCH($C732,vracht!A$2:A$394,0),1,0),0),0)</f>
        <v>0</v>
      </c>
      <c r="G732" s="1">
        <f>F732+E732</f>
        <v>0</v>
      </c>
    </row>
    <row r="733" spans="1:7" x14ac:dyDescent="0.25">
      <c r="A733" s="13" t="s">
        <v>3339</v>
      </c>
      <c r="C733" s="13" t="s">
        <v>3340</v>
      </c>
      <c r="E733" s="1">
        <f>IF(D733="F",0,IFERROR(IF(MATCH($B733,routes!A$2:A$398,0),1,0),0)+IFERROR(IF(MATCH($C733,routes!A$2:A$398,0),1,0),0))</f>
        <v>0</v>
      </c>
      <c r="F733" s="1">
        <f>IF(D733="F",IFERROR(IF(MATCH($C733,vracht!A$2:A$394,0),1,0),0),0)</f>
        <v>0</v>
      </c>
      <c r="G733" s="1">
        <f>F733+E733</f>
        <v>0</v>
      </c>
    </row>
    <row r="734" spans="1:7" x14ac:dyDescent="0.25">
      <c r="A734" s="13" t="s">
        <v>2503</v>
      </c>
      <c r="B734" s="13" t="s">
        <v>2504</v>
      </c>
      <c r="C734" s="13" t="s">
        <v>2505</v>
      </c>
      <c r="E734" s="1">
        <f>IF(D734="F",0,IFERROR(IF(MATCH($B734,routes!A$2:A$398,0),1,0),0)+IFERROR(IF(MATCH($C734,routes!A$2:A$398,0),1,0),0))</f>
        <v>0</v>
      </c>
      <c r="F734" s="1">
        <f>IF(D734="F",IFERROR(IF(MATCH($C734,vracht!A$2:A$394,0),1,0),0),0)</f>
        <v>0</v>
      </c>
      <c r="G734" s="1">
        <f>F734+E734</f>
        <v>0</v>
      </c>
    </row>
    <row r="735" spans="1:7" x14ac:dyDescent="0.25">
      <c r="A735" s="13" t="s">
        <v>1958</v>
      </c>
      <c r="B735" s="13" t="s">
        <v>379</v>
      </c>
      <c r="C735" s="13" t="s">
        <v>1959</v>
      </c>
      <c r="E735" s="1">
        <f>IF(D735="F",0,IFERROR(IF(MATCH($B735,routes!A$2:A$398,0),1,0),0)+IFERROR(IF(MATCH($C735,routes!A$2:A$398,0),1,0),0))</f>
        <v>1</v>
      </c>
      <c r="F735" s="1">
        <f>IF(D735="F",IFERROR(IF(MATCH($C735,vracht!A$2:A$394,0),1,0),0),0)</f>
        <v>0</v>
      </c>
      <c r="G735" s="1">
        <f>F735+E735</f>
        <v>1</v>
      </c>
    </row>
    <row r="736" spans="1:7" x14ac:dyDescent="0.25">
      <c r="A736" s="13" t="s">
        <v>3326</v>
      </c>
      <c r="C736" s="13" t="s">
        <v>3327</v>
      </c>
      <c r="E736" s="1">
        <f>IF(D736="F",0,IFERROR(IF(MATCH($B736,routes!A$2:A$398,0),1,0),0)+IFERROR(IF(MATCH($C736,routes!A$2:A$398,0),1,0),0))</f>
        <v>0</v>
      </c>
      <c r="F736" s="1">
        <f>IF(D736="F",IFERROR(IF(MATCH($C736,vracht!A$2:A$394,0),1,0),0),0)</f>
        <v>0</v>
      </c>
      <c r="G736" s="1">
        <f>F736+E736</f>
        <v>0</v>
      </c>
    </row>
    <row r="737" spans="1:7" x14ac:dyDescent="0.25">
      <c r="A737" s="13" t="s">
        <v>2310</v>
      </c>
      <c r="B737" s="13" t="s">
        <v>2311</v>
      </c>
      <c r="C737" s="13" t="s">
        <v>2312</v>
      </c>
      <c r="E737" s="1">
        <f>IF(D737="F",0,IFERROR(IF(MATCH($B737,routes!A$2:A$398,0),1,0),0)+IFERROR(IF(MATCH($C737,routes!A$2:A$398,0),1,0),0))</f>
        <v>0</v>
      </c>
      <c r="F737" s="1">
        <f>IF(D737="F",IFERROR(IF(MATCH($C737,vracht!A$2:A$394,0),1,0),0),0)</f>
        <v>0</v>
      </c>
      <c r="G737" s="1">
        <f>F737+E737</f>
        <v>0</v>
      </c>
    </row>
    <row r="738" spans="1:7" x14ac:dyDescent="0.25">
      <c r="A738" s="13" t="s">
        <v>2486</v>
      </c>
      <c r="B738" s="13" t="s">
        <v>2458</v>
      </c>
      <c r="C738" s="13" t="s">
        <v>2487</v>
      </c>
      <c r="E738" s="1">
        <f>IF(D738="F",0,IFERROR(IF(MATCH($B738,routes!A$2:A$398,0),1,0),0)+IFERROR(IF(MATCH($C738,routes!A$2:A$398,0),1,0),0))</f>
        <v>0</v>
      </c>
      <c r="F738" s="1">
        <f>IF(D738="F",IFERROR(IF(MATCH($C738,vracht!A$2:A$394,0),1,0),0),0)</f>
        <v>0</v>
      </c>
      <c r="G738" s="1">
        <f>F738+E738</f>
        <v>0</v>
      </c>
    </row>
    <row r="739" spans="1:7" x14ac:dyDescent="0.25">
      <c r="A739" s="13" t="s">
        <v>3749</v>
      </c>
      <c r="C739" s="13" t="s">
        <v>3750</v>
      </c>
      <c r="E739" s="1">
        <f>IF(D739="F",0,IFERROR(IF(MATCH($B739,routes!A$2:A$398,0),1,0),0)+IFERROR(IF(MATCH($C739,routes!A$2:A$398,0),1,0),0))</f>
        <v>0</v>
      </c>
      <c r="F739" s="1">
        <f>IF(D739="F",IFERROR(IF(MATCH($C739,vracht!A$2:A$394,0),1,0),0),0)</f>
        <v>0</v>
      </c>
      <c r="G739" s="1">
        <f>F739+E739</f>
        <v>0</v>
      </c>
    </row>
    <row r="740" spans="1:7" x14ac:dyDescent="0.25">
      <c r="A740" s="13" t="s">
        <v>2474</v>
      </c>
      <c r="B740" s="13" t="s">
        <v>2475</v>
      </c>
      <c r="C740" s="13" t="s">
        <v>2476</v>
      </c>
      <c r="E740" s="1">
        <f>IF(D740="F",0,IFERROR(IF(MATCH($B740,routes!A$2:A$398,0),1,0),0)+IFERROR(IF(MATCH($C740,routes!A$2:A$398,0),1,0),0))</f>
        <v>0</v>
      </c>
      <c r="F740" s="1">
        <f>IF(D740="F",IFERROR(IF(MATCH($C740,vracht!A$2:A$394,0),1,0),0),0)</f>
        <v>0</v>
      </c>
      <c r="G740" s="1">
        <f>F740+E740</f>
        <v>0</v>
      </c>
    </row>
    <row r="741" spans="1:7" x14ac:dyDescent="0.25">
      <c r="A741" s="13" t="s">
        <v>3837</v>
      </c>
      <c r="B741" s="13" t="s">
        <v>3522</v>
      </c>
      <c r="C741" s="13" t="s">
        <v>3838</v>
      </c>
      <c r="E741" s="1">
        <f>IF(D741="F",0,IFERROR(IF(MATCH($B741,routes!A$2:A$398,0),1,0),0)+IFERROR(IF(MATCH($C741,routes!A$2:A$398,0),1,0),0))</f>
        <v>0</v>
      </c>
      <c r="F741" s="1">
        <f>IF(D741="F",IFERROR(IF(MATCH($C741,vracht!A$2:A$394,0),1,0),0),0)</f>
        <v>0</v>
      </c>
      <c r="G741" s="1">
        <f>F741+E741</f>
        <v>0</v>
      </c>
    </row>
    <row r="742" spans="1:7" x14ac:dyDescent="0.25">
      <c r="A742" s="13" t="s">
        <v>3290</v>
      </c>
      <c r="B742" s="13" t="s">
        <v>2763</v>
      </c>
      <c r="C742" s="13" t="s">
        <v>3291</v>
      </c>
      <c r="E742" s="1">
        <f>IF(D742="F",0,IFERROR(IF(MATCH($B742,routes!A$2:A$398,0),1,0),0)+IFERROR(IF(MATCH($C742,routes!A$2:A$398,0),1,0),0))</f>
        <v>0</v>
      </c>
      <c r="F742" s="1">
        <f>IF(D742="F",IFERROR(IF(MATCH($C742,vracht!A$2:A$394,0),1,0),0),0)</f>
        <v>0</v>
      </c>
      <c r="G742" s="1">
        <f>F742+E742</f>
        <v>0</v>
      </c>
    </row>
    <row r="743" spans="1:7" x14ac:dyDescent="0.25">
      <c r="A743" s="13" t="s">
        <v>2455</v>
      </c>
      <c r="B743" s="13" t="s">
        <v>2456</v>
      </c>
      <c r="C743" s="13" t="s">
        <v>2457</v>
      </c>
      <c r="E743" s="1">
        <f>IF(D743="F",0,IFERROR(IF(MATCH($B743,routes!A$2:A$398,0),1,0),0)+IFERROR(IF(MATCH($C743,routes!A$2:A$398,0),1,0),0))</f>
        <v>0</v>
      </c>
      <c r="F743" s="1">
        <f>IF(D743="F",IFERROR(IF(MATCH($C743,vracht!A$2:A$394,0),1,0),0),0)</f>
        <v>0</v>
      </c>
      <c r="G743" s="1">
        <f>F743+E743</f>
        <v>0</v>
      </c>
    </row>
    <row r="744" spans="1:7" x14ac:dyDescent="0.25">
      <c r="A744" s="13" t="s">
        <v>2514</v>
      </c>
      <c r="C744" s="13" t="s">
        <v>2515</v>
      </c>
      <c r="E744" s="1">
        <f>IF(D744="F",0,IFERROR(IF(MATCH($B744,routes!A$2:A$398,0),1,0),0)+IFERROR(IF(MATCH($C744,routes!A$2:A$398,0),1,0),0))</f>
        <v>0</v>
      </c>
      <c r="F744" s="1">
        <f>IF(D744="F",IFERROR(IF(MATCH($C744,vracht!A$2:A$394,0),1,0),0),0)</f>
        <v>0</v>
      </c>
      <c r="G744" s="1">
        <f>F744+E744</f>
        <v>0</v>
      </c>
    </row>
    <row r="745" spans="1:7" x14ac:dyDescent="0.25">
      <c r="A745" s="13" t="s">
        <v>2459</v>
      </c>
      <c r="B745" s="13" t="s">
        <v>2460</v>
      </c>
      <c r="C745" s="13" t="s">
        <v>2461</v>
      </c>
      <c r="E745" s="1">
        <f>IF(D745="F",0,IFERROR(IF(MATCH($B745,routes!A$2:A$398,0),1,0),0)+IFERROR(IF(MATCH($C745,routes!A$2:A$398,0),1,0),0))</f>
        <v>0</v>
      </c>
      <c r="F745" s="1">
        <f>IF(D745="F",IFERROR(IF(MATCH($C745,vracht!A$2:A$394,0),1,0),0),0)</f>
        <v>0</v>
      </c>
      <c r="G745" s="1">
        <f>F745+E745</f>
        <v>0</v>
      </c>
    </row>
    <row r="746" spans="1:7" x14ac:dyDescent="0.25">
      <c r="A746" s="13" t="s">
        <v>2507</v>
      </c>
      <c r="B746" s="13" t="s">
        <v>2508</v>
      </c>
      <c r="C746" s="13" t="s">
        <v>2509</v>
      </c>
      <c r="E746" s="1">
        <f>IF(D746="F",0,IFERROR(IF(MATCH($B746,routes!A$2:A$398,0),1,0),0)+IFERROR(IF(MATCH($C746,routes!A$2:A$398,0),1,0),0))</f>
        <v>0</v>
      </c>
      <c r="F746" s="1">
        <f>IF(D746="F",IFERROR(IF(MATCH($C746,vracht!A$2:A$394,0),1,0),0),0)</f>
        <v>0</v>
      </c>
      <c r="G746" s="1">
        <f>F746+E746</f>
        <v>0</v>
      </c>
    </row>
    <row r="747" spans="1:7" x14ac:dyDescent="0.25">
      <c r="A747" s="13" t="s">
        <v>1091</v>
      </c>
      <c r="B747" s="13" t="s">
        <v>1093</v>
      </c>
      <c r="C747" s="13" t="s">
        <v>1094</v>
      </c>
      <c r="E747" s="1">
        <f>IF(D747="F",0,IFERROR(IF(MATCH($B747,routes!A$2:A$398,0),1,0),0)+IFERROR(IF(MATCH($C747,routes!A$2:A$398,0),1,0),0))</f>
        <v>0</v>
      </c>
      <c r="F747" s="1">
        <f>IF(D747="F",IFERROR(IF(MATCH($C747,vracht!A$2:A$394,0),1,0),0),0)</f>
        <v>0</v>
      </c>
      <c r="G747" s="1">
        <f>F747+E747</f>
        <v>0</v>
      </c>
    </row>
    <row r="748" spans="1:7" x14ac:dyDescent="0.25">
      <c r="A748" s="13" t="s">
        <v>3140</v>
      </c>
      <c r="B748" s="13" t="s">
        <v>1093</v>
      </c>
      <c r="C748" s="13" t="s">
        <v>1094</v>
      </c>
      <c r="E748" s="1">
        <f>IF(D748="F",0,IFERROR(IF(MATCH($B748,routes!A$2:A$398,0),1,0),0)+IFERROR(IF(MATCH($C748,routes!A$2:A$398,0),1,0),0))</f>
        <v>0</v>
      </c>
      <c r="F748" s="1">
        <f>IF(D748="F",IFERROR(IF(MATCH($C748,vracht!A$2:A$394,0),1,0),0),0)</f>
        <v>0</v>
      </c>
      <c r="G748" s="1">
        <f>F748+E748</f>
        <v>0</v>
      </c>
    </row>
    <row r="749" spans="1:7" x14ac:dyDescent="0.25">
      <c r="A749" s="13" t="s">
        <v>3669</v>
      </c>
      <c r="B749" s="13" t="s">
        <v>3993</v>
      </c>
      <c r="C749" s="13" t="s">
        <v>3670</v>
      </c>
      <c r="E749" s="1">
        <f>IF(D749="F",0,IFERROR(IF(MATCH($B749,routes!A$2:A$398,0),1,0),0)+IFERROR(IF(MATCH($C749,routes!A$2:A$398,0),1,0),0))</f>
        <v>0</v>
      </c>
      <c r="F749" s="1">
        <f>IF(D749="F",IFERROR(IF(MATCH($C749,vracht!A$2:A$394,0),1,0),0),0)</f>
        <v>0</v>
      </c>
      <c r="G749" s="1">
        <f>F749+E749</f>
        <v>0</v>
      </c>
    </row>
    <row r="750" spans="1:7" x14ac:dyDescent="0.25">
      <c r="A750" s="13" t="s">
        <v>3949</v>
      </c>
      <c r="B750" s="13" t="s">
        <v>2520</v>
      </c>
      <c r="C750" s="13" t="s">
        <v>3950</v>
      </c>
      <c r="E750" s="1">
        <f>IF(D750="F",0,IFERROR(IF(MATCH($B750,routes!A$2:A$398,0),1,0),0)+IFERROR(IF(MATCH($C750,routes!A$2:A$398,0),1,0),0))</f>
        <v>0</v>
      </c>
      <c r="F750" s="1">
        <f>IF(D750="F",IFERROR(IF(MATCH($C750,vracht!A$2:A$394,0),1,0),0),0)</f>
        <v>0</v>
      </c>
      <c r="G750" s="1">
        <f>F750+E750</f>
        <v>0</v>
      </c>
    </row>
    <row r="751" spans="1:7" x14ac:dyDescent="0.25">
      <c r="A751" s="13" t="s">
        <v>3951</v>
      </c>
      <c r="B751" s="13" t="s">
        <v>3952</v>
      </c>
      <c r="C751" s="13" t="s">
        <v>3953</v>
      </c>
      <c r="E751" s="1">
        <f>IF(D751="F",0,IFERROR(IF(MATCH($B751,routes!A$2:A$398,0),1,0),0)+IFERROR(IF(MATCH($C751,routes!A$2:A$398,0),1,0),0))</f>
        <v>0</v>
      </c>
      <c r="F751" s="1">
        <f>IF(D751="F",IFERROR(IF(MATCH($C751,vracht!A$2:A$394,0),1,0),0),0)</f>
        <v>0</v>
      </c>
      <c r="G751" s="1">
        <f>F751+E751</f>
        <v>0</v>
      </c>
    </row>
    <row r="752" spans="1:7" x14ac:dyDescent="0.25">
      <c r="A752" s="13" t="s">
        <v>3947</v>
      </c>
      <c r="B752" s="13" t="s">
        <v>2553</v>
      </c>
      <c r="C752" s="13" t="s">
        <v>3948</v>
      </c>
      <c r="E752" s="1">
        <f>IF(D752="F",0,IFERROR(IF(MATCH($B752,routes!A$2:A$398,0),1,0),0)+IFERROR(IF(MATCH($C752,routes!A$2:A$398,0),1,0),0))</f>
        <v>0</v>
      </c>
      <c r="F752" s="1">
        <f>IF(D752="F",IFERROR(IF(MATCH($C752,vracht!A$2:A$394,0),1,0),0),0)</f>
        <v>0</v>
      </c>
      <c r="G752" s="1">
        <f>F752+E752</f>
        <v>0</v>
      </c>
    </row>
    <row r="753" spans="1:7" x14ac:dyDescent="0.25">
      <c r="A753" s="13" t="s">
        <v>3358</v>
      </c>
      <c r="B753" s="13" t="s">
        <v>1121</v>
      </c>
      <c r="C753" s="13" t="s">
        <v>3359</v>
      </c>
      <c r="E753" s="1">
        <f>IF(D753="F",0,IFERROR(IF(MATCH($B753,routes!A$2:A$398,0),1,0),0)+IFERROR(IF(MATCH($C753,routes!A$2:A$398,0),1,0),0))</f>
        <v>0</v>
      </c>
      <c r="F753" s="1">
        <f>IF(D753="F",IFERROR(IF(MATCH($C753,vracht!A$2:A$394,0),1,0),0),0)</f>
        <v>0</v>
      </c>
      <c r="G753" s="1">
        <f>F753+E753</f>
        <v>0</v>
      </c>
    </row>
    <row r="754" spans="1:7" x14ac:dyDescent="0.25">
      <c r="A754" s="13" t="s">
        <v>2518</v>
      </c>
      <c r="B754" s="13" t="s">
        <v>2519</v>
      </c>
      <c r="C754" s="13" t="s">
        <v>20</v>
      </c>
      <c r="E754" s="1">
        <f>IF(D754="F",0,IFERROR(IF(MATCH($B754,routes!A$2:A$398,0),1,0),0)+IFERROR(IF(MATCH($C754,routes!A$2:A$398,0),1,0),0))</f>
        <v>0</v>
      </c>
      <c r="F754" s="1">
        <f>IF(D754="F",IFERROR(IF(MATCH($C754,vracht!A$2:A$394,0),1,0),0),0)</f>
        <v>0</v>
      </c>
      <c r="G754" s="1">
        <f>F754+E754</f>
        <v>0</v>
      </c>
    </row>
    <row r="755" spans="1:7" x14ac:dyDescent="0.25">
      <c r="A755" s="13" t="s">
        <v>457</v>
      </c>
      <c r="B755" s="13" t="s">
        <v>373</v>
      </c>
      <c r="C755" s="13" t="s">
        <v>2561</v>
      </c>
      <c r="E755" s="1">
        <f>IF(D755="F",0,IFERROR(IF(MATCH($B755,routes!A$2:A$398,0),1,0),0)+IFERROR(IF(MATCH($C755,routes!A$2:A$398,0),1,0),0))</f>
        <v>1</v>
      </c>
      <c r="F755" s="1">
        <f>IF(D755="F",IFERROR(IF(MATCH($C755,vracht!A$2:A$394,0),1,0),0),0)</f>
        <v>0</v>
      </c>
      <c r="G755" s="1">
        <f>F755+E755</f>
        <v>1</v>
      </c>
    </row>
    <row r="756" spans="1:7" x14ac:dyDescent="0.25">
      <c r="A756" s="13" t="s">
        <v>2547</v>
      </c>
      <c r="C756" s="13" t="s">
        <v>2548</v>
      </c>
      <c r="E756" s="1">
        <f>IF(D756="F",0,IFERROR(IF(MATCH($B756,routes!A$2:A$398,0),1,0),0)+IFERROR(IF(MATCH($C756,routes!A$2:A$398,0),1,0),0))</f>
        <v>0</v>
      </c>
      <c r="F756" s="1">
        <f>IF(D756="F",IFERROR(IF(MATCH($C756,vracht!A$2:A$394,0),1,0),0),0)</f>
        <v>0</v>
      </c>
      <c r="G756" s="1">
        <f>F756+E756</f>
        <v>0</v>
      </c>
    </row>
    <row r="757" spans="1:7" x14ac:dyDescent="0.25">
      <c r="A757" s="13" t="s">
        <v>3873</v>
      </c>
      <c r="B757" s="13" t="s">
        <v>2020</v>
      </c>
      <c r="C757" s="13" t="s">
        <v>3874</v>
      </c>
      <c r="E757" s="1">
        <f>IF(D757="F",0,IFERROR(IF(MATCH($B757,routes!A$2:A$398,0),1,0),0)+IFERROR(IF(MATCH($C757,routes!A$2:A$398,0),1,0),0))</f>
        <v>0</v>
      </c>
      <c r="F757" s="1">
        <f>IF(D757="F",IFERROR(IF(MATCH($C757,vracht!A$2:A$394,0),1,0),0),0)</f>
        <v>0</v>
      </c>
      <c r="G757" s="1">
        <f>F757+E757</f>
        <v>0</v>
      </c>
    </row>
    <row r="758" spans="1:7" x14ac:dyDescent="0.25">
      <c r="A758" s="13" t="s">
        <v>2047</v>
      </c>
      <c r="B758" s="13" t="s">
        <v>2048</v>
      </c>
      <c r="C758" s="13" t="s">
        <v>612</v>
      </c>
      <c r="E758" s="1">
        <f>IF(D758="F",0,IFERROR(IF(MATCH($B758,routes!A$2:A$398,0),1,0),0)+IFERROR(IF(MATCH($C758,routes!A$2:A$398,0),1,0),0))</f>
        <v>0</v>
      </c>
      <c r="F758" s="1">
        <f>IF(D758="F",IFERROR(IF(MATCH($C758,vracht!A$2:A$394,0),1,0),0),0)</f>
        <v>0</v>
      </c>
      <c r="G758" s="1">
        <f>F758+E758</f>
        <v>0</v>
      </c>
    </row>
    <row r="759" spans="1:7" x14ac:dyDescent="0.25">
      <c r="A759" s="13" t="s">
        <v>3314</v>
      </c>
      <c r="C759" s="13" t="s">
        <v>3315</v>
      </c>
      <c r="E759" s="1">
        <f>IF(D759="F",0,IFERROR(IF(MATCH($B759,routes!A$2:A$398,0),1,0),0)+IFERROR(IF(MATCH($C759,routes!A$2:A$398,0),1,0),0))</f>
        <v>0</v>
      </c>
      <c r="F759" s="1">
        <f>IF(D759="F",IFERROR(IF(MATCH($C759,vracht!A$2:A$394,0),1,0),0),0)</f>
        <v>0</v>
      </c>
      <c r="G759" s="1">
        <f>F759+E759</f>
        <v>0</v>
      </c>
    </row>
    <row r="760" spans="1:7" x14ac:dyDescent="0.25">
      <c r="A760" s="13" t="s">
        <v>2534</v>
      </c>
      <c r="B760" s="13" t="s">
        <v>2535</v>
      </c>
      <c r="C760" s="13" t="s">
        <v>2536</v>
      </c>
      <c r="E760" s="1">
        <f>IF(D760="F",0,IFERROR(IF(MATCH($B760,routes!A$2:A$398,0),1,0),0)+IFERROR(IF(MATCH($C760,routes!A$2:A$398,0),1,0),0))</f>
        <v>0</v>
      </c>
      <c r="F760" s="1">
        <f>IF(D760="F",IFERROR(IF(MATCH($C760,vracht!A$2:A$394,0),1,0),0),0)</f>
        <v>0</v>
      </c>
      <c r="G760" s="1">
        <f>F760+E760</f>
        <v>0</v>
      </c>
    </row>
    <row r="761" spans="1:7" x14ac:dyDescent="0.25">
      <c r="A761" s="13" t="s">
        <v>3776</v>
      </c>
      <c r="B761" s="13" t="s">
        <v>3533</v>
      </c>
      <c r="C761" s="13" t="s">
        <v>3777</v>
      </c>
      <c r="E761" s="1">
        <f>IF(D761="F",0,IFERROR(IF(MATCH($B761,routes!A$2:A$398,0),1,0),0)+IFERROR(IF(MATCH($C761,routes!A$2:A$398,0),1,0),0))</f>
        <v>0</v>
      </c>
      <c r="F761" s="1">
        <f>IF(D761="F",IFERROR(IF(MATCH($C761,vracht!A$2:A$394,0),1,0),0),0)</f>
        <v>0</v>
      </c>
      <c r="G761" s="1">
        <f>F761+E761</f>
        <v>0</v>
      </c>
    </row>
    <row r="762" spans="1:7" x14ac:dyDescent="0.25">
      <c r="A762" s="13" t="s">
        <v>3712</v>
      </c>
      <c r="B762" s="13" t="s">
        <v>3713</v>
      </c>
      <c r="C762" s="13" t="s">
        <v>3714</v>
      </c>
      <c r="E762" s="1">
        <f>IF(D762="F",0,IFERROR(IF(MATCH($B762,routes!A$2:A$398,0),1,0),0)+IFERROR(IF(MATCH($C762,routes!A$2:A$398,0),1,0),0))</f>
        <v>0</v>
      </c>
      <c r="F762" s="1">
        <f>IF(D762="F",IFERROR(IF(MATCH($C762,vracht!A$2:A$394,0),1,0),0),0)</f>
        <v>0</v>
      </c>
      <c r="G762" s="1">
        <f>F762+E762</f>
        <v>0</v>
      </c>
    </row>
    <row r="763" spans="1:7" x14ac:dyDescent="0.25">
      <c r="A763" s="13" t="s">
        <v>1576</v>
      </c>
      <c r="B763" s="13" t="s">
        <v>1577</v>
      </c>
      <c r="C763" s="13" t="s">
        <v>1578</v>
      </c>
      <c r="E763" s="1">
        <f>IF(D763="F",0,IFERROR(IF(MATCH($B763,routes!A$2:A$398,0),1,0),0)+IFERROR(IF(MATCH($C763,routes!A$2:A$398,0),1,0),0))</f>
        <v>0</v>
      </c>
      <c r="F763" s="1">
        <f>IF(D763="F",IFERROR(IF(MATCH($C763,vracht!A$2:A$394,0),1,0),0),0)</f>
        <v>0</v>
      </c>
      <c r="G763" s="1">
        <f>F763+E763</f>
        <v>0</v>
      </c>
    </row>
    <row r="764" spans="1:7" x14ac:dyDescent="0.25">
      <c r="A764" s="13" t="s">
        <v>2522</v>
      </c>
      <c r="B764" s="13" t="s">
        <v>2523</v>
      </c>
      <c r="C764" s="13" t="s">
        <v>2524</v>
      </c>
      <c r="E764" s="1">
        <f>IF(D764="F",0,IFERROR(IF(MATCH($B764,routes!A$2:A$398,0),1,0),0)+IFERROR(IF(MATCH($C764,routes!A$2:A$398,0),1,0),0))</f>
        <v>0</v>
      </c>
      <c r="F764" s="1">
        <f>IF(D764="F",IFERROR(IF(MATCH($C764,vracht!A$2:A$394,0),1,0),0),0)</f>
        <v>0</v>
      </c>
      <c r="G764" s="1">
        <f>F764+E764</f>
        <v>0</v>
      </c>
    </row>
    <row r="765" spans="1:7" x14ac:dyDescent="0.25">
      <c r="A765" s="13" t="s">
        <v>1737</v>
      </c>
      <c r="B765" s="13" t="s">
        <v>1738</v>
      </c>
      <c r="C765" s="13" t="s">
        <v>1739</v>
      </c>
      <c r="E765" s="1">
        <f>IF(D765="F",0,IFERROR(IF(MATCH($B765,routes!A$2:A$398,0),1,0),0)+IFERROR(IF(MATCH($C765,routes!A$2:A$398,0),1,0),0))</f>
        <v>0</v>
      </c>
      <c r="F765" s="1">
        <f>IF(D765="F",IFERROR(IF(MATCH($C765,vracht!A$2:A$394,0),1,0),0),0)</f>
        <v>0</v>
      </c>
      <c r="G765" s="1">
        <f>F765+E765</f>
        <v>0</v>
      </c>
    </row>
    <row r="766" spans="1:7" x14ac:dyDescent="0.25">
      <c r="A766" s="13" t="s">
        <v>2858</v>
      </c>
      <c r="B766" s="13" t="s">
        <v>2859</v>
      </c>
      <c r="C766" s="13" t="s">
        <v>2860</v>
      </c>
      <c r="E766" s="1">
        <f>IF(D766="F",0,IFERROR(IF(MATCH($B766,routes!A$2:A$398,0),1,0),0)+IFERROR(IF(MATCH($C766,routes!A$2:A$398,0),1,0),0))</f>
        <v>0</v>
      </c>
      <c r="F766" s="1">
        <f>IF(D766="F",IFERROR(IF(MATCH($C766,vracht!A$2:A$394,0),1,0),0),0)</f>
        <v>0</v>
      </c>
      <c r="G766" s="1">
        <f>F766+E766</f>
        <v>0</v>
      </c>
    </row>
    <row r="767" spans="1:7" x14ac:dyDescent="0.25">
      <c r="A767" s="13" t="s">
        <v>2540</v>
      </c>
      <c r="B767" s="13" t="s">
        <v>2541</v>
      </c>
      <c r="C767" s="13" t="s">
        <v>2542</v>
      </c>
      <c r="E767" s="1">
        <f>IF(D767="F",0,IFERROR(IF(MATCH($B767,routes!A$2:A$398,0),1,0),0)+IFERROR(IF(MATCH($C767,routes!A$2:A$398,0),1,0),0))</f>
        <v>0</v>
      </c>
      <c r="F767" s="1">
        <f>IF(D767="F",IFERROR(IF(MATCH($C767,vracht!A$2:A$394,0),1,0),0),0)</f>
        <v>0</v>
      </c>
      <c r="G767" s="1">
        <f>F767+E767</f>
        <v>0</v>
      </c>
    </row>
    <row r="768" spans="1:7" x14ac:dyDescent="0.25">
      <c r="A768" s="13" t="s">
        <v>3826</v>
      </c>
      <c r="C768" s="13" t="s">
        <v>3827</v>
      </c>
      <c r="E768" s="1">
        <f>IF(D768="F",0,IFERROR(IF(MATCH($B768,routes!A$2:A$398,0),1,0),0)+IFERROR(IF(MATCH($C768,routes!A$2:A$398,0),1,0),0))</f>
        <v>0</v>
      </c>
      <c r="F768" s="1">
        <f>IF(D768="F",IFERROR(IF(MATCH($C768,vracht!A$2:A$394,0),1,0),0),0)</f>
        <v>0</v>
      </c>
      <c r="G768" s="1">
        <f>F768+E768</f>
        <v>0</v>
      </c>
    </row>
    <row r="769" spans="1:7" x14ac:dyDescent="0.25">
      <c r="A769" s="13" t="s">
        <v>1192</v>
      </c>
      <c r="B769" s="13" t="s">
        <v>1193</v>
      </c>
      <c r="C769" s="13" t="s">
        <v>1194</v>
      </c>
      <c r="E769" s="1">
        <f>IF(D769="F",0,IFERROR(IF(MATCH($B769,routes!A$2:A$398,0),1,0),0)+IFERROR(IF(MATCH($C769,routes!A$2:A$398,0),1,0),0))</f>
        <v>0</v>
      </c>
      <c r="F769" s="1">
        <f>IF(D769="F",IFERROR(IF(MATCH($C769,vracht!A$2:A$394,0),1,0),0),0)</f>
        <v>0</v>
      </c>
      <c r="G769" s="1">
        <f>F769+E769</f>
        <v>0</v>
      </c>
    </row>
    <row r="770" spans="1:7" x14ac:dyDescent="0.25">
      <c r="A770" s="13" t="s">
        <v>2636</v>
      </c>
      <c r="B770" s="13" t="s">
        <v>2637</v>
      </c>
      <c r="C770" s="13" t="s">
        <v>2638</v>
      </c>
      <c r="E770" s="1">
        <f>IF(D770="F",0,IFERROR(IF(MATCH($B770,routes!A$2:A$398,0),1,0),0)+IFERROR(IF(MATCH($C770,routes!A$2:A$398,0),1,0),0))</f>
        <v>0</v>
      </c>
      <c r="F770" s="1">
        <f>IF(D770="F",IFERROR(IF(MATCH($C770,vracht!A$2:A$394,0),1,0),0),0)</f>
        <v>0</v>
      </c>
      <c r="G770" s="1">
        <f>F770+E770</f>
        <v>0</v>
      </c>
    </row>
    <row r="771" spans="1:7" x14ac:dyDescent="0.25">
      <c r="A771" s="13" t="s">
        <v>2543</v>
      </c>
      <c r="B771" s="13" t="s">
        <v>2544</v>
      </c>
      <c r="C771" s="13" t="s">
        <v>2545</v>
      </c>
      <c r="E771" s="1">
        <f>IF(D771="F",0,IFERROR(IF(MATCH($B771,routes!A$2:A$398,0),1,0),0)+IFERROR(IF(MATCH($C771,routes!A$2:A$398,0),1,0),0))</f>
        <v>0</v>
      </c>
      <c r="F771" s="1">
        <f>IF(D771="F",IFERROR(IF(MATCH($C771,vracht!A$2:A$394,0),1,0),0),0)</f>
        <v>0</v>
      </c>
      <c r="G771" s="1">
        <f>F771+E771</f>
        <v>0</v>
      </c>
    </row>
    <row r="772" spans="1:7" x14ac:dyDescent="0.25">
      <c r="A772" s="13" t="s">
        <v>2861</v>
      </c>
      <c r="B772" s="13" t="s">
        <v>495</v>
      </c>
      <c r="C772" s="13" t="s">
        <v>2862</v>
      </c>
      <c r="E772" s="1">
        <f>IF(D772="F",0,IFERROR(IF(MATCH($B772,routes!A$2:A$398,0),1,0),0)+IFERROR(IF(MATCH($C772,routes!A$2:A$398,0),1,0),0))</f>
        <v>0</v>
      </c>
      <c r="F772" s="1">
        <f>IF(D772="F",IFERROR(IF(MATCH($C772,vracht!A$2:A$394,0),1,0),0),0)</f>
        <v>0</v>
      </c>
      <c r="G772" s="1">
        <f>F772+E772</f>
        <v>0</v>
      </c>
    </row>
    <row r="773" spans="1:7" x14ac:dyDescent="0.25">
      <c r="A773" s="13" t="s">
        <v>2537</v>
      </c>
      <c r="B773" s="13" t="s">
        <v>2538</v>
      </c>
      <c r="C773" s="13" t="s">
        <v>2539</v>
      </c>
      <c r="E773" s="1">
        <f>IF(D773="F",0,IFERROR(IF(MATCH($B773,routes!A$2:A$398,0),1,0),0)+IFERROR(IF(MATCH($C773,routes!A$2:A$398,0),1,0),0))</f>
        <v>0</v>
      </c>
      <c r="F773" s="1">
        <f>IF(D773="F",IFERROR(IF(MATCH($C773,vracht!A$2:A$394,0),1,0),0),0)</f>
        <v>0</v>
      </c>
      <c r="G773" s="1">
        <f>F773+E773</f>
        <v>0</v>
      </c>
    </row>
    <row r="774" spans="1:7" x14ac:dyDescent="0.25">
      <c r="A774" s="13" t="s">
        <v>2549</v>
      </c>
      <c r="C774" s="13" t="s">
        <v>2550</v>
      </c>
      <c r="E774" s="1">
        <f>IF(D774="F",0,IFERROR(IF(MATCH($B774,routes!A$2:A$398,0),1,0),0)+IFERROR(IF(MATCH($C774,routes!A$2:A$398,0),1,0),0))</f>
        <v>0</v>
      </c>
      <c r="F774" s="1">
        <f>IF(D774="F",IFERROR(IF(MATCH($C774,vracht!A$2:A$394,0),1,0),0),0)</f>
        <v>0</v>
      </c>
      <c r="G774" s="1">
        <f>F774+E774</f>
        <v>0</v>
      </c>
    </row>
    <row r="775" spans="1:7" x14ac:dyDescent="0.25">
      <c r="A775" s="13" t="s">
        <v>2525</v>
      </c>
      <c r="B775" s="13" t="s">
        <v>2526</v>
      </c>
      <c r="C775" s="13" t="s">
        <v>2527</v>
      </c>
      <c r="E775" s="1">
        <f>IF(D775="F",0,IFERROR(IF(MATCH($B775,routes!A$2:A$398,0),1,0),0)+IFERROR(IF(MATCH($C775,routes!A$2:A$398,0),1,0),0))</f>
        <v>0</v>
      </c>
      <c r="F775" s="1">
        <f>IF(D775="F",IFERROR(IF(MATCH($C775,vracht!A$2:A$394,0),1,0),0),0)</f>
        <v>0</v>
      </c>
      <c r="G775" s="1">
        <f>F775+E775</f>
        <v>0</v>
      </c>
    </row>
    <row r="776" spans="1:7" x14ac:dyDescent="0.25">
      <c r="A776" s="13" t="s">
        <v>2567</v>
      </c>
      <c r="B776" s="13" t="s">
        <v>1911</v>
      </c>
      <c r="C776" s="13" t="s">
        <v>2568</v>
      </c>
      <c r="E776" s="1">
        <f>IF(D776="F",0,IFERROR(IF(MATCH($B776,routes!A$2:A$398,0),1,0),0)+IFERROR(IF(MATCH($C776,routes!A$2:A$398,0),1,0),0))</f>
        <v>0</v>
      </c>
      <c r="F776" s="1">
        <f>IF(D776="F",IFERROR(IF(MATCH($C776,vracht!A$2:A$394,0),1,0),0),0)</f>
        <v>0</v>
      </c>
      <c r="G776" s="1">
        <f>F776+E776</f>
        <v>0</v>
      </c>
    </row>
    <row r="777" spans="1:7" x14ac:dyDescent="0.25">
      <c r="A777" s="13" t="s">
        <v>2556</v>
      </c>
      <c r="B777" s="13" t="s">
        <v>432</v>
      </c>
      <c r="C777" s="13" t="s">
        <v>2557</v>
      </c>
      <c r="E777" s="1">
        <f>IF(D777="F",0,IFERROR(IF(MATCH($B777,routes!A$2:A$398,0),1,0),0)+IFERROR(IF(MATCH($C777,routes!A$2:A$398,0),1,0),0))</f>
        <v>0</v>
      </c>
      <c r="F777" s="1">
        <f>IF(D777="F",IFERROR(IF(MATCH($C777,vracht!A$2:A$394,0),1,0),0),0)</f>
        <v>0</v>
      </c>
      <c r="G777" s="1">
        <f>F777+E777</f>
        <v>0</v>
      </c>
    </row>
    <row r="778" spans="1:7" x14ac:dyDescent="0.25">
      <c r="A778" s="13" t="s">
        <v>3596</v>
      </c>
      <c r="C778" s="13" t="s">
        <v>3597</v>
      </c>
      <c r="E778" s="1">
        <f>IF(D778="F",0,IFERROR(IF(MATCH($B778,routes!A$2:A$398,0),1,0),0)+IFERROR(IF(MATCH($C778,routes!A$2:A$398,0),1,0),0))</f>
        <v>0</v>
      </c>
      <c r="F778" s="1">
        <f>IF(D778="F",IFERROR(IF(MATCH($C778,vracht!A$2:A$394,0),1,0),0),0)</f>
        <v>0</v>
      </c>
      <c r="G778" s="1">
        <f>F778+E778</f>
        <v>0</v>
      </c>
    </row>
    <row r="779" spans="1:7" x14ac:dyDescent="0.25">
      <c r="A779" s="13" t="s">
        <v>3619</v>
      </c>
      <c r="B779" s="13" t="s">
        <v>3620</v>
      </c>
      <c r="C779" s="13" t="s">
        <v>3621</v>
      </c>
      <c r="E779" s="1">
        <f>IF(D779="F",0,IFERROR(IF(MATCH($B779,routes!A$2:A$398,0),1,0),0)+IFERROR(IF(MATCH($C779,routes!A$2:A$398,0),1,0),0))</f>
        <v>0</v>
      </c>
      <c r="F779" s="1">
        <f>IF(D779="F",IFERROR(IF(MATCH($C779,vracht!A$2:A$394,0),1,0),0),0)</f>
        <v>0</v>
      </c>
      <c r="G779" s="1">
        <f>F779+E779</f>
        <v>0</v>
      </c>
    </row>
    <row r="780" spans="1:7" x14ac:dyDescent="0.25">
      <c r="A780" s="13" t="s">
        <v>3908</v>
      </c>
      <c r="C780" s="13" t="s">
        <v>3909</v>
      </c>
      <c r="E780" s="1">
        <f>IF(D780="F",0,IFERROR(IF(MATCH($B780,routes!A$2:A$398,0),1,0),0)+IFERROR(IF(MATCH($C780,routes!A$2:A$398,0),1,0),0))</f>
        <v>0</v>
      </c>
      <c r="F780" s="1">
        <f>IF(D780="F",IFERROR(IF(MATCH($C780,vracht!A$2:A$394,0),1,0),0),0)</f>
        <v>0</v>
      </c>
      <c r="G780" s="1">
        <f>F780+E780</f>
        <v>0</v>
      </c>
    </row>
    <row r="781" spans="1:7" x14ac:dyDescent="0.25">
      <c r="A781" s="13" t="s">
        <v>3785</v>
      </c>
      <c r="B781" s="13" t="s">
        <v>3786</v>
      </c>
      <c r="C781" s="13" t="s">
        <v>3787</v>
      </c>
      <c r="E781" s="1">
        <f>IF(D781="F",0,IFERROR(IF(MATCH($B781,routes!A$2:A$398,0),1,0),0)+IFERROR(IF(MATCH($C781,routes!A$2:A$398,0),1,0),0))</f>
        <v>0</v>
      </c>
      <c r="F781" s="1">
        <f>IF(D781="F",IFERROR(IF(MATCH($C781,vracht!A$2:A$394,0),1,0),0),0)</f>
        <v>0</v>
      </c>
      <c r="G781" s="1">
        <f>F781+E781</f>
        <v>0</v>
      </c>
    </row>
    <row r="782" spans="1:7" x14ac:dyDescent="0.25">
      <c r="A782" s="13" t="s">
        <v>2587</v>
      </c>
      <c r="B782" s="13" t="s">
        <v>2588</v>
      </c>
      <c r="C782" s="13" t="s">
        <v>2589</v>
      </c>
      <c r="E782" s="1">
        <f>IF(D782="F",0,IFERROR(IF(MATCH($B782,routes!A$2:A$398,0),1,0),0)+IFERROR(IF(MATCH($C782,routes!A$2:A$398,0),1,0),0))</f>
        <v>0</v>
      </c>
      <c r="F782" s="1">
        <f>IF(D782="F",IFERROR(IF(MATCH($C782,vracht!A$2:A$394,0),1,0),0),0)</f>
        <v>0</v>
      </c>
      <c r="G782" s="1">
        <f>F782+E782</f>
        <v>0</v>
      </c>
    </row>
    <row r="783" spans="1:7" x14ac:dyDescent="0.25">
      <c r="A783" s="13" t="s">
        <v>3737</v>
      </c>
      <c r="C783" s="13" t="s">
        <v>3738</v>
      </c>
      <c r="E783" s="1">
        <f>IF(D783="F",0,IFERROR(IF(MATCH($B783,routes!A$2:A$398,0),1,0),0)+IFERROR(IF(MATCH($C783,routes!A$2:A$398,0),1,0),0))</f>
        <v>0</v>
      </c>
      <c r="F783" s="1">
        <f>IF(D783="F",IFERROR(IF(MATCH($C783,vracht!A$2:A$394,0),1,0),0),0)</f>
        <v>0</v>
      </c>
      <c r="G783" s="1">
        <f>F783+E783</f>
        <v>0</v>
      </c>
    </row>
    <row r="784" spans="1:7" x14ac:dyDescent="0.25">
      <c r="A784" s="13" t="s">
        <v>2582</v>
      </c>
      <c r="B784" s="13" t="s">
        <v>433</v>
      </c>
      <c r="C784" s="13" t="s">
        <v>2583</v>
      </c>
      <c r="E784" s="1">
        <f>IF(D784="F",0,IFERROR(IF(MATCH($B784,routes!A$2:A$398,0),1,0),0)+IFERROR(IF(MATCH($C784,routes!A$2:A$398,0),1,0),0))</f>
        <v>0</v>
      </c>
      <c r="F784" s="1">
        <f>IF(D784="F",IFERROR(IF(MATCH($C784,vracht!A$2:A$394,0),1,0),0),0)</f>
        <v>0</v>
      </c>
      <c r="G784" s="1">
        <f>F784+E784</f>
        <v>0</v>
      </c>
    </row>
    <row r="785" spans="1:7" x14ac:dyDescent="0.25">
      <c r="A785" s="13" t="s">
        <v>3741</v>
      </c>
      <c r="C785" s="13" t="s">
        <v>3742</v>
      </c>
      <c r="E785" s="1">
        <f>IF(D785="F",0,IFERROR(IF(MATCH($B785,routes!A$2:A$398,0),1,0),0)+IFERROR(IF(MATCH($C785,routes!A$2:A$398,0),1,0),0))</f>
        <v>0</v>
      </c>
      <c r="F785" s="1">
        <f>IF(D785="F",IFERROR(IF(MATCH($C785,vracht!A$2:A$394,0),1,0),0),0)</f>
        <v>0</v>
      </c>
      <c r="G785" s="1">
        <f>F785+E785</f>
        <v>0</v>
      </c>
    </row>
    <row r="786" spans="1:7" x14ac:dyDescent="0.25">
      <c r="A786" s="13" t="s">
        <v>3739</v>
      </c>
      <c r="C786" s="13" t="s">
        <v>3740</v>
      </c>
      <c r="E786" s="1">
        <f>IF(D786="F",0,IFERROR(IF(MATCH($B786,routes!A$2:A$398,0),1,0),0)+IFERROR(IF(MATCH($C786,routes!A$2:A$398,0),1,0),0))</f>
        <v>0</v>
      </c>
      <c r="F786" s="1">
        <f>IF(D786="F",IFERROR(IF(MATCH($C786,vracht!A$2:A$394,0),1,0),0),0)</f>
        <v>0</v>
      </c>
      <c r="G786" s="1">
        <f>F786+E786</f>
        <v>0</v>
      </c>
    </row>
    <row r="787" spans="1:7" x14ac:dyDescent="0.25">
      <c r="A787" s="13" t="s">
        <v>2158</v>
      </c>
      <c r="B787" s="13" t="s">
        <v>2159</v>
      </c>
      <c r="C787" s="13" t="s">
        <v>2160</v>
      </c>
      <c r="E787" s="1">
        <f>IF(D787="F",0,IFERROR(IF(MATCH($B787,routes!A$2:A$398,0),1,0),0)+IFERROR(IF(MATCH($C787,routes!A$2:A$398,0),1,0),0))</f>
        <v>0</v>
      </c>
      <c r="F787" s="1">
        <f>IF(D787="F",IFERROR(IF(MATCH($C787,vracht!A$2:A$394,0),1,0),0),0)</f>
        <v>0</v>
      </c>
      <c r="G787" s="1">
        <f>F787+E787</f>
        <v>0</v>
      </c>
    </row>
    <row r="788" spans="1:7" x14ac:dyDescent="0.25">
      <c r="A788" s="13" t="s">
        <v>3296</v>
      </c>
      <c r="C788" s="13" t="s">
        <v>3297</v>
      </c>
      <c r="E788" s="1">
        <f>IF(D788="F",0,IFERROR(IF(MATCH($B788,routes!A$2:A$398,0),1,0),0)+IFERROR(IF(MATCH($C788,routes!A$2:A$398,0),1,0),0))</f>
        <v>0</v>
      </c>
      <c r="F788" s="1">
        <f>IF(D788="F",IFERROR(IF(MATCH($C788,vracht!A$2:A$394,0),1,0),0),0)</f>
        <v>0</v>
      </c>
      <c r="G788" s="1">
        <f>F788+E788</f>
        <v>0</v>
      </c>
    </row>
    <row r="789" spans="1:7" x14ac:dyDescent="0.25">
      <c r="A789" s="13" t="s">
        <v>3677</v>
      </c>
      <c r="C789" s="13" t="s">
        <v>3678</v>
      </c>
      <c r="E789" s="1">
        <f>IF(D789="F",0,IFERROR(IF(MATCH($B789,routes!A$2:A$398,0),1,0),0)+IFERROR(IF(MATCH($C789,routes!A$2:A$398,0),1,0),0))</f>
        <v>0</v>
      </c>
      <c r="F789" s="1">
        <f>IF(D789="F",IFERROR(IF(MATCH($C789,vracht!A$2:A$394,0),1,0),0),0)</f>
        <v>0</v>
      </c>
      <c r="G789" s="1">
        <f>F789+E789</f>
        <v>0</v>
      </c>
    </row>
    <row r="790" spans="1:7" x14ac:dyDescent="0.25">
      <c r="A790" s="13" t="s">
        <v>1422</v>
      </c>
      <c r="B790" s="13" t="s">
        <v>1423</v>
      </c>
      <c r="C790" s="13" t="s">
        <v>1424</v>
      </c>
      <c r="E790" s="1">
        <f>IF(D790="F",0,IFERROR(IF(MATCH($B790,routes!A$2:A$398,0),1,0),0)+IFERROR(IF(MATCH($C790,routes!A$2:A$398,0),1,0),0))</f>
        <v>0</v>
      </c>
      <c r="F790" s="1">
        <f>IF(D790="F",IFERROR(IF(MATCH($C790,vracht!A$2:A$394,0),1,0),0),0)</f>
        <v>0</v>
      </c>
      <c r="G790" s="1">
        <f>F790+E790</f>
        <v>0</v>
      </c>
    </row>
    <row r="791" spans="1:7" x14ac:dyDescent="0.25">
      <c r="A791" s="13" t="s">
        <v>2598</v>
      </c>
      <c r="B791" s="13" t="s">
        <v>2599</v>
      </c>
      <c r="C791" s="13" t="s">
        <v>2600</v>
      </c>
      <c r="E791" s="1">
        <f>IF(D791="F",0,IFERROR(IF(MATCH($B791,routes!A$2:A$398,0),1,0),0)+IFERROR(IF(MATCH($C791,routes!A$2:A$398,0),1,0),0))</f>
        <v>0</v>
      </c>
      <c r="F791" s="1">
        <f>IF(D791="F",IFERROR(IF(MATCH($C791,vracht!A$2:A$394,0),1,0),0),0)</f>
        <v>0</v>
      </c>
      <c r="G791" s="1">
        <f>F791+E791</f>
        <v>0</v>
      </c>
    </row>
    <row r="792" spans="1:7" x14ac:dyDescent="0.25">
      <c r="A792" s="13" t="s">
        <v>2601</v>
      </c>
      <c r="B792" s="13" t="s">
        <v>1571</v>
      </c>
      <c r="C792" s="13" t="s">
        <v>2602</v>
      </c>
      <c r="E792" s="1">
        <f>IF(D792="F",0,IFERROR(IF(MATCH($B792,routes!A$2:A$398,0),1,0),0)+IFERROR(IF(MATCH($C792,routes!A$2:A$398,0),1,0),0))</f>
        <v>0</v>
      </c>
      <c r="F792" s="1">
        <f>IF(D792="F",IFERROR(IF(MATCH($C792,vracht!A$2:A$394,0),1,0),0),0)</f>
        <v>0</v>
      </c>
      <c r="G792" s="1">
        <f>F792+E792</f>
        <v>0</v>
      </c>
    </row>
    <row r="793" spans="1:7" x14ac:dyDescent="0.25">
      <c r="A793" s="13" t="s">
        <v>2572</v>
      </c>
      <c r="B793" s="13" t="s">
        <v>2573</v>
      </c>
      <c r="C793" s="13" t="s">
        <v>2574</v>
      </c>
      <c r="E793" s="1">
        <f>IF(D793="F",0,IFERROR(IF(MATCH($B793,routes!A$2:A$398,0),1,0),0)+IFERROR(IF(MATCH($C793,routes!A$2:A$398,0),1,0),0))</f>
        <v>0</v>
      </c>
      <c r="F793" s="1">
        <f>IF(D793="F",IFERROR(IF(MATCH($C793,vracht!A$2:A$394,0),1,0),0),0)</f>
        <v>0</v>
      </c>
      <c r="G793" s="1">
        <f>F793+E793</f>
        <v>0</v>
      </c>
    </row>
    <row r="794" spans="1:7" x14ac:dyDescent="0.25">
      <c r="A794" s="13" t="s">
        <v>2592</v>
      </c>
      <c r="B794" s="13" t="s">
        <v>1650</v>
      </c>
      <c r="C794" s="13" t="s">
        <v>2593</v>
      </c>
      <c r="E794" s="1">
        <f>IF(D794="F",0,IFERROR(IF(MATCH($B794,routes!A$2:A$398,0),1,0),0)+IFERROR(IF(MATCH($C794,routes!A$2:A$398,0),1,0),0))</f>
        <v>0</v>
      </c>
      <c r="F794" s="1">
        <f>IF(D794="F",IFERROR(IF(MATCH($C794,vracht!A$2:A$394,0),1,0),0),0)</f>
        <v>0</v>
      </c>
      <c r="G794" s="1">
        <f>F794+E794</f>
        <v>0</v>
      </c>
    </row>
    <row r="795" spans="1:7" x14ac:dyDescent="0.25">
      <c r="A795" s="13" t="s">
        <v>2606</v>
      </c>
      <c r="B795" s="13" t="s">
        <v>2607</v>
      </c>
      <c r="C795" s="13" t="s">
        <v>2608</v>
      </c>
      <c r="E795" s="1">
        <f>IF(D795="F",0,IFERROR(IF(MATCH($B795,routes!A$2:A$398,0),1,0),0)+IFERROR(IF(MATCH($C795,routes!A$2:A$398,0),1,0),0))</f>
        <v>0</v>
      </c>
      <c r="F795" s="1">
        <f>IF(D795="F",IFERROR(IF(MATCH($C795,vracht!A$2:A$394,0),1,0),0),0)</f>
        <v>0</v>
      </c>
      <c r="G795" s="1">
        <f>F795+E795</f>
        <v>0</v>
      </c>
    </row>
    <row r="796" spans="1:7" x14ac:dyDescent="0.25">
      <c r="A796" s="13" t="s">
        <v>3308</v>
      </c>
      <c r="C796" s="13" t="s">
        <v>3309</v>
      </c>
      <c r="E796" s="1">
        <f>IF(D796="F",0,IFERROR(IF(MATCH($B796,routes!A$2:A$398,0),1,0),0)+IFERROR(IF(MATCH($C796,routes!A$2:A$398,0),1,0),0))</f>
        <v>0</v>
      </c>
      <c r="F796" s="1">
        <f>IF(D796="F",IFERROR(IF(MATCH($C796,vracht!A$2:A$394,0),1,0),0),0)</f>
        <v>0</v>
      </c>
      <c r="G796" s="1">
        <f>F796+E796</f>
        <v>0</v>
      </c>
    </row>
    <row r="797" spans="1:7" x14ac:dyDescent="0.25">
      <c r="A797" s="13" t="s">
        <v>2603</v>
      </c>
      <c r="B797" s="13" t="s">
        <v>2604</v>
      </c>
      <c r="C797" s="13" t="s">
        <v>2605</v>
      </c>
      <c r="E797" s="1">
        <f>IF(D797="F",0,IFERROR(IF(MATCH($B797,routes!A$2:A$398,0),1,0),0)+IFERROR(IF(MATCH($C797,routes!A$2:A$398,0),1,0),0))</f>
        <v>0</v>
      </c>
      <c r="F797" s="1">
        <f>IF(D797="F",IFERROR(IF(MATCH($C797,vracht!A$2:A$394,0),1,0),0),0)</f>
        <v>0</v>
      </c>
      <c r="G797" s="1">
        <f>F797+E797</f>
        <v>0</v>
      </c>
    </row>
    <row r="798" spans="1:7" x14ac:dyDescent="0.25">
      <c r="A798" s="13" t="s">
        <v>2584</v>
      </c>
      <c r="B798" s="13" t="s">
        <v>2585</v>
      </c>
      <c r="C798" s="13" t="s">
        <v>2586</v>
      </c>
      <c r="E798" s="1">
        <f>IF(D798="F",0,IFERROR(IF(MATCH($B798,routes!A$2:A$398,0),1,0),0)+IFERROR(IF(MATCH($C798,routes!A$2:A$398,0),1,0),0))</f>
        <v>0</v>
      </c>
      <c r="F798" s="1">
        <f>IF(D798="F",IFERROR(IF(MATCH($C798,vracht!A$2:A$394,0),1,0),0),0)</f>
        <v>0</v>
      </c>
      <c r="G798" s="1">
        <f>F798+E798</f>
        <v>0</v>
      </c>
    </row>
    <row r="799" spans="1:7" x14ac:dyDescent="0.25">
      <c r="A799" s="13" t="s">
        <v>3447</v>
      </c>
      <c r="B799" s="13" t="s">
        <v>1572</v>
      </c>
      <c r="C799" s="13" t="s">
        <v>3448</v>
      </c>
      <c r="E799" s="1">
        <f>IF(D799="F",0,IFERROR(IF(MATCH($B799,routes!A$2:A$398,0),1,0),0)+IFERROR(IF(MATCH($C799,routes!A$2:A$398,0),1,0),0))</f>
        <v>0</v>
      </c>
      <c r="F799" s="1">
        <f>IF(D799="F",IFERROR(IF(MATCH($C799,vracht!A$2:A$394,0),1,0),0),0)</f>
        <v>0</v>
      </c>
      <c r="G799" s="1">
        <f>F799+E799</f>
        <v>0</v>
      </c>
    </row>
    <row r="800" spans="1:7" x14ac:dyDescent="0.25">
      <c r="A800" s="13" t="s">
        <v>2577</v>
      </c>
      <c r="B800" s="13" t="s">
        <v>2578</v>
      </c>
      <c r="C800" s="13" t="s">
        <v>2579</v>
      </c>
      <c r="E800" s="1">
        <f>IF(D800="F",0,IFERROR(IF(MATCH($B800,routes!A$2:A$398,0),1,0),0)+IFERROR(IF(MATCH($C800,routes!A$2:A$398,0),1,0),0))</f>
        <v>0</v>
      </c>
      <c r="F800" s="1">
        <f>IF(D800="F",IFERROR(IF(MATCH($C800,vracht!A$2:A$394,0),1,0),0),0)</f>
        <v>0</v>
      </c>
      <c r="G800" s="1">
        <f>F800+E800</f>
        <v>0</v>
      </c>
    </row>
    <row r="801" spans="1:7" x14ac:dyDescent="0.25">
      <c r="A801" s="13" t="s">
        <v>3133</v>
      </c>
      <c r="B801" s="13" t="s">
        <v>3134</v>
      </c>
      <c r="C801" s="13" t="s">
        <v>3135</v>
      </c>
      <c r="E801" s="1">
        <f>IF(D801="F",0,IFERROR(IF(MATCH($B801,routes!A$2:A$398,0),1,0),0)+IFERROR(IF(MATCH($C801,routes!A$2:A$398,0),1,0),0))</f>
        <v>0</v>
      </c>
      <c r="F801" s="1">
        <f>IF(D801="F",IFERROR(IF(MATCH($C801,vracht!A$2:A$394,0),1,0),0),0)</f>
        <v>0</v>
      </c>
      <c r="G801" s="1">
        <f>F801+E801</f>
        <v>0</v>
      </c>
    </row>
    <row r="802" spans="1:7" x14ac:dyDescent="0.25">
      <c r="A802" s="13" t="s">
        <v>2595</v>
      </c>
      <c r="B802" s="13" t="s">
        <v>2596</v>
      </c>
      <c r="C802" s="13" t="s">
        <v>2597</v>
      </c>
      <c r="E802" s="1">
        <f>IF(D802="F",0,IFERROR(IF(MATCH($B802,routes!A$2:A$398,0),1,0),0)+IFERROR(IF(MATCH($C802,routes!A$2:A$398,0),1,0),0))</f>
        <v>0</v>
      </c>
      <c r="F802" s="1">
        <f>IF(D802="F",IFERROR(IF(MATCH($C802,vracht!A$2:A$394,0),1,0),0),0)</f>
        <v>0</v>
      </c>
      <c r="G802" s="1">
        <f>F802+E802</f>
        <v>0</v>
      </c>
    </row>
    <row r="803" spans="1:7" x14ac:dyDescent="0.25">
      <c r="A803" s="13" t="s">
        <v>3701</v>
      </c>
      <c r="B803" s="13" t="s">
        <v>3702</v>
      </c>
      <c r="C803" s="13" t="s">
        <v>3703</v>
      </c>
      <c r="E803" s="1">
        <f>IF(D803="F",0,IFERROR(IF(MATCH($B803,routes!A$2:A$398,0),1,0),0)+IFERROR(IF(MATCH($C803,routes!A$2:A$398,0),1,0),0))</f>
        <v>0</v>
      </c>
      <c r="F803" s="1">
        <f>IF(D803="F",IFERROR(IF(MATCH($C803,vracht!A$2:A$394,0),1,0),0),0)</f>
        <v>0</v>
      </c>
      <c r="G803" s="1">
        <f>F803+E803</f>
        <v>0</v>
      </c>
    </row>
    <row r="804" spans="1:7" x14ac:dyDescent="0.25">
      <c r="A804" s="13" t="s">
        <v>2590</v>
      </c>
      <c r="C804" s="13" t="s">
        <v>2591</v>
      </c>
      <c r="E804" s="1">
        <f>IF(D804="F",0,IFERROR(IF(MATCH($B804,routes!A$2:A$398,0),1,0),0)+IFERROR(IF(MATCH($C804,routes!A$2:A$398,0),1,0),0))</f>
        <v>0</v>
      </c>
      <c r="F804" s="1">
        <f>IF(D804="F",IFERROR(IF(MATCH($C804,vracht!A$2:A$394,0),1,0),0),0)</f>
        <v>0</v>
      </c>
      <c r="G804" s="1">
        <f>F804+E804</f>
        <v>0</v>
      </c>
    </row>
    <row r="805" spans="1:7" x14ac:dyDescent="0.25">
      <c r="A805" s="13" t="s">
        <v>2609</v>
      </c>
      <c r="B805" s="13" t="s">
        <v>2610</v>
      </c>
      <c r="C805" s="13" t="s">
        <v>2611</v>
      </c>
      <c r="E805" s="1">
        <f>IF(D805="F",0,IFERROR(IF(MATCH($B805,routes!A$2:A$398,0),1,0),0)+IFERROR(IF(MATCH($C805,routes!A$2:A$398,0),1,0),0))</f>
        <v>0</v>
      </c>
      <c r="F805" s="1">
        <f>IF(D805="F",IFERROR(IF(MATCH($C805,vracht!A$2:A$394,0),1,0),0),0)</f>
        <v>0</v>
      </c>
      <c r="G805" s="1">
        <f>F805+E805</f>
        <v>0</v>
      </c>
    </row>
    <row r="806" spans="1:7" x14ac:dyDescent="0.25">
      <c r="A806" s="13" t="s">
        <v>2864</v>
      </c>
      <c r="C806" s="13" t="s">
        <v>2865</v>
      </c>
      <c r="E806" s="1">
        <f>IF(D806="F",0,IFERROR(IF(MATCH($B806,routes!A$2:A$398,0),1,0),0)+IFERROR(IF(MATCH($C806,routes!A$2:A$398,0),1,0),0))</f>
        <v>0</v>
      </c>
      <c r="F806" s="1">
        <f>IF(D806="F",IFERROR(IF(MATCH($C806,vracht!A$2:A$394,0),1,0),0),0)</f>
        <v>0</v>
      </c>
      <c r="G806" s="1">
        <f>F806+E806</f>
        <v>0</v>
      </c>
    </row>
    <row r="807" spans="1:7" x14ac:dyDescent="0.25">
      <c r="A807" s="13" t="s">
        <v>2655</v>
      </c>
      <c r="B807" s="13" t="s">
        <v>458</v>
      </c>
      <c r="C807" s="13" t="s">
        <v>2656</v>
      </c>
      <c r="E807" s="1">
        <f>IF(D807="F",0,IFERROR(IF(MATCH($B807,routes!A$2:A$398,0),1,0),0)+IFERROR(IF(MATCH($C807,routes!A$2:A$398,0),1,0),0))</f>
        <v>0</v>
      </c>
      <c r="F807" s="1">
        <f>IF(D807="F",IFERROR(IF(MATCH($C807,vracht!A$2:A$394,0),1,0),0),0)</f>
        <v>0</v>
      </c>
      <c r="G807" s="1">
        <f>F807+E807</f>
        <v>0</v>
      </c>
    </row>
    <row r="808" spans="1:7" x14ac:dyDescent="0.25">
      <c r="A808" s="13" t="s">
        <v>2666</v>
      </c>
      <c r="B808" s="13" t="s">
        <v>2667</v>
      </c>
      <c r="C808" s="13" t="s">
        <v>2668</v>
      </c>
      <c r="E808" s="1">
        <f>IF(D808="F",0,IFERROR(IF(MATCH($B808,routes!A$2:A$398,0),1,0),0)+IFERROR(IF(MATCH($C808,routes!A$2:A$398,0),1,0),0))</f>
        <v>0</v>
      </c>
      <c r="F808" s="1">
        <f>IF(D808="F",IFERROR(IF(MATCH($C808,vracht!A$2:A$394,0),1,0),0),0)</f>
        <v>0</v>
      </c>
      <c r="G808" s="1">
        <f>F808+E808</f>
        <v>0</v>
      </c>
    </row>
    <row r="809" spans="1:7" x14ac:dyDescent="0.25">
      <c r="A809" s="13" t="s">
        <v>2615</v>
      </c>
      <c r="B809" s="13" t="s">
        <v>2616</v>
      </c>
      <c r="C809" s="13" t="s">
        <v>2617</v>
      </c>
      <c r="E809" s="1">
        <f>IF(D809="F",0,IFERROR(IF(MATCH($B809,routes!A$2:A$398,0),1,0),0)+IFERROR(IF(MATCH($C809,routes!A$2:A$398,0),1,0),0))</f>
        <v>0</v>
      </c>
      <c r="F809" s="1">
        <f>IF(D809="F",IFERROR(IF(MATCH($C809,vracht!A$2:A$394,0),1,0),0),0)</f>
        <v>0</v>
      </c>
      <c r="G809" s="1">
        <f>F809+E809</f>
        <v>0</v>
      </c>
    </row>
    <row r="810" spans="1:7" x14ac:dyDescent="0.25">
      <c r="A810" s="13" t="s">
        <v>2628</v>
      </c>
      <c r="B810" s="13" t="s">
        <v>2629</v>
      </c>
      <c r="C810" s="13" t="s">
        <v>2630</v>
      </c>
      <c r="E810" s="1">
        <f>IF(D810="F",0,IFERROR(IF(MATCH($B810,routes!A$2:A$398,0),1,0),0)+IFERROR(IF(MATCH($C810,routes!A$2:A$398,0),1,0),0))</f>
        <v>0</v>
      </c>
      <c r="F810" s="1">
        <f>IF(D810="F",IFERROR(IF(MATCH($C810,vracht!A$2:A$394,0),1,0),0),0)</f>
        <v>0</v>
      </c>
      <c r="G810" s="1">
        <f>F810+E810</f>
        <v>0</v>
      </c>
    </row>
    <row r="811" spans="1:7" x14ac:dyDescent="0.25">
      <c r="A811" s="13" t="s">
        <v>2674</v>
      </c>
      <c r="B811" s="13" t="s">
        <v>2675</v>
      </c>
      <c r="C811" s="13" t="s">
        <v>2676</v>
      </c>
      <c r="E811" s="1">
        <f>IF(D811="F",0,IFERROR(IF(MATCH($B811,routes!A$2:A$398,0),1,0),0)+IFERROR(IF(MATCH($C811,routes!A$2:A$398,0),1,0),0))</f>
        <v>0</v>
      </c>
      <c r="F811" s="1">
        <f>IF(D811="F",IFERROR(IF(MATCH($C811,vracht!A$2:A$394,0),1,0),0),0)</f>
        <v>0</v>
      </c>
      <c r="G811" s="1">
        <f>F811+E811</f>
        <v>0</v>
      </c>
    </row>
    <row r="812" spans="1:7" x14ac:dyDescent="0.25">
      <c r="A812" s="13" t="s">
        <v>2657</v>
      </c>
      <c r="B812" s="13" t="s">
        <v>2658</v>
      </c>
      <c r="C812" s="13" t="s">
        <v>2659</v>
      </c>
      <c r="E812" s="1">
        <f>IF(D812="F",0,IFERROR(IF(MATCH($B812,routes!A$2:A$398,0),1,0),0)+IFERROR(IF(MATCH($C812,routes!A$2:A$398,0),1,0),0))</f>
        <v>0</v>
      </c>
      <c r="F812" s="1">
        <f>IF(D812="F",IFERROR(IF(MATCH($C812,vracht!A$2:A$394,0),1,0),0),0)</f>
        <v>0</v>
      </c>
      <c r="G812" s="1">
        <f>F812+E812</f>
        <v>0</v>
      </c>
    </row>
    <row r="813" spans="1:7" x14ac:dyDescent="0.25">
      <c r="A813" s="13" t="s">
        <v>2631</v>
      </c>
      <c r="B813" s="13" t="s">
        <v>2632</v>
      </c>
      <c r="C813" s="13" t="s">
        <v>2633</v>
      </c>
      <c r="E813" s="1">
        <f>IF(D813="F",0,IFERROR(IF(MATCH($B813,routes!A$2:A$398,0),1,0),0)+IFERROR(IF(MATCH($C813,routes!A$2:A$398,0),1,0),0))</f>
        <v>0</v>
      </c>
      <c r="F813" s="1">
        <f>IF(D813="F",IFERROR(IF(MATCH($C813,vracht!A$2:A$394,0),1,0),0),0)</f>
        <v>0</v>
      </c>
      <c r="G813" s="1">
        <f>F813+E813</f>
        <v>0</v>
      </c>
    </row>
    <row r="814" spans="1:7" x14ac:dyDescent="0.25">
      <c r="A814" s="13" t="s">
        <v>1579</v>
      </c>
      <c r="B814" s="13" t="s">
        <v>1580</v>
      </c>
      <c r="C814" s="13" t="s">
        <v>1581</v>
      </c>
      <c r="E814" s="1">
        <f>IF(D814="F",0,IFERROR(IF(MATCH($B814,routes!A$2:A$398,0),1,0),0)+IFERROR(IF(MATCH($C814,routes!A$2:A$398,0),1,0),0))</f>
        <v>0</v>
      </c>
      <c r="F814" s="1">
        <f>IF(D814="F",IFERROR(IF(MATCH($C814,vracht!A$2:A$394,0),1,0),0),0)</f>
        <v>0</v>
      </c>
      <c r="G814" s="1">
        <f>F814+E814</f>
        <v>0</v>
      </c>
    </row>
    <row r="815" spans="1:7" x14ac:dyDescent="0.25">
      <c r="A815" s="13" t="s">
        <v>2652</v>
      </c>
      <c r="B815" s="13" t="s">
        <v>2653</v>
      </c>
      <c r="C815" s="13" t="s">
        <v>2654</v>
      </c>
      <c r="E815" s="1">
        <f>IF(D815="F",0,IFERROR(IF(MATCH($B815,routes!A$2:A$398,0),1,0),0)+IFERROR(IF(MATCH($C815,routes!A$2:A$398,0),1,0),0))</f>
        <v>0</v>
      </c>
      <c r="F815" s="1">
        <f>IF(D815="F",IFERROR(IF(MATCH($C815,vracht!A$2:A$394,0),1,0),0),0)</f>
        <v>0</v>
      </c>
      <c r="G815" s="1">
        <f>F815+E815</f>
        <v>0</v>
      </c>
    </row>
    <row r="816" spans="1:7" x14ac:dyDescent="0.25">
      <c r="A816" s="13" t="s">
        <v>3432</v>
      </c>
      <c r="C816" s="13" t="s">
        <v>3433</v>
      </c>
      <c r="E816" s="1">
        <f>IF(D816="F",0,IFERROR(IF(MATCH($B816,routes!A$2:A$398,0),1,0),0)+IFERROR(IF(MATCH($C816,routes!A$2:A$398,0),1,0),0))</f>
        <v>0</v>
      </c>
      <c r="F816" s="1">
        <f>IF(D816="F",IFERROR(IF(MATCH($C816,vracht!A$2:A$394,0),1,0),0),0)</f>
        <v>0</v>
      </c>
      <c r="G816" s="1">
        <f>F816+E816</f>
        <v>0</v>
      </c>
    </row>
    <row r="817" spans="1:7" x14ac:dyDescent="0.25">
      <c r="A817" s="13" t="s">
        <v>2672</v>
      </c>
      <c r="B817" s="13" t="s">
        <v>431</v>
      </c>
      <c r="C817" s="13" t="s">
        <v>2673</v>
      </c>
      <c r="E817" s="1">
        <f>IF(D817="F",0,IFERROR(IF(MATCH($B817,routes!A$2:A$398,0),1,0),0)+IFERROR(IF(MATCH($C817,routes!A$2:A$398,0),1,0),0))</f>
        <v>0</v>
      </c>
      <c r="F817" s="1">
        <f>IF(D817="F",IFERROR(IF(MATCH($C817,vracht!A$2:A$394,0),1,0),0),0)</f>
        <v>0</v>
      </c>
      <c r="G817" s="1">
        <f>F817+E817</f>
        <v>0</v>
      </c>
    </row>
    <row r="818" spans="1:7" x14ac:dyDescent="0.25">
      <c r="A818" s="13" t="s">
        <v>2650</v>
      </c>
      <c r="B818" s="13" t="s">
        <v>1493</v>
      </c>
      <c r="C818" s="13" t="s">
        <v>2651</v>
      </c>
      <c r="E818" s="1">
        <f>IF(D818="F",0,IFERROR(IF(MATCH($B818,routes!A$2:A$398,0),1,0),0)+IFERROR(IF(MATCH($C818,routes!A$2:A$398,0),1,0),0))</f>
        <v>0</v>
      </c>
      <c r="F818" s="1">
        <f>IF(D818="F",IFERROR(IF(MATCH($C818,vracht!A$2:A$394,0),1,0),0),0)</f>
        <v>0</v>
      </c>
      <c r="G818" s="1">
        <f>F818+E818</f>
        <v>0</v>
      </c>
    </row>
    <row r="819" spans="1:7" x14ac:dyDescent="0.25">
      <c r="A819" s="13" t="s">
        <v>2639</v>
      </c>
      <c r="B819" s="13" t="s">
        <v>435</v>
      </c>
      <c r="C819" s="13" t="s">
        <v>2640</v>
      </c>
      <c r="E819" s="1">
        <f>IF(D819="F",0,IFERROR(IF(MATCH($B819,routes!A$2:A$398,0),1,0),0)+IFERROR(IF(MATCH($C819,routes!A$2:A$398,0),1,0),0))</f>
        <v>0</v>
      </c>
      <c r="F819" s="1">
        <f>IF(D819="F",IFERROR(IF(MATCH($C819,vracht!A$2:A$394,0),1,0),0),0)</f>
        <v>0</v>
      </c>
      <c r="G819" s="1">
        <f>F819+E819</f>
        <v>0</v>
      </c>
    </row>
    <row r="820" spans="1:7" x14ac:dyDescent="0.25">
      <c r="A820" s="13" t="s">
        <v>2625</v>
      </c>
      <c r="B820" s="13" t="s">
        <v>2626</v>
      </c>
      <c r="C820" s="13" t="s">
        <v>2627</v>
      </c>
      <c r="E820" s="1">
        <f>IF(D820="F",0,IFERROR(IF(MATCH($B820,routes!A$2:A$398,0),1,0),0)+IFERROR(IF(MATCH($C820,routes!A$2:A$398,0),1,0),0))</f>
        <v>0</v>
      </c>
      <c r="F820" s="1">
        <f>IF(D820="F",IFERROR(IF(MATCH($C820,vracht!A$2:A$394,0),1,0),0),0)</f>
        <v>0</v>
      </c>
      <c r="G820" s="1">
        <f>F820+E820</f>
        <v>0</v>
      </c>
    </row>
    <row r="821" spans="1:7" x14ac:dyDescent="0.25">
      <c r="A821" s="13" t="s">
        <v>1204</v>
      </c>
      <c r="B821" s="13" t="s">
        <v>1205</v>
      </c>
      <c r="C821" s="13" t="s">
        <v>1206</v>
      </c>
      <c r="E821" s="1">
        <f>IF(D821="F",0,IFERROR(IF(MATCH($B821,routes!A$2:A$398,0),1,0),0)+IFERROR(IF(MATCH($C821,routes!A$2:A$398,0),1,0),0))</f>
        <v>0</v>
      </c>
      <c r="F821" s="1">
        <f>IF(D821="F",IFERROR(IF(MATCH($C821,vracht!A$2:A$394,0),1,0),0),0)</f>
        <v>0</v>
      </c>
      <c r="G821" s="1">
        <f>F821+E821</f>
        <v>0</v>
      </c>
    </row>
    <row r="822" spans="1:7" x14ac:dyDescent="0.25">
      <c r="A822" s="13" t="s">
        <v>2558</v>
      </c>
      <c r="B822" s="13" t="s">
        <v>2559</v>
      </c>
      <c r="C822" s="13" t="s">
        <v>2560</v>
      </c>
      <c r="E822" s="1">
        <f>IF(D822="F",0,IFERROR(IF(MATCH($B822,routes!A$2:A$398,0),1,0),0)+IFERROR(IF(MATCH($C822,routes!A$2:A$398,0),1,0),0))</f>
        <v>0</v>
      </c>
      <c r="F822" s="1">
        <f>IF(D822="F",IFERROR(IF(MATCH($C822,vracht!A$2:A$394,0),1,0),0),0)</f>
        <v>0</v>
      </c>
      <c r="G822" s="1">
        <f>F822+E822</f>
        <v>0</v>
      </c>
    </row>
    <row r="823" spans="1:7" x14ac:dyDescent="0.25">
      <c r="A823" s="13" t="s">
        <v>2621</v>
      </c>
      <c r="B823" s="13" t="s">
        <v>2622</v>
      </c>
      <c r="C823" s="13" t="s">
        <v>2623</v>
      </c>
      <c r="E823" s="1">
        <f>IF(D823="F",0,IFERROR(IF(MATCH($B823,routes!A$2:A$398,0),1,0),0)+IFERROR(IF(MATCH($C823,routes!A$2:A$398,0),1,0),0))</f>
        <v>0</v>
      </c>
      <c r="F823" s="1">
        <f>IF(D823="F",IFERROR(IF(MATCH($C823,vracht!A$2:A$394,0),1,0),0),0)</f>
        <v>0</v>
      </c>
      <c r="G823" s="1">
        <f>F823+E823</f>
        <v>0</v>
      </c>
    </row>
    <row r="824" spans="1:7" x14ac:dyDescent="0.25">
      <c r="A824" s="13" t="s">
        <v>2645</v>
      </c>
      <c r="B824" s="13" t="s">
        <v>2646</v>
      </c>
      <c r="C824" s="13" t="s">
        <v>2647</v>
      </c>
      <c r="E824" s="1">
        <f>IF(D824="F",0,IFERROR(IF(MATCH($B824,routes!A$2:A$398,0),1,0),0)+IFERROR(IF(MATCH($C824,routes!A$2:A$398,0),1,0),0))</f>
        <v>0</v>
      </c>
      <c r="F824" s="1">
        <f>IF(D824="F",IFERROR(IF(MATCH($C824,vracht!A$2:A$394,0),1,0),0),0)</f>
        <v>0</v>
      </c>
      <c r="G824" s="1">
        <f>F824+E824</f>
        <v>0</v>
      </c>
    </row>
    <row r="825" spans="1:7" x14ac:dyDescent="0.25">
      <c r="A825" s="13" t="s">
        <v>2612</v>
      </c>
      <c r="B825" s="13" t="s">
        <v>2613</v>
      </c>
      <c r="C825" s="13" t="s">
        <v>2614</v>
      </c>
      <c r="E825" s="1">
        <f>IF(D825="F",0,IFERROR(IF(MATCH($B825,routes!A$2:A$398,0),1,0),0)+IFERROR(IF(MATCH($C825,routes!A$2:A$398,0),1,0),0))</f>
        <v>0</v>
      </c>
      <c r="F825" s="1">
        <f>IF(D825="F",IFERROR(IF(MATCH($C825,vracht!A$2:A$394,0),1,0),0),0)</f>
        <v>0</v>
      </c>
      <c r="G825" s="1">
        <f>F825+E825</f>
        <v>0</v>
      </c>
    </row>
    <row r="826" spans="1:7" x14ac:dyDescent="0.25">
      <c r="A826" s="13" t="s">
        <v>2669</v>
      </c>
      <c r="B826" s="13" t="s">
        <v>2670</v>
      </c>
      <c r="C826" s="13" t="s">
        <v>2671</v>
      </c>
      <c r="E826" s="1">
        <f>IF(D826="F",0,IFERROR(IF(MATCH($B826,routes!A$2:A$398,0),1,0),0)+IFERROR(IF(MATCH($C826,routes!A$2:A$398,0),1,0),0))</f>
        <v>0</v>
      </c>
      <c r="F826" s="1">
        <f>IF(D826="F",IFERROR(IF(MATCH($C826,vracht!A$2:A$394,0),1,0),0),0)</f>
        <v>0</v>
      </c>
      <c r="G826" s="1">
        <f>F826+E826</f>
        <v>0</v>
      </c>
    </row>
    <row r="827" spans="1:7" x14ac:dyDescent="0.25">
      <c r="A827" s="13" t="s">
        <v>2664</v>
      </c>
      <c r="C827" s="13" t="s">
        <v>2665</v>
      </c>
      <c r="E827" s="1">
        <f>IF(D827="F",0,IFERROR(IF(MATCH($B827,routes!A$2:A$398,0),1,0),0)+IFERROR(IF(MATCH($C827,routes!A$2:A$398,0),1,0),0))</f>
        <v>0</v>
      </c>
      <c r="F827" s="1">
        <f>IF(D827="F",IFERROR(IF(MATCH($C827,vracht!A$2:A$394,0),1,0),0),0)</f>
        <v>0</v>
      </c>
      <c r="G827" s="1">
        <f>F827+E827</f>
        <v>0</v>
      </c>
    </row>
    <row r="828" spans="1:7" x14ac:dyDescent="0.25">
      <c r="A828" s="13" t="s">
        <v>2716</v>
      </c>
      <c r="C828" s="13" t="s">
        <v>2717</v>
      </c>
      <c r="E828" s="1">
        <f>IF(D828="F",0,IFERROR(IF(MATCH($B828,routes!A$2:A$398,0),1,0),0)+IFERROR(IF(MATCH($C828,routes!A$2:A$398,0),1,0),0))</f>
        <v>0</v>
      </c>
      <c r="F828" s="1">
        <f>IF(D828="F",IFERROR(IF(MATCH($C828,vracht!A$2:A$394,0),1,0),0),0)</f>
        <v>0</v>
      </c>
      <c r="G828" s="1">
        <f>F828+E828</f>
        <v>0</v>
      </c>
    </row>
    <row r="829" spans="1:7" x14ac:dyDescent="0.25">
      <c r="A829" s="13" t="s">
        <v>3456</v>
      </c>
      <c r="B829" s="13" t="s">
        <v>3457</v>
      </c>
      <c r="C829" s="13" t="s">
        <v>3458</v>
      </c>
      <c r="E829" s="1">
        <f>IF(D829="F",0,IFERROR(IF(MATCH($B829,routes!A$2:A$398,0),1,0),0)+IFERROR(IF(MATCH($C829,routes!A$2:A$398,0),1,0),0))</f>
        <v>0</v>
      </c>
      <c r="F829" s="1">
        <f>IF(D829="F",IFERROR(IF(MATCH($C829,vracht!A$2:A$394,0),1,0),0),0)</f>
        <v>0</v>
      </c>
      <c r="G829" s="1">
        <f>F829+E829</f>
        <v>0</v>
      </c>
    </row>
    <row r="830" spans="1:7" x14ac:dyDescent="0.25">
      <c r="A830" s="13" t="s">
        <v>2677</v>
      </c>
      <c r="B830" s="13" t="s">
        <v>2678</v>
      </c>
      <c r="C830" s="13" t="s">
        <v>2679</v>
      </c>
      <c r="E830" s="1">
        <f>IF(D830="F",0,IFERROR(IF(MATCH($B830,routes!A$2:A$398,0),1,0),0)+IFERROR(IF(MATCH($C830,routes!A$2:A$398,0),1,0),0))</f>
        <v>0</v>
      </c>
      <c r="F830" s="1">
        <f>IF(D830="F",IFERROR(IF(MATCH($C830,vracht!A$2:A$394,0),1,0),0),0)</f>
        <v>0</v>
      </c>
      <c r="G830" s="1">
        <f>F830+E830</f>
        <v>0</v>
      </c>
    </row>
    <row r="831" spans="1:7" x14ac:dyDescent="0.25">
      <c r="A831" s="13" t="s">
        <v>2634</v>
      </c>
      <c r="C831" s="13" t="s">
        <v>2635</v>
      </c>
      <c r="E831" s="1">
        <f>IF(D831="F",0,IFERROR(IF(MATCH($B831,routes!A$2:A$398,0),1,0),0)+IFERROR(IF(MATCH($C831,routes!A$2:A$398,0),1,0),0))</f>
        <v>0</v>
      </c>
      <c r="F831" s="1">
        <f>IF(D831="F",IFERROR(IF(MATCH($C831,vracht!A$2:A$394,0),1,0),0),0)</f>
        <v>0</v>
      </c>
      <c r="G831" s="1">
        <f>F831+E831</f>
        <v>0</v>
      </c>
    </row>
    <row r="832" spans="1:7" x14ac:dyDescent="0.25">
      <c r="A832" s="13" t="s">
        <v>3434</v>
      </c>
      <c r="C832" s="13" t="s">
        <v>3435</v>
      </c>
      <c r="E832" s="1">
        <f>IF(D832="F",0,IFERROR(IF(MATCH($B832,routes!A$2:A$398,0),1,0),0)+IFERROR(IF(MATCH($C832,routes!A$2:A$398,0),1,0),0))</f>
        <v>0</v>
      </c>
      <c r="F832" s="1">
        <f>IF(D832="F",IFERROR(IF(MATCH($C832,vracht!A$2:A$394,0),1,0),0),0)</f>
        <v>0</v>
      </c>
      <c r="G832" s="1">
        <f>F832+E832</f>
        <v>0</v>
      </c>
    </row>
    <row r="833" spans="1:7" x14ac:dyDescent="0.25">
      <c r="A833" s="13" t="s">
        <v>2648</v>
      </c>
      <c r="C833" s="13" t="s">
        <v>2649</v>
      </c>
      <c r="E833" s="1">
        <f>IF(D833="F",0,IFERROR(IF(MATCH($B833,routes!A$2:A$398,0),1,0),0)+IFERROR(IF(MATCH($C833,routes!A$2:A$398,0),1,0),0))</f>
        <v>0</v>
      </c>
      <c r="F833" s="1">
        <f>IF(D833="F",IFERROR(IF(MATCH($C833,vracht!A$2:A$394,0),1,0),0),0)</f>
        <v>0</v>
      </c>
      <c r="G833" s="1">
        <f>F833+E833</f>
        <v>0</v>
      </c>
    </row>
    <row r="834" spans="1:7" x14ac:dyDescent="0.25">
      <c r="A834" s="13" t="s">
        <v>2682</v>
      </c>
      <c r="C834" s="13" t="s">
        <v>2683</v>
      </c>
      <c r="E834" s="1">
        <f>IF(D834="F",0,IFERROR(IF(MATCH($B834,routes!A$2:A$398,0),1,0),0)+IFERROR(IF(MATCH($C834,routes!A$2:A$398,0),1,0),0))</f>
        <v>0</v>
      </c>
      <c r="F834" s="1">
        <f>IF(D834="F",IFERROR(IF(MATCH($C834,vracht!A$2:A$394,0),1,0),0),0)</f>
        <v>0</v>
      </c>
      <c r="G834" s="1">
        <f>F834+E834</f>
        <v>0</v>
      </c>
    </row>
    <row r="835" spans="1:7" x14ac:dyDescent="0.25">
      <c r="A835" s="13" t="s">
        <v>2618</v>
      </c>
      <c r="B835" s="13" t="s">
        <v>2619</v>
      </c>
      <c r="C835" s="13" t="s">
        <v>2620</v>
      </c>
      <c r="D835" s="13"/>
      <c r="E835" s="1">
        <f>IF(D835="F",0,IFERROR(IF(MATCH($B835,routes!A$2:A$398,0),1,0),0)+IFERROR(IF(MATCH($C835,routes!A$2:A$398,0),1,0),0))</f>
        <v>0</v>
      </c>
      <c r="F835" s="1">
        <f>IF(D835="F",IFERROR(IF(MATCH($C835,vracht!A$2:A$394,0),1,0),0),0)</f>
        <v>0</v>
      </c>
      <c r="G835" s="1">
        <f>F835+E835</f>
        <v>0</v>
      </c>
    </row>
    <row r="836" spans="1:7" x14ac:dyDescent="0.25">
      <c r="A836" s="13" t="s">
        <v>3481</v>
      </c>
      <c r="C836" s="13" t="s">
        <v>3482</v>
      </c>
      <c r="E836" s="1">
        <f>IF(D836="F",0,IFERROR(IF(MATCH($B836,routes!A$2:A$398,0),1,0),0)+IFERROR(IF(MATCH($C836,routes!A$2:A$398,0),1,0),0))</f>
        <v>0</v>
      </c>
      <c r="F836" s="1">
        <f>IF(D836="F",IFERROR(IF(MATCH($C836,vracht!A$2:A$394,0),1,0),0),0)</f>
        <v>0</v>
      </c>
      <c r="G836" s="1">
        <f>F836+E836</f>
        <v>0</v>
      </c>
    </row>
    <row r="837" spans="1:7" x14ac:dyDescent="0.25">
      <c r="A837" s="13" t="s">
        <v>3401</v>
      </c>
      <c r="B837" s="13" t="s">
        <v>521</v>
      </c>
      <c r="C837" s="13" t="s">
        <v>3402</v>
      </c>
      <c r="E837" s="1">
        <f>IF(D837="F",0,IFERROR(IF(MATCH($B837,routes!A$2:A$398,0),1,0),0)+IFERROR(IF(MATCH($C837,routes!A$2:A$398,0),1,0),0))</f>
        <v>0</v>
      </c>
      <c r="F837" s="1">
        <f>IF(D837="F",IFERROR(IF(MATCH($C837,vracht!A$2:A$394,0),1,0),0),0)</f>
        <v>0</v>
      </c>
      <c r="G837" s="1">
        <f>F837+E837</f>
        <v>0</v>
      </c>
    </row>
    <row r="838" spans="1:7" x14ac:dyDescent="0.25">
      <c r="A838" s="13" t="s">
        <v>3834</v>
      </c>
      <c r="B838" s="13" t="s">
        <v>3130</v>
      </c>
      <c r="C838" s="13" t="s">
        <v>3835</v>
      </c>
      <c r="E838" s="1">
        <f>IF(D838="F",0,IFERROR(IF(MATCH($B838,routes!A$2:A$398,0),1,0),0)+IFERROR(IF(MATCH($C838,routes!A$2:A$398,0),1,0),0))</f>
        <v>0</v>
      </c>
      <c r="F838" s="1">
        <f>IF(D838="F",IFERROR(IF(MATCH($C838,vracht!A$2:A$394,0),1,0),0),0)</f>
        <v>0</v>
      </c>
      <c r="G838" s="1">
        <f>F838+E838</f>
        <v>0</v>
      </c>
    </row>
    <row r="839" spans="1:7" x14ac:dyDescent="0.25">
      <c r="A839" s="13" t="s">
        <v>449</v>
      </c>
      <c r="B839" s="13" t="s">
        <v>448</v>
      </c>
      <c r="C839" s="13" t="s">
        <v>2686</v>
      </c>
      <c r="E839" s="1">
        <f>IF(D839="F",0,IFERROR(IF(MATCH($B839,routes!A$2:A$398,0),1,0),0)+IFERROR(IF(MATCH($C839,routes!A$2:A$398,0),1,0),0))</f>
        <v>0</v>
      </c>
      <c r="F839" s="1">
        <f>IF(D839="F",IFERROR(IF(MATCH($C839,vracht!A$2:A$394,0),1,0),0),0)</f>
        <v>0</v>
      </c>
      <c r="G839" s="1">
        <f>F839+E839</f>
        <v>0</v>
      </c>
    </row>
    <row r="840" spans="1:7" x14ac:dyDescent="0.25">
      <c r="A840" s="13" t="s">
        <v>3418</v>
      </c>
      <c r="C840" s="13" t="s">
        <v>3419</v>
      </c>
      <c r="E840" s="1">
        <f>IF(D840="F",0,IFERROR(IF(MATCH($B840,routes!A$2:A$398,0),1,0),0)+IFERROR(IF(MATCH($C840,routes!A$2:A$398,0),1,0),0))</f>
        <v>0</v>
      </c>
      <c r="F840" s="1">
        <f>IF(D840="F",IFERROR(IF(MATCH($C840,vracht!A$2:A$394,0),1,0),0),0)</f>
        <v>0</v>
      </c>
      <c r="G840" s="1">
        <f>F840+E840</f>
        <v>0</v>
      </c>
    </row>
    <row r="841" spans="1:7" x14ac:dyDescent="0.25">
      <c r="A841" s="13" t="s">
        <v>3607</v>
      </c>
      <c r="C841" s="13" t="s">
        <v>3608</v>
      </c>
      <c r="E841" s="1">
        <f>IF(D841="F",0,IFERROR(IF(MATCH($B841,routes!A$2:A$398,0),1,0),0)+IFERROR(IF(MATCH($C841,routes!A$2:A$398,0),1,0),0))</f>
        <v>0</v>
      </c>
      <c r="F841" s="1">
        <f>IF(D841="F",IFERROR(IF(MATCH($C841,vracht!A$2:A$394,0),1,0),0),0)</f>
        <v>0</v>
      </c>
      <c r="G841" s="1">
        <f>F841+E841</f>
        <v>0</v>
      </c>
    </row>
    <row r="842" spans="1:7" x14ac:dyDescent="0.25">
      <c r="A842" s="13" t="s">
        <v>1036</v>
      </c>
      <c r="B842" s="13" t="s">
        <v>1035</v>
      </c>
      <c r="C842" s="13" t="s">
        <v>2687</v>
      </c>
      <c r="E842" s="1">
        <f>IF(D842="F",0,IFERROR(IF(MATCH($B842,routes!A$2:A$398,0),1,0),0)+IFERROR(IF(MATCH($C842,routes!A$2:A$398,0),1,0),0))</f>
        <v>1</v>
      </c>
      <c r="F842" s="1">
        <f>IF(D842="F",IFERROR(IF(MATCH($C842,vracht!A$2:A$394,0),1,0),0),0)</f>
        <v>0</v>
      </c>
      <c r="G842" s="1">
        <f>F842+E842</f>
        <v>1</v>
      </c>
    </row>
    <row r="843" spans="1:7" x14ac:dyDescent="0.25">
      <c r="A843" s="13" t="s">
        <v>4416</v>
      </c>
      <c r="B843" s="13" t="s">
        <v>1035</v>
      </c>
      <c r="C843" s="13" t="s">
        <v>2687</v>
      </c>
      <c r="D843" s="13" t="s">
        <v>4417</v>
      </c>
      <c r="E843" s="1">
        <f>IF(D843="F",0,IFERROR(IF(MATCH($B843,routes!A$2:A$398,0),1,0),0)+IFERROR(IF(MATCH($C843,routes!A$2:A$398,0),1,0),0))</f>
        <v>0</v>
      </c>
      <c r="F843" s="1">
        <f>IF(D843="F",IFERROR(IF(MATCH($C843,vracht!A$2:A$394,0),1,0),0),0)</f>
        <v>1</v>
      </c>
      <c r="G843" s="1">
        <f>F843+E843</f>
        <v>1</v>
      </c>
    </row>
    <row r="844" spans="1:7" x14ac:dyDescent="0.25">
      <c r="A844" s="13" t="s">
        <v>2177</v>
      </c>
      <c r="B844" s="13" t="s">
        <v>2179</v>
      </c>
      <c r="C844" s="13" t="s">
        <v>2180</v>
      </c>
      <c r="E844" s="1">
        <f>IF(D844="F",0,IFERROR(IF(MATCH($B844,routes!A$2:A$398,0),1,0),0)+IFERROR(IF(MATCH($C844,routes!A$2:A$398,0),1,0),0))</f>
        <v>0</v>
      </c>
      <c r="F844" s="1">
        <f>IF(D844="F",IFERROR(IF(MATCH($C844,vracht!A$2:A$394,0),1,0),0),0)</f>
        <v>0</v>
      </c>
      <c r="G844" s="1">
        <f>F844+E844</f>
        <v>0</v>
      </c>
    </row>
    <row r="845" spans="1:7" x14ac:dyDescent="0.25">
      <c r="A845" s="13" t="s">
        <v>3916</v>
      </c>
      <c r="B845" s="13" t="s">
        <v>3917</v>
      </c>
      <c r="C845" s="13" t="s">
        <v>3918</v>
      </c>
      <c r="E845" s="1">
        <f>IF(D845="F",0,IFERROR(IF(MATCH($B845,routes!A$2:A$398,0),1,0),0)+IFERROR(IF(MATCH($C845,routes!A$2:A$398,0),1,0),0))</f>
        <v>0</v>
      </c>
      <c r="F845" s="1">
        <f>IF(D845="F",IFERROR(IF(MATCH($C845,vracht!A$2:A$394,0),1,0),0),0)</f>
        <v>0</v>
      </c>
      <c r="G845" s="1">
        <f>F845+E845</f>
        <v>0</v>
      </c>
    </row>
    <row r="846" spans="1:7" x14ac:dyDescent="0.25">
      <c r="A846" s="13" t="s">
        <v>2191</v>
      </c>
      <c r="C846" s="13" t="s">
        <v>2192</v>
      </c>
      <c r="E846" s="1">
        <f>IF(D846="F",0,IFERROR(IF(MATCH($B846,routes!A$2:A$398,0),1,0),0)+IFERROR(IF(MATCH($C846,routes!A$2:A$398,0),1,0),0))</f>
        <v>0</v>
      </c>
      <c r="F846" s="1">
        <f>IF(D846="F",IFERROR(IF(MATCH($C846,vracht!A$2:A$394,0),1,0),0),0)</f>
        <v>0</v>
      </c>
      <c r="G846" s="1">
        <f>F846+E846</f>
        <v>0</v>
      </c>
    </row>
    <row r="847" spans="1:7" x14ac:dyDescent="0.25">
      <c r="A847" s="13" t="s">
        <v>3137</v>
      </c>
      <c r="B847" s="13" t="s">
        <v>2268</v>
      </c>
      <c r="C847" s="13" t="s">
        <v>2192</v>
      </c>
      <c r="E847" s="1">
        <f>IF(D847="F",0,IFERROR(IF(MATCH($B847,routes!A$2:A$398,0),1,0),0)+IFERROR(IF(MATCH($C847,routes!A$2:A$398,0),1,0),0))</f>
        <v>0</v>
      </c>
      <c r="F847" s="1">
        <f>IF(D847="F",IFERROR(IF(MATCH($C847,vracht!A$2:A$394,0),1,0),0),0)</f>
        <v>0</v>
      </c>
      <c r="G847" s="1">
        <f>F847+E847</f>
        <v>0</v>
      </c>
    </row>
    <row r="848" spans="1:7" x14ac:dyDescent="0.25">
      <c r="A848" s="13" t="s">
        <v>3983</v>
      </c>
      <c r="B848" s="13" t="s">
        <v>2730</v>
      </c>
      <c r="C848" s="13" t="s">
        <v>2731</v>
      </c>
      <c r="E848" s="1">
        <f>IF(D848="F",0,IFERROR(IF(MATCH($B848,routes!A$2:A$398,0),1,0),0)+IFERROR(IF(MATCH($C848,routes!A$2:A$398,0),1,0),0))</f>
        <v>0</v>
      </c>
      <c r="F848" s="1">
        <f>IF(D848="F",IFERROR(IF(MATCH($C848,vracht!A$2:A$394,0),1,0),0),0)</f>
        <v>0</v>
      </c>
      <c r="G848" s="1">
        <f>F848+E848</f>
        <v>0</v>
      </c>
    </row>
    <row r="849" spans="1:7" x14ac:dyDescent="0.25">
      <c r="A849" s="13" t="s">
        <v>2708</v>
      </c>
      <c r="B849" s="13" t="s">
        <v>412</v>
      </c>
      <c r="C849" s="13" t="s">
        <v>2709</v>
      </c>
      <c r="E849" s="1">
        <f>IF(D849="F",0,IFERROR(IF(MATCH($B849,routes!A$2:A$398,0),1,0),0)+IFERROR(IF(MATCH($C849,routes!A$2:A$398,0),1,0),0))</f>
        <v>1</v>
      </c>
      <c r="F849" s="1">
        <f>IF(D849="F",IFERROR(IF(MATCH($C849,vracht!A$2:A$394,0),1,0),0),0)</f>
        <v>0</v>
      </c>
      <c r="G849" s="1">
        <f>F849+E849</f>
        <v>1</v>
      </c>
    </row>
    <row r="850" spans="1:7" x14ac:dyDescent="0.25">
      <c r="A850" s="13" t="s">
        <v>2705</v>
      </c>
      <c r="B850" s="13" t="s">
        <v>2706</v>
      </c>
      <c r="C850" s="13" t="s">
        <v>2707</v>
      </c>
      <c r="E850" s="1">
        <f>IF(D850="F",0,IFERROR(IF(MATCH($B850,routes!A$2:A$398,0),1,0),0)+IFERROR(IF(MATCH($C850,routes!A$2:A$398,0),1,0),0))</f>
        <v>0</v>
      </c>
      <c r="F850" s="1">
        <f>IF(D850="F",IFERROR(IF(MATCH($C850,vracht!A$2:A$394,0),1,0),0),0)</f>
        <v>0</v>
      </c>
      <c r="G850" s="1">
        <f>F850+E850</f>
        <v>0</v>
      </c>
    </row>
    <row r="851" spans="1:7" x14ac:dyDescent="0.25">
      <c r="A851" s="13" t="s">
        <v>3806</v>
      </c>
      <c r="B851" s="13" t="s">
        <v>2351</v>
      </c>
      <c r="C851" s="13" t="s">
        <v>3807</v>
      </c>
      <c r="E851" s="1">
        <f>IF(D851="F",0,IFERROR(IF(MATCH($B851,routes!A$2:A$398,0),1,0),0)+IFERROR(IF(MATCH($C851,routes!A$2:A$398,0),1,0),0))</f>
        <v>0</v>
      </c>
      <c r="F851" s="1">
        <f>IF(D851="F",IFERROR(IF(MATCH($C851,vracht!A$2:A$394,0),1,0),0),0)</f>
        <v>0</v>
      </c>
      <c r="G851" s="1">
        <f>F851+E851</f>
        <v>0</v>
      </c>
    </row>
    <row r="852" spans="1:7" x14ac:dyDescent="0.25">
      <c r="A852" s="13" t="s">
        <v>3919</v>
      </c>
      <c r="B852" s="13" t="s">
        <v>3249</v>
      </c>
      <c r="C852" s="13" t="s">
        <v>3920</v>
      </c>
      <c r="E852" s="1">
        <f>IF(D852="F",0,IFERROR(IF(MATCH($B852,routes!A$2:A$398,0),1,0),0)+IFERROR(IF(MATCH($C852,routes!A$2:A$398,0),1,0),0))</f>
        <v>0</v>
      </c>
      <c r="F852" s="1">
        <f>IF(D852="F",IFERROR(IF(MATCH($C852,vracht!A$2:A$394,0),1,0),0),0)</f>
        <v>0</v>
      </c>
      <c r="G852" s="1">
        <f>F852+E852</f>
        <v>0</v>
      </c>
    </row>
    <row r="853" spans="1:7" x14ac:dyDescent="0.25">
      <c r="A853" s="13" t="s">
        <v>2710</v>
      </c>
      <c r="B853" s="13" t="s">
        <v>2711</v>
      </c>
      <c r="C853" s="13" t="s">
        <v>2712</v>
      </c>
      <c r="E853" s="1">
        <f>IF(D853="F",0,IFERROR(IF(MATCH($B853,routes!A$2:A$398,0),1,0),0)+IFERROR(IF(MATCH($C853,routes!A$2:A$398,0),1,0),0))</f>
        <v>0</v>
      </c>
      <c r="F853" s="1">
        <f>IF(D853="F",IFERROR(IF(MATCH($C853,vracht!A$2:A$394,0),1,0),0),0)</f>
        <v>0</v>
      </c>
      <c r="G853" s="1">
        <f>F853+E853</f>
        <v>0</v>
      </c>
    </row>
    <row r="854" spans="1:7" x14ac:dyDescent="0.25">
      <c r="A854" s="13" t="s">
        <v>3690</v>
      </c>
      <c r="B854" s="13" t="s">
        <v>531</v>
      </c>
      <c r="C854" s="13" t="s">
        <v>3691</v>
      </c>
      <c r="E854" s="1">
        <f>IF(D854="F",0,IFERROR(IF(MATCH($B854,routes!A$2:A$398,0),1,0),0)+IFERROR(IF(MATCH($C854,routes!A$2:A$398,0),1,0),0))</f>
        <v>0</v>
      </c>
      <c r="F854" s="1">
        <f>IF(D854="F",IFERROR(IF(MATCH($C854,vracht!A$2:A$394,0),1,0),0),0)</f>
        <v>0</v>
      </c>
      <c r="G854" s="1">
        <f>F854+E854</f>
        <v>0</v>
      </c>
    </row>
    <row r="855" spans="1:7" x14ac:dyDescent="0.25">
      <c r="A855" s="13" t="s">
        <v>3797</v>
      </c>
      <c r="B855" s="13" t="s">
        <v>2309</v>
      </c>
      <c r="C855" s="13" t="s">
        <v>3798</v>
      </c>
      <c r="E855" s="1">
        <f>IF(D855="F",0,IFERROR(IF(MATCH($B855,routes!A$2:A$398,0),1,0),0)+IFERROR(IF(MATCH($C855,routes!A$2:A$398,0),1,0),0))</f>
        <v>0</v>
      </c>
      <c r="F855" s="1">
        <f>IF(D855="F",IFERROR(IF(MATCH($C855,vracht!A$2:A$394,0),1,0),0),0)</f>
        <v>0</v>
      </c>
      <c r="G855" s="1">
        <f>F855+E855</f>
        <v>0</v>
      </c>
    </row>
    <row r="856" spans="1:7" x14ac:dyDescent="0.25">
      <c r="A856" s="13" t="s">
        <v>1584</v>
      </c>
      <c r="B856" s="13" t="s">
        <v>1585</v>
      </c>
      <c r="C856" s="13" t="s">
        <v>1586</v>
      </c>
      <c r="E856" s="1">
        <f>IF(D856="F",0,IFERROR(IF(MATCH($B856,routes!A$2:A$398,0),1,0),0)+IFERROR(IF(MATCH($C856,routes!A$2:A$398,0),1,0),0))</f>
        <v>0</v>
      </c>
      <c r="F856" s="1">
        <f>IF(D856="F",IFERROR(IF(MATCH($C856,vracht!A$2:A$394,0),1,0),0),0)</f>
        <v>0</v>
      </c>
      <c r="G856" s="1">
        <f>F856+E856</f>
        <v>0</v>
      </c>
    </row>
    <row r="857" spans="1:7" x14ac:dyDescent="0.25">
      <c r="A857" s="13" t="s">
        <v>3310</v>
      </c>
      <c r="B857" s="13" t="s">
        <v>2720</v>
      </c>
      <c r="C857" s="13" t="s">
        <v>3311</v>
      </c>
      <c r="E857" s="1">
        <f>IF(D857="F",0,IFERROR(IF(MATCH($B857,routes!A$2:A$398,0),1,0),0)+IFERROR(IF(MATCH($C857,routes!A$2:A$398,0),1,0),0))</f>
        <v>0</v>
      </c>
      <c r="F857" s="1">
        <f>IF(D857="F",IFERROR(IF(MATCH($C857,vracht!A$2:A$394,0),1,0),0),0)</f>
        <v>0</v>
      </c>
      <c r="G857" s="1">
        <f>F857+E857</f>
        <v>0</v>
      </c>
    </row>
    <row r="858" spans="1:7" x14ac:dyDescent="0.25">
      <c r="A858" s="13" t="s">
        <v>1587</v>
      </c>
      <c r="B858" s="13" t="s">
        <v>1588</v>
      </c>
      <c r="C858" s="13" t="s">
        <v>1589</v>
      </c>
      <c r="E858" s="1">
        <f>IF(D858="F",0,IFERROR(IF(MATCH($B858,routes!A$2:A$398,0),1,0),0)+IFERROR(IF(MATCH($C858,routes!A$2:A$398,0),1,0),0))</f>
        <v>0</v>
      </c>
      <c r="F858" s="1">
        <f>IF(D858="F",IFERROR(IF(MATCH($C858,vracht!A$2:A$394,0),1,0),0),0)</f>
        <v>0</v>
      </c>
      <c r="G858" s="1">
        <f>F858+E858</f>
        <v>0</v>
      </c>
    </row>
    <row r="859" spans="1:7" x14ac:dyDescent="0.25">
      <c r="A859" s="13" t="s">
        <v>3370</v>
      </c>
      <c r="B859" s="13" t="s">
        <v>3371</v>
      </c>
      <c r="C859" s="13" t="s">
        <v>3372</v>
      </c>
      <c r="E859" s="1">
        <f>IF(D859="F",0,IFERROR(IF(MATCH($B859,routes!A$2:A$398,0),1,0),0)+IFERROR(IF(MATCH($C859,routes!A$2:A$398,0),1,0),0))</f>
        <v>0</v>
      </c>
      <c r="F859" s="1">
        <f>IF(D859="F",IFERROR(IF(MATCH($C859,vracht!A$2:A$394,0),1,0),0),0)</f>
        <v>0</v>
      </c>
      <c r="G859" s="1">
        <f>F859+E859</f>
        <v>0</v>
      </c>
    </row>
    <row r="860" spans="1:7" x14ac:dyDescent="0.25">
      <c r="A860" s="13" t="s">
        <v>1590</v>
      </c>
      <c r="B860" s="13" t="s">
        <v>1591</v>
      </c>
      <c r="C860" s="13" t="s">
        <v>1592</v>
      </c>
      <c r="E860" s="1">
        <f>IF(D860="F",0,IFERROR(IF(MATCH($B860,routes!A$2:A$398,0),1,0),0)+IFERROR(IF(MATCH($C860,routes!A$2:A$398,0),1,0),0))</f>
        <v>0</v>
      </c>
      <c r="F860" s="1">
        <f>IF(D860="F",IFERROR(IF(MATCH($C860,vracht!A$2:A$394,0),1,0),0),0)</f>
        <v>0</v>
      </c>
      <c r="G860" s="1">
        <f>F860+E860</f>
        <v>0</v>
      </c>
    </row>
    <row r="861" spans="1:7" x14ac:dyDescent="0.25">
      <c r="A861" s="13" t="s">
        <v>2713</v>
      </c>
      <c r="B861" s="13" t="s">
        <v>436</v>
      </c>
      <c r="C861" s="13" t="s">
        <v>2714</v>
      </c>
      <c r="E861" s="1">
        <f>IF(D861="F",0,IFERROR(IF(MATCH($B861,routes!A$2:A$398,0),1,0),0)+IFERROR(IF(MATCH($C861,routes!A$2:A$398,0),1,0),0))</f>
        <v>0</v>
      </c>
      <c r="F861" s="1">
        <f>IF(D861="F",IFERROR(IF(MATCH($C861,vracht!A$2:A$394,0),1,0),0),0)</f>
        <v>0</v>
      </c>
      <c r="G861" s="1">
        <f>F861+E861</f>
        <v>0</v>
      </c>
    </row>
    <row r="862" spans="1:7" x14ac:dyDescent="0.25">
      <c r="A862" s="13" t="s">
        <v>3832</v>
      </c>
      <c r="C862" s="13" t="s">
        <v>3833</v>
      </c>
      <c r="E862" s="1">
        <f>IF(D862="F",0,IFERROR(IF(MATCH($B862,routes!A$2:A$398,0),1,0),0)+IFERROR(IF(MATCH($C862,routes!A$2:A$398,0),1,0),0))</f>
        <v>0</v>
      </c>
      <c r="F862" s="1">
        <f>IF(D862="F",IFERROR(IF(MATCH($C862,vracht!A$2:A$394,0),1,0),0),0)</f>
        <v>0</v>
      </c>
      <c r="G862" s="1">
        <f>F862+E862</f>
        <v>0</v>
      </c>
    </row>
    <row r="863" spans="1:7" x14ac:dyDescent="0.25">
      <c r="A863" s="13" t="s">
        <v>1593</v>
      </c>
      <c r="B863" s="13" t="s">
        <v>1594</v>
      </c>
      <c r="C863" s="13" t="s">
        <v>1595</v>
      </c>
      <c r="E863" s="1">
        <f>IF(D863="F",0,IFERROR(IF(MATCH($B863,routes!A$2:A$398,0),1,0),0)+IFERROR(IF(MATCH($C863,routes!A$2:A$398,0),1,0),0))</f>
        <v>0</v>
      </c>
      <c r="F863" s="1">
        <f>IF(D863="F",IFERROR(IF(MATCH($C863,vracht!A$2:A$394,0),1,0),0),0)</f>
        <v>0</v>
      </c>
      <c r="G863" s="1">
        <f>F863+E863</f>
        <v>0</v>
      </c>
    </row>
    <row r="864" spans="1:7" x14ac:dyDescent="0.25">
      <c r="A864" s="13" t="s">
        <v>1596</v>
      </c>
      <c r="B864" s="13" t="s">
        <v>509</v>
      </c>
      <c r="C864" s="13" t="s">
        <v>1597</v>
      </c>
      <c r="E864" s="1">
        <f>IF(D864="F",0,IFERROR(IF(MATCH($B864,routes!A$2:A$398,0),1,0),0)+IFERROR(IF(MATCH($C864,routes!A$2:A$398,0),1,0),0))</f>
        <v>0</v>
      </c>
      <c r="F864" s="1">
        <f>IF(D864="F",IFERROR(IF(MATCH($C864,vracht!A$2:A$394,0),1,0),0),0)</f>
        <v>0</v>
      </c>
      <c r="G864" s="1">
        <f>F864+E864</f>
        <v>0</v>
      </c>
    </row>
    <row r="865" spans="1:7" x14ac:dyDescent="0.25">
      <c r="A865" s="13" t="s">
        <v>1598</v>
      </c>
      <c r="B865" s="13" t="s">
        <v>1599</v>
      </c>
      <c r="C865" s="13" t="s">
        <v>1600</v>
      </c>
      <c r="E865" s="1">
        <f>IF(D865="F",0,IFERROR(IF(MATCH($B865,routes!A$2:A$398,0),1,0),0)+IFERROR(IF(MATCH($C865,routes!A$2:A$398,0),1,0),0))</f>
        <v>0</v>
      </c>
      <c r="F865" s="1">
        <f>IF(D865="F",IFERROR(IF(MATCH($C865,vracht!A$2:A$394,0),1,0),0),0)</f>
        <v>0</v>
      </c>
      <c r="G865" s="1">
        <f>F865+E865</f>
        <v>0</v>
      </c>
    </row>
    <row r="866" spans="1:7" x14ac:dyDescent="0.25">
      <c r="A866" s="13" t="s">
        <v>2718</v>
      </c>
      <c r="C866" s="13" t="s">
        <v>2719</v>
      </c>
      <c r="E866" s="1">
        <f>IF(D866="F",0,IFERROR(IF(MATCH($B866,routes!A$2:A$398,0),1,0),0)+IFERROR(IF(MATCH($C866,routes!A$2:A$398,0),1,0),0))</f>
        <v>0</v>
      </c>
      <c r="F866" s="1">
        <f>IF(D866="F",IFERROR(IF(MATCH($C866,vracht!A$2:A$394,0),1,0),0),0)</f>
        <v>0</v>
      </c>
      <c r="G866" s="1">
        <f>F866+E866</f>
        <v>0</v>
      </c>
    </row>
    <row r="867" spans="1:7" x14ac:dyDescent="0.25">
      <c r="A867" s="13" t="s">
        <v>3936</v>
      </c>
      <c r="C867" s="13" t="s">
        <v>3937</v>
      </c>
      <c r="E867" s="1">
        <f>IF(D867="F",0,IFERROR(IF(MATCH($B867,routes!A$2:A$398,0),1,0),0)+IFERROR(IF(MATCH($C867,routes!A$2:A$398,0),1,0),0))</f>
        <v>0</v>
      </c>
      <c r="F867" s="1">
        <f>IF(D867="F",IFERROR(IF(MATCH($C867,vracht!A$2:A$394,0),1,0),0),0)</f>
        <v>0</v>
      </c>
      <c r="G867" s="1">
        <f>F867+E867</f>
        <v>0</v>
      </c>
    </row>
    <row r="868" spans="1:7" x14ac:dyDescent="0.25">
      <c r="A868" s="13" t="s">
        <v>3897</v>
      </c>
      <c r="C868" s="13" t="s">
        <v>3898</v>
      </c>
      <c r="E868" s="1">
        <f>IF(D868="F",0,IFERROR(IF(MATCH($B868,routes!A$2:A$398,0),1,0),0)+IFERROR(IF(MATCH($C868,routes!A$2:A$398,0),1,0),0))</f>
        <v>0</v>
      </c>
      <c r="F868" s="1">
        <f>IF(D868="F",IFERROR(IF(MATCH($C868,vracht!A$2:A$394,0),1,0),0),0)</f>
        <v>0</v>
      </c>
      <c r="G868" s="1">
        <f>F868+E868</f>
        <v>0</v>
      </c>
    </row>
    <row r="869" spans="1:7" x14ac:dyDescent="0.25">
      <c r="A869" s="13" t="s">
        <v>2531</v>
      </c>
      <c r="B869" s="13" t="s">
        <v>2532</v>
      </c>
      <c r="C869" s="13" t="s">
        <v>2533</v>
      </c>
      <c r="E869" s="1">
        <f>IF(D869="F",0,IFERROR(IF(MATCH($B869,routes!A$2:A$398,0),1,0),0)+IFERROR(IF(MATCH($C869,routes!A$2:A$398,0),1,0),0))</f>
        <v>0</v>
      </c>
      <c r="F869" s="1">
        <f>IF(D869="F",IFERROR(IF(MATCH($C869,vracht!A$2:A$394,0),1,0),0),0)</f>
        <v>0</v>
      </c>
      <c r="G869" s="1">
        <f>F869+E869</f>
        <v>0</v>
      </c>
    </row>
    <row r="870" spans="1:7" x14ac:dyDescent="0.25">
      <c r="A870" s="13" t="s">
        <v>2715</v>
      </c>
      <c r="B870" s="13" t="s">
        <v>2532</v>
      </c>
      <c r="C870" s="13" t="s">
        <v>2533</v>
      </c>
      <c r="E870" s="1">
        <f>IF(D870="F",0,IFERROR(IF(MATCH($B870,routes!A$2:A$398,0),1,0),0)+IFERROR(IF(MATCH($C870,routes!A$2:A$398,0),1,0),0))</f>
        <v>0</v>
      </c>
      <c r="F870" s="1">
        <f>IF(D870="F",IFERROR(IF(MATCH($C870,vracht!A$2:A$394,0),1,0),0),0)</f>
        <v>0</v>
      </c>
      <c r="G870" s="1">
        <f>F870+E870</f>
        <v>0</v>
      </c>
    </row>
    <row r="871" spans="1:7" x14ac:dyDescent="0.25">
      <c r="A871" s="13" t="s">
        <v>1187</v>
      </c>
      <c r="B871" s="13" t="s">
        <v>3978</v>
      </c>
      <c r="C871" s="13" t="s">
        <v>1601</v>
      </c>
      <c r="E871" s="1">
        <f>IF(D871="F",0,IFERROR(IF(MATCH($B871,routes!A$2:A$398,0),1,0),0)+IFERROR(IF(MATCH($C871,routes!A$2:A$398,0),1,0),0))</f>
        <v>0</v>
      </c>
      <c r="F871" s="1">
        <f>IF(D871="F",IFERROR(IF(MATCH($C871,vracht!A$2:A$394,0),1,0),0),0)</f>
        <v>0</v>
      </c>
      <c r="G871" s="1">
        <f>F871+E871</f>
        <v>0</v>
      </c>
    </row>
    <row r="872" spans="1:7" x14ac:dyDescent="0.25">
      <c r="A872" s="13" t="s">
        <v>1602</v>
      </c>
      <c r="B872" s="13" t="s">
        <v>441</v>
      </c>
      <c r="C872" s="13" t="s">
        <v>1603</v>
      </c>
      <c r="E872" s="1">
        <f>IF(D872="F",0,IFERROR(IF(MATCH($B872,routes!A$2:A$398,0),1,0),0)+IFERROR(IF(MATCH($C872,routes!A$2:A$398,0),1,0),0))</f>
        <v>0</v>
      </c>
      <c r="F872" s="1">
        <f>IF(D872="F",IFERROR(IF(MATCH($C872,vracht!A$2:A$394,0),1,0),0),0)</f>
        <v>0</v>
      </c>
      <c r="G872" s="1">
        <f>F872+E872</f>
        <v>0</v>
      </c>
    </row>
    <row r="873" spans="1:7" x14ac:dyDescent="0.25">
      <c r="A873" s="13" t="s">
        <v>1095</v>
      </c>
      <c r="B873" s="13" t="s">
        <v>1096</v>
      </c>
      <c r="C873" s="13" t="s">
        <v>1097</v>
      </c>
      <c r="E873" s="1">
        <f>IF(D873="F",0,IFERROR(IF(MATCH($B873,routes!A$2:A$398,0),1,0),0)+IFERROR(IF(MATCH($C873,routes!A$2:A$398,0),1,0),0))</f>
        <v>0</v>
      </c>
      <c r="F873" s="1">
        <f>IF(D873="F",IFERROR(IF(MATCH($C873,vracht!A$2:A$394,0),1,0),0),0)</f>
        <v>0</v>
      </c>
      <c r="G873" s="1">
        <f>F873+E873</f>
        <v>0</v>
      </c>
    </row>
    <row r="874" spans="1:7" x14ac:dyDescent="0.25">
      <c r="A874" s="13" t="s">
        <v>3925</v>
      </c>
      <c r="B874" s="13" t="s">
        <v>3926</v>
      </c>
      <c r="C874" s="13" t="s">
        <v>3927</v>
      </c>
      <c r="E874" s="1">
        <f>IF(D874="F",0,IFERROR(IF(MATCH($B874,routes!A$2:A$398,0),1,0),0)+IFERROR(IF(MATCH($C874,routes!A$2:A$398,0),1,0),0))</f>
        <v>0</v>
      </c>
      <c r="F874" s="1">
        <f>IF(D874="F",IFERROR(IF(MATCH($C874,vracht!A$2:A$394,0),1,0),0),0)</f>
        <v>0</v>
      </c>
      <c r="G874" s="1">
        <f>F874+E874</f>
        <v>0</v>
      </c>
    </row>
    <row r="875" spans="1:7" x14ac:dyDescent="0.25">
      <c r="A875" s="13" t="s">
        <v>2528</v>
      </c>
      <c r="B875" s="13" t="s">
        <v>2529</v>
      </c>
      <c r="C875" s="13" t="s">
        <v>2530</v>
      </c>
      <c r="E875" s="1">
        <f>IF(D875="F",0,IFERROR(IF(MATCH($B875,routes!A$2:A$398,0),1,0),0)+IFERROR(IF(MATCH($C875,routes!A$2:A$398,0),1,0),0))</f>
        <v>0</v>
      </c>
      <c r="F875" s="1">
        <f>IF(D875="F",IFERROR(IF(MATCH($C875,vracht!A$2:A$394,0),1,0),0),0)</f>
        <v>0</v>
      </c>
      <c r="G875" s="1">
        <f>F875+E875</f>
        <v>0</v>
      </c>
    </row>
    <row r="876" spans="1:7" x14ac:dyDescent="0.25">
      <c r="A876" s="13" t="s">
        <v>2999</v>
      </c>
      <c r="B876" s="13" t="s">
        <v>3000</v>
      </c>
      <c r="C876" s="13" t="s">
        <v>3001</v>
      </c>
      <c r="E876" s="1">
        <f>IF(D876="F",0,IFERROR(IF(MATCH($B876,routes!A$2:A$398,0),1,0),0)+IFERROR(IF(MATCH($C876,routes!A$2:A$398,0),1,0),0))</f>
        <v>0</v>
      </c>
      <c r="F876" s="1">
        <f>IF(D876="F",IFERROR(IF(MATCH($C876,vracht!A$2:A$394,0),1,0),0),0)</f>
        <v>0</v>
      </c>
      <c r="G876" s="1">
        <f>F876+E876</f>
        <v>0</v>
      </c>
    </row>
    <row r="877" spans="1:7" x14ac:dyDescent="0.25">
      <c r="A877" s="13" t="s">
        <v>2697</v>
      </c>
      <c r="B877" s="13" t="s">
        <v>2698</v>
      </c>
      <c r="C877" s="13" t="s">
        <v>2699</v>
      </c>
      <c r="E877" s="1">
        <f>IF(D877="F",0,IFERROR(IF(MATCH($B877,routes!A$2:A$398,0),1,0),0)+IFERROR(IF(MATCH($C877,routes!A$2:A$398,0),1,0),0))</f>
        <v>0</v>
      </c>
      <c r="F877" s="1">
        <f>IF(D877="F",IFERROR(IF(MATCH($C877,vracht!A$2:A$394,0),1,0),0),0)</f>
        <v>0</v>
      </c>
      <c r="G877" s="1">
        <f>F877+E877</f>
        <v>0</v>
      </c>
    </row>
    <row r="878" spans="1:7" x14ac:dyDescent="0.25">
      <c r="A878" s="13" t="s">
        <v>1606</v>
      </c>
      <c r="B878" s="13" t="s">
        <v>1607</v>
      </c>
      <c r="C878" s="13" t="s">
        <v>1608</v>
      </c>
      <c r="E878" s="1">
        <f>IF(D878="F",0,IFERROR(IF(MATCH($B878,routes!A$2:A$398,0),1,0),0)+IFERROR(IF(MATCH($C878,routes!A$2:A$398,0),1,0),0))</f>
        <v>0</v>
      </c>
      <c r="F878" s="1">
        <f>IF(D878="F",IFERROR(IF(MATCH($C878,vracht!A$2:A$394,0),1,0),0),0)</f>
        <v>0</v>
      </c>
      <c r="G878" s="1">
        <f>F878+E878</f>
        <v>0</v>
      </c>
    </row>
    <row r="879" spans="1:7" x14ac:dyDescent="0.25">
      <c r="A879" s="13" t="s">
        <v>2700</v>
      </c>
      <c r="B879" s="13" t="s">
        <v>990</v>
      </c>
      <c r="C879" s="13" t="s">
        <v>2701</v>
      </c>
      <c r="E879" s="1">
        <f>IF(D879="F",0,IFERROR(IF(MATCH($B879,routes!A$2:A$398,0),1,0),0)+IFERROR(IF(MATCH($C879,routes!A$2:A$398,0),1,0),0))</f>
        <v>0</v>
      </c>
      <c r="F879" s="1">
        <f>IF(D879="F",IFERROR(IF(MATCH($C879,vracht!A$2:A$394,0),1,0),0),0)</f>
        <v>0</v>
      </c>
      <c r="G879" s="1">
        <f>F879+E879</f>
        <v>0</v>
      </c>
    </row>
    <row r="880" spans="1:7" x14ac:dyDescent="0.25">
      <c r="A880" s="13" t="s">
        <v>3921</v>
      </c>
      <c r="B880" s="13" t="s">
        <v>1428</v>
      </c>
      <c r="C880" s="13" t="s">
        <v>3922</v>
      </c>
      <c r="E880" s="1">
        <f>IF(D880="F",0,IFERROR(IF(MATCH($B880,routes!A$2:A$398,0),1,0),0)+IFERROR(IF(MATCH($C880,routes!A$2:A$398,0),1,0),0))</f>
        <v>0</v>
      </c>
      <c r="F880" s="1">
        <f>IF(D880="F",IFERROR(IF(MATCH($C880,vracht!A$2:A$394,0),1,0),0),0)</f>
        <v>0</v>
      </c>
      <c r="G880" s="1">
        <f>F880+E880</f>
        <v>0</v>
      </c>
    </row>
    <row r="881" spans="1:7" x14ac:dyDescent="0.25">
      <c r="A881" s="13" t="s">
        <v>3641</v>
      </c>
      <c r="B881" s="13" t="s">
        <v>2347</v>
      </c>
      <c r="C881" s="13" t="s">
        <v>3642</v>
      </c>
      <c r="E881" s="1">
        <f>IF(D881="F",0,IFERROR(IF(MATCH($B881,routes!A$2:A$398,0),1,0),0)+IFERROR(IF(MATCH($C881,routes!A$2:A$398,0),1,0),0))</f>
        <v>0</v>
      </c>
      <c r="F881" s="1">
        <f>IF(D881="F",IFERROR(IF(MATCH($C881,vracht!A$2:A$394,0),1,0),0),0)</f>
        <v>0</v>
      </c>
      <c r="G881" s="1">
        <f>F881+E881</f>
        <v>0</v>
      </c>
    </row>
    <row r="882" spans="1:7" x14ac:dyDescent="0.25">
      <c r="A882" s="13" t="s">
        <v>3747</v>
      </c>
      <c r="C882" s="13" t="s">
        <v>3748</v>
      </c>
      <c r="E882" s="1">
        <f>IF(D882="F",0,IFERROR(IF(MATCH($B882,routes!A$2:A$398,0),1,0),0)+IFERROR(IF(MATCH($C882,routes!A$2:A$398,0),1,0),0))</f>
        <v>0</v>
      </c>
      <c r="F882" s="1">
        <f>IF(D882="F",IFERROR(IF(MATCH($C882,vracht!A$2:A$394,0),1,0),0),0)</f>
        <v>0</v>
      </c>
      <c r="G882" s="1">
        <f>F882+E882</f>
        <v>0</v>
      </c>
    </row>
    <row r="883" spans="1:7" x14ac:dyDescent="0.25">
      <c r="A883" s="13" t="s">
        <v>1244</v>
      </c>
      <c r="B883" s="13" t="s">
        <v>1245</v>
      </c>
      <c r="C883" s="13" t="s">
        <v>1246</v>
      </c>
      <c r="E883" s="1">
        <f>IF(D883="F",0,IFERROR(IF(MATCH($B883,routes!A$2:A$398,0),1,0),0)+IFERROR(IF(MATCH($C883,routes!A$2:A$398,0),1,0),0))</f>
        <v>0</v>
      </c>
      <c r="F883" s="1">
        <f>IF(D883="F",IFERROR(IF(MATCH($C883,vracht!A$2:A$394,0),1,0),0),0)</f>
        <v>0</v>
      </c>
      <c r="G883" s="1">
        <f>F883+E883</f>
        <v>0</v>
      </c>
    </row>
    <row r="884" spans="1:7" x14ac:dyDescent="0.25">
      <c r="A884" s="13" t="s">
        <v>1270</v>
      </c>
      <c r="C884" s="13" t="s">
        <v>1271</v>
      </c>
      <c r="E884" s="1">
        <f>IF(D884="F",0,IFERROR(IF(MATCH($B884,routes!A$2:A$398,0),1,0),0)+IFERROR(IF(MATCH($C884,routes!A$2:A$398,0),1,0),0))</f>
        <v>0</v>
      </c>
      <c r="F884" s="1">
        <f>IF(D884="F",IFERROR(IF(MATCH($C884,vracht!A$2:A$394,0),1,0),0),0)</f>
        <v>0</v>
      </c>
      <c r="G884" s="1">
        <f>F884+E884</f>
        <v>0</v>
      </c>
    </row>
    <row r="885" spans="1:7" x14ac:dyDescent="0.25">
      <c r="A885" s="13" t="s">
        <v>3791</v>
      </c>
      <c r="C885" s="13" t="s">
        <v>3792</v>
      </c>
      <c r="E885" s="1">
        <f>IF(D885="F",0,IFERROR(IF(MATCH($B885,routes!A$2:A$398,0),1,0),0)+IFERROR(IF(MATCH($C885,routes!A$2:A$398,0),1,0),0))</f>
        <v>0</v>
      </c>
      <c r="F885" s="1">
        <f>IF(D885="F",IFERROR(IF(MATCH($C885,vracht!A$2:A$394,0),1,0),0),0)</f>
        <v>0</v>
      </c>
      <c r="G885" s="1">
        <f>F885+E885</f>
        <v>0</v>
      </c>
    </row>
    <row r="886" spans="1:7" x14ac:dyDescent="0.25">
      <c r="A886" s="13" t="s">
        <v>1609</v>
      </c>
      <c r="B886" s="13" t="s">
        <v>1610</v>
      </c>
      <c r="C886" s="13" t="s">
        <v>1611</v>
      </c>
      <c r="E886" s="1">
        <f>IF(D886="F",0,IFERROR(IF(MATCH($B886,routes!A$2:A$398,0),1,0),0)+IFERROR(IF(MATCH($C886,routes!A$2:A$398,0),1,0),0))</f>
        <v>0</v>
      </c>
      <c r="F886" s="1">
        <f>IF(D886="F",IFERROR(IF(MATCH($C886,vracht!A$2:A$394,0),1,0),0),0)</f>
        <v>0</v>
      </c>
      <c r="G886" s="1">
        <f>F886+E886</f>
        <v>0</v>
      </c>
    </row>
    <row r="887" spans="1:7" x14ac:dyDescent="0.25">
      <c r="A887" s="13" t="s">
        <v>1612</v>
      </c>
      <c r="B887" s="13" t="s">
        <v>1613</v>
      </c>
      <c r="C887" s="13" t="s">
        <v>1614</v>
      </c>
      <c r="E887" s="1">
        <f>IF(D887="F",0,IFERROR(IF(MATCH($B887,routes!A$2:A$398,0),1,0),0)+IFERROR(IF(MATCH($C887,routes!A$2:A$398,0),1,0),0))</f>
        <v>0</v>
      </c>
      <c r="F887" s="1">
        <f>IF(D887="F",IFERROR(IF(MATCH($C887,vracht!A$2:A$394,0),1,0),0),0)</f>
        <v>0</v>
      </c>
      <c r="G887" s="1">
        <f>F887+E887</f>
        <v>0</v>
      </c>
    </row>
    <row r="888" spans="1:7" x14ac:dyDescent="0.25">
      <c r="A888" s="13" t="s">
        <v>3648</v>
      </c>
      <c r="B888" s="13" t="s">
        <v>2170</v>
      </c>
      <c r="C888" s="13" t="s">
        <v>3649</v>
      </c>
      <c r="E888" s="1">
        <f>IF(D888="F",0,IFERROR(IF(MATCH($B888,routes!A$2:A$398,0),1,0),0)+IFERROR(IF(MATCH($C888,routes!A$2:A$398,0),1,0),0))</f>
        <v>0</v>
      </c>
      <c r="F888" s="1">
        <f>IF(D888="F",IFERROR(IF(MATCH($C888,vracht!A$2:A$394,0),1,0),0),0)</f>
        <v>0</v>
      </c>
      <c r="G888" s="1">
        <f>F888+E888</f>
        <v>0</v>
      </c>
    </row>
    <row r="889" spans="1:7" x14ac:dyDescent="0.25">
      <c r="A889" s="13" t="s">
        <v>1615</v>
      </c>
      <c r="C889" s="13" t="s">
        <v>1616</v>
      </c>
      <c r="E889" s="1">
        <f>IF(D889="F",0,IFERROR(IF(MATCH($B889,routes!A$2:A$398,0),1,0),0)+IFERROR(IF(MATCH($C889,routes!A$2:A$398,0),1,0),0))</f>
        <v>0</v>
      </c>
      <c r="F889" s="1">
        <f>IF(D889="F",IFERROR(IF(MATCH($C889,vracht!A$2:A$394,0),1,0),0),0)</f>
        <v>0</v>
      </c>
      <c r="G889" s="1">
        <f>F889+E889</f>
        <v>0</v>
      </c>
    </row>
    <row r="890" spans="1:7" x14ac:dyDescent="0.25">
      <c r="A890" s="13" t="s">
        <v>3923</v>
      </c>
      <c r="B890" s="13" t="s">
        <v>1366</v>
      </c>
      <c r="C890" s="13" t="s">
        <v>3924</v>
      </c>
      <c r="E890" s="1">
        <f>IF(D890="F",0,IFERROR(IF(MATCH($B890,routes!A$2:A$398,0),1,0),0)+IFERROR(IF(MATCH($C890,routes!A$2:A$398,0),1,0),0))</f>
        <v>0</v>
      </c>
      <c r="F890" s="1">
        <f>IF(D890="F",IFERROR(IF(MATCH($C890,vracht!A$2:A$394,0),1,0),0),0)</f>
        <v>0</v>
      </c>
      <c r="G890" s="1">
        <f>F890+E890</f>
        <v>0</v>
      </c>
    </row>
    <row r="891" spans="1:7" x14ac:dyDescent="0.25">
      <c r="A891" s="13" t="s">
        <v>1807</v>
      </c>
      <c r="B891" s="13" t="s">
        <v>1808</v>
      </c>
      <c r="C891" s="13" t="s">
        <v>1809</v>
      </c>
      <c r="E891" s="1">
        <f>IF(D891="F",0,IFERROR(IF(MATCH($B891,routes!A$2:A$398,0),1,0),0)+IFERROR(IF(MATCH($C891,routes!A$2:A$398,0),1,0),0))</f>
        <v>0</v>
      </c>
      <c r="F891" s="1">
        <f>IF(D891="F",IFERROR(IF(MATCH($C891,vracht!A$2:A$394,0),1,0),0),0)</f>
        <v>0</v>
      </c>
      <c r="G891" s="1">
        <f>F891+E891</f>
        <v>0</v>
      </c>
    </row>
    <row r="892" spans="1:7" x14ac:dyDescent="0.25">
      <c r="A892" s="13" t="s">
        <v>2721</v>
      </c>
      <c r="B892" s="13" t="s">
        <v>2722</v>
      </c>
      <c r="C892" s="13" t="s">
        <v>2723</v>
      </c>
      <c r="E892" s="1">
        <f>IF(D892="F",0,IFERROR(IF(MATCH($B892,routes!A$2:A$398,0),1,0),0)+IFERROR(IF(MATCH($C892,routes!A$2:A$398,0),1,0),0))</f>
        <v>0</v>
      </c>
      <c r="F892" s="1">
        <f>IF(D892="F",IFERROR(IF(MATCH($C892,vracht!A$2:A$394,0),1,0),0),0)</f>
        <v>0</v>
      </c>
      <c r="G892" s="1">
        <f>F892+E892</f>
        <v>0</v>
      </c>
    </row>
    <row r="893" spans="1:7" x14ac:dyDescent="0.25">
      <c r="A893" s="13" t="s">
        <v>3971</v>
      </c>
      <c r="B893" s="13" t="s">
        <v>1481</v>
      </c>
      <c r="C893" s="13" t="s">
        <v>3972</v>
      </c>
      <c r="E893" s="1">
        <f>IF(D893="F",0,IFERROR(IF(MATCH($B893,routes!A$2:A$398,0),1,0),0)+IFERROR(IF(MATCH($C893,routes!A$2:A$398,0),1,0),0))</f>
        <v>0</v>
      </c>
      <c r="F893" s="1">
        <f>IF(D893="F",IFERROR(IF(MATCH($C893,vracht!A$2:A$394,0),1,0),0),0)</f>
        <v>0</v>
      </c>
      <c r="G893" s="1">
        <f>F893+E893</f>
        <v>0</v>
      </c>
    </row>
    <row r="894" spans="1:7" x14ac:dyDescent="0.25">
      <c r="A894" s="13" t="s">
        <v>3179</v>
      </c>
      <c r="B894" s="13" t="s">
        <v>3180</v>
      </c>
      <c r="C894" s="13" t="s">
        <v>3181</v>
      </c>
      <c r="E894" s="1">
        <f>IF(D894="F",0,IFERROR(IF(MATCH($B894,routes!A$2:A$398,0),1,0),0)+IFERROR(IF(MATCH($C894,routes!A$2:A$398,0),1,0),0))</f>
        <v>0</v>
      </c>
      <c r="F894" s="1">
        <f>IF(D894="F",IFERROR(IF(MATCH($C894,vracht!A$2:A$394,0),1,0),0),0)</f>
        <v>0</v>
      </c>
      <c r="G894" s="1">
        <f>F894+E894</f>
        <v>0</v>
      </c>
    </row>
    <row r="895" spans="1:7" x14ac:dyDescent="0.25">
      <c r="A895" s="13" t="s">
        <v>2694</v>
      </c>
      <c r="B895" s="13" t="s">
        <v>2695</v>
      </c>
      <c r="C895" s="13" t="s">
        <v>2696</v>
      </c>
      <c r="E895" s="1">
        <f>IF(D895="F",0,IFERROR(IF(MATCH($B895,routes!A$2:A$398,0),1,0),0)+IFERROR(IF(MATCH($C895,routes!A$2:A$398,0),1,0),0))</f>
        <v>0</v>
      </c>
      <c r="F895" s="1">
        <f>IF(D895="F",IFERROR(IF(MATCH($C895,vracht!A$2:A$394,0),1,0),0),0)</f>
        <v>0</v>
      </c>
      <c r="G895" s="1">
        <f>F895+E895</f>
        <v>0</v>
      </c>
    </row>
    <row r="896" spans="1:7" x14ac:dyDescent="0.25">
      <c r="A896" s="13" t="s">
        <v>2724</v>
      </c>
      <c r="C896" s="13" t="s">
        <v>2725</v>
      </c>
      <c r="E896" s="1">
        <f>IF(D896="F",0,IFERROR(IF(MATCH($B896,routes!A$2:A$398,0),1,0),0)+IFERROR(IF(MATCH($C896,routes!A$2:A$398,0),1,0),0))</f>
        <v>0</v>
      </c>
      <c r="F896" s="1">
        <f>IF(D896="F",IFERROR(IF(MATCH($C896,vracht!A$2:A$394,0),1,0),0),0)</f>
        <v>0</v>
      </c>
      <c r="G896" s="1">
        <f>F896+E896</f>
        <v>0</v>
      </c>
    </row>
    <row r="897" spans="1:7" x14ac:dyDescent="0.25">
      <c r="A897" s="13" t="s">
        <v>2726</v>
      </c>
      <c r="B897" s="13" t="s">
        <v>2727</v>
      </c>
      <c r="C897" s="13" t="s">
        <v>2728</v>
      </c>
      <c r="E897" s="1">
        <f>IF(D897="F",0,IFERROR(IF(MATCH($B897,routes!A$2:A$398,0),1,0),0)+IFERROR(IF(MATCH($C897,routes!A$2:A$398,0),1,0),0))</f>
        <v>0</v>
      </c>
      <c r="F897" s="1">
        <f>IF(D897="F",IFERROR(IF(MATCH($C897,vracht!A$2:A$394,0),1,0),0),0)</f>
        <v>0</v>
      </c>
      <c r="G897" s="1">
        <f>F897+E897</f>
        <v>0</v>
      </c>
    </row>
    <row r="898" spans="1:7" x14ac:dyDescent="0.25">
      <c r="A898" s="13" t="s">
        <v>468</v>
      </c>
      <c r="B898" s="13" t="s">
        <v>370</v>
      </c>
      <c r="C898" s="13" t="s">
        <v>2729</v>
      </c>
      <c r="E898" s="1">
        <f>IF(D898="F",0,IFERROR(IF(MATCH($B898,routes!A$2:A$398,0),1,0),0)+IFERROR(IF(MATCH($C898,routes!A$2:A$398,0),1,0),0))</f>
        <v>1</v>
      </c>
      <c r="F898" s="1">
        <f>IF(D898="F",IFERROR(IF(MATCH($C898,vracht!A$2:A$394,0),1,0),0),0)</f>
        <v>0</v>
      </c>
      <c r="G898" s="1">
        <f>F898+E898</f>
        <v>1</v>
      </c>
    </row>
    <row r="899" spans="1:7" x14ac:dyDescent="0.25">
      <c r="A899" s="13" t="s">
        <v>2733</v>
      </c>
      <c r="B899" s="13" t="s">
        <v>2734</v>
      </c>
      <c r="C899" s="13" t="s">
        <v>2735</v>
      </c>
      <c r="E899" s="1">
        <f>IF(D899="F",0,IFERROR(IF(MATCH($B899,routes!A$2:A$398,0),1,0),0)+IFERROR(IF(MATCH($C899,routes!A$2:A$398,0),1,0),0))</f>
        <v>0</v>
      </c>
      <c r="F899" s="1">
        <f>IF(D899="F",IFERROR(IF(MATCH($C899,vracht!A$2:A$394,0),1,0),0),0)</f>
        <v>0</v>
      </c>
      <c r="G899" s="1">
        <f>F899+E899</f>
        <v>0</v>
      </c>
    </row>
    <row r="900" spans="1:7" x14ac:dyDescent="0.25">
      <c r="A900" s="13" t="s">
        <v>3558</v>
      </c>
      <c r="B900" s="13" t="s">
        <v>3559</v>
      </c>
      <c r="C900" s="13" t="s">
        <v>3560</v>
      </c>
      <c r="E900" s="1">
        <f>IF(D900="F",0,IFERROR(IF(MATCH($B900,routes!A$2:A$398,0),1,0),0)+IFERROR(IF(MATCH($C900,routes!A$2:A$398,0),1,0),0))</f>
        <v>0</v>
      </c>
      <c r="F900" s="1">
        <f>IF(D900="F",IFERROR(IF(MATCH($C900,vracht!A$2:A$394,0),1,0),0),0)</f>
        <v>0</v>
      </c>
      <c r="G900" s="1">
        <f>F900+E900</f>
        <v>0</v>
      </c>
    </row>
    <row r="901" spans="1:7" x14ac:dyDescent="0.25">
      <c r="A901" s="13" t="s">
        <v>2736</v>
      </c>
      <c r="B901" s="13" t="s">
        <v>463</v>
      </c>
      <c r="C901" s="13" t="s">
        <v>2737</v>
      </c>
      <c r="E901" s="1">
        <f>IF(D901="F",0,IFERROR(IF(MATCH($B901,routes!A$2:A$398,0),1,0),0)+IFERROR(IF(MATCH($C901,routes!A$2:A$398,0),1,0),0))</f>
        <v>0</v>
      </c>
      <c r="F901" s="1">
        <f>IF(D901="F",IFERROR(IF(MATCH($C901,vracht!A$2:A$394,0),1,0),0),0)</f>
        <v>0</v>
      </c>
      <c r="G901" s="1">
        <f>F901+E901</f>
        <v>0</v>
      </c>
    </row>
    <row r="902" spans="1:7" x14ac:dyDescent="0.25">
      <c r="A902" s="13" t="s">
        <v>2738</v>
      </c>
      <c r="B902" s="13" t="s">
        <v>2739</v>
      </c>
      <c r="C902" s="13" t="s">
        <v>2740</v>
      </c>
      <c r="E902" s="1">
        <f>IF(D902="F",0,IFERROR(IF(MATCH($B902,routes!A$2:A$398,0),1,0),0)+IFERROR(IF(MATCH($C902,routes!A$2:A$398,0),1,0),0))</f>
        <v>0</v>
      </c>
      <c r="F902" s="1">
        <f>IF(D902="F",IFERROR(IF(MATCH($C902,vracht!A$2:A$394,0),1,0),0),0)</f>
        <v>0</v>
      </c>
      <c r="G902" s="1">
        <f>F902+E902</f>
        <v>0</v>
      </c>
    </row>
    <row r="903" spans="1:7" x14ac:dyDescent="0.25">
      <c r="A903" s="13" t="s">
        <v>3932</v>
      </c>
      <c r="B903" s="13" t="s">
        <v>2863</v>
      </c>
      <c r="C903" s="13" t="s">
        <v>3933</v>
      </c>
      <c r="E903" s="1">
        <f>IF(D903="F",0,IFERROR(IF(MATCH($B903,routes!A$2:A$398,0),1,0),0)+IFERROR(IF(MATCH($C903,routes!A$2:A$398,0),1,0),0))</f>
        <v>0</v>
      </c>
      <c r="F903" s="1">
        <f>IF(D903="F",IFERROR(IF(MATCH($C903,vracht!A$2:A$394,0),1,0),0),0)</f>
        <v>0</v>
      </c>
      <c r="G903" s="1">
        <f>F903+E903</f>
        <v>0</v>
      </c>
    </row>
    <row r="904" spans="1:7" x14ac:dyDescent="0.25">
      <c r="A904" s="13" t="s">
        <v>2741</v>
      </c>
      <c r="B904" s="13" t="s">
        <v>374</v>
      </c>
      <c r="C904" s="13" t="s">
        <v>2742</v>
      </c>
      <c r="E904" s="1">
        <f>IF(D904="F",0,IFERROR(IF(MATCH($B904,routes!A$2:A$398,0),1,0),0)+IFERROR(IF(MATCH($C904,routes!A$2:A$398,0),1,0),0))</f>
        <v>1</v>
      </c>
      <c r="F904" s="1">
        <f>IF(D904="F",IFERROR(IF(MATCH($C904,vracht!A$2:A$394,0),1,0),0),0)</f>
        <v>0</v>
      </c>
      <c r="G904" s="1">
        <f>F904+E904</f>
        <v>1</v>
      </c>
    </row>
    <row r="905" spans="1:7" x14ac:dyDescent="0.25">
      <c r="A905" s="13" t="s">
        <v>2772</v>
      </c>
      <c r="B905" s="13" t="s">
        <v>987</v>
      </c>
      <c r="C905" s="13" t="s">
        <v>2773</v>
      </c>
      <c r="E905" s="1">
        <f>IF(D905="F",0,IFERROR(IF(MATCH($B905,routes!A$2:A$398,0),1,0),0)+IFERROR(IF(MATCH($C905,routes!A$2:A$398,0),1,0),0))</f>
        <v>0</v>
      </c>
      <c r="F905" s="1">
        <f>IF(D905="F",IFERROR(IF(MATCH($C905,vracht!A$2:A$394,0),1,0),0),0)</f>
        <v>0</v>
      </c>
      <c r="G905" s="1">
        <f>F905+E905</f>
        <v>0</v>
      </c>
    </row>
    <row r="906" spans="1:7" x14ac:dyDescent="0.25">
      <c r="A906" s="13" t="s">
        <v>2743</v>
      </c>
      <c r="C906" s="13" t="s">
        <v>2744</v>
      </c>
      <c r="E906" s="1">
        <f>IF(D906="F",0,IFERROR(IF(MATCH($B906,routes!A$2:A$398,0),1,0),0)+IFERROR(IF(MATCH($C906,routes!A$2:A$398,0),1,0),0))</f>
        <v>0</v>
      </c>
      <c r="F906" s="1">
        <f>IF(D906="F",IFERROR(IF(MATCH($C906,vracht!A$2:A$394,0),1,0),0),0)</f>
        <v>0</v>
      </c>
      <c r="G906" s="1">
        <f>F906+E906</f>
        <v>0</v>
      </c>
    </row>
    <row r="907" spans="1:7" x14ac:dyDescent="0.25">
      <c r="A907" s="13" t="s">
        <v>3887</v>
      </c>
      <c r="B907" s="13" t="s">
        <v>1784</v>
      </c>
      <c r="C907" s="13" t="s">
        <v>3888</v>
      </c>
      <c r="E907" s="1">
        <f>IF(D907="F",0,IFERROR(IF(MATCH($B907,routes!A$2:A$398,0),1,0),0)+IFERROR(IF(MATCH($C907,routes!A$2:A$398,0),1,0),0))</f>
        <v>0</v>
      </c>
      <c r="F907" s="1">
        <f>IF(D907="F",IFERROR(IF(MATCH($C907,vracht!A$2:A$394,0),1,0),0),0)</f>
        <v>0</v>
      </c>
      <c r="G907" s="1">
        <f>F907+E907</f>
        <v>0</v>
      </c>
    </row>
    <row r="908" spans="1:7" x14ac:dyDescent="0.25">
      <c r="A908" s="13" t="s">
        <v>2745</v>
      </c>
      <c r="B908" s="13" t="s">
        <v>2746</v>
      </c>
      <c r="C908" s="13" t="s">
        <v>2747</v>
      </c>
      <c r="E908" s="1">
        <f>IF(D908="F",0,IFERROR(IF(MATCH($B908,routes!A$2:A$398,0),1,0),0)+IFERROR(IF(MATCH($C908,routes!A$2:A$398,0),1,0),0))</f>
        <v>0</v>
      </c>
      <c r="F908" s="1">
        <f>IF(D908="F",IFERROR(IF(MATCH($C908,vracht!A$2:A$394,0),1,0),0),0)</f>
        <v>0</v>
      </c>
      <c r="G908" s="1">
        <f>F908+E908</f>
        <v>0</v>
      </c>
    </row>
    <row r="909" spans="1:7" x14ac:dyDescent="0.25">
      <c r="A909" s="13" t="s">
        <v>2748</v>
      </c>
      <c r="B909" s="13" t="s">
        <v>2749</v>
      </c>
      <c r="C909" s="13" t="s">
        <v>2750</v>
      </c>
      <c r="E909" s="1">
        <f>IF(D909="F",0,IFERROR(IF(MATCH($B909,routes!A$2:A$398,0),1,0),0)+IFERROR(IF(MATCH($C909,routes!A$2:A$398,0),1,0),0))</f>
        <v>0</v>
      </c>
      <c r="F909" s="1">
        <f>IF(D909="F",IFERROR(IF(MATCH($C909,vracht!A$2:A$394,0),1,0),0),0)</f>
        <v>0</v>
      </c>
      <c r="G909" s="1">
        <f>F909+E909</f>
        <v>0</v>
      </c>
    </row>
    <row r="910" spans="1:7" x14ac:dyDescent="0.25">
      <c r="A910" s="13" t="s">
        <v>2751</v>
      </c>
      <c r="C910" s="13" t="s">
        <v>2752</v>
      </c>
      <c r="E910" s="1">
        <f>IF(D910="F",0,IFERROR(IF(MATCH($B910,routes!A$2:A$398,0),1,0),0)+IFERROR(IF(MATCH($C910,routes!A$2:A$398,0),1,0),0))</f>
        <v>0</v>
      </c>
      <c r="F910" s="1">
        <f>IF(D910="F",IFERROR(IF(MATCH($C910,vracht!A$2:A$394,0),1,0),0),0)</f>
        <v>0</v>
      </c>
      <c r="G910" s="1">
        <f>F910+E910</f>
        <v>0</v>
      </c>
    </row>
    <row r="911" spans="1:7" x14ac:dyDescent="0.25">
      <c r="A911" s="13" t="s">
        <v>3778</v>
      </c>
      <c r="B911" s="13" t="s">
        <v>3779</v>
      </c>
      <c r="C911" s="13" t="s">
        <v>2151</v>
      </c>
      <c r="E911" s="1">
        <f>IF(D911="F",0,IFERROR(IF(MATCH($B911,routes!A$2:A$398,0),1,0),0)+IFERROR(IF(MATCH($C911,routes!A$2:A$398,0),1,0),0))</f>
        <v>0</v>
      </c>
      <c r="F911" s="1">
        <f>IF(D911="F",IFERROR(IF(MATCH($C911,vracht!A$2:A$394,0),1,0),0),0)</f>
        <v>0</v>
      </c>
      <c r="G911" s="1">
        <f>F911+E911</f>
        <v>0</v>
      </c>
    </row>
    <row r="912" spans="1:7" x14ac:dyDescent="0.25">
      <c r="A912" s="13" t="s">
        <v>2437</v>
      </c>
      <c r="C912" s="13" t="s">
        <v>2438</v>
      </c>
      <c r="E912" s="1">
        <f>IF(D912="F",0,IFERROR(IF(MATCH($B912,routes!A$2:A$398,0),1,0),0)+IFERROR(IF(MATCH($C912,routes!A$2:A$398,0),1,0),0))</f>
        <v>0</v>
      </c>
      <c r="F912" s="1">
        <f>IF(D912="F",IFERROR(IF(MATCH($C912,vracht!A$2:A$394,0),1,0),0),0)</f>
        <v>0</v>
      </c>
      <c r="G912" s="1">
        <f>F912+E912</f>
        <v>0</v>
      </c>
    </row>
    <row r="913" spans="1:7" x14ac:dyDescent="0.25">
      <c r="A913" s="13" t="s">
        <v>3981</v>
      </c>
      <c r="B913" s="13" t="s">
        <v>2439</v>
      </c>
      <c r="C913" s="13" t="s">
        <v>2438</v>
      </c>
      <c r="E913" s="1">
        <f>IF(D913="F",0,IFERROR(IF(MATCH($B913,routes!A$2:A$398,0),1,0),0)+IFERROR(IF(MATCH($C913,routes!A$2:A$398,0),1,0),0))</f>
        <v>0</v>
      </c>
      <c r="F913" s="1">
        <f>IF(D913="F",IFERROR(IF(MATCH($C913,vracht!A$2:A$394,0),1,0),0),0)</f>
        <v>0</v>
      </c>
      <c r="G913" s="1">
        <f>F913+E913</f>
        <v>0</v>
      </c>
    </row>
    <row r="914" spans="1:7" x14ac:dyDescent="0.25">
      <c r="A914" s="13" t="s">
        <v>2756</v>
      </c>
      <c r="B914" s="13" t="s">
        <v>2757</v>
      </c>
      <c r="C914" s="13" t="s">
        <v>2758</v>
      </c>
      <c r="E914" s="1">
        <f>IF(D914="F",0,IFERROR(IF(MATCH($B914,routes!A$2:A$398,0),1,0),0)+IFERROR(IF(MATCH($C914,routes!A$2:A$398,0),1,0),0))</f>
        <v>0</v>
      </c>
      <c r="F914" s="1">
        <f>IF(D914="F",IFERROR(IF(MATCH($C914,vracht!A$2:A$394,0),1,0),0),0)</f>
        <v>0</v>
      </c>
      <c r="G914" s="1">
        <f>F914+E914</f>
        <v>0</v>
      </c>
    </row>
    <row r="915" spans="1:7" x14ac:dyDescent="0.25">
      <c r="A915" s="13" t="s">
        <v>1425</v>
      </c>
      <c r="B915" s="13" t="s">
        <v>1426</v>
      </c>
      <c r="C915" s="13" t="s">
        <v>1427</v>
      </c>
      <c r="E915" s="1">
        <f>IF(D915="F",0,IFERROR(IF(MATCH($B915,routes!A$2:A$398,0),1,0),0)+IFERROR(IF(MATCH($C915,routes!A$2:A$398,0),1,0),0))</f>
        <v>0</v>
      </c>
      <c r="F915" s="1">
        <f>IF(D915="F",IFERROR(IF(MATCH($C915,vracht!A$2:A$394,0),1,0),0),0)</f>
        <v>0</v>
      </c>
      <c r="G915" s="1">
        <f>F915+E915</f>
        <v>0</v>
      </c>
    </row>
    <row r="916" spans="1:7" x14ac:dyDescent="0.25">
      <c r="A916" s="13" t="s">
        <v>1810</v>
      </c>
      <c r="B916" s="13" t="s">
        <v>1811</v>
      </c>
      <c r="C916" s="13" t="s">
        <v>1812</v>
      </c>
      <c r="E916" s="1">
        <f>IF(D916="F",0,IFERROR(IF(MATCH($B916,routes!A$2:A$398,0),1,0),0)+IFERROR(IF(MATCH($C916,routes!A$2:A$398,0),1,0),0))</f>
        <v>0</v>
      </c>
      <c r="F916" s="1">
        <f>IF(D916="F",IFERROR(IF(MATCH($C916,vracht!A$2:A$394,0),1,0),0),0)</f>
        <v>0</v>
      </c>
      <c r="G916" s="1">
        <f>F916+E916</f>
        <v>0</v>
      </c>
    </row>
    <row r="917" spans="1:7" x14ac:dyDescent="0.25">
      <c r="A917" s="13" t="s">
        <v>2759</v>
      </c>
      <c r="C917" s="13" t="s">
        <v>290</v>
      </c>
      <c r="E917" s="1">
        <f>IF(D917="F",0,IFERROR(IF(MATCH($B917,routes!A$2:A$398,0),1,0),0)+IFERROR(IF(MATCH($C917,routes!A$2:A$398,0),1,0),0))</f>
        <v>0</v>
      </c>
      <c r="F917" s="1">
        <f>IF(D917="F",IFERROR(IF(MATCH($C917,vracht!A$2:A$394,0),1,0),0),0)</f>
        <v>0</v>
      </c>
      <c r="G917" s="1">
        <f>F917+E917</f>
        <v>0</v>
      </c>
    </row>
    <row r="918" spans="1:7" x14ac:dyDescent="0.25">
      <c r="A918" s="13" t="s">
        <v>1913</v>
      </c>
      <c r="B918" s="13" t="s">
        <v>1814</v>
      </c>
      <c r="C918" s="13" t="s">
        <v>2760</v>
      </c>
      <c r="E918" s="1">
        <f>IF(D918="F",0,IFERROR(IF(MATCH($B918,routes!A$2:A$398,0),1,0),0)+IFERROR(IF(MATCH($C918,routes!A$2:A$398,0),1,0),0))</f>
        <v>0</v>
      </c>
      <c r="F918" s="1">
        <f>IF(D918="F",IFERROR(IF(MATCH($C918,vracht!A$2:A$394,0),1,0),0),0)</f>
        <v>0</v>
      </c>
      <c r="G918" s="1">
        <f>F918+E918</f>
        <v>0</v>
      </c>
    </row>
    <row r="919" spans="1:7" x14ac:dyDescent="0.25">
      <c r="A919" s="13" t="s">
        <v>2761</v>
      </c>
      <c r="B919" s="13" t="s">
        <v>2291</v>
      </c>
      <c r="C919" s="13" t="s">
        <v>2762</v>
      </c>
      <c r="E919" s="1">
        <f>IF(D919="F",0,IFERROR(IF(MATCH($B919,routes!A$2:A$398,0),1,0),0)+IFERROR(IF(MATCH($C919,routes!A$2:A$398,0),1,0),0))</f>
        <v>0</v>
      </c>
      <c r="F919" s="1">
        <f>IF(D919="F",IFERROR(IF(MATCH($C919,vracht!A$2:A$394,0),1,0),0),0)</f>
        <v>0</v>
      </c>
      <c r="G919" s="1">
        <f>F919+E919</f>
        <v>0</v>
      </c>
    </row>
    <row r="920" spans="1:7" x14ac:dyDescent="0.25">
      <c r="A920" s="13" t="s">
        <v>3352</v>
      </c>
      <c r="C920" s="13" t="s">
        <v>3353</v>
      </c>
      <c r="E920" s="1">
        <f>IF(D920="F",0,IFERROR(IF(MATCH($B920,routes!A$2:A$398,0),1,0),0)+IFERROR(IF(MATCH($C920,routes!A$2:A$398,0),1,0),0))</f>
        <v>0</v>
      </c>
      <c r="F920" s="1">
        <f>IF(D920="F",IFERROR(IF(MATCH($C920,vracht!A$2:A$394,0),1,0),0),0)</f>
        <v>0</v>
      </c>
      <c r="G920" s="1">
        <f>F920+E920</f>
        <v>0</v>
      </c>
    </row>
    <row r="921" spans="1:7" x14ac:dyDescent="0.25">
      <c r="A921" s="13" t="s">
        <v>3114</v>
      </c>
      <c r="B921" s="13" t="s">
        <v>3115</v>
      </c>
      <c r="C921" s="13" t="s">
        <v>3116</v>
      </c>
      <c r="E921" s="1">
        <f>IF(D921="F",0,IFERROR(IF(MATCH($B921,routes!A$2:A$398,0),1,0),0)+IFERROR(IF(MATCH($C921,routes!A$2:A$398,0),1,0),0))</f>
        <v>0</v>
      </c>
      <c r="F921" s="1">
        <f>IF(D921="F",IFERROR(IF(MATCH($C921,vracht!A$2:A$394,0),1,0),0),0)</f>
        <v>0</v>
      </c>
      <c r="G921" s="1">
        <f>F921+E921</f>
        <v>0</v>
      </c>
    </row>
    <row r="922" spans="1:7" x14ac:dyDescent="0.25">
      <c r="A922" s="13" t="s">
        <v>1287</v>
      </c>
      <c r="B922" s="13" t="s">
        <v>1288</v>
      </c>
      <c r="C922" s="13" t="s">
        <v>1289</v>
      </c>
      <c r="E922" s="1">
        <f>IF(D922="F",0,IFERROR(IF(MATCH($B922,routes!A$2:A$398,0),1,0),0)+IFERROR(IF(MATCH($C922,routes!A$2:A$398,0),1,0),0))</f>
        <v>0</v>
      </c>
      <c r="F922" s="1">
        <f>IF(D922="F",IFERROR(IF(MATCH($C922,vracht!A$2:A$394,0),1,0),0),0)</f>
        <v>0</v>
      </c>
      <c r="G922" s="1">
        <f>F922+E922</f>
        <v>0</v>
      </c>
    </row>
    <row r="923" spans="1:7" x14ac:dyDescent="0.25">
      <c r="A923" s="13" t="s">
        <v>2764</v>
      </c>
      <c r="B923" s="13" t="s">
        <v>2765</v>
      </c>
      <c r="C923" s="13" t="s">
        <v>2766</v>
      </c>
      <c r="E923" s="1">
        <f>IF(D923="F",0,IFERROR(IF(MATCH($B923,routes!A$2:A$398,0),1,0),0)+IFERROR(IF(MATCH($C923,routes!A$2:A$398,0),1,0),0))</f>
        <v>0</v>
      </c>
      <c r="F923" s="1">
        <f>IF(D923="F",IFERROR(IF(MATCH($C923,vracht!A$2:A$394,0),1,0),0),0)</f>
        <v>0</v>
      </c>
      <c r="G923" s="1">
        <f>F923+E923</f>
        <v>0</v>
      </c>
    </row>
    <row r="924" spans="1:7" x14ac:dyDescent="0.25">
      <c r="A924" s="13" t="s">
        <v>3717</v>
      </c>
      <c r="B924" s="13" t="s">
        <v>3232</v>
      </c>
      <c r="C924" s="13" t="s">
        <v>3718</v>
      </c>
      <c r="E924" s="1">
        <f>IF(D924="F",0,IFERROR(IF(MATCH($B924,routes!A$2:A$398,0),1,0),0)+IFERROR(IF(MATCH($C924,routes!A$2:A$398,0),1,0),0))</f>
        <v>0</v>
      </c>
      <c r="F924" s="1">
        <f>IF(D924="F",IFERROR(IF(MATCH($C924,vracht!A$2:A$394,0),1,0),0),0)</f>
        <v>0</v>
      </c>
      <c r="G924" s="1">
        <f>F924+E924</f>
        <v>0</v>
      </c>
    </row>
    <row r="925" spans="1:7" x14ac:dyDescent="0.25">
      <c r="A925" s="13" t="s">
        <v>2768</v>
      </c>
      <c r="B925" s="13" t="s">
        <v>2346</v>
      </c>
      <c r="C925" s="13" t="s">
        <v>2769</v>
      </c>
      <c r="E925" s="1">
        <f>IF(D925="F",0,IFERROR(IF(MATCH($B925,routes!A$2:A$398,0),1,0),0)+IFERROR(IF(MATCH($C925,routes!A$2:A$398,0),1,0),0))</f>
        <v>0</v>
      </c>
      <c r="F925" s="1">
        <f>IF(D925="F",IFERROR(IF(MATCH($C925,vracht!A$2:A$394,0),1,0),0),0)</f>
        <v>0</v>
      </c>
      <c r="G925" s="1">
        <f>F925+E925</f>
        <v>0</v>
      </c>
    </row>
    <row r="926" spans="1:7" x14ac:dyDescent="0.25">
      <c r="A926" s="13" t="s">
        <v>3259</v>
      </c>
      <c r="B926" s="13" t="s">
        <v>2042</v>
      </c>
      <c r="C926" s="13" t="s">
        <v>50</v>
      </c>
      <c r="E926" s="1">
        <f>IF(D926="F",0,IFERROR(IF(MATCH($B926,routes!A$2:A$398,0),1,0),0)+IFERROR(IF(MATCH($C926,routes!A$2:A$398,0),1,0),0))</f>
        <v>0</v>
      </c>
      <c r="F926" s="1">
        <f>IF(D926="F",IFERROR(IF(MATCH($C926,vracht!A$2:A$394,0),1,0),0),0)</f>
        <v>0</v>
      </c>
      <c r="G926" s="1">
        <f>F926+E926</f>
        <v>0</v>
      </c>
    </row>
    <row r="927" spans="1:7" x14ac:dyDescent="0.25">
      <c r="A927" s="13" t="s">
        <v>2770</v>
      </c>
      <c r="C927" s="13" t="s">
        <v>2771</v>
      </c>
      <c r="E927" s="1">
        <f>IF(D927="F",0,IFERROR(IF(MATCH($B927,routes!A$2:A$398,0),1,0),0)+IFERROR(IF(MATCH($C927,routes!A$2:A$398,0),1,0),0))</f>
        <v>0</v>
      </c>
      <c r="F927" s="1">
        <f>IF(D927="F",IFERROR(IF(MATCH($C927,vracht!A$2:A$394,0),1,0),0),0)</f>
        <v>0</v>
      </c>
      <c r="G927" s="1">
        <f>F927+E927</f>
        <v>0</v>
      </c>
    </row>
    <row r="928" spans="1:7" x14ac:dyDescent="0.25">
      <c r="A928" s="13" t="s">
        <v>2774</v>
      </c>
      <c r="B928" s="13" t="s">
        <v>437</v>
      </c>
      <c r="C928" s="13" t="s">
        <v>2775</v>
      </c>
      <c r="E928" s="1">
        <f>IF(D928="F",0,IFERROR(IF(MATCH($B928,routes!A$2:A$398,0),1,0),0)+IFERROR(IF(MATCH($C928,routes!A$2:A$398,0),1,0),0))</f>
        <v>1</v>
      </c>
      <c r="F928" s="1">
        <f>IF(D928="F",IFERROR(IF(MATCH($C928,vracht!A$2:A$394,0),1,0),0),0)</f>
        <v>0</v>
      </c>
      <c r="G928" s="1">
        <f>F928+E928</f>
        <v>1</v>
      </c>
    </row>
    <row r="929" spans="1:7" x14ac:dyDescent="0.25">
      <c r="A929" s="13" t="s">
        <v>2776</v>
      </c>
      <c r="B929" s="13" t="s">
        <v>2777</v>
      </c>
      <c r="C929" s="13" t="s">
        <v>2778</v>
      </c>
      <c r="E929" s="1">
        <f>IF(D929="F",0,IFERROR(IF(MATCH($B929,routes!A$2:A$398,0),1,0),0)+IFERROR(IF(MATCH($C929,routes!A$2:A$398,0),1,0),0))</f>
        <v>0</v>
      </c>
      <c r="F929" s="1">
        <f>IF(D929="F",IFERROR(IF(MATCH($C929,vracht!A$2:A$394,0),1,0),0),0)</f>
        <v>0</v>
      </c>
      <c r="G929" s="1">
        <f>F929+E929</f>
        <v>0</v>
      </c>
    </row>
    <row r="930" spans="1:7" x14ac:dyDescent="0.25">
      <c r="A930" s="13" t="s">
        <v>2779</v>
      </c>
      <c r="B930" s="13" t="s">
        <v>2780</v>
      </c>
      <c r="C930" s="13" t="s">
        <v>2781</v>
      </c>
      <c r="E930" s="1">
        <f>IF(D930="F",0,IFERROR(IF(MATCH($B930,routes!A$2:A$398,0),1,0),0)+IFERROR(IF(MATCH($C930,routes!A$2:A$398,0),1,0),0))</f>
        <v>0</v>
      </c>
      <c r="F930" s="1">
        <f>IF(D930="F",IFERROR(IF(MATCH($C930,vracht!A$2:A$394,0),1,0),0),0)</f>
        <v>0</v>
      </c>
      <c r="G930" s="1">
        <f>F930+E930</f>
        <v>0</v>
      </c>
    </row>
    <row r="931" spans="1:7" x14ac:dyDescent="0.25">
      <c r="A931" s="13" t="s">
        <v>3764</v>
      </c>
      <c r="B931" s="13" t="s">
        <v>3996</v>
      </c>
      <c r="C931" s="13" t="s">
        <v>3765</v>
      </c>
      <c r="E931" s="1">
        <f>IF(D931="F",0,IFERROR(IF(MATCH($B931,routes!A$2:A$398,0),1,0),0)+IFERROR(IF(MATCH($C931,routes!A$2:A$398,0),1,0),0))</f>
        <v>0</v>
      </c>
      <c r="F931" s="1">
        <f>IF(D931="F",IFERROR(IF(MATCH($C931,vracht!A$2:A$394,0),1,0),0),0)</f>
        <v>0</v>
      </c>
      <c r="G931" s="1">
        <f>F931+E931</f>
        <v>0</v>
      </c>
    </row>
    <row r="932" spans="1:7" x14ac:dyDescent="0.25">
      <c r="A932" s="13" t="s">
        <v>3365</v>
      </c>
      <c r="B932" s="13" t="s">
        <v>2571</v>
      </c>
      <c r="C932" s="13" t="s">
        <v>3366</v>
      </c>
      <c r="E932" s="1">
        <f>IF(D932="F",0,IFERROR(IF(MATCH($B932,routes!A$2:A$398,0),1,0),0)+IFERROR(IF(MATCH($C932,routes!A$2:A$398,0),1,0),0))</f>
        <v>0</v>
      </c>
      <c r="F932" s="1">
        <f>IF(D932="F",IFERROR(IF(MATCH($C932,vracht!A$2:A$394,0),1,0),0),0)</f>
        <v>0</v>
      </c>
      <c r="G932" s="1">
        <f>F932+E932</f>
        <v>0</v>
      </c>
    </row>
    <row r="933" spans="1:7" x14ac:dyDescent="0.25">
      <c r="A933" s="13" t="s">
        <v>2782</v>
      </c>
      <c r="B933" s="13" t="s">
        <v>2783</v>
      </c>
      <c r="C933" s="13" t="s">
        <v>2784</v>
      </c>
      <c r="E933" s="1">
        <f>IF(D933="F",0,IFERROR(IF(MATCH($B933,routes!A$2:A$398,0),1,0),0)+IFERROR(IF(MATCH($C933,routes!A$2:A$398,0),1,0),0))</f>
        <v>0</v>
      </c>
      <c r="F933" s="1">
        <f>IF(D933="F",IFERROR(IF(MATCH($C933,vracht!A$2:A$394,0),1,0),0),0)</f>
        <v>0</v>
      </c>
      <c r="G933" s="1">
        <f>F933+E933</f>
        <v>0</v>
      </c>
    </row>
    <row r="934" spans="1:7" x14ac:dyDescent="0.25">
      <c r="A934" s="13" t="s">
        <v>2869</v>
      </c>
      <c r="B934" s="13" t="s">
        <v>2870</v>
      </c>
      <c r="C934" s="13" t="s">
        <v>2871</v>
      </c>
      <c r="E934" s="1">
        <f>IF(D934="F",0,IFERROR(IF(MATCH($B934,routes!A$2:A$398,0),1,0),0)+IFERROR(IF(MATCH($C934,routes!A$2:A$398,0),1,0),0))</f>
        <v>0</v>
      </c>
      <c r="F934" s="1">
        <f>IF(D934="F",IFERROR(IF(MATCH($C934,vracht!A$2:A$394,0),1,0),0),0)</f>
        <v>0</v>
      </c>
      <c r="G934" s="1">
        <f>F934+E934</f>
        <v>0</v>
      </c>
    </row>
    <row r="935" spans="1:7" x14ac:dyDescent="0.25">
      <c r="A935" s="13" t="s">
        <v>2872</v>
      </c>
      <c r="B935" s="13" t="s">
        <v>2873</v>
      </c>
      <c r="C935" s="13" t="s">
        <v>2874</v>
      </c>
      <c r="E935" s="1">
        <f>IF(D935="F",0,IFERROR(IF(MATCH($B935,routes!A$2:A$398,0),1,0),0)+IFERROR(IF(MATCH($C935,routes!A$2:A$398,0),1,0),0))</f>
        <v>0</v>
      </c>
      <c r="F935" s="1">
        <f>IF(D935="F",IFERROR(IF(MATCH($C935,vracht!A$2:A$394,0),1,0),0),0)</f>
        <v>0</v>
      </c>
      <c r="G935" s="1">
        <f>F935+E935</f>
        <v>0</v>
      </c>
    </row>
    <row r="936" spans="1:7" x14ac:dyDescent="0.25">
      <c r="A936" s="13" t="s">
        <v>2875</v>
      </c>
      <c r="B936" s="13" t="s">
        <v>2876</v>
      </c>
      <c r="C936" s="13" t="s">
        <v>2877</v>
      </c>
      <c r="E936" s="1">
        <f>IF(D936="F",0,IFERROR(IF(MATCH($B936,routes!A$2:A$398,0),1,0),0)+IFERROR(IF(MATCH($C936,routes!A$2:A$398,0),1,0),0))</f>
        <v>0</v>
      </c>
      <c r="F936" s="1">
        <f>IF(D936="F",IFERROR(IF(MATCH($C936,vracht!A$2:A$394,0),1,0),0),0)</f>
        <v>0</v>
      </c>
      <c r="G936" s="1">
        <f>F936+E936</f>
        <v>0</v>
      </c>
    </row>
    <row r="937" spans="1:7" x14ac:dyDescent="0.25">
      <c r="A937" s="13" t="s">
        <v>2878</v>
      </c>
      <c r="B937" s="13" t="s">
        <v>2879</v>
      </c>
      <c r="C937" s="13" t="s">
        <v>2880</v>
      </c>
      <c r="E937" s="1">
        <f>IF(D937="F",0,IFERROR(IF(MATCH($B937,routes!A$2:A$398,0),1,0),0)+IFERROR(IF(MATCH($C937,routes!A$2:A$398,0),1,0),0))</f>
        <v>0</v>
      </c>
      <c r="F937" s="1">
        <f>IF(D937="F",IFERROR(IF(MATCH($C937,vracht!A$2:A$394,0),1,0),0),0)</f>
        <v>0</v>
      </c>
      <c r="G937" s="1">
        <f>F937+E937</f>
        <v>0</v>
      </c>
    </row>
    <row r="938" spans="1:7" x14ac:dyDescent="0.25">
      <c r="A938" s="13" t="s">
        <v>4002</v>
      </c>
      <c r="B938" s="13" t="s">
        <v>453</v>
      </c>
      <c r="C938" s="13" t="s">
        <v>3658</v>
      </c>
      <c r="E938" s="1">
        <f>IF(D938="F",0,IFERROR(IF(MATCH($B938,routes!A$2:A$398,0),1,0),0)+IFERROR(IF(MATCH($C938,routes!A$2:A$398,0),1,0),0))</f>
        <v>1</v>
      </c>
      <c r="F938" s="1">
        <f>IF(D938="F",IFERROR(IF(MATCH($C938,vracht!A$2:A$394,0),1,0),0),0)</f>
        <v>0</v>
      </c>
      <c r="G938" s="1">
        <f>F938+E938</f>
        <v>1</v>
      </c>
    </row>
    <row r="939" spans="1:7" x14ac:dyDescent="0.25">
      <c r="A939" s="13" t="s">
        <v>1196</v>
      </c>
      <c r="B939" s="13" t="s">
        <v>1197</v>
      </c>
      <c r="C939" s="13" t="s">
        <v>1198</v>
      </c>
      <c r="E939" s="1">
        <f>IF(D939="F",0,IFERROR(IF(MATCH($B939,routes!A$2:A$398,0),1,0),0)+IFERROR(IF(MATCH($C939,routes!A$2:A$398,0),1,0),0))</f>
        <v>0</v>
      </c>
      <c r="F939" s="1">
        <f>IF(D939="F",IFERROR(IF(MATCH($C939,vracht!A$2:A$394,0),1,0),0),0)</f>
        <v>0</v>
      </c>
      <c r="G939" s="1">
        <f>F939+E939</f>
        <v>0</v>
      </c>
    </row>
    <row r="940" spans="1:7" x14ac:dyDescent="0.25">
      <c r="A940" s="13" t="s">
        <v>2882</v>
      </c>
      <c r="B940" s="13" t="s">
        <v>277</v>
      </c>
      <c r="C940" s="13" t="s">
        <v>2883</v>
      </c>
      <c r="E940" s="1">
        <f>IF(D940="F",0,IFERROR(IF(MATCH($B940,routes!A$2:A$398,0),1,0),0)+IFERROR(IF(MATCH($C940,routes!A$2:A$398,0),1,0),0))</f>
        <v>0</v>
      </c>
      <c r="F940" s="1">
        <f>IF(D940="F",IFERROR(IF(MATCH($C940,vracht!A$2:A$394,0),1,0),0),0)</f>
        <v>0</v>
      </c>
      <c r="G940" s="1">
        <f>F940+E940</f>
        <v>0</v>
      </c>
    </row>
    <row r="941" spans="1:7" x14ac:dyDescent="0.25">
      <c r="A941" s="13" t="s">
        <v>2884</v>
      </c>
      <c r="B941" s="13" t="s">
        <v>394</v>
      </c>
      <c r="C941" s="13" t="s">
        <v>2885</v>
      </c>
      <c r="E941" s="1">
        <f>IF(D941="F",0,IFERROR(IF(MATCH($B941,routes!A$2:A$398,0),1,0),0)+IFERROR(IF(MATCH($C941,routes!A$2:A$398,0),1,0),0))</f>
        <v>1</v>
      </c>
      <c r="F941" s="1">
        <f>IF(D941="F",IFERROR(IF(MATCH($C941,vracht!A$2:A$394,0),1,0),0),0)</f>
        <v>0</v>
      </c>
      <c r="G941" s="1">
        <f>F941+E941</f>
        <v>1</v>
      </c>
    </row>
    <row r="942" spans="1:7" x14ac:dyDescent="0.25">
      <c r="A942" s="13" t="s">
        <v>1618</v>
      </c>
      <c r="B942" s="13" t="s">
        <v>1619</v>
      </c>
      <c r="C942" s="13" t="s">
        <v>1620</v>
      </c>
      <c r="E942" s="1">
        <f>IF(D942="F",0,IFERROR(IF(MATCH($B942,routes!A$2:A$398,0),1,0),0)+IFERROR(IF(MATCH($C942,routes!A$2:A$398,0),1,0),0))</f>
        <v>0</v>
      </c>
      <c r="F942" s="1">
        <f>IF(D942="F",IFERROR(IF(MATCH($C942,vracht!A$2:A$394,0),1,0),0),0)</f>
        <v>0</v>
      </c>
      <c r="G942" s="1">
        <f>F942+E942</f>
        <v>0</v>
      </c>
    </row>
    <row r="943" spans="1:7" x14ac:dyDescent="0.25">
      <c r="A943" s="13" t="s">
        <v>3646</v>
      </c>
      <c r="C943" s="13" t="s">
        <v>3647</v>
      </c>
      <c r="E943" s="1">
        <f>IF(D943="F",0,IFERROR(IF(MATCH($B943,routes!A$2:A$398,0),1,0),0)+IFERROR(IF(MATCH($C943,routes!A$2:A$398,0),1,0),0))</f>
        <v>0</v>
      </c>
      <c r="F943" s="1">
        <f>IF(D943="F",IFERROR(IF(MATCH($C943,vracht!A$2:A$394,0),1,0),0),0)</f>
        <v>0</v>
      </c>
      <c r="G943" s="1">
        <f>F943+E943</f>
        <v>0</v>
      </c>
    </row>
    <row r="944" spans="1:7" x14ac:dyDescent="0.25">
      <c r="A944" s="13" t="s">
        <v>1317</v>
      </c>
      <c r="B944" s="13" t="s">
        <v>1318</v>
      </c>
      <c r="C944" s="13" t="s">
        <v>1319</v>
      </c>
      <c r="E944" s="1">
        <f>IF(D944="F",0,IFERROR(IF(MATCH($B944,routes!A$2:A$398,0),1,0),0)+IFERROR(IF(MATCH($C944,routes!A$2:A$398,0),1,0),0))</f>
        <v>0</v>
      </c>
      <c r="F944" s="1">
        <f>IF(D944="F",IFERROR(IF(MATCH($C944,vracht!A$2:A$394,0),1,0),0),0)</f>
        <v>0</v>
      </c>
      <c r="G944" s="1">
        <f>F944+E944</f>
        <v>0</v>
      </c>
    </row>
    <row r="945" spans="1:7" x14ac:dyDescent="0.25">
      <c r="A945" s="13" t="s">
        <v>2785</v>
      </c>
      <c r="B945" s="13" t="s">
        <v>2786</v>
      </c>
      <c r="C945" s="13" t="s">
        <v>2787</v>
      </c>
      <c r="E945" s="1">
        <f>IF(D945="F",0,IFERROR(IF(MATCH($B945,routes!A$2:A$398,0),1,0),0)+IFERROR(IF(MATCH($C945,routes!A$2:A$398,0),1,0),0))</f>
        <v>0</v>
      </c>
      <c r="F945" s="1">
        <f>IF(D945="F",IFERROR(IF(MATCH($C945,vracht!A$2:A$394,0),1,0),0),0)</f>
        <v>0</v>
      </c>
      <c r="G945" s="1">
        <f>F945+E945</f>
        <v>0</v>
      </c>
    </row>
    <row r="946" spans="1:7" x14ac:dyDescent="0.25">
      <c r="A946" s="13" t="s">
        <v>2886</v>
      </c>
      <c r="B946" s="13" t="s">
        <v>429</v>
      </c>
      <c r="C946" s="13" t="s">
        <v>2887</v>
      </c>
      <c r="E946" s="1">
        <f>IF(D946="F",0,IFERROR(IF(MATCH($B946,routes!A$2:A$398,0),1,0),0)+IFERROR(IF(MATCH($C946,routes!A$2:A$398,0),1,0),0))</f>
        <v>0</v>
      </c>
      <c r="F946" s="1">
        <f>IF(D946="F",IFERROR(IF(MATCH($C946,vracht!A$2:A$394,0),1,0),0),0)</f>
        <v>0</v>
      </c>
      <c r="G946" s="1">
        <f>F946+E946</f>
        <v>0</v>
      </c>
    </row>
    <row r="947" spans="1:7" x14ac:dyDescent="0.25">
      <c r="A947" s="13" t="s">
        <v>1189</v>
      </c>
      <c r="B947" s="13" t="s">
        <v>1190</v>
      </c>
      <c r="C947" s="13" t="s">
        <v>1191</v>
      </c>
      <c r="E947" s="1">
        <f>IF(D947="F",0,IFERROR(IF(MATCH($B947,routes!A$2:A$398,0),1,0),0)+IFERROR(IF(MATCH($C947,routes!A$2:A$398,0),1,0),0))</f>
        <v>0</v>
      </c>
      <c r="F947" s="1">
        <f>IF(D947="F",IFERROR(IF(MATCH($C947,vracht!A$2:A$394,0),1,0),0),0)</f>
        <v>0</v>
      </c>
      <c r="G947" s="1">
        <f>F947+E947</f>
        <v>0</v>
      </c>
    </row>
    <row r="948" spans="1:7" x14ac:dyDescent="0.25">
      <c r="A948" s="13" t="s">
        <v>2888</v>
      </c>
      <c r="B948" s="13" t="s">
        <v>2889</v>
      </c>
      <c r="C948" s="13" t="s">
        <v>2890</v>
      </c>
      <c r="E948" s="1">
        <f>IF(D948="F",0,IFERROR(IF(MATCH($B948,routes!A$2:A$398,0),1,0),0)+IFERROR(IF(MATCH($C948,routes!A$2:A$398,0),1,0),0))</f>
        <v>0</v>
      </c>
      <c r="F948" s="1">
        <f>IF(D948="F",IFERROR(IF(MATCH($C948,vracht!A$2:A$394,0),1,0),0),0)</f>
        <v>0</v>
      </c>
      <c r="G948" s="1">
        <f>F948+E948</f>
        <v>0</v>
      </c>
    </row>
    <row r="949" spans="1:7" x14ac:dyDescent="0.25">
      <c r="A949" s="13" t="s">
        <v>3298</v>
      </c>
      <c r="C949" s="13" t="s">
        <v>3299</v>
      </c>
      <c r="E949" s="1">
        <f>IF(D949="F",0,IFERROR(IF(MATCH($B949,routes!A$2:A$398,0),1,0),0)+IFERROR(IF(MATCH($C949,routes!A$2:A$398,0),1,0),0))</f>
        <v>0</v>
      </c>
      <c r="F949" s="1">
        <f>IF(D949="F",IFERROR(IF(MATCH($C949,vracht!A$2:A$394,0),1,0),0),0)</f>
        <v>0</v>
      </c>
      <c r="G949" s="1">
        <f>F949+E949</f>
        <v>0</v>
      </c>
    </row>
    <row r="950" spans="1:7" x14ac:dyDescent="0.25">
      <c r="A950" s="13" t="s">
        <v>2891</v>
      </c>
      <c r="B950" s="13" t="s">
        <v>2892</v>
      </c>
      <c r="C950" s="13" t="s">
        <v>2893</v>
      </c>
      <c r="E950" s="1">
        <f>IF(D950="F",0,IFERROR(IF(MATCH($B950,routes!A$2:A$398,0),1,0),0)+IFERROR(IF(MATCH($C950,routes!A$2:A$398,0),1,0),0))</f>
        <v>0</v>
      </c>
      <c r="F950" s="1">
        <f>IF(D950="F",IFERROR(IF(MATCH($C950,vracht!A$2:A$394,0),1,0),0),0)</f>
        <v>0</v>
      </c>
      <c r="G950" s="1">
        <f>F950+E950</f>
        <v>0</v>
      </c>
    </row>
    <row r="951" spans="1:7" x14ac:dyDescent="0.25">
      <c r="A951" s="13" t="s">
        <v>2894</v>
      </c>
      <c r="C951" s="13" t="s">
        <v>244</v>
      </c>
      <c r="E951" s="1">
        <f>IF(D951="F",0,IFERROR(IF(MATCH($B951,routes!A$2:A$398,0),1,0),0)+IFERROR(IF(MATCH($C951,routes!A$2:A$398,0),1,0),0))</f>
        <v>0</v>
      </c>
      <c r="F951" s="1">
        <f>IF(D951="F",IFERROR(IF(MATCH($C951,vracht!A$2:A$394,0),1,0),0),0)</f>
        <v>0</v>
      </c>
      <c r="G951" s="1">
        <f>F951+E951</f>
        <v>0</v>
      </c>
    </row>
    <row r="952" spans="1:7" x14ac:dyDescent="0.25">
      <c r="A952" s="13" t="s">
        <v>2895</v>
      </c>
      <c r="B952" s="13" t="s">
        <v>2896</v>
      </c>
      <c r="C952" s="13" t="s">
        <v>2897</v>
      </c>
      <c r="E952" s="1">
        <f>IF(D952="F",0,IFERROR(IF(MATCH($B952,routes!A$2:A$398,0),1,0),0)+IFERROR(IF(MATCH($C952,routes!A$2:A$398,0),1,0),0))</f>
        <v>0</v>
      </c>
      <c r="F952" s="1">
        <f>IF(D952="F",IFERROR(IF(MATCH($C952,vracht!A$2:A$394,0),1,0),0),0)</f>
        <v>0</v>
      </c>
      <c r="G952" s="1">
        <f>F952+E952</f>
        <v>0</v>
      </c>
    </row>
    <row r="953" spans="1:7" x14ac:dyDescent="0.25">
      <c r="A953" s="13" t="s">
        <v>2898</v>
      </c>
      <c r="B953" s="13" t="s">
        <v>2899</v>
      </c>
      <c r="C953" s="13" t="s">
        <v>2900</v>
      </c>
      <c r="E953" s="1">
        <f>IF(D953="F",0,IFERROR(IF(MATCH($B953,routes!A$2:A$398,0),1,0),0)+IFERROR(IF(MATCH($C953,routes!A$2:A$398,0),1,0),0))</f>
        <v>0</v>
      </c>
      <c r="F953" s="1">
        <f>IF(D953="F",IFERROR(IF(MATCH($C953,vracht!A$2:A$394,0),1,0),0),0)</f>
        <v>0</v>
      </c>
      <c r="G953" s="1">
        <f>F953+E953</f>
        <v>0</v>
      </c>
    </row>
    <row r="954" spans="1:7" x14ac:dyDescent="0.25">
      <c r="A954" s="13" t="s">
        <v>2901</v>
      </c>
      <c r="C954" s="13" t="s">
        <v>2902</v>
      </c>
      <c r="E954" s="1">
        <f>IF(D954="F",0,IFERROR(IF(MATCH($B954,routes!A$2:A$398,0),1,0),0)+IFERROR(IF(MATCH($C954,routes!A$2:A$398,0),1,0),0))</f>
        <v>0</v>
      </c>
      <c r="F954" s="1">
        <f>IF(D954="F",IFERROR(IF(MATCH($C954,vracht!A$2:A$394,0),1,0),0),0)</f>
        <v>0</v>
      </c>
      <c r="G954" s="1">
        <f>F954+E954</f>
        <v>0</v>
      </c>
    </row>
    <row r="955" spans="1:7" x14ac:dyDescent="0.25">
      <c r="A955" s="13" t="s">
        <v>1357</v>
      </c>
      <c r="B955" s="13" t="s">
        <v>1358</v>
      </c>
      <c r="C955" s="13" t="s">
        <v>1359</v>
      </c>
      <c r="E955" s="1">
        <f>IF(D955="F",0,IFERROR(IF(MATCH($B955,routes!A$2:A$398,0),1,0),0)+IFERROR(IF(MATCH($C955,routes!A$2:A$398,0),1,0),0))</f>
        <v>0</v>
      </c>
      <c r="F955" s="1">
        <f>IF(D955="F",IFERROR(IF(MATCH($C955,vracht!A$2:A$394,0),1,0),0),0)</f>
        <v>0</v>
      </c>
      <c r="G955" s="1">
        <f>F955+E955</f>
        <v>0</v>
      </c>
    </row>
    <row r="956" spans="1:7" x14ac:dyDescent="0.25">
      <c r="A956" s="13" t="s">
        <v>2788</v>
      </c>
      <c r="B956" s="13" t="s">
        <v>437</v>
      </c>
      <c r="C956" s="13" t="s">
        <v>2789</v>
      </c>
      <c r="D956" s="13" t="s">
        <v>4417</v>
      </c>
      <c r="E956" s="1">
        <f>IF(D956="F",0,IFERROR(IF(MATCH($B956,routes!A$2:A$398,0),1,0),0)+IFERROR(IF(MATCH($C956,routes!A$2:A$398,0),1,0),0))</f>
        <v>0</v>
      </c>
      <c r="F956" s="1">
        <f>IF(D956="F",IFERROR(IF(MATCH($C956,vracht!A$2:A$394,0),1,0),0),0)</f>
        <v>1</v>
      </c>
      <c r="G956" s="1">
        <f>F956+E956</f>
        <v>1</v>
      </c>
    </row>
    <row r="957" spans="1:7" x14ac:dyDescent="0.25">
      <c r="A957" s="13" t="s">
        <v>3278</v>
      </c>
      <c r="B957" s="13" t="s">
        <v>1125</v>
      </c>
      <c r="C957" s="13" t="s">
        <v>3279</v>
      </c>
      <c r="E957" s="1">
        <f>IF(D957="F",0,IFERROR(IF(MATCH($B957,routes!A$2:A$398,0),1,0),0)+IFERROR(IF(MATCH($C957,routes!A$2:A$398,0),1,0),0))</f>
        <v>0</v>
      </c>
      <c r="F957" s="1">
        <f>IF(D957="F",IFERROR(IF(MATCH($C957,vracht!A$2:A$394,0),1,0),0),0)</f>
        <v>0</v>
      </c>
      <c r="G957" s="1">
        <f>F957+E957</f>
        <v>0</v>
      </c>
    </row>
    <row r="958" spans="1:7" x14ac:dyDescent="0.25">
      <c r="A958" s="13" t="s">
        <v>3538</v>
      </c>
      <c r="C958" s="13" t="s">
        <v>3539</v>
      </c>
      <c r="E958" s="1">
        <f>IF(D958="F",0,IFERROR(IF(MATCH($B958,routes!A$2:A$398,0),1,0),0)+IFERROR(IF(MATCH($C958,routes!A$2:A$398,0),1,0),0))</f>
        <v>0</v>
      </c>
      <c r="F958" s="1">
        <f>IF(D958="F",IFERROR(IF(MATCH($C958,vracht!A$2:A$394,0),1,0),0),0)</f>
        <v>0</v>
      </c>
      <c r="G958" s="1">
        <f>F958+E958</f>
        <v>0</v>
      </c>
    </row>
    <row r="959" spans="1:7" x14ac:dyDescent="0.25">
      <c r="A959" s="13" t="s">
        <v>2790</v>
      </c>
      <c r="B959" s="13" t="s">
        <v>2791</v>
      </c>
      <c r="C959" s="13" t="s">
        <v>2792</v>
      </c>
      <c r="E959" s="1">
        <f>IF(D959="F",0,IFERROR(IF(MATCH($B959,routes!A$2:A$398,0),1,0),0)+IFERROR(IF(MATCH($C959,routes!A$2:A$398,0),1,0),0))</f>
        <v>0</v>
      </c>
      <c r="F959" s="1">
        <f>IF(D959="F",IFERROR(IF(MATCH($C959,vracht!A$2:A$394,0),1,0),0),0)</f>
        <v>0</v>
      </c>
      <c r="G959" s="1">
        <f>F959+E959</f>
        <v>0</v>
      </c>
    </row>
    <row r="960" spans="1:7" x14ac:dyDescent="0.25">
      <c r="A960" s="13" t="s">
        <v>3633</v>
      </c>
      <c r="C960" s="13" t="s">
        <v>2795</v>
      </c>
      <c r="E960" s="1">
        <f>IF(D960="F",0,IFERROR(IF(MATCH($B960,routes!A$2:A$398,0),1,0),0)+IFERROR(IF(MATCH($C960,routes!A$2:A$398,0),1,0),0))</f>
        <v>0</v>
      </c>
      <c r="F960" s="1">
        <f>IF(D960="F",IFERROR(IF(MATCH($C960,vracht!A$2:A$394,0),1,0),0),0)</f>
        <v>0</v>
      </c>
      <c r="G960" s="1">
        <f>F960+E960</f>
        <v>0</v>
      </c>
    </row>
    <row r="961" spans="1:7" x14ac:dyDescent="0.25">
      <c r="A961" s="13" t="s">
        <v>2796</v>
      </c>
      <c r="B961" s="13" t="s">
        <v>2797</v>
      </c>
      <c r="C961" s="13" t="s">
        <v>2798</v>
      </c>
      <c r="E961" s="1">
        <f>IF(D961="F",0,IFERROR(IF(MATCH($B961,routes!A$2:A$398,0),1,0),0)+IFERROR(IF(MATCH($C961,routes!A$2:A$398,0),1,0),0))</f>
        <v>0</v>
      </c>
      <c r="F961" s="1">
        <f>IF(D961="F",IFERROR(IF(MATCH($C961,vracht!A$2:A$394,0),1,0),0),0)</f>
        <v>0</v>
      </c>
      <c r="G961" s="1">
        <f>F961+E961</f>
        <v>0</v>
      </c>
    </row>
    <row r="962" spans="1:7" x14ac:dyDescent="0.25">
      <c r="A962" s="13" t="s">
        <v>2799</v>
      </c>
      <c r="B962" s="13" t="s">
        <v>2800</v>
      </c>
      <c r="C962" s="13" t="s">
        <v>2801</v>
      </c>
      <c r="E962" s="1">
        <f>IF(D962="F",0,IFERROR(IF(MATCH($B962,routes!A$2:A$398,0),1,0),0)+IFERROR(IF(MATCH($C962,routes!A$2:A$398,0),1,0),0))</f>
        <v>0</v>
      </c>
      <c r="F962" s="1">
        <f>IF(D962="F",IFERROR(IF(MATCH($C962,vracht!A$2:A$394,0),1,0),0),0)</f>
        <v>0</v>
      </c>
      <c r="G962" s="1">
        <f>F962+E962</f>
        <v>0</v>
      </c>
    </row>
    <row r="963" spans="1:7" x14ac:dyDescent="0.25">
      <c r="A963" s="13" t="s">
        <v>3361</v>
      </c>
      <c r="B963" s="13" t="s">
        <v>2035</v>
      </c>
      <c r="C963" s="13" t="s">
        <v>3362</v>
      </c>
      <c r="E963" s="1">
        <f>IF(D963="F",0,IFERROR(IF(MATCH($B963,routes!A$2:A$398,0),1,0),0)+IFERROR(IF(MATCH($C963,routes!A$2:A$398,0),1,0),0))</f>
        <v>0</v>
      </c>
      <c r="F963" s="1">
        <f>IF(D963="F",IFERROR(IF(MATCH($C963,vracht!A$2:A$394,0),1,0),0),0)</f>
        <v>0</v>
      </c>
      <c r="G963" s="1">
        <f>F963+E963</f>
        <v>0</v>
      </c>
    </row>
    <row r="964" spans="1:7" x14ac:dyDescent="0.25">
      <c r="A964" s="13" t="s">
        <v>2802</v>
      </c>
      <c r="B964" s="13" t="s">
        <v>2803</v>
      </c>
      <c r="C964" s="13" t="s">
        <v>2804</v>
      </c>
      <c r="E964" s="1">
        <f>IF(D964="F",0,IFERROR(IF(MATCH($B964,routes!A$2:A$398,0),1,0),0)+IFERROR(IF(MATCH($C964,routes!A$2:A$398,0),1,0),0))</f>
        <v>0</v>
      </c>
      <c r="F964" s="1">
        <f>IF(D964="F",IFERROR(IF(MATCH($C964,vracht!A$2:A$394,0),1,0),0),0)</f>
        <v>0</v>
      </c>
      <c r="G964" s="1">
        <f>F964+E964</f>
        <v>0</v>
      </c>
    </row>
    <row r="965" spans="1:7" x14ac:dyDescent="0.25">
      <c r="A965" s="13" t="s">
        <v>2805</v>
      </c>
      <c r="B965" s="13" t="s">
        <v>2806</v>
      </c>
      <c r="C965" s="13" t="s">
        <v>2807</v>
      </c>
      <c r="E965" s="1">
        <f>IF(D965="F",0,IFERROR(IF(MATCH($B965,routes!A$2:A$398,0),1,0),0)+IFERROR(IF(MATCH($C965,routes!A$2:A$398,0),1,0),0))</f>
        <v>0</v>
      </c>
      <c r="F965" s="1">
        <f>IF(D965="F",IFERROR(IF(MATCH($C965,vracht!A$2:A$394,0),1,0),0),0)</f>
        <v>0</v>
      </c>
      <c r="G965" s="1">
        <f>F965+E965</f>
        <v>0</v>
      </c>
    </row>
    <row r="966" spans="1:7" x14ac:dyDescent="0.25">
      <c r="A966" s="13" t="s">
        <v>2214</v>
      </c>
      <c r="B966" s="13" t="s">
        <v>1474</v>
      </c>
      <c r="C966" s="13" t="s">
        <v>2215</v>
      </c>
      <c r="E966" s="1">
        <f>IF(D966="F",0,IFERROR(IF(MATCH($B966,routes!A$2:A$398,0),1,0),0)+IFERROR(IF(MATCH($C966,routes!A$2:A$398,0),1,0),0))</f>
        <v>0</v>
      </c>
      <c r="F966" s="1">
        <f>IF(D966="F",IFERROR(IF(MATCH($C966,vracht!A$2:A$394,0),1,0),0),0)</f>
        <v>0</v>
      </c>
      <c r="G966" s="1">
        <f>F966+E966</f>
        <v>0</v>
      </c>
    </row>
    <row r="967" spans="1:7" x14ac:dyDescent="0.25">
      <c r="A967" s="13" t="s">
        <v>2808</v>
      </c>
      <c r="B967" s="13" t="s">
        <v>2809</v>
      </c>
      <c r="C967" s="13" t="s">
        <v>2810</v>
      </c>
      <c r="E967" s="1">
        <f>IF(D967="F",0,IFERROR(IF(MATCH($B967,routes!A$2:A$398,0),1,0),0)+IFERROR(IF(MATCH($C967,routes!A$2:A$398,0),1,0),0))</f>
        <v>0</v>
      </c>
      <c r="F967" s="1">
        <f>IF(D967="F",IFERROR(IF(MATCH($C967,vracht!A$2:A$394,0),1,0),0),0)</f>
        <v>0</v>
      </c>
      <c r="G967" s="1">
        <f>F967+E967</f>
        <v>0</v>
      </c>
    </row>
    <row r="968" spans="1:7" x14ac:dyDescent="0.25">
      <c r="A968" s="13" t="s">
        <v>3300</v>
      </c>
      <c r="C968" s="13" t="s">
        <v>3301</v>
      </c>
      <c r="E968" s="1">
        <f>IF(D968="F",0,IFERROR(IF(MATCH($B968,routes!A$2:A$398,0),1,0),0)+IFERROR(IF(MATCH($C968,routes!A$2:A$398,0),1,0),0))</f>
        <v>0</v>
      </c>
      <c r="F968" s="1">
        <f>IF(D968="F",IFERROR(IF(MATCH($C968,vracht!A$2:A$394,0),1,0),0),0)</f>
        <v>0</v>
      </c>
      <c r="G968" s="1">
        <f>F968+E968</f>
        <v>0</v>
      </c>
    </row>
    <row r="969" spans="1:7" x14ac:dyDescent="0.25">
      <c r="A969" s="13" t="s">
        <v>3015</v>
      </c>
      <c r="B969" s="13" t="s">
        <v>3016</v>
      </c>
      <c r="C969" s="13" t="s">
        <v>3017</v>
      </c>
      <c r="E969" s="1">
        <f>IF(D969="F",0,IFERROR(IF(MATCH($B969,routes!A$2:A$398,0),1,0),0)+IFERROR(IF(MATCH($C969,routes!A$2:A$398,0),1,0),0))</f>
        <v>0</v>
      </c>
      <c r="F969" s="1">
        <f>IF(D969="F",IFERROR(IF(MATCH($C969,vracht!A$2:A$394,0),1,0),0),0)</f>
        <v>0</v>
      </c>
      <c r="G969" s="1">
        <f>F969+E969</f>
        <v>0</v>
      </c>
    </row>
    <row r="970" spans="1:7" x14ac:dyDescent="0.25">
      <c r="A970" s="13" t="s">
        <v>2811</v>
      </c>
      <c r="B970" s="13" t="s">
        <v>2812</v>
      </c>
      <c r="C970" s="13" t="s">
        <v>2813</v>
      </c>
      <c r="E970" s="1">
        <f>IF(D970="F",0,IFERROR(IF(MATCH($B970,routes!A$2:A$398,0),1,0),0)+IFERROR(IF(MATCH($C970,routes!A$2:A$398,0),1,0),0))</f>
        <v>0</v>
      </c>
      <c r="F970" s="1">
        <f>IF(D970="F",IFERROR(IF(MATCH($C970,vracht!A$2:A$394,0),1,0),0),0)</f>
        <v>0</v>
      </c>
      <c r="G970" s="1">
        <f>F970+E970</f>
        <v>0</v>
      </c>
    </row>
    <row r="971" spans="1:7" x14ac:dyDescent="0.25">
      <c r="A971" s="13" t="s">
        <v>2814</v>
      </c>
      <c r="B971" s="13" t="s">
        <v>508</v>
      </c>
      <c r="C971" s="13" t="s">
        <v>2815</v>
      </c>
      <c r="E971" s="1">
        <f>IF(D971="F",0,IFERROR(IF(MATCH($B971,routes!A$2:A$398,0),1,0),0)+IFERROR(IF(MATCH($C971,routes!A$2:A$398,0),1,0),0))</f>
        <v>0</v>
      </c>
      <c r="F971" s="1">
        <f>IF(D971="F",IFERROR(IF(MATCH($C971,vracht!A$2:A$394,0),1,0),0),0)</f>
        <v>0</v>
      </c>
      <c r="G971" s="1">
        <f>F971+E971</f>
        <v>0</v>
      </c>
    </row>
    <row r="972" spans="1:7" x14ac:dyDescent="0.25">
      <c r="A972" s="13" t="s">
        <v>2818</v>
      </c>
      <c r="B972" s="13" t="s">
        <v>2819</v>
      </c>
      <c r="C972" s="13" t="s">
        <v>2817</v>
      </c>
      <c r="E972" s="1">
        <f>IF(D972="F",0,IFERROR(IF(MATCH($B972,routes!A$2:A$398,0),1,0),0)+IFERROR(IF(MATCH($C972,routes!A$2:A$398,0),1,0),0))</f>
        <v>1</v>
      </c>
      <c r="F972" s="1">
        <f>IF(D972="F",IFERROR(IF(MATCH($C972,vracht!A$2:A$394,0),1,0),0),0)</f>
        <v>0</v>
      </c>
      <c r="G972" s="1">
        <f>F972+E972</f>
        <v>1</v>
      </c>
    </row>
    <row r="973" spans="1:7" x14ac:dyDescent="0.25">
      <c r="A973" s="13" t="s">
        <v>2820</v>
      </c>
      <c r="C973" s="13" t="s">
        <v>2821</v>
      </c>
      <c r="E973" s="1">
        <f>IF(D973="F",0,IFERROR(IF(MATCH($B973,routes!A$2:A$398,0),1,0),0)+IFERROR(IF(MATCH($C973,routes!A$2:A$398,0),1,0),0))</f>
        <v>0</v>
      </c>
      <c r="F973" s="1">
        <f>IF(D973="F",IFERROR(IF(MATCH($C973,vracht!A$2:A$394,0),1,0),0),0)</f>
        <v>0</v>
      </c>
      <c r="G973" s="1">
        <f>F973+E973</f>
        <v>0</v>
      </c>
    </row>
    <row r="974" spans="1:7" x14ac:dyDescent="0.25">
      <c r="A974" s="13" t="s">
        <v>2822</v>
      </c>
      <c r="B974" s="13" t="s">
        <v>2823</v>
      </c>
      <c r="C974" s="13" t="s">
        <v>2824</v>
      </c>
      <c r="E974" s="1">
        <f>IF(D974="F",0,IFERROR(IF(MATCH($B974,routes!A$2:A$398,0),1,0),0)+IFERROR(IF(MATCH($C974,routes!A$2:A$398,0),1,0),0))</f>
        <v>0</v>
      </c>
      <c r="F974" s="1">
        <f>IF(D974="F",IFERROR(IF(MATCH($C974,vracht!A$2:A$394,0),1,0),0),0)</f>
        <v>0</v>
      </c>
      <c r="G974" s="1">
        <f>F974+E974</f>
        <v>0</v>
      </c>
    </row>
    <row r="975" spans="1:7" x14ac:dyDescent="0.25">
      <c r="A975" s="13" t="s">
        <v>1913</v>
      </c>
      <c r="B975" s="13" t="s">
        <v>3143</v>
      </c>
      <c r="C975" s="13" t="s">
        <v>3144</v>
      </c>
      <c r="E975" s="1">
        <f>IF(D975="F",0,IFERROR(IF(MATCH($B975,routes!A$2:A$398,0),1,0),0)+IFERROR(IF(MATCH($C975,routes!A$2:A$398,0),1,0),0))</f>
        <v>0</v>
      </c>
      <c r="F975" s="1">
        <f>IF(D975="F",IFERROR(IF(MATCH($C975,vracht!A$2:A$394,0),1,0),0),0)</f>
        <v>0</v>
      </c>
      <c r="G975" s="1">
        <f>F975+E975</f>
        <v>0</v>
      </c>
    </row>
    <row r="976" spans="1:7" x14ac:dyDescent="0.25">
      <c r="A976" s="13" t="s">
        <v>2825</v>
      </c>
      <c r="B976" s="13" t="s">
        <v>445</v>
      </c>
      <c r="C976" s="13" t="s">
        <v>2826</v>
      </c>
      <c r="E976" s="1">
        <f>IF(D976="F",0,IFERROR(IF(MATCH($B976,routes!A$2:A$398,0),1,0),0)+IFERROR(IF(MATCH($C976,routes!A$2:A$398,0),1,0),0))</f>
        <v>0</v>
      </c>
      <c r="F976" s="1">
        <f>IF(D976="F",IFERROR(IF(MATCH($C976,vracht!A$2:A$394,0),1,0),0),0)</f>
        <v>0</v>
      </c>
      <c r="G976" s="1">
        <f>F976+E976</f>
        <v>0</v>
      </c>
    </row>
    <row r="977" spans="1:7" x14ac:dyDescent="0.25">
      <c r="A977" s="13" t="s">
        <v>1622</v>
      </c>
      <c r="B977" s="13" t="s">
        <v>1623</v>
      </c>
      <c r="C977" s="13" t="s">
        <v>1624</v>
      </c>
      <c r="E977" s="1">
        <f>IF(D977="F",0,IFERROR(IF(MATCH($B977,routes!A$2:A$398,0),1,0),0)+IFERROR(IF(MATCH($C977,routes!A$2:A$398,0),1,0),0))</f>
        <v>0</v>
      </c>
      <c r="F977" s="1">
        <f>IF(D977="F",IFERROR(IF(MATCH($C977,vracht!A$2:A$394,0),1,0),0),0)</f>
        <v>0</v>
      </c>
      <c r="G977" s="1">
        <f>F977+E977</f>
        <v>0</v>
      </c>
    </row>
    <row r="978" spans="1:7" x14ac:dyDescent="0.25">
      <c r="A978" s="13" t="s">
        <v>2827</v>
      </c>
      <c r="B978" s="13" t="s">
        <v>300</v>
      </c>
      <c r="C978" s="13" t="s">
        <v>2828</v>
      </c>
      <c r="E978" s="1">
        <f>IF(D978="F",0,IFERROR(IF(MATCH($B978,routes!A$2:A$398,0),1,0),0)+IFERROR(IF(MATCH($C978,routes!A$2:A$398,0),1,0),0))</f>
        <v>0</v>
      </c>
      <c r="F978" s="1">
        <f>IF(D978="F",IFERROR(IF(MATCH($C978,vracht!A$2:A$394,0),1,0),0),0)</f>
        <v>0</v>
      </c>
      <c r="G978" s="1">
        <f>F978+E978</f>
        <v>0</v>
      </c>
    </row>
    <row r="979" spans="1:7" x14ac:dyDescent="0.25">
      <c r="A979" s="13" t="s">
        <v>2829</v>
      </c>
      <c r="B979" s="13" t="s">
        <v>2830</v>
      </c>
      <c r="C979" s="13" t="s">
        <v>2831</v>
      </c>
      <c r="E979" s="1">
        <f>IF(D979="F",0,IFERROR(IF(MATCH($B979,routes!A$2:A$398,0),1,0),0)+IFERROR(IF(MATCH($C979,routes!A$2:A$398,0),1,0),0))</f>
        <v>0</v>
      </c>
      <c r="F979" s="1">
        <f>IF(D979="F",IFERROR(IF(MATCH($C979,vracht!A$2:A$394,0),1,0),0),0)</f>
        <v>0</v>
      </c>
      <c r="G979" s="1">
        <f>F979+E979</f>
        <v>0</v>
      </c>
    </row>
    <row r="980" spans="1:7" x14ac:dyDescent="0.25">
      <c r="A980" s="13" t="s">
        <v>3250</v>
      </c>
      <c r="C980" s="13" t="s">
        <v>3251</v>
      </c>
      <c r="E980" s="1">
        <f>IF(D980="F",0,IFERROR(IF(MATCH($B980,routes!A$2:A$398,0),1,0),0)+IFERROR(IF(MATCH($C980,routes!A$2:A$398,0),1,0),0))</f>
        <v>0</v>
      </c>
      <c r="F980" s="1">
        <f>IF(D980="F",IFERROR(IF(MATCH($C980,vracht!A$2:A$394,0),1,0),0),0)</f>
        <v>0</v>
      </c>
      <c r="G980" s="1">
        <f>F980+E980</f>
        <v>0</v>
      </c>
    </row>
    <row r="981" spans="1:7" x14ac:dyDescent="0.25">
      <c r="A981" s="13" t="s">
        <v>3550</v>
      </c>
      <c r="C981" s="13" t="s">
        <v>3551</v>
      </c>
      <c r="E981" s="1">
        <f>IF(D981="F",0,IFERROR(IF(MATCH($B981,routes!A$2:A$398,0),1,0),0)+IFERROR(IF(MATCH($C981,routes!A$2:A$398,0),1,0),0))</f>
        <v>0</v>
      </c>
      <c r="F981" s="1">
        <f>IF(D981="F",IFERROR(IF(MATCH($C981,vracht!A$2:A$394,0),1,0),0),0)</f>
        <v>0</v>
      </c>
      <c r="G981" s="1">
        <f>F981+E981</f>
        <v>0</v>
      </c>
    </row>
    <row r="982" spans="1:7" x14ac:dyDescent="0.25">
      <c r="A982" s="13" t="s">
        <v>3474</v>
      </c>
      <c r="B982" s="13" t="s">
        <v>3475</v>
      </c>
      <c r="C982" s="13" t="s">
        <v>3476</v>
      </c>
      <c r="E982" s="1">
        <f>IF(D982="F",0,IFERROR(IF(MATCH($B982,routes!A$2:A$398,0),1,0),0)+IFERROR(IF(MATCH($C982,routes!A$2:A$398,0),1,0),0))</f>
        <v>0</v>
      </c>
      <c r="F982" s="1">
        <f>IF(D982="F",IFERROR(IF(MATCH($C982,vracht!A$2:A$394,0),1,0),0),0)</f>
        <v>0</v>
      </c>
      <c r="G982" s="1">
        <f>F982+E982</f>
        <v>0</v>
      </c>
    </row>
    <row r="983" spans="1:7" x14ac:dyDescent="0.25">
      <c r="A983" s="13" t="s">
        <v>2910</v>
      </c>
      <c r="B983" s="13" t="s">
        <v>2911</v>
      </c>
      <c r="C983" s="13" t="s">
        <v>2912</v>
      </c>
      <c r="E983" s="1">
        <f>IF(D983="F",0,IFERROR(IF(MATCH($B983,routes!A$2:A$398,0),1,0),0)+IFERROR(IF(MATCH($C983,routes!A$2:A$398,0),1,0),0))</f>
        <v>0</v>
      </c>
      <c r="F983" s="1">
        <f>IF(D983="F",IFERROR(IF(MATCH($C983,vracht!A$2:A$394,0),1,0),0),0)</f>
        <v>0</v>
      </c>
      <c r="G983" s="1">
        <f>F983+E983</f>
        <v>0</v>
      </c>
    </row>
    <row r="984" spans="1:7" x14ac:dyDescent="0.25">
      <c r="A984" s="13" t="s">
        <v>1393</v>
      </c>
      <c r="C984" s="13" t="s">
        <v>1394</v>
      </c>
      <c r="E984" s="1">
        <f>IF(D984="F",0,IFERROR(IF(MATCH($B984,routes!A$2:A$398,0),1,0),0)+IFERROR(IF(MATCH($C984,routes!A$2:A$398,0),1,0),0))</f>
        <v>0</v>
      </c>
      <c r="F984" s="1">
        <f>IF(D984="F",IFERROR(IF(MATCH($C984,vracht!A$2:A$394,0),1,0),0),0)</f>
        <v>0</v>
      </c>
      <c r="G984" s="1">
        <f>F984+E984</f>
        <v>0</v>
      </c>
    </row>
    <row r="985" spans="1:7" x14ac:dyDescent="0.25">
      <c r="A985" s="13" t="s">
        <v>1265</v>
      </c>
      <c r="B985" s="13" t="s">
        <v>1266</v>
      </c>
      <c r="C985" s="13" t="s">
        <v>1267</v>
      </c>
      <c r="E985" s="1">
        <f>IF(D985="F",0,IFERROR(IF(MATCH($B985,routes!A$2:A$398,0),1,0),0)+IFERROR(IF(MATCH($C985,routes!A$2:A$398,0),1,0),0))</f>
        <v>0</v>
      </c>
      <c r="F985" s="1">
        <f>IF(D985="F",IFERROR(IF(MATCH($C985,vracht!A$2:A$394,0),1,0),0),0)</f>
        <v>0</v>
      </c>
      <c r="G985" s="1">
        <f>F985+E985</f>
        <v>0</v>
      </c>
    </row>
    <row r="986" spans="1:7" x14ac:dyDescent="0.25">
      <c r="A986" s="13" t="s">
        <v>2913</v>
      </c>
      <c r="B986" s="13" t="s">
        <v>2914</v>
      </c>
      <c r="C986" s="13" t="s">
        <v>2915</v>
      </c>
      <c r="E986" s="1">
        <f>IF(D986="F",0,IFERROR(IF(MATCH($B986,routes!A$2:A$398,0),1,0),0)+IFERROR(IF(MATCH($C986,routes!A$2:A$398,0),1,0),0))</f>
        <v>0</v>
      </c>
      <c r="F986" s="1">
        <f>IF(D986="F",IFERROR(IF(MATCH($C986,vracht!A$2:A$394,0),1,0),0),0)</f>
        <v>0</v>
      </c>
      <c r="G986" s="1">
        <f>F986+E986</f>
        <v>0</v>
      </c>
    </row>
    <row r="987" spans="1:7" x14ac:dyDescent="0.25">
      <c r="A987" s="13" t="s">
        <v>3131</v>
      </c>
      <c r="C987" s="13" t="s">
        <v>3132</v>
      </c>
      <c r="E987" s="1">
        <f>IF(D987="F",0,IFERROR(IF(MATCH($B987,routes!A$2:A$398,0),1,0),0)+IFERROR(IF(MATCH($C987,routes!A$2:A$398,0),1,0),0))</f>
        <v>0</v>
      </c>
      <c r="F987" s="1">
        <f>IF(D987="F",IFERROR(IF(MATCH($C987,vracht!A$2:A$394,0),1,0),0),0)</f>
        <v>0</v>
      </c>
      <c r="G987" s="1">
        <f>F987+E987</f>
        <v>0</v>
      </c>
    </row>
    <row r="988" spans="1:7" x14ac:dyDescent="0.25">
      <c r="A988" s="13" t="s">
        <v>1604</v>
      </c>
      <c r="B988" s="13" t="s">
        <v>1625</v>
      </c>
      <c r="C988" s="13" t="s">
        <v>1626</v>
      </c>
      <c r="E988" s="1">
        <f>IF(D988="F",0,IFERROR(IF(MATCH($B988,routes!A$2:A$398,0),1,0),0)+IFERROR(IF(MATCH($C988,routes!A$2:A$398,0),1,0),0))</f>
        <v>0</v>
      </c>
      <c r="F988" s="1">
        <f>IF(D988="F",IFERROR(IF(MATCH($C988,vracht!A$2:A$394,0),1,0),0),0)</f>
        <v>0</v>
      </c>
      <c r="G988" s="1">
        <f>F988+E988</f>
        <v>0</v>
      </c>
    </row>
    <row r="989" spans="1:7" x14ac:dyDescent="0.25">
      <c r="A989" s="13" t="s">
        <v>2916</v>
      </c>
      <c r="B989" s="13" t="s">
        <v>376</v>
      </c>
      <c r="C989" s="13" t="s">
        <v>2917</v>
      </c>
      <c r="E989" s="1">
        <f>IF(D989="F",0,IFERROR(IF(MATCH($B989,routes!A$2:A$398,0),1,0),0)+IFERROR(IF(MATCH($C989,routes!A$2:A$398,0),1,0),0))</f>
        <v>1</v>
      </c>
      <c r="F989" s="1">
        <f>IF(D989="F",IFERROR(IF(MATCH($C989,vracht!A$2:A$394,0),1,0),0),0)</f>
        <v>0</v>
      </c>
      <c r="G989" s="1">
        <f>F989+E989</f>
        <v>1</v>
      </c>
    </row>
    <row r="990" spans="1:7" x14ac:dyDescent="0.25">
      <c r="A990" s="13" t="s">
        <v>2918</v>
      </c>
      <c r="B990" s="13" t="s">
        <v>439</v>
      </c>
      <c r="C990" s="13" t="s">
        <v>2919</v>
      </c>
      <c r="E990" s="1">
        <f>IF(D990="F",0,IFERROR(IF(MATCH($B990,routes!A$2:A$398,0),1,0),0)+IFERROR(IF(MATCH($C990,routes!A$2:A$398,0),1,0),0))</f>
        <v>1</v>
      </c>
      <c r="F990" s="1">
        <f>IF(D990="F",IFERROR(IF(MATCH($C990,vracht!A$2:A$394,0),1,0),0),0)</f>
        <v>0</v>
      </c>
      <c r="G990" s="1">
        <f>F990+E990</f>
        <v>1</v>
      </c>
    </row>
    <row r="991" spans="1:7" x14ac:dyDescent="0.25">
      <c r="A991" s="13" t="s">
        <v>2110</v>
      </c>
      <c r="B991" s="13" t="s">
        <v>2111</v>
      </c>
      <c r="C991" s="13" t="s">
        <v>2112</v>
      </c>
      <c r="E991" s="1">
        <f>IF(D991="F",0,IFERROR(IF(MATCH($B991,routes!A$2:A$398,0),1,0),0)+IFERROR(IF(MATCH($C991,routes!A$2:A$398,0),1,0),0))</f>
        <v>0</v>
      </c>
      <c r="F991" s="1">
        <f>IF(D991="F",IFERROR(IF(MATCH($C991,vracht!A$2:A$394,0),1,0),0),0)</f>
        <v>0</v>
      </c>
      <c r="G991" s="1">
        <f>F991+E991</f>
        <v>0</v>
      </c>
    </row>
    <row r="992" spans="1:7" x14ac:dyDescent="0.25">
      <c r="A992" s="13" t="s">
        <v>3527</v>
      </c>
      <c r="B992" s="13" t="s">
        <v>3142</v>
      </c>
      <c r="C992" s="13" t="s">
        <v>3528</v>
      </c>
      <c r="E992" s="1">
        <f>IF(D992="F",0,IFERROR(IF(MATCH($B992,routes!A$2:A$398,0),1,0),0)+IFERROR(IF(MATCH($C992,routes!A$2:A$398,0),1,0),0))</f>
        <v>0</v>
      </c>
      <c r="F992" s="1">
        <f>IF(D992="F",IFERROR(IF(MATCH($C992,vracht!A$2:A$394,0),1,0),0),0)</f>
        <v>0</v>
      </c>
      <c r="G992" s="1">
        <f>F992+E992</f>
        <v>0</v>
      </c>
    </row>
    <row r="993" spans="1:7" x14ac:dyDescent="0.25">
      <c r="A993" s="13" t="s">
        <v>2903</v>
      </c>
      <c r="B993" s="13" t="s">
        <v>2904</v>
      </c>
      <c r="C993" s="13" t="s">
        <v>2905</v>
      </c>
      <c r="E993" s="1">
        <f>IF(D993="F",0,IFERROR(IF(MATCH($B993,routes!A$2:A$398,0),1,0),0)+IFERROR(IF(MATCH($C993,routes!A$2:A$398,0),1,0),0))</f>
        <v>0</v>
      </c>
      <c r="F993" s="1">
        <f>IF(D993="F",IFERROR(IF(MATCH($C993,vracht!A$2:A$394,0),1,0),0),0)</f>
        <v>0</v>
      </c>
      <c r="G993" s="1">
        <f>F993+E993</f>
        <v>0</v>
      </c>
    </row>
    <row r="994" spans="1:7" x14ac:dyDescent="0.25">
      <c r="A994" s="13" t="s">
        <v>2920</v>
      </c>
      <c r="B994" s="13" t="s">
        <v>2921</v>
      </c>
      <c r="C994" s="13" t="s">
        <v>2922</v>
      </c>
      <c r="E994" s="1">
        <f>IF(D994="F",0,IFERROR(IF(MATCH($B994,routes!A$2:A$398,0),1,0),0)+IFERROR(IF(MATCH($C994,routes!A$2:A$398,0),1,0),0))</f>
        <v>0</v>
      </c>
      <c r="F994" s="1">
        <f>IF(D994="F",IFERROR(IF(MATCH($C994,vracht!A$2:A$394,0),1,0),0),0)</f>
        <v>0</v>
      </c>
      <c r="G994" s="1">
        <f>F994+E994</f>
        <v>0</v>
      </c>
    </row>
    <row r="995" spans="1:7" x14ac:dyDescent="0.25">
      <c r="A995" s="13" t="s">
        <v>2970</v>
      </c>
      <c r="B995" s="13" t="s">
        <v>443</v>
      </c>
      <c r="C995" s="13" t="s">
        <v>2971</v>
      </c>
      <c r="E995" s="1">
        <f>IF(D995="F",0,IFERROR(IF(MATCH($B995,routes!A$2:A$398,0),1,0),0)+IFERROR(IF(MATCH($C995,routes!A$2:A$398,0),1,0),0))</f>
        <v>0</v>
      </c>
      <c r="F995" s="1">
        <f>IF(D995="F",IFERROR(IF(MATCH($C995,vracht!A$2:A$394,0),1,0),0),0)</f>
        <v>0</v>
      </c>
      <c r="G995" s="1">
        <f>F995+E995</f>
        <v>0</v>
      </c>
    </row>
    <row r="996" spans="1:7" x14ac:dyDescent="0.25">
      <c r="A996" s="13" t="s">
        <v>467</v>
      </c>
      <c r="B996" s="13" t="s">
        <v>2923</v>
      </c>
      <c r="C996" s="13" t="s">
        <v>2924</v>
      </c>
      <c r="E996" s="1">
        <f>IF(D996="F",0,IFERROR(IF(MATCH($B996,routes!A$2:A$398,0),1,0),0)+IFERROR(IF(MATCH($C996,routes!A$2:A$398,0),1,0),0))</f>
        <v>0</v>
      </c>
      <c r="F996" s="1">
        <f>IF(D996="F",IFERROR(IF(MATCH($C996,vracht!A$2:A$394,0),1,0),0),0)</f>
        <v>0</v>
      </c>
      <c r="G996" s="1">
        <f>F996+E996</f>
        <v>0</v>
      </c>
    </row>
    <row r="997" spans="1:7" x14ac:dyDescent="0.25">
      <c r="A997" s="13" t="s">
        <v>467</v>
      </c>
      <c r="B997" s="13" t="s">
        <v>466</v>
      </c>
      <c r="C997" s="13" t="s">
        <v>2925</v>
      </c>
      <c r="E997" s="1">
        <f>IF(D997="F",0,IFERROR(IF(MATCH($B997,routes!A$2:A$398,0),1,0),0)+IFERROR(IF(MATCH($C997,routes!A$2:A$398,0),1,0),0))</f>
        <v>1</v>
      </c>
      <c r="F997" s="1">
        <f>IF(D997="F",IFERROR(IF(MATCH($C997,vracht!A$2:A$394,0),1,0),0),0)</f>
        <v>0</v>
      </c>
      <c r="G997" s="1">
        <f>F997+E997</f>
        <v>1</v>
      </c>
    </row>
    <row r="998" spans="1:7" x14ac:dyDescent="0.25">
      <c r="A998" s="13" t="s">
        <v>3368</v>
      </c>
      <c r="C998" s="13" t="s">
        <v>3369</v>
      </c>
      <c r="E998" s="1">
        <f>IF(D998="F",0,IFERROR(IF(MATCH($B998,routes!A$2:A$398,0),1,0),0)+IFERROR(IF(MATCH($C998,routes!A$2:A$398,0),1,0),0))</f>
        <v>0</v>
      </c>
      <c r="F998" s="1">
        <f>IF(D998="F",IFERROR(IF(MATCH($C998,vracht!A$2:A$394,0),1,0),0),0)</f>
        <v>0</v>
      </c>
      <c r="G998" s="1">
        <f>F998+E998</f>
        <v>0</v>
      </c>
    </row>
    <row r="999" spans="1:7" x14ac:dyDescent="0.25">
      <c r="A999" s="13" t="s">
        <v>484</v>
      </c>
      <c r="B999" s="13" t="s">
        <v>499</v>
      </c>
      <c r="C999" s="13" t="s">
        <v>1628</v>
      </c>
      <c r="E999" s="1">
        <f>IF(D999="F",0,IFERROR(IF(MATCH($B999,routes!A$2:A$398,0),1,0),0)+IFERROR(IF(MATCH($C999,routes!A$2:A$398,0),1,0),0))</f>
        <v>1</v>
      </c>
      <c r="F999" s="1">
        <f>IF(D999="F",IFERROR(IF(MATCH($C999,vracht!A$2:A$394,0),1,0),0),0)</f>
        <v>0</v>
      </c>
      <c r="G999" s="1">
        <f>F999+E999</f>
        <v>1</v>
      </c>
    </row>
    <row r="1000" spans="1:7" x14ac:dyDescent="0.25">
      <c r="A1000" s="13" t="s">
        <v>2562</v>
      </c>
      <c r="C1000" s="13" t="s">
        <v>2563</v>
      </c>
      <c r="E1000" s="1">
        <f>IF(D1000="F",0,IFERROR(IF(MATCH($B1000,routes!A$2:A$398,0),1,0),0)+IFERROR(IF(MATCH($C1000,routes!A$2:A$398,0),1,0),0))</f>
        <v>0</v>
      </c>
      <c r="F1000" s="1">
        <f>IF(D1000="F",IFERROR(IF(MATCH($C1000,vracht!A$2:A$394,0),1,0),0),0)</f>
        <v>0</v>
      </c>
      <c r="G1000" s="1">
        <f>F1000+E1000</f>
        <v>0</v>
      </c>
    </row>
    <row r="1001" spans="1:7" x14ac:dyDescent="0.25">
      <c r="A1001" s="13" t="s">
        <v>2928</v>
      </c>
      <c r="C1001" s="13" t="s">
        <v>2929</v>
      </c>
      <c r="E1001" s="1">
        <f>IF(D1001="F",0,IFERROR(IF(MATCH($B1001,routes!A$2:A$398,0),1,0),0)+IFERROR(IF(MATCH($C1001,routes!A$2:A$398,0),1,0),0))</f>
        <v>0</v>
      </c>
      <c r="F1001" s="1">
        <f>IF(D1001="F",IFERROR(IF(MATCH($C1001,vracht!A$2:A$394,0),1,0),0),0)</f>
        <v>0</v>
      </c>
      <c r="G1001" s="1">
        <f>F1001+E1001</f>
        <v>0</v>
      </c>
    </row>
    <row r="1002" spans="1:7" x14ac:dyDescent="0.25">
      <c r="A1002" s="13" t="s">
        <v>2930</v>
      </c>
      <c r="B1002" s="13" t="s">
        <v>2931</v>
      </c>
      <c r="C1002" s="13" t="s">
        <v>2932</v>
      </c>
      <c r="E1002" s="1">
        <f>IF(D1002="F",0,IFERROR(IF(MATCH($B1002,routes!A$2:A$398,0),1,0),0)+IFERROR(IF(MATCH($C1002,routes!A$2:A$398,0),1,0),0))</f>
        <v>0</v>
      </c>
      <c r="F1002" s="1">
        <f>IF(D1002="F",IFERROR(IF(MATCH($C1002,vracht!A$2:A$394,0),1,0),0),0)</f>
        <v>0</v>
      </c>
      <c r="G1002" s="1">
        <f>F1002+E1002</f>
        <v>0</v>
      </c>
    </row>
    <row r="1003" spans="1:7" x14ac:dyDescent="0.25">
      <c r="A1003" s="13" t="s">
        <v>2933</v>
      </c>
      <c r="B1003" s="13" t="s">
        <v>1274</v>
      </c>
      <c r="C1003" s="13" t="s">
        <v>2932</v>
      </c>
      <c r="E1003" s="1">
        <f>IF(D1003="F",0,IFERROR(IF(MATCH($B1003,routes!A$2:A$398,0),1,0),0)+IFERROR(IF(MATCH($C1003,routes!A$2:A$398,0),1,0),0))</f>
        <v>0</v>
      </c>
      <c r="F1003" s="1">
        <f>IF(D1003="F",IFERROR(IF(MATCH($C1003,vracht!A$2:A$394,0),1,0),0),0)</f>
        <v>0</v>
      </c>
      <c r="G1003" s="1">
        <f>F1003+E1003</f>
        <v>0</v>
      </c>
    </row>
    <row r="1004" spans="1:7" x14ac:dyDescent="0.25">
      <c r="A1004" s="13" t="s">
        <v>2083</v>
      </c>
      <c r="B1004" s="13" t="s">
        <v>410</v>
      </c>
      <c r="C1004" s="13" t="s">
        <v>2084</v>
      </c>
      <c r="E1004" s="1">
        <f>IF(D1004="F",0,IFERROR(IF(MATCH($B1004,routes!A$2:A$398,0),1,0),0)+IFERROR(IF(MATCH($C1004,routes!A$2:A$398,0),1,0),0))</f>
        <v>0</v>
      </c>
      <c r="F1004" s="1">
        <f>IF(D1004="F",IFERROR(IF(MATCH($C1004,vracht!A$2:A$394,0),1,0),0),0)</f>
        <v>0</v>
      </c>
      <c r="G1004" s="1">
        <f>F1004+E1004</f>
        <v>0</v>
      </c>
    </row>
    <row r="1005" spans="1:7" x14ac:dyDescent="0.25">
      <c r="A1005" s="13" t="s">
        <v>2934</v>
      </c>
      <c r="B1005" s="13" t="s">
        <v>981</v>
      </c>
      <c r="C1005" s="13" t="s">
        <v>2935</v>
      </c>
      <c r="E1005" s="1">
        <f>IF(D1005="F",0,IFERROR(IF(MATCH($B1005,routes!A$2:A$398,0),1,0),0)+IFERROR(IF(MATCH($C1005,routes!A$2:A$398,0),1,0),0))</f>
        <v>0</v>
      </c>
      <c r="F1005" s="1">
        <f>IF(D1005="F",IFERROR(IF(MATCH($C1005,vracht!A$2:A$394,0),1,0),0),0)</f>
        <v>0</v>
      </c>
      <c r="G1005" s="1">
        <f>F1005+E1005</f>
        <v>0</v>
      </c>
    </row>
    <row r="1006" spans="1:7" x14ac:dyDescent="0.25">
      <c r="A1006" s="13" t="s">
        <v>3548</v>
      </c>
      <c r="B1006" s="13" t="s">
        <v>2955</v>
      </c>
      <c r="C1006" s="13" t="s">
        <v>3549</v>
      </c>
      <c r="E1006" s="1">
        <f>IF(D1006="F",0,IFERROR(IF(MATCH($B1006,routes!A$2:A$398,0),1,0),0)+IFERROR(IF(MATCH($C1006,routes!A$2:A$398,0),1,0),0))</f>
        <v>0</v>
      </c>
      <c r="F1006" s="1">
        <f>IF(D1006="F",IFERROR(IF(MATCH($C1006,vracht!A$2:A$394,0),1,0),0),0)</f>
        <v>0</v>
      </c>
      <c r="G1006" s="1">
        <f>F1006+E1006</f>
        <v>0</v>
      </c>
    </row>
    <row r="1007" spans="1:7" x14ac:dyDescent="0.25">
      <c r="A1007" s="13" t="s">
        <v>2936</v>
      </c>
      <c r="C1007" s="13" t="s">
        <v>2937</v>
      </c>
      <c r="D1007" s="13"/>
      <c r="E1007" s="1">
        <f>IF(D1007="F",0,IFERROR(IF(MATCH($B1007,routes!A$2:A$398,0),1,0),0)+IFERROR(IF(MATCH($C1007,routes!A$2:A$398,0),1,0),0))</f>
        <v>0</v>
      </c>
      <c r="F1007" s="1">
        <f>IF(D1007="F",IFERROR(IF(MATCH($C1007,vracht!A$2:A$394,0),1,0),0),0)</f>
        <v>0</v>
      </c>
      <c r="G1007" s="1">
        <f>F1007+E1007</f>
        <v>0</v>
      </c>
    </row>
    <row r="1008" spans="1:7" x14ac:dyDescent="0.25">
      <c r="A1008" s="13" t="s">
        <v>3529</v>
      </c>
      <c r="B1008" s="13" t="s">
        <v>1668</v>
      </c>
      <c r="C1008" s="13" t="s">
        <v>3530</v>
      </c>
      <c r="E1008" s="1">
        <f>IF(D1008="F",0,IFERROR(IF(MATCH($B1008,routes!A$2:A$398,0),1,0),0)+IFERROR(IF(MATCH($C1008,routes!A$2:A$398,0),1,0),0))</f>
        <v>0</v>
      </c>
      <c r="F1008" s="1">
        <f>IF(D1008="F",IFERROR(IF(MATCH($C1008,vracht!A$2:A$394,0),1,0),0),0)</f>
        <v>0</v>
      </c>
      <c r="G1008" s="1">
        <f>F1008+E1008</f>
        <v>0</v>
      </c>
    </row>
    <row r="1009" spans="1:7" x14ac:dyDescent="0.25">
      <c r="A1009" s="13" t="s">
        <v>1233</v>
      </c>
      <c r="B1009" s="13" t="s">
        <v>982</v>
      </c>
      <c r="C1009" s="13" t="s">
        <v>1234</v>
      </c>
      <c r="E1009" s="1">
        <f>IF(D1009="F",0,IFERROR(IF(MATCH($B1009,routes!A$2:A$398,0),1,0),0)+IFERROR(IF(MATCH($C1009,routes!A$2:A$398,0),1,0),0))</f>
        <v>0</v>
      </c>
      <c r="F1009" s="1">
        <f>IF(D1009="F",IFERROR(IF(MATCH($C1009,vracht!A$2:A$394,0),1,0),0),0)</f>
        <v>0</v>
      </c>
      <c r="G1009" s="1">
        <f>F1009+E1009</f>
        <v>0</v>
      </c>
    </row>
    <row r="1010" spans="1:7" x14ac:dyDescent="0.25">
      <c r="A1010" s="13" t="s">
        <v>2941</v>
      </c>
      <c r="B1010" s="13" t="s">
        <v>386</v>
      </c>
      <c r="C1010" s="13" t="s">
        <v>2942</v>
      </c>
      <c r="E1010" s="1">
        <f>IF(D1010="F",0,IFERROR(IF(MATCH($B1010,routes!A$2:A$398,0),1,0),0)+IFERROR(IF(MATCH($C1010,routes!A$2:A$398,0),1,0),0))</f>
        <v>1</v>
      </c>
      <c r="F1010" s="1">
        <f>IF(D1010="F",IFERROR(IF(MATCH($C1010,vracht!A$2:A$394,0),1,0),0),0)</f>
        <v>0</v>
      </c>
      <c r="G1010" s="1">
        <f>F1010+E1010</f>
        <v>1</v>
      </c>
    </row>
    <row r="1011" spans="1:7" x14ac:dyDescent="0.25">
      <c r="A1011" s="13" t="s">
        <v>4418</v>
      </c>
      <c r="B1011" s="13" t="s">
        <v>386</v>
      </c>
      <c r="C1011" s="13" t="s">
        <v>2942</v>
      </c>
      <c r="D1011" s="13" t="s">
        <v>4417</v>
      </c>
      <c r="E1011" s="1">
        <f>IF(D1011="F",0,IFERROR(IF(MATCH($B1011,routes!A$2:A$398,0),1,0),0)+IFERROR(IF(MATCH($C1011,routes!A$2:A$398,0),1,0),0))</f>
        <v>0</v>
      </c>
      <c r="F1011" s="1">
        <f>IF(D1011="F",IFERROR(IF(MATCH($C1011,vracht!A$2:A$394,0),1,0),0),0)</f>
        <v>1</v>
      </c>
      <c r="G1011" s="1">
        <f>F1011+E1011</f>
        <v>1</v>
      </c>
    </row>
    <row r="1012" spans="1:7" x14ac:dyDescent="0.25">
      <c r="A1012" s="13" t="s">
        <v>3005</v>
      </c>
      <c r="B1012" s="13" t="s">
        <v>3006</v>
      </c>
      <c r="C1012" s="13" t="s">
        <v>3007</v>
      </c>
      <c r="E1012" s="1">
        <f>IF(D1012="F",0,IFERROR(IF(MATCH($B1012,routes!A$2:A$398,0),1,0),0)+IFERROR(IF(MATCH($C1012,routes!A$2:A$398,0),1,0),0))</f>
        <v>0</v>
      </c>
      <c r="F1012" s="1">
        <f>IF(D1012="F",IFERROR(IF(MATCH($C1012,vracht!A$2:A$394,0),1,0),0),0)</f>
        <v>0</v>
      </c>
      <c r="G1012" s="1">
        <f>F1012+E1012</f>
        <v>0</v>
      </c>
    </row>
    <row r="1013" spans="1:7" x14ac:dyDescent="0.25">
      <c r="A1013" s="13" t="s">
        <v>2943</v>
      </c>
      <c r="C1013" s="13" t="s">
        <v>2944</v>
      </c>
      <c r="E1013" s="1">
        <f>IF(D1013="F",0,IFERROR(IF(MATCH($B1013,routes!A$2:A$398,0),1,0),0)+IFERROR(IF(MATCH($C1013,routes!A$2:A$398,0),1,0),0))</f>
        <v>0</v>
      </c>
      <c r="F1013" s="1">
        <f>IF(D1013="F",IFERROR(IF(MATCH($C1013,vracht!A$2:A$394,0),1,0),0),0)</f>
        <v>0</v>
      </c>
      <c r="G1013" s="1">
        <f>F1013+E1013</f>
        <v>0</v>
      </c>
    </row>
    <row r="1014" spans="1:7" x14ac:dyDescent="0.25">
      <c r="A1014" s="13" t="s">
        <v>3819</v>
      </c>
      <c r="B1014" s="13" t="s">
        <v>1087</v>
      </c>
      <c r="C1014" s="13" t="s">
        <v>3820</v>
      </c>
      <c r="E1014" s="1">
        <f>IF(D1014="F",0,IFERROR(IF(MATCH($B1014,routes!A$2:A$398,0),1,0),0)+IFERROR(IF(MATCH($C1014,routes!A$2:A$398,0),1,0),0))</f>
        <v>0</v>
      </c>
      <c r="F1014" s="1">
        <f>IF(D1014="F",IFERROR(IF(MATCH($C1014,vracht!A$2:A$394,0),1,0),0),0)</f>
        <v>0</v>
      </c>
      <c r="G1014" s="1">
        <f>F1014+E1014</f>
        <v>0</v>
      </c>
    </row>
    <row r="1015" spans="1:7" x14ac:dyDescent="0.25">
      <c r="A1015" s="13" t="s">
        <v>2945</v>
      </c>
      <c r="B1015" s="13" t="s">
        <v>2946</v>
      </c>
      <c r="C1015" s="13" t="s">
        <v>2947</v>
      </c>
      <c r="E1015" s="1">
        <f>IF(D1015="F",0,IFERROR(IF(MATCH($B1015,routes!A$2:A$398,0),1,0),0)+IFERROR(IF(MATCH($C1015,routes!A$2:A$398,0),1,0),0))</f>
        <v>0</v>
      </c>
      <c r="F1015" s="1">
        <f>IF(D1015="F",IFERROR(IF(MATCH($C1015,vracht!A$2:A$394,0),1,0),0),0)</f>
        <v>0</v>
      </c>
      <c r="G1015" s="1">
        <f>F1015+E1015</f>
        <v>0</v>
      </c>
    </row>
    <row r="1016" spans="1:7" x14ac:dyDescent="0.25">
      <c r="A1016" s="13" t="s">
        <v>3905</v>
      </c>
      <c r="C1016" s="13" t="s">
        <v>3906</v>
      </c>
      <c r="E1016" s="1">
        <f>IF(D1016="F",0,IFERROR(IF(MATCH($B1016,routes!A$2:A$398,0),1,0),0)+IFERROR(IF(MATCH($C1016,routes!A$2:A$398,0),1,0),0))</f>
        <v>0</v>
      </c>
      <c r="F1016" s="1">
        <f>IF(D1016="F",IFERROR(IF(MATCH($C1016,vracht!A$2:A$394,0),1,0),0),0)</f>
        <v>0</v>
      </c>
      <c r="G1016" s="1">
        <f>F1016+E1016</f>
        <v>0</v>
      </c>
    </row>
    <row r="1017" spans="1:7" x14ac:dyDescent="0.25">
      <c r="A1017" s="13" t="s">
        <v>2948</v>
      </c>
      <c r="C1017" s="13" t="s">
        <v>2949</v>
      </c>
      <c r="E1017" s="1">
        <f>IF(D1017="F",0,IFERROR(IF(MATCH($B1017,routes!A$2:A$398,0),1,0),0)+IFERROR(IF(MATCH($C1017,routes!A$2:A$398,0),1,0),0))</f>
        <v>0</v>
      </c>
      <c r="F1017" s="1">
        <f>IF(D1017="F",IFERROR(IF(MATCH($C1017,vracht!A$2:A$394,0),1,0),0),0)</f>
        <v>0</v>
      </c>
      <c r="G1017" s="1">
        <f>F1017+E1017</f>
        <v>0</v>
      </c>
    </row>
    <row r="1018" spans="1:7" x14ac:dyDescent="0.25">
      <c r="A1018" s="13" t="s">
        <v>2950</v>
      </c>
      <c r="B1018" s="13" t="s">
        <v>1307</v>
      </c>
      <c r="C1018" s="13" t="s">
        <v>2951</v>
      </c>
      <c r="E1018" s="1">
        <f>IF(D1018="F",0,IFERROR(IF(MATCH($B1018,routes!A$2:A$398,0),1,0),0)+IFERROR(IF(MATCH($C1018,routes!A$2:A$398,0),1,0),0))</f>
        <v>0</v>
      </c>
      <c r="F1018" s="1">
        <f>IF(D1018="F",IFERROR(IF(MATCH($C1018,vracht!A$2:A$394,0),1,0),0),0)</f>
        <v>0</v>
      </c>
      <c r="G1018" s="1">
        <f>F1018+E1018</f>
        <v>0</v>
      </c>
    </row>
    <row r="1019" spans="1:7" x14ac:dyDescent="0.25">
      <c r="A1019" s="13" t="s">
        <v>2965</v>
      </c>
      <c r="B1019" s="13" t="s">
        <v>2966</v>
      </c>
      <c r="C1019" s="13" t="s">
        <v>2967</v>
      </c>
      <c r="E1019" s="1">
        <f>IF(D1019="F",0,IFERROR(IF(MATCH($B1019,routes!A$2:A$398,0),1,0),0)+IFERROR(IF(MATCH($C1019,routes!A$2:A$398,0),1,0),0))</f>
        <v>0</v>
      </c>
      <c r="F1019" s="1">
        <f>IF(D1019="F",IFERROR(IF(MATCH($C1019,vracht!A$2:A$394,0),1,0),0),0)</f>
        <v>0</v>
      </c>
      <c r="G1019" s="1">
        <f>F1019+E1019</f>
        <v>0</v>
      </c>
    </row>
    <row r="1020" spans="1:7" x14ac:dyDescent="0.25">
      <c r="A1020" s="13" t="s">
        <v>2952</v>
      </c>
      <c r="B1020" s="13" t="s">
        <v>2953</v>
      </c>
      <c r="C1020" s="13" t="s">
        <v>2954</v>
      </c>
      <c r="E1020" s="1">
        <f>IF(D1020="F",0,IFERROR(IF(MATCH($B1020,routes!A$2:A$398,0),1,0),0)+IFERROR(IF(MATCH($C1020,routes!A$2:A$398,0),1,0),0))</f>
        <v>0</v>
      </c>
      <c r="F1020" s="1">
        <f>IF(D1020="F",IFERROR(IF(MATCH($C1020,vracht!A$2:A$394,0),1,0),0),0)</f>
        <v>0</v>
      </c>
      <c r="G1020" s="1">
        <f>F1020+E1020</f>
        <v>0</v>
      </c>
    </row>
    <row r="1021" spans="1:7" x14ac:dyDescent="0.25">
      <c r="A1021" s="13" t="s">
        <v>3928</v>
      </c>
      <c r="C1021" s="13" t="s">
        <v>3929</v>
      </c>
      <c r="E1021" s="1">
        <f>IF(D1021="F",0,IFERROR(IF(MATCH($B1021,routes!A$2:A$398,0),1,0),0)+IFERROR(IF(MATCH($C1021,routes!A$2:A$398,0),1,0),0))</f>
        <v>0</v>
      </c>
      <c r="F1021" s="1">
        <f>IF(D1021="F",IFERROR(IF(MATCH($C1021,vracht!A$2:A$394,0),1,0),0),0)</f>
        <v>0</v>
      </c>
      <c r="G1021" s="1">
        <f>F1021+E1021</f>
        <v>0</v>
      </c>
    </row>
    <row r="1022" spans="1:7" x14ac:dyDescent="0.25">
      <c r="A1022" s="13" t="s">
        <v>1629</v>
      </c>
      <c r="B1022" s="13" t="s">
        <v>1630</v>
      </c>
      <c r="C1022" s="13" t="s">
        <v>1631</v>
      </c>
      <c r="E1022" s="1">
        <f>IF(D1022="F",0,IFERROR(IF(MATCH($B1022,routes!A$2:A$398,0),1,0),0)+IFERROR(IF(MATCH($C1022,routes!A$2:A$398,0),1,0),0))</f>
        <v>0</v>
      </c>
      <c r="F1022" s="1">
        <f>IF(D1022="F",IFERROR(IF(MATCH($C1022,vracht!A$2:A$394,0),1,0),0),0)</f>
        <v>0</v>
      </c>
      <c r="G1022" s="1">
        <f>F1022+E1022</f>
        <v>0</v>
      </c>
    </row>
    <row r="1023" spans="1:7" x14ac:dyDescent="0.25">
      <c r="A1023" s="13" t="s">
        <v>2956</v>
      </c>
      <c r="B1023" s="13" t="s">
        <v>2957</v>
      </c>
      <c r="C1023" s="13" t="s">
        <v>2958</v>
      </c>
      <c r="E1023" s="1">
        <f>IF(D1023="F",0,IFERROR(IF(MATCH($B1023,routes!A$2:A$398,0),1,0),0)+IFERROR(IF(MATCH($C1023,routes!A$2:A$398,0),1,0),0))</f>
        <v>0</v>
      </c>
      <c r="F1023" s="1">
        <f>IF(D1023="F",IFERROR(IF(MATCH($C1023,vracht!A$2:A$394,0),1,0),0),0)</f>
        <v>0</v>
      </c>
      <c r="G1023" s="1">
        <f>F1023+E1023</f>
        <v>0</v>
      </c>
    </row>
    <row r="1024" spans="1:7" x14ac:dyDescent="0.25">
      <c r="A1024" s="13" t="s">
        <v>2959</v>
      </c>
      <c r="B1024" s="13" t="s">
        <v>2960</v>
      </c>
      <c r="C1024" s="13" t="s">
        <v>2961</v>
      </c>
      <c r="E1024" s="1">
        <f>IF(D1024="F",0,IFERROR(IF(MATCH($B1024,routes!A$2:A$398,0),1,0),0)+IFERROR(IF(MATCH($C1024,routes!A$2:A$398,0),1,0),0))</f>
        <v>0</v>
      </c>
      <c r="F1024" s="1">
        <f>IF(D1024="F",IFERROR(IF(MATCH($C1024,vracht!A$2:A$394,0),1,0),0),0)</f>
        <v>0</v>
      </c>
      <c r="G1024" s="1">
        <f>F1024+E1024</f>
        <v>0</v>
      </c>
    </row>
    <row r="1025" spans="1:7" x14ac:dyDescent="0.25">
      <c r="A1025" s="13" t="s">
        <v>3578</v>
      </c>
      <c r="B1025" s="13" t="s">
        <v>2983</v>
      </c>
      <c r="C1025" s="13" t="s">
        <v>3579</v>
      </c>
      <c r="E1025" s="1">
        <f>IF(D1025="F",0,IFERROR(IF(MATCH($B1025,routes!A$2:A$398,0),1,0),0)+IFERROR(IF(MATCH($C1025,routes!A$2:A$398,0),1,0),0))</f>
        <v>0</v>
      </c>
      <c r="F1025" s="1">
        <f>IF(D1025="F",IFERROR(IF(MATCH($C1025,vracht!A$2:A$394,0),1,0),0),0)</f>
        <v>0</v>
      </c>
      <c r="G1025" s="1">
        <f>F1025+E1025</f>
        <v>0</v>
      </c>
    </row>
    <row r="1026" spans="1:7" x14ac:dyDescent="0.25">
      <c r="A1026" s="13" t="s">
        <v>2962</v>
      </c>
      <c r="B1026" s="13" t="s">
        <v>2963</v>
      </c>
      <c r="C1026" s="13" t="s">
        <v>2964</v>
      </c>
      <c r="E1026" s="1">
        <f>IF(D1026="F",0,IFERROR(IF(MATCH($B1026,routes!A$2:A$398,0),1,0),0)+IFERROR(IF(MATCH($C1026,routes!A$2:A$398,0),1,0),0))</f>
        <v>0</v>
      </c>
      <c r="F1026" s="1">
        <f>IF(D1026="F",IFERROR(IF(MATCH($C1026,vracht!A$2:A$394,0),1,0),0),0)</f>
        <v>0</v>
      </c>
      <c r="G1026" s="1">
        <f>F1026+E1026</f>
        <v>0</v>
      </c>
    </row>
    <row r="1027" spans="1:7" x14ac:dyDescent="0.25">
      <c r="A1027" s="13" t="s">
        <v>2968</v>
      </c>
      <c r="B1027" s="13" t="s">
        <v>371</v>
      </c>
      <c r="C1027" s="13" t="s">
        <v>2969</v>
      </c>
      <c r="E1027" s="1">
        <f>IF(D1027="F",0,IFERROR(IF(MATCH($B1027,routes!A$2:A$398,0),1,0),0)+IFERROR(IF(MATCH($C1027,routes!A$2:A$398,0),1,0),0))</f>
        <v>1</v>
      </c>
      <c r="F1027" s="1">
        <f>IF(D1027="F",IFERROR(IF(MATCH($C1027,vracht!A$2:A$394,0),1,0),0),0)</f>
        <v>0</v>
      </c>
      <c r="G1027" s="1">
        <f>F1027+E1027</f>
        <v>1</v>
      </c>
    </row>
    <row r="1028" spans="1:7" x14ac:dyDescent="0.25">
      <c r="A1028" s="13" t="s">
        <v>3375</v>
      </c>
      <c r="C1028" s="13" t="s">
        <v>3376</v>
      </c>
      <c r="E1028" s="1">
        <f>IF(D1028="F",0,IFERROR(IF(MATCH($B1028,routes!A$2:A$398,0),1,0),0)+IFERROR(IF(MATCH($C1028,routes!A$2:A$398,0),1,0),0))</f>
        <v>0</v>
      </c>
      <c r="F1028" s="1">
        <f>IF(D1028="F",IFERROR(IF(MATCH($C1028,vracht!A$2:A$394,0),1,0),0),0)</f>
        <v>0</v>
      </c>
      <c r="G1028" s="1">
        <f>F1028+E1028</f>
        <v>0</v>
      </c>
    </row>
    <row r="1029" spans="1:7" x14ac:dyDescent="0.25">
      <c r="A1029" s="13" t="s">
        <v>1633</v>
      </c>
      <c r="B1029" s="13" t="s">
        <v>270</v>
      </c>
      <c r="C1029" s="13" t="s">
        <v>1634</v>
      </c>
      <c r="E1029" s="1">
        <f>IF(D1029="F",0,IFERROR(IF(MATCH($B1029,routes!A$2:A$398,0),1,0),0)+IFERROR(IF(MATCH($C1029,routes!A$2:A$398,0),1,0),0))</f>
        <v>0</v>
      </c>
      <c r="F1029" s="1">
        <f>IF(D1029="F",IFERROR(IF(MATCH($C1029,vracht!A$2:A$394,0),1,0),0),0)</f>
        <v>0</v>
      </c>
      <c r="G1029" s="1">
        <f>F1029+E1029</f>
        <v>0</v>
      </c>
    </row>
    <row r="1030" spans="1:7" x14ac:dyDescent="0.25">
      <c r="A1030" s="13" t="s">
        <v>1635</v>
      </c>
      <c r="B1030" s="13" t="s">
        <v>401</v>
      </c>
      <c r="C1030" s="13" t="s">
        <v>1636</v>
      </c>
      <c r="E1030" s="1">
        <f>IF(D1030="F",0,IFERROR(IF(MATCH($B1030,routes!A$2:A$398,0),1,0),0)+IFERROR(IF(MATCH($C1030,routes!A$2:A$398,0),1,0),0))</f>
        <v>1</v>
      </c>
      <c r="F1030" s="1">
        <f>IF(D1030="F",IFERROR(IF(MATCH($C1030,vracht!A$2:A$394,0),1,0),0),0)</f>
        <v>0</v>
      </c>
      <c r="G1030" s="1">
        <f>F1030+E1030</f>
        <v>1</v>
      </c>
    </row>
    <row r="1031" spans="1:7" x14ac:dyDescent="0.25">
      <c r="A1031" s="13" t="s">
        <v>2975</v>
      </c>
      <c r="B1031" s="13" t="s">
        <v>1004</v>
      </c>
      <c r="C1031" s="13" t="s">
        <v>2976</v>
      </c>
      <c r="E1031" s="1">
        <f>IF(D1031="F",0,IFERROR(IF(MATCH($B1031,routes!A$2:A$398,0),1,0),0)+IFERROR(IF(MATCH($C1031,routes!A$2:A$398,0),1,0),0))</f>
        <v>0</v>
      </c>
      <c r="F1031" s="1">
        <f>IF(D1031="F",IFERROR(IF(MATCH($C1031,vracht!A$2:A$394,0),1,0),0),0)</f>
        <v>0</v>
      </c>
      <c r="G1031" s="1">
        <f>F1031+E1031</f>
        <v>0</v>
      </c>
    </row>
    <row r="1032" spans="1:7" x14ac:dyDescent="0.25">
      <c r="A1032" s="13" t="s">
        <v>3879</v>
      </c>
      <c r="C1032" s="13" t="s">
        <v>3880</v>
      </c>
      <c r="E1032" s="1">
        <f>IF(D1032="F",0,IFERROR(IF(MATCH($B1032,routes!A$2:A$398,0),1,0),0)+IFERROR(IF(MATCH($C1032,routes!A$2:A$398,0),1,0),0))</f>
        <v>0</v>
      </c>
      <c r="F1032" s="1">
        <f>IF(D1032="F",IFERROR(IF(MATCH($C1032,vracht!A$2:A$394,0),1,0),0),0)</f>
        <v>0</v>
      </c>
      <c r="G1032" s="1">
        <f>F1032+E1032</f>
        <v>0</v>
      </c>
    </row>
    <row r="1033" spans="1:7" x14ac:dyDescent="0.25">
      <c r="A1033" s="13" t="s">
        <v>2977</v>
      </c>
      <c r="B1033" s="13" t="s">
        <v>2978</v>
      </c>
      <c r="C1033" s="13" t="s">
        <v>2979</v>
      </c>
      <c r="E1033" s="1">
        <f>IF(D1033="F",0,IFERROR(IF(MATCH($B1033,routes!A$2:A$398,0),1,0),0)+IFERROR(IF(MATCH($C1033,routes!A$2:A$398,0),1,0),0))</f>
        <v>0</v>
      </c>
      <c r="F1033" s="1">
        <f>IF(D1033="F",IFERROR(IF(MATCH($C1033,vracht!A$2:A$394,0),1,0),0),0)</f>
        <v>0</v>
      </c>
      <c r="G1033" s="1">
        <f>F1033+E1033</f>
        <v>0</v>
      </c>
    </row>
    <row r="1034" spans="1:7" x14ac:dyDescent="0.25">
      <c r="A1034" s="13" t="s">
        <v>2980</v>
      </c>
      <c r="B1034" s="13" t="s">
        <v>1002</v>
      </c>
      <c r="C1034" s="13" t="s">
        <v>2981</v>
      </c>
      <c r="E1034" s="1">
        <f>IF(D1034="F",0,IFERROR(IF(MATCH($B1034,routes!A$2:A$398,0),1,0),0)+IFERROR(IF(MATCH($C1034,routes!A$2:A$398,0),1,0),0))</f>
        <v>0</v>
      </c>
      <c r="F1034" s="1">
        <f>IF(D1034="F",IFERROR(IF(MATCH($C1034,vracht!A$2:A$394,0),1,0),0),0)</f>
        <v>0</v>
      </c>
      <c r="G1034" s="1">
        <f>F1034+E1034</f>
        <v>0</v>
      </c>
    </row>
    <row r="1035" spans="1:7" x14ac:dyDescent="0.25">
      <c r="A1035" s="13" t="s">
        <v>1367</v>
      </c>
      <c r="C1035" s="13" t="s">
        <v>1368</v>
      </c>
      <c r="E1035" s="1">
        <f>IF(D1035="F",0,IFERROR(IF(MATCH($B1035,routes!A$2:A$398,0),1,0),0)+IFERROR(IF(MATCH($C1035,routes!A$2:A$398,0),1,0),0))</f>
        <v>0</v>
      </c>
      <c r="F1035" s="1">
        <f>IF(D1035="F",IFERROR(IF(MATCH($C1035,vracht!A$2:A$394,0),1,0),0),0)</f>
        <v>0</v>
      </c>
      <c r="G1035" s="1">
        <f>F1035+E1035</f>
        <v>0</v>
      </c>
    </row>
    <row r="1036" spans="1:7" x14ac:dyDescent="0.25">
      <c r="A1036" s="13" t="s">
        <v>1127</v>
      </c>
      <c r="B1036" s="13" t="s">
        <v>1128</v>
      </c>
      <c r="C1036" s="13" t="s">
        <v>1129</v>
      </c>
      <c r="E1036" s="1">
        <f>IF(D1036="F",0,IFERROR(IF(MATCH($B1036,routes!A$2:A$398,0),1,0),0)+IFERROR(IF(MATCH($C1036,routes!A$2:A$398,0),1,0),0))</f>
        <v>0</v>
      </c>
      <c r="F1036" s="1">
        <f>IF(D1036="F",IFERROR(IF(MATCH($C1036,vracht!A$2:A$394,0),1,0),0),0)</f>
        <v>0</v>
      </c>
      <c r="G1036" s="1">
        <f>F1036+E1036</f>
        <v>0</v>
      </c>
    </row>
    <row r="1037" spans="1:7" x14ac:dyDescent="0.25">
      <c r="A1037" s="13" t="s">
        <v>3168</v>
      </c>
      <c r="B1037" s="13" t="s">
        <v>2680</v>
      </c>
      <c r="C1037" s="13" t="s">
        <v>3169</v>
      </c>
      <c r="E1037" s="1">
        <f>IF(D1037="F",0,IFERROR(IF(MATCH($B1037,routes!A$2:A$398,0),1,0),0)+IFERROR(IF(MATCH($C1037,routes!A$2:A$398,0),1,0),0))</f>
        <v>0</v>
      </c>
      <c r="F1037" s="1">
        <f>IF(D1037="F",IFERROR(IF(MATCH($C1037,vracht!A$2:A$394,0),1,0),0),0)</f>
        <v>0</v>
      </c>
      <c r="G1037" s="1">
        <f>F1037+E1037</f>
        <v>0</v>
      </c>
    </row>
    <row r="1038" spans="1:7" x14ac:dyDescent="0.25">
      <c r="A1038" s="13" t="s">
        <v>2982</v>
      </c>
      <c r="B1038" s="13" t="s">
        <v>396</v>
      </c>
      <c r="C1038" s="13" t="s">
        <v>2984</v>
      </c>
      <c r="E1038" s="1">
        <f>IF(D1038="F",0,IFERROR(IF(MATCH($B1038,routes!A$2:A$398,0),1,0),0)+IFERROR(IF(MATCH($C1038,routes!A$2:A$398,0),1,0),0))</f>
        <v>0</v>
      </c>
      <c r="F1038" s="1">
        <f>IF(D1038="F",IFERROR(IF(MATCH($C1038,vracht!A$2:A$394,0),1,0),0),0)</f>
        <v>0</v>
      </c>
      <c r="G1038" s="1">
        <f>F1038+E1038</f>
        <v>0</v>
      </c>
    </row>
    <row r="1039" spans="1:7" x14ac:dyDescent="0.25">
      <c r="A1039" s="13" t="s">
        <v>3613</v>
      </c>
      <c r="B1039" s="13" t="s">
        <v>2985</v>
      </c>
      <c r="C1039" s="13" t="s">
        <v>3614</v>
      </c>
      <c r="E1039" s="1">
        <f>IF(D1039="F",0,IFERROR(IF(MATCH($B1039,routes!A$2:A$398,0),1,0),0)+IFERROR(IF(MATCH($C1039,routes!A$2:A$398,0),1,0),0))</f>
        <v>0</v>
      </c>
      <c r="F1039" s="1">
        <f>IF(D1039="F",IFERROR(IF(MATCH($C1039,vracht!A$2:A$394,0),1,0),0),0)</f>
        <v>0</v>
      </c>
      <c r="G1039" s="1">
        <f>F1039+E1039</f>
        <v>0</v>
      </c>
    </row>
    <row r="1040" spans="1:7" x14ac:dyDescent="0.25">
      <c r="A1040" s="13" t="s">
        <v>3585</v>
      </c>
      <c r="C1040" s="13" t="s">
        <v>3586</v>
      </c>
      <c r="E1040" s="1">
        <f>IF(D1040="F",0,IFERROR(IF(MATCH($B1040,routes!A$2:A$398,0),1,0),0)+IFERROR(IF(MATCH($C1040,routes!A$2:A$398,0),1,0),0))</f>
        <v>0</v>
      </c>
      <c r="F1040" s="1">
        <f>IF(D1040="F",IFERROR(IF(MATCH($C1040,vracht!A$2:A$394,0),1,0),0),0)</f>
        <v>0</v>
      </c>
      <c r="G1040" s="1">
        <f>F1040+E1040</f>
        <v>0</v>
      </c>
    </row>
    <row r="1041" spans="1:7" x14ac:dyDescent="0.25">
      <c r="A1041" s="13" t="s">
        <v>1637</v>
      </c>
      <c r="B1041" s="13" t="s">
        <v>1638</v>
      </c>
      <c r="C1041" s="13" t="s">
        <v>1639</v>
      </c>
      <c r="E1041" s="1">
        <f>IF(D1041="F",0,IFERROR(IF(MATCH($B1041,routes!A$2:A$398,0),1,0),0)+IFERROR(IF(MATCH($C1041,routes!A$2:A$398,0),1,0),0))</f>
        <v>0</v>
      </c>
      <c r="F1041" s="1">
        <f>IF(D1041="F",IFERROR(IF(MATCH($C1041,vracht!A$2:A$394,0),1,0),0),0)</f>
        <v>0</v>
      </c>
      <c r="G1041" s="1">
        <f>F1041+E1041</f>
        <v>0</v>
      </c>
    </row>
    <row r="1042" spans="1:7" x14ac:dyDescent="0.25">
      <c r="A1042" s="13" t="s">
        <v>3239</v>
      </c>
      <c r="B1042" s="13" t="s">
        <v>2926</v>
      </c>
      <c r="C1042" s="13" t="s">
        <v>3240</v>
      </c>
      <c r="E1042" s="1">
        <f>IF(D1042="F",0,IFERROR(IF(MATCH($B1042,routes!A$2:A$398,0),1,0),0)+IFERROR(IF(MATCH($C1042,routes!A$2:A$398,0),1,0),0))</f>
        <v>0</v>
      </c>
      <c r="F1042" s="1">
        <f>IF(D1042="F",IFERROR(IF(MATCH($C1042,vracht!A$2:A$394,0),1,0),0),0)</f>
        <v>0</v>
      </c>
      <c r="G1042" s="1">
        <f>F1042+E1042</f>
        <v>0</v>
      </c>
    </row>
    <row r="1043" spans="1:7" x14ac:dyDescent="0.25">
      <c r="A1043" s="13" t="s">
        <v>1640</v>
      </c>
      <c r="B1043" s="13" t="s">
        <v>1641</v>
      </c>
      <c r="C1043" s="13" t="s">
        <v>1642</v>
      </c>
      <c r="E1043" s="1">
        <f>IF(D1043="F",0,IFERROR(IF(MATCH($B1043,routes!A$2:A$398,0),1,0),0)+IFERROR(IF(MATCH($C1043,routes!A$2:A$398,0),1,0),0))</f>
        <v>0</v>
      </c>
      <c r="F1043" s="1">
        <f>IF(D1043="F",IFERROR(IF(MATCH($C1043,vracht!A$2:A$394,0),1,0),0),0)</f>
        <v>0</v>
      </c>
      <c r="G1043" s="1">
        <f>F1043+E1043</f>
        <v>0</v>
      </c>
    </row>
    <row r="1044" spans="1:7" x14ac:dyDescent="0.25">
      <c r="A1044" s="13" t="s">
        <v>1640</v>
      </c>
      <c r="B1044" s="13" t="s">
        <v>1092</v>
      </c>
      <c r="C1044" s="13" t="s">
        <v>1642</v>
      </c>
      <c r="E1044" s="1">
        <f>IF(D1044="F",0,IFERROR(IF(MATCH($B1044,routes!A$2:A$398,0),1,0),0)+IFERROR(IF(MATCH($C1044,routes!A$2:A$398,0),1,0),0))</f>
        <v>0</v>
      </c>
      <c r="F1044" s="1">
        <f>IF(D1044="F",IFERROR(IF(MATCH($C1044,vracht!A$2:A$394,0),1,0),0),0)</f>
        <v>0</v>
      </c>
      <c r="G1044" s="1">
        <f>F1044+E1044</f>
        <v>0</v>
      </c>
    </row>
    <row r="1045" spans="1:7" x14ac:dyDescent="0.25">
      <c r="A1045" s="13" t="s">
        <v>3563</v>
      </c>
      <c r="B1045" s="13" t="s">
        <v>3564</v>
      </c>
      <c r="C1045" s="13" t="s">
        <v>3565</v>
      </c>
      <c r="E1045" s="1">
        <f>IF(D1045="F",0,IFERROR(IF(MATCH($B1045,routes!A$2:A$398,0),1,0),0)+IFERROR(IF(MATCH($C1045,routes!A$2:A$398,0),1,0),0))</f>
        <v>0</v>
      </c>
      <c r="F1045" s="1">
        <f>IF(D1045="F",IFERROR(IF(MATCH($C1045,vracht!A$2:A$394,0),1,0),0),0)</f>
        <v>0</v>
      </c>
      <c r="G1045" s="1">
        <f>F1045+E1045</f>
        <v>0</v>
      </c>
    </row>
    <row r="1046" spans="1:7" x14ac:dyDescent="0.25">
      <c r="A1046" s="13" t="s">
        <v>3013</v>
      </c>
      <c r="C1046" s="13" t="s">
        <v>3014</v>
      </c>
      <c r="E1046" s="1">
        <f>IF(D1046="F",0,IFERROR(IF(MATCH($B1046,routes!A$2:A$398,0),1,0),0)+IFERROR(IF(MATCH($C1046,routes!A$2:A$398,0),1,0),0))</f>
        <v>0</v>
      </c>
      <c r="F1046" s="1">
        <f>IF(D1046="F",IFERROR(IF(MATCH($C1046,vracht!A$2:A$394,0),1,0),0),0)</f>
        <v>0</v>
      </c>
      <c r="G1046" s="1">
        <f>F1046+E1046</f>
        <v>0</v>
      </c>
    </row>
    <row r="1047" spans="1:7" x14ac:dyDescent="0.25">
      <c r="A1047" s="13" t="s">
        <v>970</v>
      </c>
      <c r="B1047" s="13" t="s">
        <v>969</v>
      </c>
      <c r="C1047" s="13" t="s">
        <v>1966</v>
      </c>
      <c r="E1047" s="1">
        <f>IF(D1047="F",0,IFERROR(IF(MATCH($B1047,routes!A$2:A$398,0),1,0),0)+IFERROR(IF(MATCH($C1047,routes!A$2:A$398,0),1,0),0))</f>
        <v>1</v>
      </c>
      <c r="F1047" s="1">
        <f>IF(D1047="F",IFERROR(IF(MATCH($C1047,vracht!A$2:A$394,0),1,0),0),0)</f>
        <v>0</v>
      </c>
      <c r="G1047" s="1">
        <f>F1047+E1047</f>
        <v>1</v>
      </c>
    </row>
    <row r="1048" spans="1:7" x14ac:dyDescent="0.25">
      <c r="A1048" s="13" t="s">
        <v>4421</v>
      </c>
      <c r="B1048" s="13" t="s">
        <v>969</v>
      </c>
      <c r="C1048" s="13" t="s">
        <v>1966</v>
      </c>
      <c r="D1048" s="13" t="s">
        <v>4417</v>
      </c>
      <c r="E1048" s="1">
        <f>IF(D1048="F",0,IFERROR(IF(MATCH($B1048,routes!A$2:A$398,0),1,0),0)+IFERROR(IF(MATCH($C1048,routes!A$2:A$398,0),1,0),0))</f>
        <v>0</v>
      </c>
      <c r="F1048" s="1">
        <f>IF(D1048="F",IFERROR(IF(MATCH($C1048,vracht!A$2:A$394,0),1,0),0),0)</f>
        <v>1</v>
      </c>
      <c r="G1048" s="1">
        <f>F1048+E1048</f>
        <v>1</v>
      </c>
    </row>
    <row r="1049" spans="1:7" x14ac:dyDescent="0.25">
      <c r="A1049" s="13" t="s">
        <v>3011</v>
      </c>
      <c r="B1049" s="13" t="s">
        <v>299</v>
      </c>
      <c r="C1049" s="13" t="s">
        <v>3012</v>
      </c>
      <c r="E1049" s="1">
        <f>IF(D1049="F",0,IFERROR(IF(MATCH($B1049,routes!A$2:A$398,0),1,0),0)+IFERROR(IF(MATCH($C1049,routes!A$2:A$398,0),1,0),0))</f>
        <v>1</v>
      </c>
      <c r="F1049" s="1">
        <f>IF(D1049="F",IFERROR(IF(MATCH($C1049,vracht!A$2:A$394,0),1,0),0),0)</f>
        <v>0</v>
      </c>
      <c r="G1049" s="1">
        <f>F1049+E1049</f>
        <v>1</v>
      </c>
    </row>
    <row r="1050" spans="1:7" x14ac:dyDescent="0.25">
      <c r="A1050" s="13" t="s">
        <v>3824</v>
      </c>
      <c r="C1050" s="13" t="s">
        <v>3825</v>
      </c>
      <c r="E1050" s="1">
        <f>IF(D1050="F",0,IFERROR(IF(MATCH($B1050,routes!A$2:A$398,0),1,0),0)+IFERROR(IF(MATCH($C1050,routes!A$2:A$398,0),1,0),0))</f>
        <v>0</v>
      </c>
      <c r="F1050" s="1">
        <f>IF(D1050="F",IFERROR(IF(MATCH($C1050,vracht!A$2:A$394,0),1,0),0),0)</f>
        <v>0</v>
      </c>
      <c r="G1050" s="1">
        <f>F1050+E1050</f>
        <v>0</v>
      </c>
    </row>
    <row r="1051" spans="1:7" x14ac:dyDescent="0.25">
      <c r="A1051" s="13" t="s">
        <v>2510</v>
      </c>
      <c r="B1051" s="13" t="s">
        <v>2511</v>
      </c>
      <c r="C1051" s="13" t="s">
        <v>2512</v>
      </c>
      <c r="E1051" s="1">
        <f>IF(D1051="F",0,IFERROR(IF(MATCH($B1051,routes!A$2:A$398,0),1,0),0)+IFERROR(IF(MATCH($C1051,routes!A$2:A$398,0),1,0),0))</f>
        <v>0</v>
      </c>
      <c r="F1051" s="1">
        <f>IF(D1051="F",IFERROR(IF(MATCH($C1051,vracht!A$2:A$394,0),1,0),0),0)</f>
        <v>0</v>
      </c>
      <c r="G1051" s="1">
        <f>F1051+E1051</f>
        <v>0</v>
      </c>
    </row>
    <row r="1052" spans="1:7" x14ac:dyDescent="0.25">
      <c r="A1052" s="13" t="s">
        <v>3162</v>
      </c>
      <c r="B1052" s="13" t="s">
        <v>3163</v>
      </c>
      <c r="C1052" s="13" t="s">
        <v>3164</v>
      </c>
      <c r="E1052" s="1">
        <f>IF(D1052="F",0,IFERROR(IF(MATCH($B1052,routes!A$2:A$398,0),1,0),0)+IFERROR(IF(MATCH($C1052,routes!A$2:A$398,0),1,0),0))</f>
        <v>0</v>
      </c>
      <c r="F1052" s="1">
        <f>IF(D1052="F",IFERROR(IF(MATCH($C1052,vracht!A$2:A$394,0),1,0),0),0)</f>
        <v>0</v>
      </c>
      <c r="G1052" s="1">
        <f>F1052+E1052</f>
        <v>0</v>
      </c>
    </row>
    <row r="1053" spans="1:7" x14ac:dyDescent="0.25">
      <c r="A1053" s="13" t="s">
        <v>1836</v>
      </c>
      <c r="B1053" s="13" t="s">
        <v>523</v>
      </c>
      <c r="C1053" s="13" t="s">
        <v>1837</v>
      </c>
      <c r="E1053" s="1">
        <f>IF(D1053="F",0,IFERROR(IF(MATCH($B1053,routes!A$2:A$398,0),1,0),0)+IFERROR(IF(MATCH($C1053,routes!A$2:A$398,0),1,0),0))</f>
        <v>0</v>
      </c>
      <c r="F1053" s="1">
        <f>IF(D1053="F",IFERROR(IF(MATCH($C1053,vracht!A$2:A$394,0),1,0),0),0)</f>
        <v>0</v>
      </c>
      <c r="G1053" s="1">
        <f>F1053+E1053</f>
        <v>0</v>
      </c>
    </row>
    <row r="1054" spans="1:7" x14ac:dyDescent="0.25">
      <c r="A1054" s="13" t="s">
        <v>1925</v>
      </c>
      <c r="B1054" s="13" t="s">
        <v>1197</v>
      </c>
      <c r="C1054" s="13" t="s">
        <v>1926</v>
      </c>
      <c r="E1054" s="1">
        <f>IF(D1054="F",0,IFERROR(IF(MATCH($B1054,routes!A$2:A$398,0),1,0),0)+IFERROR(IF(MATCH($C1054,routes!A$2:A$398,0),1,0),0))</f>
        <v>0</v>
      </c>
      <c r="F1054" s="1">
        <f>IF(D1054="F",IFERROR(IF(MATCH($C1054,vracht!A$2:A$394,0),1,0),0),0)</f>
        <v>0</v>
      </c>
      <c r="G1054" s="1">
        <f>F1054+E1054</f>
        <v>0</v>
      </c>
    </row>
    <row r="1055" spans="1:7" x14ac:dyDescent="0.25">
      <c r="A1055" s="13" t="s">
        <v>1918</v>
      </c>
      <c r="C1055" s="13" t="s">
        <v>1919</v>
      </c>
      <c r="E1055" s="1">
        <f>IF(D1055="F",0,IFERROR(IF(MATCH($B1055,routes!A$2:A$398,0),1,0),0)+IFERROR(IF(MATCH($C1055,routes!A$2:A$398,0),1,0),0))</f>
        <v>0</v>
      </c>
      <c r="F1055" s="1">
        <f>IF(D1055="F",IFERROR(IF(MATCH($C1055,vracht!A$2:A$394,0),1,0),0),0)</f>
        <v>0</v>
      </c>
      <c r="G1055" s="1">
        <f>F1055+E1055</f>
        <v>0</v>
      </c>
    </row>
    <row r="1056" spans="1:7" x14ac:dyDescent="0.25">
      <c r="A1056" s="13" t="s">
        <v>1945</v>
      </c>
      <c r="B1056" s="13" t="s">
        <v>1946</v>
      </c>
      <c r="C1056" s="13" t="s">
        <v>1947</v>
      </c>
      <c r="E1056" s="1">
        <f>IF(D1056="F",0,IFERROR(IF(MATCH($B1056,routes!A$2:A$398,0),1,0),0)+IFERROR(IF(MATCH($C1056,routes!A$2:A$398,0),1,0),0))</f>
        <v>0</v>
      </c>
      <c r="F1056" s="1">
        <f>IF(D1056="F",IFERROR(IF(MATCH($C1056,vracht!A$2:A$394,0),1,0),0),0)</f>
        <v>0</v>
      </c>
      <c r="G1056" s="1">
        <f>F1056+E1056</f>
        <v>0</v>
      </c>
    </row>
    <row r="1057" spans="1:7" x14ac:dyDescent="0.25">
      <c r="A1057" s="13" t="s">
        <v>3174</v>
      </c>
      <c r="B1057" s="13" t="s">
        <v>3175</v>
      </c>
      <c r="C1057" s="13" t="s">
        <v>3176</v>
      </c>
      <c r="E1057" s="1">
        <f>IF(D1057="F",0,IFERROR(IF(MATCH($B1057,routes!A$2:A$398,0),1,0),0)+IFERROR(IF(MATCH($C1057,routes!A$2:A$398,0),1,0),0))</f>
        <v>0</v>
      </c>
      <c r="F1057" s="1">
        <f>IF(D1057="F",IFERROR(IF(MATCH($C1057,vracht!A$2:A$394,0),1,0),0),0)</f>
        <v>0</v>
      </c>
      <c r="G1057" s="1">
        <f>F1057+E1057</f>
        <v>0</v>
      </c>
    </row>
    <row r="1058" spans="1:7" x14ac:dyDescent="0.25">
      <c r="A1058" s="13" t="s">
        <v>3018</v>
      </c>
      <c r="B1058" s="13" t="s">
        <v>3019</v>
      </c>
      <c r="C1058" s="13" t="s">
        <v>3020</v>
      </c>
      <c r="E1058" s="1">
        <f>IF(D1058="F",0,IFERROR(IF(MATCH($B1058,routes!A$2:A$398,0),1,0),0)+IFERROR(IF(MATCH($C1058,routes!A$2:A$398,0),1,0),0))</f>
        <v>0</v>
      </c>
      <c r="F1058" s="1">
        <f>IF(D1058="F",IFERROR(IF(MATCH($C1058,vracht!A$2:A$394,0),1,0),0),0)</f>
        <v>0</v>
      </c>
      <c r="G1058" s="1">
        <f>F1058+E1058</f>
        <v>0</v>
      </c>
    </row>
    <row r="1059" spans="1:7" x14ac:dyDescent="0.25">
      <c r="A1059" s="13" t="s">
        <v>3128</v>
      </c>
      <c r="C1059" s="13" t="s">
        <v>3129</v>
      </c>
      <c r="E1059" s="1">
        <f>IF(D1059="F",0,IFERROR(IF(MATCH($B1059,routes!A$2:A$398,0),1,0),0)+IFERROR(IF(MATCH($C1059,routes!A$2:A$398,0),1,0),0))</f>
        <v>0</v>
      </c>
      <c r="F1059" s="1">
        <f>IF(D1059="F",IFERROR(IF(MATCH($C1059,vracht!A$2:A$394,0),1,0),0),0)</f>
        <v>0</v>
      </c>
      <c r="G1059" s="1">
        <f>F1059+E1059</f>
        <v>0</v>
      </c>
    </row>
    <row r="1060" spans="1:7" x14ac:dyDescent="0.25">
      <c r="A1060" s="13" t="s">
        <v>1441</v>
      </c>
      <c r="B1060" s="13" t="s">
        <v>1442</v>
      </c>
      <c r="C1060" s="13" t="s">
        <v>1443</v>
      </c>
      <c r="E1060" s="1">
        <f>IF(D1060="F",0,IFERROR(IF(MATCH($B1060,routes!A$2:A$398,0),1,0),0)+IFERROR(IF(MATCH($C1060,routes!A$2:A$398,0),1,0),0))</f>
        <v>0</v>
      </c>
      <c r="F1060" s="1">
        <f>IF(D1060="F",IFERROR(IF(MATCH($C1060,vracht!A$2:A$394,0),1,0),0),0)</f>
        <v>0</v>
      </c>
      <c r="G1060" s="1">
        <f>F1060+E1060</f>
        <v>0</v>
      </c>
    </row>
    <row r="1061" spans="1:7" x14ac:dyDescent="0.25">
      <c r="A1061" s="13" t="s">
        <v>3002</v>
      </c>
      <c r="B1061" s="13" t="s">
        <v>3003</v>
      </c>
      <c r="C1061" s="13" t="s">
        <v>3004</v>
      </c>
      <c r="E1061" s="1">
        <f>IF(D1061="F",0,IFERROR(IF(MATCH($B1061,routes!A$2:A$398,0),1,0),0)+IFERROR(IF(MATCH($C1061,routes!A$2:A$398,0),1,0),0))</f>
        <v>0</v>
      </c>
      <c r="F1061" s="1">
        <f>IF(D1061="F",IFERROR(IF(MATCH($C1061,vracht!A$2:A$394,0),1,0),0),0)</f>
        <v>0</v>
      </c>
      <c r="G1061" s="1">
        <f>F1061+E1061</f>
        <v>0</v>
      </c>
    </row>
    <row r="1062" spans="1:7" x14ac:dyDescent="0.25">
      <c r="A1062" s="13" t="s">
        <v>3021</v>
      </c>
      <c r="B1062" s="13" t="s">
        <v>389</v>
      </c>
      <c r="C1062" s="13" t="s">
        <v>260</v>
      </c>
      <c r="E1062" s="1">
        <f>IF(D1062="F",0,IFERROR(IF(MATCH($B1062,routes!A$2:A$398,0),1,0),0)+IFERROR(IF(MATCH($C1062,routes!A$2:A$398,0),1,0),0))</f>
        <v>0</v>
      </c>
      <c r="F1062" s="1">
        <f>IF(D1062="F",IFERROR(IF(MATCH($C1062,vracht!A$2:A$394,0),1,0),0),0)</f>
        <v>0</v>
      </c>
      <c r="G1062" s="1">
        <f>F1062+E1062</f>
        <v>0</v>
      </c>
    </row>
    <row r="1063" spans="1:7" x14ac:dyDescent="0.25">
      <c r="A1063" s="13" t="s">
        <v>3022</v>
      </c>
      <c r="C1063" s="13" t="s">
        <v>3023</v>
      </c>
      <c r="E1063" s="1">
        <f>IF(D1063="F",0,IFERROR(IF(MATCH($B1063,routes!A$2:A$398,0),1,0),0)+IFERROR(IF(MATCH($C1063,routes!A$2:A$398,0),1,0),0))</f>
        <v>0</v>
      </c>
      <c r="F1063" s="1">
        <f>IF(D1063="F",IFERROR(IF(MATCH($C1063,vracht!A$2:A$394,0),1,0),0),0)</f>
        <v>0</v>
      </c>
      <c r="G1063" s="1">
        <f>F1063+E1063</f>
        <v>0</v>
      </c>
    </row>
    <row r="1064" spans="1:7" x14ac:dyDescent="0.25">
      <c r="A1064" s="13" t="s">
        <v>3024</v>
      </c>
      <c r="B1064" s="13" t="s">
        <v>3025</v>
      </c>
      <c r="C1064" s="13" t="s">
        <v>3026</v>
      </c>
      <c r="E1064" s="1">
        <f>IF(D1064="F",0,IFERROR(IF(MATCH($B1064,routes!A$2:A$398,0),1,0),0)+IFERROR(IF(MATCH($C1064,routes!A$2:A$398,0),1,0),0))</f>
        <v>0</v>
      </c>
      <c r="F1064" s="1">
        <f>IF(D1064="F",IFERROR(IF(MATCH($C1064,vracht!A$2:A$394,0),1,0),0),0)</f>
        <v>0</v>
      </c>
      <c r="G1064" s="1">
        <f>F1064+E1064</f>
        <v>0</v>
      </c>
    </row>
    <row r="1065" spans="1:7" x14ac:dyDescent="0.25">
      <c r="A1065" s="13" t="s">
        <v>1171</v>
      </c>
      <c r="B1065" s="13" t="s">
        <v>1172</v>
      </c>
      <c r="C1065" s="13" t="s">
        <v>1173</v>
      </c>
      <c r="E1065" s="1">
        <f>IF(D1065="F",0,IFERROR(IF(MATCH($B1065,routes!A$2:A$398,0),1,0),0)+IFERROR(IF(MATCH($C1065,routes!A$2:A$398,0),1,0),0))</f>
        <v>0</v>
      </c>
      <c r="F1065" s="1">
        <f>IF(D1065="F",IFERROR(IF(MATCH($C1065,vracht!A$2:A$394,0),1,0),0),0)</f>
        <v>0</v>
      </c>
      <c r="G1065" s="1">
        <f>F1065+E1065</f>
        <v>0</v>
      </c>
    </row>
    <row r="1066" spans="1:7" x14ac:dyDescent="0.25">
      <c r="A1066" s="13" t="s">
        <v>3600</v>
      </c>
      <c r="B1066" s="13" t="s">
        <v>2182</v>
      </c>
      <c r="C1066" s="13" t="s">
        <v>3601</v>
      </c>
      <c r="E1066" s="1">
        <f>IF(D1066="F",0,IFERROR(IF(MATCH($B1066,routes!A$2:A$398,0),1,0),0)+IFERROR(IF(MATCH($C1066,routes!A$2:A$398,0),1,0),0))</f>
        <v>0</v>
      </c>
      <c r="F1066" s="1">
        <f>IF(D1066="F",IFERROR(IF(MATCH($C1066,vracht!A$2:A$394,0),1,0),0),0)</f>
        <v>0</v>
      </c>
      <c r="G1066" s="1">
        <f>F1066+E1066</f>
        <v>0</v>
      </c>
    </row>
    <row r="1067" spans="1:7" x14ac:dyDescent="0.25">
      <c r="A1067" s="13" t="s">
        <v>3029</v>
      </c>
      <c r="B1067" s="13" t="s">
        <v>3030</v>
      </c>
      <c r="C1067" s="13" t="s">
        <v>3031</v>
      </c>
      <c r="E1067" s="1">
        <f>IF(D1067="F",0,IFERROR(IF(MATCH($B1067,routes!A$2:A$398,0),1,0),0)+IFERROR(IF(MATCH($C1067,routes!A$2:A$398,0),1,0),0))</f>
        <v>0</v>
      </c>
      <c r="F1067" s="1">
        <f>IF(D1067="F",IFERROR(IF(MATCH($C1067,vracht!A$2:A$394,0),1,0),0),0)</f>
        <v>0</v>
      </c>
      <c r="G1067" s="1">
        <f>F1067+E1067</f>
        <v>0</v>
      </c>
    </row>
    <row r="1068" spans="1:7" x14ac:dyDescent="0.25">
      <c r="A1068" s="13" t="s">
        <v>1453</v>
      </c>
      <c r="B1068" s="13" t="s">
        <v>1454</v>
      </c>
      <c r="C1068" s="13" t="s">
        <v>1455</v>
      </c>
      <c r="E1068" s="1">
        <f>IF(D1068="F",0,IFERROR(IF(MATCH($B1068,routes!A$2:A$398,0),1,0),0)+IFERROR(IF(MATCH($C1068,routes!A$2:A$398,0),1,0),0))</f>
        <v>0</v>
      </c>
      <c r="F1068" s="1">
        <f>IF(D1068="F",IFERROR(IF(MATCH($C1068,vracht!A$2:A$394,0),1,0),0),0)</f>
        <v>0</v>
      </c>
      <c r="G1068" s="1">
        <f>F1068+E1068</f>
        <v>0</v>
      </c>
    </row>
    <row r="1069" spans="1:7" x14ac:dyDescent="0.25">
      <c r="A1069" s="13" t="s">
        <v>1350</v>
      </c>
      <c r="B1069" s="13" t="s">
        <v>1351</v>
      </c>
      <c r="C1069" s="13" t="s">
        <v>1352</v>
      </c>
      <c r="E1069" s="1">
        <f>IF(D1069="F",0,IFERROR(IF(MATCH($B1069,routes!A$2:A$398,0),1,0),0)+IFERROR(IF(MATCH($C1069,routes!A$2:A$398,0),1,0),0))</f>
        <v>0</v>
      </c>
      <c r="F1069" s="1">
        <f>IF(D1069="F",IFERROR(IF(MATCH($C1069,vracht!A$2:A$394,0),1,0),0),0)</f>
        <v>0</v>
      </c>
      <c r="G1069" s="1">
        <f>F1069+E1069</f>
        <v>0</v>
      </c>
    </row>
    <row r="1070" spans="1:7" x14ac:dyDescent="0.25">
      <c r="A1070" s="13" t="s">
        <v>1859</v>
      </c>
      <c r="B1070" s="13" t="s">
        <v>1860</v>
      </c>
      <c r="C1070" s="13" t="s">
        <v>559</v>
      </c>
      <c r="E1070" s="1">
        <f>IF(D1070="F",0,IFERROR(IF(MATCH($B1070,routes!A$2:A$398,0),1,0),0)+IFERROR(IF(MATCH($C1070,routes!A$2:A$398,0),1,0),0))</f>
        <v>0</v>
      </c>
      <c r="F1070" s="1">
        <f>IF(D1070="F",IFERROR(IF(MATCH($C1070,vracht!A$2:A$394,0),1,0),0),0)</f>
        <v>0</v>
      </c>
      <c r="G1070" s="1">
        <f>F1070+E1070</f>
        <v>0</v>
      </c>
    </row>
    <row r="1071" spans="1:7" x14ac:dyDescent="0.25">
      <c r="A1071" s="13" t="s">
        <v>3049</v>
      </c>
      <c r="B1071" s="13" t="s">
        <v>3050</v>
      </c>
      <c r="C1071" s="13" t="s">
        <v>3051</v>
      </c>
      <c r="E1071" s="1">
        <f>IF(D1071="F",0,IFERROR(IF(MATCH($B1071,routes!A$2:A$398,0),1,0),0)+IFERROR(IF(MATCH($C1071,routes!A$2:A$398,0),1,0),0))</f>
        <v>0</v>
      </c>
      <c r="F1071" s="1">
        <f>IF(D1071="F",IFERROR(IF(MATCH($C1071,vracht!A$2:A$394,0),1,0),0),0)</f>
        <v>0</v>
      </c>
      <c r="G1071" s="1">
        <f>F1071+E1071</f>
        <v>0</v>
      </c>
    </row>
    <row r="1072" spans="1:7" x14ac:dyDescent="0.25">
      <c r="A1072" s="13" t="s">
        <v>3055</v>
      </c>
      <c r="B1072" s="13" t="s">
        <v>440</v>
      </c>
      <c r="C1072" s="13" t="s">
        <v>3056</v>
      </c>
      <c r="E1072" s="1">
        <f>IF(D1072="F",0,IFERROR(IF(MATCH($B1072,routes!A$2:A$398,0),1,0),0)+IFERROR(IF(MATCH($C1072,routes!A$2:A$398,0),1,0),0))</f>
        <v>0</v>
      </c>
      <c r="F1072" s="1">
        <f>IF(D1072="F",IFERROR(IF(MATCH($C1072,vracht!A$2:A$394,0),1,0),0),0)</f>
        <v>0</v>
      </c>
      <c r="G1072" s="1">
        <f>F1072+E1072</f>
        <v>0</v>
      </c>
    </row>
    <row r="1073" spans="1:7" x14ac:dyDescent="0.25">
      <c r="A1073" s="13" t="s">
        <v>3040</v>
      </c>
      <c r="C1073" s="13" t="s">
        <v>3041</v>
      </c>
      <c r="E1073" s="1">
        <f>IF(D1073="F",0,IFERROR(IF(MATCH($B1073,routes!A$2:A$398,0),1,0),0)+IFERROR(IF(MATCH($C1073,routes!A$2:A$398,0),1,0),0))</f>
        <v>0</v>
      </c>
      <c r="F1073" s="1">
        <f>IF(D1073="F",IFERROR(IF(MATCH($C1073,vracht!A$2:A$394,0),1,0),0),0)</f>
        <v>0</v>
      </c>
      <c r="G1073" s="1">
        <f>F1073+E1073</f>
        <v>0</v>
      </c>
    </row>
    <row r="1074" spans="1:7" x14ac:dyDescent="0.25">
      <c r="A1074" s="13" t="s">
        <v>3057</v>
      </c>
      <c r="B1074" s="13" t="s">
        <v>3058</v>
      </c>
      <c r="C1074" s="13" t="s">
        <v>3059</v>
      </c>
      <c r="E1074" s="1">
        <f>IF(D1074="F",0,IFERROR(IF(MATCH($B1074,routes!A$2:A$398,0),1,0),0)+IFERROR(IF(MATCH($C1074,routes!A$2:A$398,0),1,0),0))</f>
        <v>0</v>
      </c>
      <c r="F1074" s="1">
        <f>IF(D1074="F",IFERROR(IF(MATCH($C1074,vracht!A$2:A$394,0),1,0),0),0)</f>
        <v>0</v>
      </c>
      <c r="G1074" s="1">
        <f>F1074+E1074</f>
        <v>0</v>
      </c>
    </row>
    <row r="1075" spans="1:7" x14ac:dyDescent="0.25">
      <c r="A1075" s="13" t="s">
        <v>1447</v>
      </c>
      <c r="B1075" s="13" t="s">
        <v>1448</v>
      </c>
      <c r="C1075" s="13" t="s">
        <v>1449</v>
      </c>
      <c r="E1075" s="1">
        <f>IF(D1075="F",0,IFERROR(IF(MATCH($B1075,routes!A$2:A$398,0),1,0),0)+IFERROR(IF(MATCH($C1075,routes!A$2:A$398,0),1,0),0))</f>
        <v>0</v>
      </c>
      <c r="F1075" s="1">
        <f>IF(D1075="F",IFERROR(IF(MATCH($C1075,vracht!A$2:A$394,0),1,0),0),0)</f>
        <v>0</v>
      </c>
      <c r="G1075" s="1">
        <f>F1075+E1075</f>
        <v>0</v>
      </c>
    </row>
    <row r="1076" spans="1:7" x14ac:dyDescent="0.25">
      <c r="A1076" s="13" t="s">
        <v>3060</v>
      </c>
      <c r="B1076" s="13" t="s">
        <v>3061</v>
      </c>
      <c r="C1076" s="13" t="s">
        <v>3062</v>
      </c>
      <c r="E1076" s="1">
        <f>IF(D1076="F",0,IFERROR(IF(MATCH($B1076,routes!A$2:A$398,0),1,0),0)+IFERROR(IF(MATCH($C1076,routes!A$2:A$398,0),1,0),0))</f>
        <v>0</v>
      </c>
      <c r="F1076" s="1">
        <f>IF(D1076="F",IFERROR(IF(MATCH($C1076,vracht!A$2:A$394,0),1,0),0),0)</f>
        <v>0</v>
      </c>
      <c r="G1076" s="1">
        <f>F1076+E1076</f>
        <v>0</v>
      </c>
    </row>
    <row r="1077" spans="1:7" x14ac:dyDescent="0.25">
      <c r="A1077" s="13" t="s">
        <v>3424</v>
      </c>
      <c r="C1077" s="13" t="s">
        <v>3425</v>
      </c>
      <c r="E1077" s="1">
        <f>IF(D1077="F",0,IFERROR(IF(MATCH($B1077,routes!A$2:A$398,0),1,0),0)+IFERROR(IF(MATCH($C1077,routes!A$2:A$398,0),1,0),0))</f>
        <v>0</v>
      </c>
      <c r="F1077" s="1">
        <f>IF(D1077="F",IFERROR(IF(MATCH($C1077,vracht!A$2:A$394,0),1,0),0),0)</f>
        <v>0</v>
      </c>
      <c r="G1077" s="1">
        <f>F1077+E1077</f>
        <v>0</v>
      </c>
    </row>
    <row r="1078" spans="1:7" x14ac:dyDescent="0.25">
      <c r="A1078" s="13" t="s">
        <v>3793</v>
      </c>
      <c r="C1078" s="13" t="s">
        <v>3794</v>
      </c>
      <c r="E1078" s="1">
        <f>IF(D1078="F",0,IFERROR(IF(MATCH($B1078,routes!A$2:A$398,0),1,0),0)+IFERROR(IF(MATCH($C1078,routes!A$2:A$398,0),1,0),0))</f>
        <v>0</v>
      </c>
      <c r="F1078" s="1">
        <f>IF(D1078="F",IFERROR(IF(MATCH($C1078,vracht!A$2:A$394,0),1,0),0),0)</f>
        <v>0</v>
      </c>
      <c r="G1078" s="1">
        <f>F1078+E1078</f>
        <v>0</v>
      </c>
    </row>
    <row r="1079" spans="1:7" x14ac:dyDescent="0.25">
      <c r="A1079" s="13" t="s">
        <v>3379</v>
      </c>
      <c r="B1079" s="13" t="s">
        <v>3380</v>
      </c>
      <c r="C1079" s="13" t="s">
        <v>3381</v>
      </c>
      <c r="E1079" s="1">
        <f>IF(D1079="F",0,IFERROR(IF(MATCH($B1079,routes!A$2:A$398,0),1,0),0)+IFERROR(IF(MATCH($C1079,routes!A$2:A$398,0),1,0),0))</f>
        <v>0</v>
      </c>
      <c r="F1079" s="1">
        <f>IF(D1079="F",IFERROR(IF(MATCH($C1079,vracht!A$2:A$394,0),1,0),0),0)</f>
        <v>0</v>
      </c>
      <c r="G1079" s="1">
        <f>F1079+E1079</f>
        <v>0</v>
      </c>
    </row>
    <row r="1080" spans="1:7" x14ac:dyDescent="0.25">
      <c r="A1080" s="13" t="s">
        <v>3652</v>
      </c>
      <c r="B1080" s="13" t="s">
        <v>3241</v>
      </c>
      <c r="C1080" s="13" t="s">
        <v>3653</v>
      </c>
      <c r="E1080" s="1">
        <f>IF(D1080="F",0,IFERROR(IF(MATCH($B1080,routes!A$2:A$398,0),1,0),0)+IFERROR(IF(MATCH($C1080,routes!A$2:A$398,0),1,0),0))</f>
        <v>0</v>
      </c>
      <c r="F1080" s="1">
        <f>IF(D1080="F",IFERROR(IF(MATCH($C1080,vracht!A$2:A$394,0),1,0),0),0)</f>
        <v>0</v>
      </c>
      <c r="G1080" s="1">
        <f>F1080+E1080</f>
        <v>0</v>
      </c>
    </row>
    <row r="1081" spans="1:7" x14ac:dyDescent="0.25">
      <c r="A1081" s="13" t="s">
        <v>3066</v>
      </c>
      <c r="B1081" s="13" t="s">
        <v>1456</v>
      </c>
      <c r="C1081" s="13" t="s">
        <v>3067</v>
      </c>
      <c r="E1081" s="1">
        <f>IF(D1081="F",0,IFERROR(IF(MATCH($B1081,routes!A$2:A$398,0),1,0),0)+IFERROR(IF(MATCH($C1081,routes!A$2:A$398,0),1,0),0))</f>
        <v>0</v>
      </c>
      <c r="F1081" s="1">
        <f>IF(D1081="F",IFERROR(IF(MATCH($C1081,vracht!A$2:A$394,0),1,0),0),0)</f>
        <v>0</v>
      </c>
      <c r="G1081" s="1">
        <f>F1081+E1081</f>
        <v>0</v>
      </c>
    </row>
    <row r="1082" spans="1:7" x14ac:dyDescent="0.25">
      <c r="A1082" s="13" t="s">
        <v>3068</v>
      </c>
      <c r="B1082" s="13" t="s">
        <v>2061</v>
      </c>
      <c r="C1082" s="13" t="s">
        <v>3069</v>
      </c>
      <c r="E1082" s="1">
        <f>IF(D1082="F",0,IFERROR(IF(MATCH($B1082,routes!A$2:A$398,0),1,0),0)+IFERROR(IF(MATCH($C1082,routes!A$2:A$398,0),1,0),0))</f>
        <v>0</v>
      </c>
      <c r="F1082" s="1">
        <f>IF(D1082="F",IFERROR(IF(MATCH($C1082,vracht!A$2:A$394,0),1,0),0),0)</f>
        <v>0</v>
      </c>
      <c r="G1082" s="1">
        <f>F1082+E1082</f>
        <v>0</v>
      </c>
    </row>
    <row r="1083" spans="1:7" x14ac:dyDescent="0.25">
      <c r="A1083" s="13" t="s">
        <v>3070</v>
      </c>
      <c r="B1083" s="13" t="s">
        <v>3071</v>
      </c>
      <c r="C1083" s="13" t="s">
        <v>3072</v>
      </c>
      <c r="E1083" s="1">
        <f>IF(D1083="F",0,IFERROR(IF(MATCH($B1083,routes!A$2:A$398,0),1,0),0)+IFERROR(IF(MATCH($C1083,routes!A$2:A$398,0),1,0),0))</f>
        <v>0</v>
      </c>
      <c r="F1083" s="1">
        <f>IF(D1083="F",IFERROR(IF(MATCH($C1083,vracht!A$2:A$394,0),1,0),0),0)</f>
        <v>0</v>
      </c>
      <c r="G1083" s="1">
        <f>F1083+E1083</f>
        <v>0</v>
      </c>
    </row>
    <row r="1084" spans="1:7" x14ac:dyDescent="0.25">
      <c r="A1084" s="13" t="s">
        <v>3083</v>
      </c>
      <c r="B1084" s="13" t="s">
        <v>442</v>
      </c>
      <c r="C1084" s="13" t="s">
        <v>3084</v>
      </c>
      <c r="E1084" s="1">
        <f>IF(D1084="F",0,IFERROR(IF(MATCH($B1084,routes!A$2:A$398,0),1,0),0)+IFERROR(IF(MATCH($C1084,routes!A$2:A$398,0),1,0),0))</f>
        <v>0</v>
      </c>
      <c r="F1084" s="1">
        <f>IF(D1084="F",IFERROR(IF(MATCH($C1084,vracht!A$2:A$394,0),1,0),0),0)</f>
        <v>0</v>
      </c>
      <c r="G1084" s="1">
        <f>F1084+E1084</f>
        <v>0</v>
      </c>
    </row>
    <row r="1085" spans="1:7" x14ac:dyDescent="0.25">
      <c r="A1085" s="13" t="s">
        <v>3073</v>
      </c>
      <c r="B1085" s="13" t="s">
        <v>3074</v>
      </c>
      <c r="C1085" s="13" t="s">
        <v>3075</v>
      </c>
      <c r="E1085" s="1">
        <f>IF(D1085="F",0,IFERROR(IF(MATCH($B1085,routes!A$2:A$398,0),1,0),0)+IFERROR(IF(MATCH($C1085,routes!A$2:A$398,0),1,0),0))</f>
        <v>0</v>
      </c>
      <c r="F1085" s="1">
        <f>IF(D1085="F",IFERROR(IF(MATCH($C1085,vracht!A$2:A$394,0),1,0),0),0)</f>
        <v>0</v>
      </c>
      <c r="G1085" s="1">
        <f>F1085+E1085</f>
        <v>0</v>
      </c>
    </row>
    <row r="1086" spans="1:7" x14ac:dyDescent="0.25">
      <c r="A1086" s="13" t="s">
        <v>3037</v>
      </c>
      <c r="B1086" s="13" t="s">
        <v>3038</v>
      </c>
      <c r="C1086" s="13" t="s">
        <v>3039</v>
      </c>
      <c r="E1086" s="1">
        <f>IF(D1086="F",0,IFERROR(IF(MATCH($B1086,routes!A$2:A$398,0),1,0),0)+IFERROR(IF(MATCH($C1086,routes!A$2:A$398,0),1,0),0))</f>
        <v>0</v>
      </c>
      <c r="F1086" s="1">
        <f>IF(D1086="F",IFERROR(IF(MATCH($C1086,vracht!A$2:A$394,0),1,0),0),0)</f>
        <v>0</v>
      </c>
      <c r="G1086" s="1">
        <f>F1086+E1086</f>
        <v>0</v>
      </c>
    </row>
    <row r="1087" spans="1:7" x14ac:dyDescent="0.25">
      <c r="A1087" s="13" t="s">
        <v>3203</v>
      </c>
      <c r="B1087" s="13" t="s">
        <v>3204</v>
      </c>
      <c r="C1087" s="13" t="s">
        <v>3205</v>
      </c>
      <c r="E1087" s="1">
        <f>IF(D1087="F",0,IFERROR(IF(MATCH($B1087,routes!A$2:A$398,0),1,0),0)+IFERROR(IF(MATCH($C1087,routes!A$2:A$398,0),1,0),0))</f>
        <v>0</v>
      </c>
      <c r="F1087" s="1">
        <f>IF(D1087="F",IFERROR(IF(MATCH($C1087,vracht!A$2:A$394,0),1,0),0),0)</f>
        <v>0</v>
      </c>
      <c r="G1087" s="1">
        <f>F1087+E1087</f>
        <v>0</v>
      </c>
    </row>
    <row r="1088" spans="1:7" x14ac:dyDescent="0.25">
      <c r="A1088" s="13" t="s">
        <v>3046</v>
      </c>
      <c r="B1088" s="13" t="s">
        <v>3047</v>
      </c>
      <c r="C1088" s="13" t="s">
        <v>3048</v>
      </c>
      <c r="E1088" s="1">
        <f>IF(D1088="F",0,IFERROR(IF(MATCH($B1088,routes!A$2:A$398,0),1,0),0)+IFERROR(IF(MATCH($C1088,routes!A$2:A$398,0),1,0),0))</f>
        <v>0</v>
      </c>
      <c r="F1088" s="1">
        <f>IF(D1088="F",IFERROR(IF(MATCH($C1088,vracht!A$2:A$394,0),1,0),0),0)</f>
        <v>0</v>
      </c>
      <c r="G1088" s="1">
        <f>F1088+E1088</f>
        <v>0</v>
      </c>
    </row>
    <row r="1089" spans="1:7" x14ac:dyDescent="0.25">
      <c r="A1089" s="13" t="s">
        <v>3743</v>
      </c>
      <c r="C1089" s="13" t="s">
        <v>3744</v>
      </c>
      <c r="E1089" s="1">
        <f>IF(D1089="F",0,IFERROR(IF(MATCH($B1089,routes!A$2:A$398,0),1,0),0)+IFERROR(IF(MATCH($C1089,routes!A$2:A$398,0),1,0),0))</f>
        <v>0</v>
      </c>
      <c r="F1089" s="1">
        <f>IF(D1089="F",IFERROR(IF(MATCH($C1089,vracht!A$2:A$394,0),1,0),0),0)</f>
        <v>0</v>
      </c>
      <c r="G1089" s="1">
        <f>F1089+E1089</f>
        <v>0</v>
      </c>
    </row>
    <row r="1090" spans="1:7" x14ac:dyDescent="0.25">
      <c r="A1090" s="13" t="s">
        <v>3076</v>
      </c>
      <c r="B1090" s="13" t="s">
        <v>3036</v>
      </c>
      <c r="C1090" s="13" t="s">
        <v>3077</v>
      </c>
      <c r="E1090" s="1">
        <f>IF(D1090="F",0,IFERROR(IF(MATCH($B1090,routes!A$2:A$398,0),1,0),0)+IFERROR(IF(MATCH($C1090,routes!A$2:A$398,0),1,0),0))</f>
        <v>0</v>
      </c>
      <c r="F1090" s="1">
        <f>IF(D1090="F",IFERROR(IF(MATCH($C1090,vracht!A$2:A$394,0),1,0),0),0)</f>
        <v>0</v>
      </c>
      <c r="G1090" s="1">
        <f>F1090+E1090</f>
        <v>0</v>
      </c>
    </row>
    <row r="1091" spans="1:7" x14ac:dyDescent="0.25">
      <c r="A1091" s="13" t="s">
        <v>3864</v>
      </c>
      <c r="C1091" s="13" t="s">
        <v>3865</v>
      </c>
      <c r="E1091" s="1">
        <f>IF(D1091="F",0,IFERROR(IF(MATCH($B1091,routes!A$2:A$398,0),1,0),0)+IFERROR(IF(MATCH($C1091,routes!A$2:A$398,0),1,0),0))</f>
        <v>0</v>
      </c>
      <c r="F1091" s="1">
        <f>IF(D1091="F",IFERROR(IF(MATCH($C1091,vracht!A$2:A$394,0),1,0),0),0)</f>
        <v>0</v>
      </c>
      <c r="G1091" s="1">
        <f>F1091+E1091</f>
        <v>0</v>
      </c>
    </row>
    <row r="1092" spans="1:7" x14ac:dyDescent="0.25">
      <c r="A1092" s="13" t="s">
        <v>3052</v>
      </c>
      <c r="B1092" s="13" t="s">
        <v>3053</v>
      </c>
      <c r="C1092" s="13" t="s">
        <v>3054</v>
      </c>
      <c r="E1092" s="1">
        <f>IF(D1092="F",0,IFERROR(IF(MATCH($B1092,routes!A$2:A$398,0),1,0),0)+IFERROR(IF(MATCH($C1092,routes!A$2:A$398,0),1,0),0))</f>
        <v>0</v>
      </c>
      <c r="F1092" s="1">
        <f>IF(D1092="F",IFERROR(IF(MATCH($C1092,vracht!A$2:A$394,0),1,0),0),0)</f>
        <v>0</v>
      </c>
      <c r="G1092" s="1">
        <f>F1092+E1092</f>
        <v>0</v>
      </c>
    </row>
    <row r="1093" spans="1:7" x14ac:dyDescent="0.25">
      <c r="A1093" s="13" t="s">
        <v>3078</v>
      </c>
      <c r="B1093" s="13" t="s">
        <v>296</v>
      </c>
      <c r="C1093" s="13" t="s">
        <v>3079</v>
      </c>
      <c r="E1093" s="1">
        <f>IF(D1093="F",0,IFERROR(IF(MATCH($B1093,routes!A$2:A$398,0),1,0),0)+IFERROR(IF(MATCH($C1093,routes!A$2:A$398,0),1,0),0))</f>
        <v>0</v>
      </c>
      <c r="F1093" s="1">
        <f>IF(D1093="F",IFERROR(IF(MATCH($C1093,vracht!A$2:A$394,0),1,0),0),0)</f>
        <v>0</v>
      </c>
      <c r="G1093" s="1">
        <f>F1093+E1093</f>
        <v>0</v>
      </c>
    </row>
    <row r="1094" spans="1:7" x14ac:dyDescent="0.25">
      <c r="A1094" s="13" t="s">
        <v>3080</v>
      </c>
      <c r="B1094" s="13" t="s">
        <v>3081</v>
      </c>
      <c r="C1094" s="13" t="s">
        <v>3082</v>
      </c>
      <c r="E1094" s="1">
        <f>IF(D1094="F",0,IFERROR(IF(MATCH($B1094,routes!A$2:A$398,0),1,0),0)+IFERROR(IF(MATCH($C1094,routes!A$2:A$398,0),1,0),0))</f>
        <v>0</v>
      </c>
      <c r="F1094" s="1">
        <f>IF(D1094="F",IFERROR(IF(MATCH($C1094,vracht!A$2:A$394,0),1,0),0),0)</f>
        <v>0</v>
      </c>
      <c r="G1094" s="1">
        <f>F1094+E1094</f>
        <v>0</v>
      </c>
    </row>
    <row r="1095" spans="1:7" x14ac:dyDescent="0.25">
      <c r="A1095" s="13" t="s">
        <v>2907</v>
      </c>
      <c r="B1095" s="13" t="s">
        <v>2407</v>
      </c>
      <c r="C1095" s="13" t="s">
        <v>2908</v>
      </c>
      <c r="E1095" s="1">
        <f>IF(D1095="F",0,IFERROR(IF(MATCH($B1095,routes!A$2:A$398,0),1,0),0)+IFERROR(IF(MATCH($C1095,routes!A$2:A$398,0),1,0),0))</f>
        <v>0</v>
      </c>
      <c r="F1095" s="1">
        <f>IF(D1095="F",IFERROR(IF(MATCH($C1095,vracht!A$2:A$394,0),1,0),0),0)</f>
        <v>0</v>
      </c>
      <c r="G1095" s="1">
        <f>F1095+E1095</f>
        <v>0</v>
      </c>
    </row>
    <row r="1096" spans="1:7" x14ac:dyDescent="0.25">
      <c r="A1096" s="13" t="s">
        <v>1444</v>
      </c>
      <c r="B1096" s="13" t="s">
        <v>1445</v>
      </c>
      <c r="C1096" s="13" t="s">
        <v>1446</v>
      </c>
      <c r="E1096" s="1">
        <f>IF(D1096="F",0,IFERROR(IF(MATCH($B1096,routes!A$2:A$398,0),1,0),0)+IFERROR(IF(MATCH($C1096,routes!A$2:A$398,0),1,0),0))</f>
        <v>0</v>
      </c>
      <c r="F1096" s="1">
        <f>IF(D1096="F",IFERROR(IF(MATCH($C1096,vracht!A$2:A$394,0),1,0),0),0)</f>
        <v>0</v>
      </c>
      <c r="G1096" s="1">
        <f>F1096+E1096</f>
        <v>0</v>
      </c>
    </row>
    <row r="1097" spans="1:7" x14ac:dyDescent="0.25">
      <c r="A1097" s="13" t="s">
        <v>1433</v>
      </c>
      <c r="C1097" s="13" t="s">
        <v>1434</v>
      </c>
      <c r="E1097" s="1">
        <f>IF(D1097="F",0,IFERROR(IF(MATCH($B1097,routes!A$2:A$398,0),1,0),0)+IFERROR(IF(MATCH($C1097,routes!A$2:A$398,0),1,0),0))</f>
        <v>0</v>
      </c>
      <c r="F1097" s="1">
        <f>IF(D1097="F",IFERROR(IF(MATCH($C1097,vracht!A$2:A$394,0),1,0),0),0)</f>
        <v>0</v>
      </c>
      <c r="G1097" s="1">
        <f>F1097+E1097</f>
        <v>0</v>
      </c>
    </row>
    <row r="1098" spans="1:7" x14ac:dyDescent="0.25">
      <c r="A1098" s="13" t="s">
        <v>1435</v>
      </c>
      <c r="B1098" s="13" t="s">
        <v>1436</v>
      </c>
      <c r="C1098" s="13" t="s">
        <v>1437</v>
      </c>
      <c r="E1098" s="1">
        <f>IF(D1098="F",0,IFERROR(IF(MATCH($B1098,routes!A$2:A$398,0),1,0),0)+IFERROR(IF(MATCH($C1098,routes!A$2:A$398,0),1,0),0))</f>
        <v>0</v>
      </c>
      <c r="F1098" s="1">
        <f>IF(D1098="F",IFERROR(IF(MATCH($C1098,vracht!A$2:A$394,0),1,0),0),0)</f>
        <v>0</v>
      </c>
      <c r="G1098" s="1">
        <f>F1098+E1098</f>
        <v>0</v>
      </c>
    </row>
    <row r="1099" spans="1:7" x14ac:dyDescent="0.25">
      <c r="A1099" s="13" t="s">
        <v>3850</v>
      </c>
      <c r="B1099" s="13" t="s">
        <v>1693</v>
      </c>
      <c r="C1099" s="13" t="s">
        <v>3851</v>
      </c>
      <c r="E1099" s="1">
        <f>IF(D1099="F",0,IFERROR(IF(MATCH($B1099,routes!A$2:A$398,0),1,0),0)+IFERROR(IF(MATCH($C1099,routes!A$2:A$398,0),1,0),0))</f>
        <v>0</v>
      </c>
      <c r="F1099" s="1">
        <f>IF(D1099="F",IFERROR(IF(MATCH($C1099,vracht!A$2:A$394,0),1,0),0),0)</f>
        <v>0</v>
      </c>
      <c r="G1099" s="1">
        <f>F1099+E1099</f>
        <v>0</v>
      </c>
    </row>
    <row r="1100" spans="1:7" x14ac:dyDescent="0.25">
      <c r="A1100" s="13" t="s">
        <v>3063</v>
      </c>
      <c r="B1100" s="13" t="s">
        <v>3064</v>
      </c>
      <c r="C1100" s="13" t="s">
        <v>3065</v>
      </c>
      <c r="E1100" s="1">
        <f>IF(D1100="F",0,IFERROR(IF(MATCH($B1100,routes!A$2:A$398,0),1,0),0)+IFERROR(IF(MATCH($C1100,routes!A$2:A$398,0),1,0),0))</f>
        <v>0</v>
      </c>
      <c r="F1100" s="1">
        <f>IF(D1100="F",IFERROR(IF(MATCH($C1100,vracht!A$2:A$394,0),1,0),0),0)</f>
        <v>0</v>
      </c>
      <c r="G1100" s="1">
        <f>F1100+E1100</f>
        <v>0</v>
      </c>
    </row>
    <row r="1101" spans="1:7" x14ac:dyDescent="0.25">
      <c r="A1101" s="13" t="s">
        <v>3459</v>
      </c>
      <c r="B1101" s="13" t="s">
        <v>3460</v>
      </c>
      <c r="C1101" s="13" t="s">
        <v>3461</v>
      </c>
      <c r="E1101" s="1">
        <f>IF(D1101="F",0,IFERROR(IF(MATCH($B1101,routes!A$2:A$398,0),1,0),0)+IFERROR(IF(MATCH($C1101,routes!A$2:A$398,0),1,0),0))</f>
        <v>0</v>
      </c>
      <c r="F1101" s="1">
        <f>IF(D1101="F",IFERROR(IF(MATCH($C1101,vracht!A$2:A$394,0),1,0),0),0)</f>
        <v>0</v>
      </c>
      <c r="G1101" s="1">
        <f>F1101+E1101</f>
        <v>0</v>
      </c>
    </row>
    <row r="1102" spans="1:7" x14ac:dyDescent="0.25">
      <c r="A1102" s="13" t="s">
        <v>3801</v>
      </c>
      <c r="C1102" s="13" t="s">
        <v>3802</v>
      </c>
      <c r="E1102" s="1">
        <f>IF(D1102="F",0,IFERROR(IF(MATCH($B1102,routes!A$2:A$398,0),1,0),0)+IFERROR(IF(MATCH($C1102,routes!A$2:A$398,0),1,0),0))</f>
        <v>0</v>
      </c>
      <c r="F1102" s="1">
        <f>IF(D1102="F",IFERROR(IF(MATCH($C1102,vracht!A$2:A$394,0),1,0),0),0)</f>
        <v>0</v>
      </c>
      <c r="G1102" s="1">
        <f>F1102+E1102</f>
        <v>0</v>
      </c>
    </row>
    <row r="1103" spans="1:7" x14ac:dyDescent="0.25">
      <c r="A1103" s="13" t="s">
        <v>3098</v>
      </c>
      <c r="B1103" s="13" t="s">
        <v>292</v>
      </c>
      <c r="C1103" s="13" t="s">
        <v>3099</v>
      </c>
      <c r="E1103" s="1">
        <f>IF(D1103="F",0,IFERROR(IF(MATCH($B1103,routes!A$2:A$398,0),1,0),0)+IFERROR(IF(MATCH($C1103,routes!A$2:A$398,0),1,0),0))</f>
        <v>0</v>
      </c>
      <c r="F1103" s="1">
        <f>IF(D1103="F",IFERROR(IF(MATCH($C1103,vracht!A$2:A$394,0),1,0),0),0)</f>
        <v>0</v>
      </c>
      <c r="G1103" s="1">
        <f>F1103+E1103</f>
        <v>0</v>
      </c>
    </row>
    <row r="1104" spans="1:7" x14ac:dyDescent="0.25">
      <c r="A1104" s="13" t="s">
        <v>3466</v>
      </c>
      <c r="B1104" s="13" t="s">
        <v>3467</v>
      </c>
      <c r="C1104" s="13" t="s">
        <v>3468</v>
      </c>
      <c r="E1104" s="1">
        <f>IF(D1104="F",0,IFERROR(IF(MATCH($B1104,routes!A$2:A$398,0),1,0),0)+IFERROR(IF(MATCH($C1104,routes!A$2:A$398,0),1,0),0))</f>
        <v>0</v>
      </c>
      <c r="F1104" s="1">
        <f>IF(D1104="F",IFERROR(IF(MATCH($C1104,vracht!A$2:A$394,0),1,0),0),0)</f>
        <v>0</v>
      </c>
      <c r="G1104" s="1">
        <f>F1104+E1104</f>
        <v>0</v>
      </c>
    </row>
    <row r="1105" spans="1:7" x14ac:dyDescent="0.25">
      <c r="A1105" s="13" t="s">
        <v>2023</v>
      </c>
      <c r="B1105" s="13" t="s">
        <v>2024</v>
      </c>
      <c r="C1105" s="13" t="s">
        <v>2025</v>
      </c>
      <c r="E1105" s="1">
        <f>IF(D1105="F",0,IFERROR(IF(MATCH($B1105,routes!A$2:A$398,0),1,0),0)+IFERROR(IF(MATCH($C1105,routes!A$2:A$398,0),1,0),0))</f>
        <v>0</v>
      </c>
      <c r="F1105" s="1">
        <f>IF(D1105="F",IFERROR(IF(MATCH($C1105,vracht!A$2:A$394,0),1,0),0),0)</f>
        <v>0</v>
      </c>
      <c r="G1105" s="1">
        <f>F1105+E1105</f>
        <v>0</v>
      </c>
    </row>
    <row r="1106" spans="1:7" x14ac:dyDescent="0.25">
      <c r="A1106" s="13" t="s">
        <v>3264</v>
      </c>
      <c r="B1106" s="13" t="s">
        <v>3265</v>
      </c>
      <c r="C1106" s="13" t="s">
        <v>3266</v>
      </c>
      <c r="E1106" s="1">
        <f>IF(D1106="F",0,IFERROR(IF(MATCH($B1106,routes!A$2:A$398,0),1,0),0)+IFERROR(IF(MATCH($C1106,routes!A$2:A$398,0),1,0),0))</f>
        <v>0</v>
      </c>
      <c r="F1106" s="1">
        <f>IF(D1106="F",IFERROR(IF(MATCH($C1106,vracht!A$2:A$394,0),1,0),0),0)</f>
        <v>0</v>
      </c>
      <c r="G1106" s="1">
        <f>F1106+E1106</f>
        <v>0</v>
      </c>
    </row>
    <row r="1107" spans="1:7" x14ac:dyDescent="0.25">
      <c r="A1107" s="13" t="s">
        <v>3087</v>
      </c>
      <c r="B1107" s="13" t="s">
        <v>3088</v>
      </c>
      <c r="C1107" s="13" t="s">
        <v>3089</v>
      </c>
      <c r="E1107" s="1">
        <f>IF(D1107="F",0,IFERROR(IF(MATCH($B1107,routes!A$2:A$398,0),1,0),0)+IFERROR(IF(MATCH($C1107,routes!A$2:A$398,0),1,0),0))</f>
        <v>0</v>
      </c>
      <c r="F1107" s="1">
        <f>IF(D1107="F",IFERROR(IF(MATCH($C1107,vracht!A$2:A$394,0),1,0),0),0)</f>
        <v>0</v>
      </c>
      <c r="G1107" s="1">
        <f>F1107+E1107</f>
        <v>0</v>
      </c>
    </row>
    <row r="1108" spans="1:7" x14ac:dyDescent="0.25">
      <c r="A1108" s="13" t="s">
        <v>3622</v>
      </c>
      <c r="B1108" s="13" t="s">
        <v>1235</v>
      </c>
      <c r="C1108" s="13" t="s">
        <v>3623</v>
      </c>
      <c r="E1108" s="1">
        <f>IF(D1108="F",0,IFERROR(IF(MATCH($B1108,routes!A$2:A$398,0),1,0),0)+IFERROR(IF(MATCH($C1108,routes!A$2:A$398,0),1,0),0))</f>
        <v>0</v>
      </c>
      <c r="F1108" s="1">
        <f>IF(D1108="F",IFERROR(IF(MATCH($C1108,vracht!A$2:A$394,0),1,0),0),0)</f>
        <v>0</v>
      </c>
      <c r="G1108" s="1">
        <f>F1108+E1108</f>
        <v>0</v>
      </c>
    </row>
    <row r="1109" spans="1:7" x14ac:dyDescent="0.25">
      <c r="A1109" s="13" t="s">
        <v>3518</v>
      </c>
      <c r="C1109" s="13" t="s">
        <v>3519</v>
      </c>
      <c r="E1109" s="1">
        <f>IF(D1109="F",0,IFERROR(IF(MATCH($B1109,routes!A$2:A$398,0),1,0),0)+IFERROR(IF(MATCH($C1109,routes!A$2:A$398,0),1,0),0))</f>
        <v>0</v>
      </c>
      <c r="F1109" s="1">
        <f>IF(D1109="F",IFERROR(IF(MATCH($C1109,vracht!A$2:A$394,0),1,0),0),0)</f>
        <v>0</v>
      </c>
      <c r="G1109" s="1">
        <f>F1109+E1109</f>
        <v>0</v>
      </c>
    </row>
    <row r="1110" spans="1:7" x14ac:dyDescent="0.25">
      <c r="A1110" s="13" t="s">
        <v>3984</v>
      </c>
      <c r="B1110" s="13" t="s">
        <v>3100</v>
      </c>
      <c r="C1110" s="13" t="s">
        <v>3101</v>
      </c>
      <c r="E1110" s="1">
        <f>IF(D1110="F",0,IFERROR(IF(MATCH($B1110,routes!A$2:A$398,0),1,0),0)+IFERROR(IF(MATCH($C1110,routes!A$2:A$398,0),1,0),0))</f>
        <v>0</v>
      </c>
      <c r="F1110" s="1">
        <f>IF(D1110="F",IFERROR(IF(MATCH($C1110,vracht!A$2:A$394,0),1,0),0),0)</f>
        <v>0</v>
      </c>
      <c r="G1110" s="1">
        <f>F1110+E1110</f>
        <v>0</v>
      </c>
    </row>
    <row r="1111" spans="1:7" x14ac:dyDescent="0.25">
      <c r="A1111" s="13" t="s">
        <v>3095</v>
      </c>
      <c r="B1111" s="13" t="s">
        <v>3096</v>
      </c>
      <c r="C1111" s="13" t="s">
        <v>3097</v>
      </c>
      <c r="E1111" s="1">
        <f>IF(D1111="F",0,IFERROR(IF(MATCH($B1111,routes!A$2:A$398,0),1,0),0)+IFERROR(IF(MATCH($C1111,routes!A$2:A$398,0),1,0),0))</f>
        <v>0</v>
      </c>
      <c r="F1111" s="1">
        <f>IF(D1111="F",IFERROR(IF(MATCH($C1111,vracht!A$2:A$394,0),1,0),0),0)</f>
        <v>0</v>
      </c>
      <c r="G1111" s="1">
        <f>F1111+E1111</f>
        <v>0</v>
      </c>
    </row>
    <row r="1112" spans="1:7" x14ac:dyDescent="0.25">
      <c r="A1112" s="13" t="s">
        <v>3090</v>
      </c>
      <c r="B1112" s="13" t="s">
        <v>3091</v>
      </c>
      <c r="C1112" s="13" t="s">
        <v>3092</v>
      </c>
      <c r="E1112" s="1">
        <f>IF(D1112="F",0,IFERROR(IF(MATCH($B1112,routes!A$2:A$398,0),1,0),0)+IFERROR(IF(MATCH($C1112,routes!A$2:A$398,0),1,0),0))</f>
        <v>0</v>
      </c>
      <c r="F1112" s="1">
        <f>IF(D1112="F",IFERROR(IF(MATCH($C1112,vracht!A$2:A$394,0),1,0),0),0)</f>
        <v>0</v>
      </c>
      <c r="G1112" s="1">
        <f>F1112+E1112</f>
        <v>0</v>
      </c>
    </row>
    <row r="1113" spans="1:7" x14ac:dyDescent="0.25">
      <c r="A1113" s="13" t="s">
        <v>3111</v>
      </c>
      <c r="B1113" s="13" t="s">
        <v>3112</v>
      </c>
      <c r="C1113" s="13" t="s">
        <v>3113</v>
      </c>
      <c r="E1113" s="1">
        <f>IF(D1113="F",0,IFERROR(IF(MATCH($B1113,routes!A$2:A$398,0),1,0),0)+IFERROR(IF(MATCH($C1113,routes!A$2:A$398,0),1,0),0))</f>
        <v>0</v>
      </c>
      <c r="F1113" s="1">
        <f>IF(D1113="F",IFERROR(IF(MATCH($C1113,vracht!A$2:A$394,0),1,0),0),0)</f>
        <v>0</v>
      </c>
      <c r="G1113" s="1">
        <f>F1113+E1113</f>
        <v>0</v>
      </c>
    </row>
    <row r="1114" spans="1:7" x14ac:dyDescent="0.25">
      <c r="A1114" s="13" t="s">
        <v>3105</v>
      </c>
      <c r="B1114" s="13" t="s">
        <v>1312</v>
      </c>
      <c r="C1114" s="13" t="s">
        <v>3106</v>
      </c>
      <c r="E1114" s="1">
        <f>IF(D1114="F",0,IFERROR(IF(MATCH($B1114,routes!A$2:A$398,0),1,0),0)+IFERROR(IF(MATCH($C1114,routes!A$2:A$398,0),1,0),0))</f>
        <v>0</v>
      </c>
      <c r="F1114" s="1">
        <f>IF(D1114="F",IFERROR(IF(MATCH($C1114,vracht!A$2:A$394,0),1,0),0),0)</f>
        <v>0</v>
      </c>
      <c r="G1114" s="1">
        <f>F1114+E1114</f>
        <v>0</v>
      </c>
    </row>
    <row r="1115" spans="1:7" x14ac:dyDescent="0.25">
      <c r="A1115" s="13" t="s">
        <v>1361</v>
      </c>
      <c r="C1115" s="13" t="s">
        <v>1362</v>
      </c>
      <c r="E1115" s="1">
        <f>IF(D1115="F",0,IFERROR(IF(MATCH($B1115,routes!A$2:A$398,0),1,0),0)+IFERROR(IF(MATCH($C1115,routes!A$2:A$398,0),1,0),0))</f>
        <v>0</v>
      </c>
      <c r="F1115" s="1">
        <f>IF(D1115="F",IFERROR(IF(MATCH($C1115,vracht!A$2:A$394,0),1,0),0),0)</f>
        <v>0</v>
      </c>
      <c r="G1115" s="1">
        <f>F1115+E1115</f>
        <v>0</v>
      </c>
    </row>
    <row r="1116" spans="1:7" x14ac:dyDescent="0.25">
      <c r="A1116" s="13" t="s">
        <v>3348</v>
      </c>
      <c r="C1116" s="13" t="s">
        <v>3349</v>
      </c>
      <c r="E1116" s="1">
        <f>IF(D1116="F",0,IFERROR(IF(MATCH($B1116,routes!A$2:A$398,0),1,0),0)+IFERROR(IF(MATCH($C1116,routes!A$2:A$398,0),1,0),0))</f>
        <v>0</v>
      </c>
      <c r="F1116" s="1">
        <f>IF(D1116="F",IFERROR(IF(MATCH($C1116,vracht!A$2:A$394,0),1,0),0),0)</f>
        <v>0</v>
      </c>
      <c r="G1116" s="1">
        <f>F1116+E1116</f>
        <v>0</v>
      </c>
    </row>
    <row r="1117" spans="1:7" x14ac:dyDescent="0.25">
      <c r="A1117" s="13" t="s">
        <v>1450</v>
      </c>
      <c r="B1117" s="13" t="s">
        <v>1451</v>
      </c>
      <c r="C1117" s="13" t="s">
        <v>1452</v>
      </c>
      <c r="E1117" s="1">
        <f>IF(D1117="F",0,IFERROR(IF(MATCH($B1117,routes!A$2:A$398,0),1,0),0)+IFERROR(IF(MATCH($C1117,routes!A$2:A$398,0),1,0),0))</f>
        <v>0</v>
      </c>
      <c r="F1117" s="1">
        <f>IF(D1117="F",IFERROR(IF(MATCH($C1117,vracht!A$2:A$394,0),1,0),0),0)</f>
        <v>0</v>
      </c>
      <c r="G1117" s="1">
        <f>F1117+E1117</f>
        <v>0</v>
      </c>
    </row>
    <row r="1118" spans="1:7" x14ac:dyDescent="0.25">
      <c r="A1118" s="13" t="s">
        <v>3650</v>
      </c>
      <c r="C1118" s="13" t="s">
        <v>3651</v>
      </c>
      <c r="E1118" s="1">
        <f>IF(D1118="F",0,IFERROR(IF(MATCH($B1118,routes!A$2:A$398,0),1,0),0)+IFERROR(IF(MATCH($C1118,routes!A$2:A$398,0),1,0),0))</f>
        <v>0</v>
      </c>
      <c r="F1118" s="1">
        <f>IF(D1118="F",IFERROR(IF(MATCH($C1118,vracht!A$2:A$394,0),1,0),0),0)</f>
        <v>0</v>
      </c>
      <c r="G1118" s="1">
        <f>F1118+E1118</f>
        <v>0</v>
      </c>
    </row>
    <row r="1119" spans="1:7" x14ac:dyDescent="0.25">
      <c r="A1119" s="13" t="s">
        <v>3108</v>
      </c>
      <c r="B1119" s="13" t="s">
        <v>3109</v>
      </c>
      <c r="C1119" s="13" t="s">
        <v>3110</v>
      </c>
      <c r="E1119" s="1">
        <f>IF(D1119="F",0,IFERROR(IF(MATCH($B1119,routes!A$2:A$398,0),1,0),0)+IFERROR(IF(MATCH($C1119,routes!A$2:A$398,0),1,0),0))</f>
        <v>0</v>
      </c>
      <c r="F1119" s="1">
        <f>IF(D1119="F",IFERROR(IF(MATCH($C1119,vracht!A$2:A$394,0),1,0),0),0)</f>
        <v>0</v>
      </c>
      <c r="G1119" s="1">
        <f>F1119+E1119</f>
        <v>0</v>
      </c>
    </row>
    <row r="1120" spans="1:7" x14ac:dyDescent="0.25">
      <c r="A1120" s="13" t="s">
        <v>469</v>
      </c>
      <c r="B1120" s="13" t="s">
        <v>498</v>
      </c>
      <c r="C1120" s="13" t="s">
        <v>3107</v>
      </c>
      <c r="E1120" s="1">
        <f>IF(D1120="F",0,IFERROR(IF(MATCH($B1120,routes!A$2:A$398,0),1,0),0)+IFERROR(IF(MATCH($C1120,routes!A$2:A$398,0),1,0),0))</f>
        <v>0</v>
      </c>
      <c r="F1120" s="1">
        <f>IF(D1120="F",IFERROR(IF(MATCH($C1120,vracht!A$2:A$394,0),1,0),0),0)</f>
        <v>0</v>
      </c>
      <c r="G1120" s="1">
        <f>F1120+E1120</f>
        <v>0</v>
      </c>
    </row>
    <row r="1121" spans="1:7" x14ac:dyDescent="0.25">
      <c r="A1121" s="13" t="s">
        <v>3768</v>
      </c>
      <c r="B1121" s="13" t="s">
        <v>3998</v>
      </c>
      <c r="C1121" s="13" t="s">
        <v>3769</v>
      </c>
      <c r="E1121" s="1">
        <f>IF(D1121="F",0,IFERROR(IF(MATCH($B1121,routes!A$2:A$398,0),1,0),0)+IFERROR(IF(MATCH($C1121,routes!A$2:A$398,0),1,0),0))</f>
        <v>0</v>
      </c>
      <c r="F1121" s="1">
        <f>IF(D1121="F",IFERROR(IF(MATCH($C1121,vracht!A$2:A$394,0),1,0),0),0)</f>
        <v>0</v>
      </c>
      <c r="G1121" s="1">
        <f>F1121+E1121</f>
        <v>0</v>
      </c>
    </row>
    <row r="1122" spans="1:7" x14ac:dyDescent="0.25">
      <c r="A1122" s="13" t="s">
        <v>3893</v>
      </c>
      <c r="B1122" s="13" t="s">
        <v>3894</v>
      </c>
      <c r="C1122" s="13" t="s">
        <v>3895</v>
      </c>
      <c r="E1122" s="1">
        <f>IF(D1122="F",0,IFERROR(IF(MATCH($B1122,routes!A$2:A$398,0),1,0),0)+IFERROR(IF(MATCH($C1122,routes!A$2:A$398,0),1,0),0))</f>
        <v>0</v>
      </c>
      <c r="F1122" s="1">
        <f>IF(D1122="F",IFERROR(IF(MATCH($C1122,vracht!A$2:A$394,0),1,0),0),0)</f>
        <v>0</v>
      </c>
      <c r="G1122" s="1">
        <f>F1122+E1122</f>
        <v>0</v>
      </c>
    </row>
    <row r="1123" spans="1:7" x14ac:dyDescent="0.25">
      <c r="A1123" s="13" t="s">
        <v>2043</v>
      </c>
      <c r="B1123" s="13" t="s">
        <v>1912</v>
      </c>
      <c r="C1123" s="13" t="s">
        <v>2044</v>
      </c>
      <c r="E1123" s="1">
        <f>IF(D1123="F",0,IFERROR(IF(MATCH($B1123,routes!A$2:A$398,0),1,0),0)+IFERROR(IF(MATCH($C1123,routes!A$2:A$398,0),1,0),0))</f>
        <v>0</v>
      </c>
      <c r="F1123" s="1">
        <f>IF(D1123="F",IFERROR(IF(MATCH($C1123,vracht!A$2:A$394,0),1,0),0),0)</f>
        <v>0</v>
      </c>
      <c r="G1123" s="1">
        <f>F1123+E1123</f>
        <v>0</v>
      </c>
    </row>
    <row r="1124" spans="1:7" x14ac:dyDescent="0.25">
      <c r="A1124" s="13" t="s">
        <v>3511</v>
      </c>
      <c r="C1124" s="13" t="s">
        <v>3512</v>
      </c>
      <c r="E1124" s="1">
        <f>IF(D1124="F",0,IFERROR(IF(MATCH($B1124,routes!A$2:A$398,0),1,0),0)+IFERROR(IF(MATCH($C1124,routes!A$2:A$398,0),1,0),0))</f>
        <v>0</v>
      </c>
      <c r="F1124" s="1">
        <f>IF(D1124="F",IFERROR(IF(MATCH($C1124,vracht!A$2:A$394,0),1,0),0),0)</f>
        <v>0</v>
      </c>
      <c r="G1124" s="1">
        <f>F1124+E1124</f>
        <v>0</v>
      </c>
    </row>
    <row r="1125" spans="1:7" x14ac:dyDescent="0.25">
      <c r="A1125" s="13" t="s">
        <v>2002</v>
      </c>
      <c r="C1125" s="13" t="s">
        <v>2003</v>
      </c>
      <c r="E1125" s="1">
        <f>IF(D1125="F",0,IFERROR(IF(MATCH($B1125,routes!A$2:A$398,0),1,0),0)+IFERROR(IF(MATCH($C1125,routes!A$2:A$398,0),1,0),0))</f>
        <v>0</v>
      </c>
      <c r="F1125" s="1">
        <f>IF(D1125="F",IFERROR(IF(MATCH($C1125,vracht!A$2:A$394,0),1,0),0),0)</f>
        <v>0</v>
      </c>
      <c r="G1125" s="1">
        <f>F1125+E1125</f>
        <v>0</v>
      </c>
    </row>
    <row r="1126" spans="1:7" x14ac:dyDescent="0.25">
      <c r="A1126" s="13" t="s">
        <v>1999</v>
      </c>
      <c r="B1126" s="13" t="s">
        <v>2000</v>
      </c>
      <c r="C1126" s="13" t="s">
        <v>2001</v>
      </c>
      <c r="E1126" s="1">
        <f>IF(D1126="F",0,IFERROR(IF(MATCH($B1126,routes!A$2:A$398,0),1,0),0)+IFERROR(IF(MATCH($C1126,routes!A$2:A$398,0),1,0),0))</f>
        <v>0</v>
      </c>
      <c r="F1126" s="1">
        <f>IF(D1126="F",IFERROR(IF(MATCH($C1126,vracht!A$2:A$394,0),1,0),0),0)</f>
        <v>0</v>
      </c>
      <c r="G1126" s="1">
        <f>F1126+E1126</f>
        <v>0</v>
      </c>
    </row>
    <row r="1127" spans="1:7" x14ac:dyDescent="0.25">
      <c r="A1127" s="13" t="s">
        <v>3728</v>
      </c>
      <c r="C1127" s="13" t="s">
        <v>3729</v>
      </c>
      <c r="E1127" s="1">
        <f>IF(D1127="F",0,IFERROR(IF(MATCH($B1127,routes!A$2:A$398,0),1,0),0)+IFERROR(IF(MATCH($C1127,routes!A$2:A$398,0),1,0),0))</f>
        <v>0</v>
      </c>
      <c r="F1127" s="1">
        <f>IF(D1127="F",IFERROR(IF(MATCH($C1127,vracht!A$2:A$394,0),1,0),0),0)</f>
        <v>0</v>
      </c>
      <c r="G1127" s="1">
        <f>F1127+E1127</f>
        <v>0</v>
      </c>
    </row>
    <row r="1128" spans="1:7" x14ac:dyDescent="0.25">
      <c r="A1128" s="13" t="s">
        <v>3899</v>
      </c>
      <c r="B1128" s="13" t="s">
        <v>3120</v>
      </c>
      <c r="C1128" s="13" t="s">
        <v>3900</v>
      </c>
      <c r="E1128" s="1">
        <f>IF(D1128="F",0,IFERROR(IF(MATCH($B1128,routes!A$2:A$398,0),1,0),0)+IFERROR(IF(MATCH($C1128,routes!A$2:A$398,0),1,0),0))</f>
        <v>0</v>
      </c>
      <c r="F1128" s="1">
        <f>IF(D1128="F",IFERROR(IF(MATCH($C1128,vracht!A$2:A$394,0),1,0),0),0)</f>
        <v>0</v>
      </c>
      <c r="G1128" s="1">
        <f>F1128+E1128</f>
        <v>0</v>
      </c>
    </row>
    <row r="1129" spans="1:7" x14ac:dyDescent="0.25">
      <c r="A1129" s="13" t="s">
        <v>3810</v>
      </c>
      <c r="C1129" s="13" t="s">
        <v>3811</v>
      </c>
      <c r="E1129" s="1">
        <f>IF(D1129="F",0,IFERROR(IF(MATCH($B1129,routes!A$2:A$398,0),1,0),0)+IFERROR(IF(MATCH($C1129,routes!A$2:A$398,0),1,0),0))</f>
        <v>0</v>
      </c>
      <c r="F1129" s="1">
        <f>IF(D1129="F",IFERROR(IF(MATCH($C1129,vracht!A$2:A$394,0),1,0),0),0)</f>
        <v>0</v>
      </c>
      <c r="G1129" s="1">
        <f>F1129+E1129</f>
        <v>0</v>
      </c>
    </row>
    <row r="1130" spans="1:7" x14ac:dyDescent="0.25">
      <c r="A1130" s="13" t="s">
        <v>3219</v>
      </c>
      <c r="B1130" s="13" t="s">
        <v>3220</v>
      </c>
      <c r="C1130" s="13" t="s">
        <v>3221</v>
      </c>
      <c r="E1130" s="1">
        <f>IF(D1130="F",0,IFERROR(IF(MATCH($B1130,routes!A$2:A$398,0),1,0),0)+IFERROR(IF(MATCH($C1130,routes!A$2:A$398,0),1,0),0))</f>
        <v>0</v>
      </c>
      <c r="F1130" s="1">
        <f>IF(D1130="F",IFERROR(IF(MATCH($C1130,vracht!A$2:A$394,0),1,0),0),0)</f>
        <v>0</v>
      </c>
      <c r="G1130" s="1">
        <f>F1130+E1130</f>
        <v>0</v>
      </c>
    </row>
    <row r="1131" spans="1:7" x14ac:dyDescent="0.25">
      <c r="A1131" s="13" t="s">
        <v>3222</v>
      </c>
      <c r="B1131" s="13" t="s">
        <v>2237</v>
      </c>
      <c r="C1131" s="13" t="s">
        <v>3223</v>
      </c>
      <c r="E1131" s="1">
        <f>IF(D1131="F",0,IFERROR(IF(MATCH($B1131,routes!A$2:A$398,0),1,0),0)+IFERROR(IF(MATCH($C1131,routes!A$2:A$398,0),1,0),0))</f>
        <v>0</v>
      </c>
      <c r="F1131" s="1">
        <f>IF(D1131="F",IFERROR(IF(MATCH($C1131,vracht!A$2:A$394,0),1,0),0),0)</f>
        <v>0</v>
      </c>
      <c r="G1131" s="1">
        <f>F1131+E1131</f>
        <v>0</v>
      </c>
    </row>
    <row r="1132" spans="1:7" x14ac:dyDescent="0.25">
      <c r="A1132" s="13" t="s">
        <v>3803</v>
      </c>
      <c r="B1132" s="13" t="s">
        <v>3804</v>
      </c>
      <c r="C1132" s="13" t="s">
        <v>3805</v>
      </c>
      <c r="E1132" s="1">
        <f>IF(D1132="F",0,IFERROR(IF(MATCH($B1132,routes!A$2:A$398,0),1,0),0)+IFERROR(IF(MATCH($C1132,routes!A$2:A$398,0),1,0),0))</f>
        <v>0</v>
      </c>
      <c r="F1132" s="1">
        <f>IF(D1132="F",IFERROR(IF(MATCH($C1132,vracht!A$2:A$394,0),1,0),0),0)</f>
        <v>0</v>
      </c>
      <c r="G1132" s="1">
        <f>F1132+E1132</f>
        <v>0</v>
      </c>
    </row>
    <row r="1133" spans="1:7" x14ac:dyDescent="0.25">
      <c r="A1133" s="13" t="s">
        <v>3694</v>
      </c>
      <c r="C1133" s="13" t="s">
        <v>3695</v>
      </c>
      <c r="E1133" s="1">
        <f>IF(D1133="F",0,IFERROR(IF(MATCH($B1133,routes!A$2:A$398,0),1,0),0)+IFERROR(IF(MATCH($C1133,routes!A$2:A$398,0),1,0),0))</f>
        <v>0</v>
      </c>
      <c r="F1133" s="1">
        <f>IF(D1133="F",IFERROR(IF(MATCH($C1133,vracht!A$2:A$394,0),1,0),0),0)</f>
        <v>0</v>
      </c>
      <c r="G1133" s="1">
        <f>F1133+E1133</f>
        <v>0</v>
      </c>
    </row>
    <row r="1134" spans="1:7" x14ac:dyDescent="0.25">
      <c r="A1134" s="13" t="s">
        <v>3502</v>
      </c>
      <c r="B1134" s="13" t="s">
        <v>3503</v>
      </c>
      <c r="C1134" s="13" t="s">
        <v>3504</v>
      </c>
      <c r="E1134" s="1">
        <f>IF(D1134="F",0,IFERROR(IF(MATCH($B1134,routes!A$2:A$398,0),1,0),0)+IFERROR(IF(MATCH($C1134,routes!A$2:A$398,0),1,0),0))</f>
        <v>0</v>
      </c>
      <c r="F1134" s="1">
        <f>IF(D1134="F",IFERROR(IF(MATCH($C1134,vracht!A$2:A$394,0),1,0),0),0)</f>
        <v>0</v>
      </c>
      <c r="G1134" s="1">
        <f>F1134+E1134</f>
        <v>0</v>
      </c>
    </row>
    <row r="1135" spans="1:7" x14ac:dyDescent="0.25">
      <c r="A1135" s="13" t="s">
        <v>3766</v>
      </c>
      <c r="B1135" s="13" t="s">
        <v>3997</v>
      </c>
      <c r="C1135" s="13" t="s">
        <v>3767</v>
      </c>
      <c r="E1135" s="1">
        <f>IF(D1135="F",0,IFERROR(IF(MATCH($B1135,routes!A$2:A$398,0),1,0),0)+IFERROR(IF(MATCH($C1135,routes!A$2:A$398,0),1,0),0))</f>
        <v>0</v>
      </c>
      <c r="F1135" s="1">
        <f>IF(D1135="F",IFERROR(IF(MATCH($C1135,vracht!A$2:A$394,0),1,0),0),0)</f>
        <v>0</v>
      </c>
      <c r="G1135" s="1">
        <f>F1135+E1135</f>
        <v>0</v>
      </c>
    </row>
    <row r="1136" spans="1:7" x14ac:dyDescent="0.25">
      <c r="A1136" s="13" t="s">
        <v>3782</v>
      </c>
      <c r="B1136" s="13" t="s">
        <v>3783</v>
      </c>
      <c r="C1136" s="13" t="s">
        <v>3784</v>
      </c>
      <c r="E1136" s="1">
        <f>IF(D1136="F",0,IFERROR(IF(MATCH($B1136,routes!A$2:A$398,0),1,0),0)+IFERROR(IF(MATCH($C1136,routes!A$2:A$398,0),1,0),0))</f>
        <v>0</v>
      </c>
      <c r="F1136" s="1">
        <f>IF(D1136="F",IFERROR(IF(MATCH($C1136,vracht!A$2:A$394,0),1,0),0),0)</f>
        <v>0</v>
      </c>
      <c r="G1136" s="1">
        <f>F1136+E1136</f>
        <v>0</v>
      </c>
    </row>
    <row r="1137" spans="1:7" x14ac:dyDescent="0.25">
      <c r="A1137" s="13" t="s">
        <v>3610</v>
      </c>
      <c r="B1137" s="13" t="s">
        <v>3611</v>
      </c>
      <c r="C1137" s="13" t="s">
        <v>3612</v>
      </c>
      <c r="E1137" s="1">
        <f>IF(D1137="F",0,IFERROR(IF(MATCH($B1137,routes!A$2:A$398,0),1,0),0)+IFERROR(IF(MATCH($C1137,routes!A$2:A$398,0),1,0),0))</f>
        <v>0</v>
      </c>
      <c r="F1137" s="1">
        <f>IF(D1137="F",IFERROR(IF(MATCH($C1137,vracht!A$2:A$394,0),1,0),0),0)</f>
        <v>0</v>
      </c>
      <c r="G1137" s="1">
        <f>F1137+E1137</f>
        <v>0</v>
      </c>
    </row>
    <row r="1138" spans="1:7" x14ac:dyDescent="0.25">
      <c r="A1138" s="13" t="s">
        <v>3545</v>
      </c>
      <c r="B1138" s="13" t="s">
        <v>3546</v>
      </c>
      <c r="C1138" s="13" t="s">
        <v>3547</v>
      </c>
      <c r="E1138" s="1">
        <f>IF(D1138="F",0,IFERROR(IF(MATCH($B1138,routes!A$2:A$398,0),1,0),0)+IFERROR(IF(MATCH($C1138,routes!A$2:A$398,0),1,0),0))</f>
        <v>0</v>
      </c>
      <c r="F1138" s="1">
        <f>IF(D1138="F",IFERROR(IF(MATCH($C1138,vracht!A$2:A$394,0),1,0),0),0)</f>
        <v>0</v>
      </c>
      <c r="G1138" s="1">
        <f>F1138+E1138</f>
        <v>0</v>
      </c>
    </row>
    <row r="1139" spans="1:7" x14ac:dyDescent="0.25">
      <c r="A1139" s="13" t="s">
        <v>3587</v>
      </c>
      <c r="B1139" s="13" t="s">
        <v>1513</v>
      </c>
      <c r="C1139" s="13" t="s">
        <v>3588</v>
      </c>
      <c r="E1139" s="1">
        <f>IF(D1139="F",0,IFERROR(IF(MATCH($B1139,routes!A$2:A$398,0),1,0),0)+IFERROR(IF(MATCH($C1139,routes!A$2:A$398,0),1,0),0))</f>
        <v>0</v>
      </c>
      <c r="F1139" s="1">
        <f>IF(D1139="F",IFERROR(IF(MATCH($C1139,vracht!A$2:A$394,0),1,0),0),0)</f>
        <v>0</v>
      </c>
      <c r="G1139" s="1">
        <f>F1139+E1139</f>
        <v>0</v>
      </c>
    </row>
    <row r="1140" spans="1:7" x14ac:dyDescent="0.25">
      <c r="A1140" s="13" t="s">
        <v>3509</v>
      </c>
      <c r="B1140" s="13" t="s">
        <v>2832</v>
      </c>
      <c r="C1140" s="13" t="s">
        <v>3510</v>
      </c>
      <c r="E1140" s="1">
        <f>IF(D1140="F",0,IFERROR(IF(MATCH($B1140,routes!A$2:A$398,0),1,0),0)+IFERROR(IF(MATCH($C1140,routes!A$2:A$398,0),1,0),0))</f>
        <v>0</v>
      </c>
      <c r="F1140" s="1">
        <f>IF(D1140="F",IFERROR(IF(MATCH($C1140,vracht!A$2:A$394,0),1,0),0),0)</f>
        <v>0</v>
      </c>
      <c r="G1140" s="1">
        <f>F1140+E1140</f>
        <v>0</v>
      </c>
    </row>
    <row r="1141" spans="1:7" x14ac:dyDescent="0.25">
      <c r="A1141" s="13" t="s">
        <v>1103</v>
      </c>
      <c r="B1141" s="13" t="s">
        <v>1104</v>
      </c>
      <c r="E1141" s="1">
        <f>IF(D1141="F",0,IFERROR(IF(MATCH($B1141,routes!A$2:A$398,0),1,0),0)+IFERROR(IF(MATCH($C1141,routes!A$2:A$398,0),1,0),0))</f>
        <v>0</v>
      </c>
      <c r="F1141" s="1">
        <f>IF(D1141="F",IFERROR(IF(MATCH($C1141,vracht!A$2:A$394,0),1,0),0),0)</f>
        <v>0</v>
      </c>
      <c r="G1141" s="1">
        <f>F1141+E1141</f>
        <v>0</v>
      </c>
    </row>
    <row r="1142" spans="1:7" x14ac:dyDescent="0.25">
      <c r="A1142" s="13" t="s">
        <v>1272</v>
      </c>
      <c r="B1142" s="13" t="s">
        <v>1273</v>
      </c>
      <c r="E1142" s="1">
        <f>IF(D1142="F",0,IFERROR(IF(MATCH($B1142,routes!A$2:A$398,0),1,0),0)+IFERROR(IF(MATCH($C1142,routes!A$2:A$398,0),1,0),0))</f>
        <v>0</v>
      </c>
      <c r="F1142" s="1">
        <f>IF(D1142="F",IFERROR(IF(MATCH($C1142,vracht!A$2:A$394,0),1,0),0),0)</f>
        <v>0</v>
      </c>
      <c r="G1142" s="1">
        <f>F1142+E1142</f>
        <v>0</v>
      </c>
    </row>
    <row r="1143" spans="1:7" x14ac:dyDescent="0.25">
      <c r="A1143" s="13" t="s">
        <v>1187</v>
      </c>
      <c r="B1143" s="13" t="s">
        <v>1188</v>
      </c>
      <c r="E1143" s="1">
        <f>IF(D1143="F",0,IFERROR(IF(MATCH($B1143,routes!A$2:A$398,0),1,0),0)+IFERROR(IF(MATCH($C1143,routes!A$2:A$398,0),1,0),0))</f>
        <v>0</v>
      </c>
      <c r="F1143" s="1">
        <f>IF(D1143="F",IFERROR(IF(MATCH($C1143,vracht!A$2:A$394,0),1,0),0),0)</f>
        <v>0</v>
      </c>
      <c r="G1143" s="1">
        <f>F1143+E1143</f>
        <v>0</v>
      </c>
    </row>
    <row r="1144" spans="1:7" x14ac:dyDescent="0.25">
      <c r="A1144" s="13" t="s">
        <v>1278</v>
      </c>
      <c r="B1144" s="13" t="s">
        <v>1279</v>
      </c>
      <c r="E1144" s="1">
        <f>IF(D1144="F",0,IFERROR(IF(MATCH($B1144,routes!A$2:A$398,0),1,0),0)+IFERROR(IF(MATCH($C1144,routes!A$2:A$398,0),1,0),0))</f>
        <v>0</v>
      </c>
      <c r="F1144" s="1">
        <f>IF(D1144="F",IFERROR(IF(MATCH($C1144,vracht!A$2:A$394,0),1,0),0),0)</f>
        <v>0</v>
      </c>
      <c r="G1144" s="1">
        <f>F1144+E1144</f>
        <v>0</v>
      </c>
    </row>
    <row r="1145" spans="1:7" x14ac:dyDescent="0.25">
      <c r="A1145" s="13" t="s">
        <v>1138</v>
      </c>
      <c r="B1145" s="13" t="s">
        <v>1139</v>
      </c>
      <c r="E1145" s="1">
        <f>IF(D1145="F",0,IFERROR(IF(MATCH($B1145,routes!A$2:A$398,0),1,0),0)+IFERROR(IF(MATCH($C1145,routes!A$2:A$398,0),1,0),0))</f>
        <v>0</v>
      </c>
      <c r="F1145" s="1">
        <f>IF(D1145="F",IFERROR(IF(MATCH($C1145,vracht!A$2:A$394,0),1,0),0),0)</f>
        <v>0</v>
      </c>
      <c r="G1145" s="1">
        <f>F1145+E1145</f>
        <v>0</v>
      </c>
    </row>
    <row r="1146" spans="1:7" x14ac:dyDescent="0.25">
      <c r="A1146" s="13" t="s">
        <v>1574</v>
      </c>
      <c r="B1146" s="13" t="s">
        <v>1575</v>
      </c>
      <c r="E1146" s="1">
        <f>IF(D1146="F",0,IFERROR(IF(MATCH($B1146,routes!A$2:A$398,0),1,0),0)+IFERROR(IF(MATCH($C1146,routes!A$2:A$398,0),1,0),0))</f>
        <v>0</v>
      </c>
      <c r="F1146" s="1">
        <f>IF(D1146="F",IFERROR(IF(MATCH($C1146,vracht!A$2:A$394,0),1,0),0),0)</f>
        <v>0</v>
      </c>
      <c r="G1146" s="1">
        <f>F1146+E1146</f>
        <v>0</v>
      </c>
    </row>
    <row r="1147" spans="1:7" x14ac:dyDescent="0.25">
      <c r="A1147" s="13" t="s">
        <v>1666</v>
      </c>
      <c r="B1147" s="13" t="s">
        <v>1667</v>
      </c>
      <c r="E1147" s="1">
        <f>IF(D1147="F",0,IFERROR(IF(MATCH($B1147,routes!A$2:A$398,0),1,0),0)+IFERROR(IF(MATCH($C1147,routes!A$2:A$398,0),1,0),0))</f>
        <v>0</v>
      </c>
      <c r="F1147" s="1">
        <f>IF(D1147="F",IFERROR(IF(MATCH($C1147,vracht!A$2:A$394,0),1,0),0),0)</f>
        <v>0</v>
      </c>
      <c r="G1147" s="1">
        <f>F1147+E1147</f>
        <v>0</v>
      </c>
    </row>
    <row r="1148" spans="1:7" x14ac:dyDescent="0.25">
      <c r="A1148" s="13" t="s">
        <v>1825</v>
      </c>
      <c r="B1148" s="13" t="s">
        <v>1826</v>
      </c>
      <c r="E1148" s="1">
        <f>IF(D1148="F",0,IFERROR(IF(MATCH($B1148,routes!A$2:A$398,0),1,0),0)+IFERROR(IF(MATCH($C1148,routes!A$2:A$398,0),1,0),0))</f>
        <v>0</v>
      </c>
      <c r="F1148" s="1">
        <f>IF(D1148="F",IFERROR(IF(MATCH($C1148,vracht!A$2:A$394,0),1,0),0),0)</f>
        <v>0</v>
      </c>
      <c r="G1148" s="1">
        <f>F1148+E1148</f>
        <v>0</v>
      </c>
    </row>
    <row r="1149" spans="1:7" x14ac:dyDescent="0.25">
      <c r="A1149" s="13" t="s">
        <v>1855</v>
      </c>
      <c r="B1149" s="13" t="s">
        <v>1853</v>
      </c>
      <c r="E1149" s="1">
        <f>IF(D1149="F",0,IFERROR(IF(MATCH($B1149,routes!A$2:A$398,0),1,0),0)+IFERROR(IF(MATCH($C1149,routes!A$2:A$398,0),1,0),0))</f>
        <v>0</v>
      </c>
      <c r="F1149" s="1">
        <f>IF(D1149="F",IFERROR(IF(MATCH($C1149,vracht!A$2:A$394,0),1,0),0),0)</f>
        <v>0</v>
      </c>
      <c r="G1149" s="1">
        <f>F1149+E1149</f>
        <v>0</v>
      </c>
    </row>
    <row r="1150" spans="1:7" x14ac:dyDescent="0.25">
      <c r="A1150" s="13" t="s">
        <v>1883</v>
      </c>
      <c r="B1150" s="13" t="s">
        <v>1884</v>
      </c>
      <c r="E1150" s="1">
        <f>IF(D1150="F",0,IFERROR(IF(MATCH($B1150,routes!A$2:A$398,0),1,0),0)+IFERROR(IF(MATCH($C1150,routes!A$2:A$398,0),1,0),0))</f>
        <v>0</v>
      </c>
      <c r="F1150" s="1">
        <f>IF(D1150="F",IFERROR(IF(MATCH($C1150,vracht!A$2:A$394,0),1,0),0),0)</f>
        <v>0</v>
      </c>
      <c r="G1150" s="1">
        <f>F1150+E1150</f>
        <v>0</v>
      </c>
    </row>
    <row r="1151" spans="1:7" x14ac:dyDescent="0.25">
      <c r="A1151" s="13" t="s">
        <v>1909</v>
      </c>
      <c r="B1151" s="13" t="s">
        <v>1910</v>
      </c>
      <c r="E1151" s="1">
        <f>IF(D1151="F",0,IFERROR(IF(MATCH($B1151,routes!A$2:A$398,0),1,0),0)+IFERROR(IF(MATCH($C1151,routes!A$2:A$398,0),1,0),0))</f>
        <v>0</v>
      </c>
      <c r="F1151" s="1">
        <f>IF(D1151="F",IFERROR(IF(MATCH($C1151,vracht!A$2:A$394,0),1,0),0),0)</f>
        <v>0</v>
      </c>
      <c r="G1151" s="1">
        <f>F1151+E1151</f>
        <v>0</v>
      </c>
    </row>
    <row r="1152" spans="1:7" x14ac:dyDescent="0.25">
      <c r="A1152" s="13" t="s">
        <v>1943</v>
      </c>
      <c r="B1152" s="13" t="s">
        <v>1944</v>
      </c>
      <c r="E1152" s="1">
        <f>IF(D1152="F",0,IFERROR(IF(MATCH($B1152,routes!A$2:A$398,0),1,0),0)+IFERROR(IF(MATCH($C1152,routes!A$2:A$398,0),1,0),0))</f>
        <v>0</v>
      </c>
      <c r="F1152" s="1">
        <f>IF(D1152="F",IFERROR(IF(MATCH($C1152,vracht!A$2:A$394,0),1,0),0),0)</f>
        <v>0</v>
      </c>
      <c r="G1152" s="1">
        <f>F1152+E1152</f>
        <v>0</v>
      </c>
    </row>
    <row r="1153" spans="1:7" x14ac:dyDescent="0.25">
      <c r="A1153" s="13" t="s">
        <v>1977</v>
      </c>
      <c r="B1153" s="13" t="s">
        <v>1978</v>
      </c>
      <c r="E1153" s="1">
        <f>IF(D1153="F",0,IFERROR(IF(MATCH($B1153,routes!A$2:A$398,0),1,0),0)+IFERROR(IF(MATCH($C1153,routes!A$2:A$398,0),1,0),0))</f>
        <v>0</v>
      </c>
      <c r="F1153" s="1">
        <f>IF(D1153="F",IFERROR(IF(MATCH($C1153,vracht!A$2:A$394,0),1,0),0),0)</f>
        <v>0</v>
      </c>
      <c r="G1153" s="1">
        <f>F1153+E1153</f>
        <v>0</v>
      </c>
    </row>
    <row r="1154" spans="1:7" x14ac:dyDescent="0.25">
      <c r="A1154" s="13" t="s">
        <v>2143</v>
      </c>
      <c r="B1154" s="13" t="s">
        <v>414</v>
      </c>
      <c r="E1154" s="1">
        <f>IF(D1154="F",0,IFERROR(IF(MATCH($B1154,routes!A$2:A$398,0),1,0),0)+IFERROR(IF(MATCH($C1154,routes!A$2:A$398,0),1,0),0))</f>
        <v>0</v>
      </c>
      <c r="F1154" s="1">
        <f>IF(D1154="F",IFERROR(IF(MATCH($C1154,vracht!A$2:A$394,0),1,0),0),0)</f>
        <v>0</v>
      </c>
      <c r="G1154" s="1">
        <f>F1154+E1154</f>
        <v>0</v>
      </c>
    </row>
    <row r="1155" spans="1:7" x14ac:dyDescent="0.25">
      <c r="A1155" s="13" t="s">
        <v>2232</v>
      </c>
      <c r="B1155" s="13" t="s">
        <v>2233</v>
      </c>
      <c r="E1155" s="1">
        <f>IF(D1155="F",0,IFERROR(IF(MATCH($B1155,routes!A$2:A$398,0),1,0),0)+IFERROR(IF(MATCH($C1155,routes!A$2:A$398,0),1,0),0))</f>
        <v>0</v>
      </c>
      <c r="F1155" s="1">
        <f>IF(D1155="F",IFERROR(IF(MATCH($C1155,vracht!A$2:A$394,0),1,0),0),0)</f>
        <v>0</v>
      </c>
      <c r="G1155" s="1">
        <f>F1155+E1155</f>
        <v>0</v>
      </c>
    </row>
    <row r="1156" spans="1:7" x14ac:dyDescent="0.25">
      <c r="A1156" s="13" t="s">
        <v>1062</v>
      </c>
      <c r="B1156" s="13" t="s">
        <v>2275</v>
      </c>
      <c r="E1156" s="1">
        <f>IF(D1156="F",0,IFERROR(IF(MATCH($B1156,routes!A$2:A$398,0),1,0),0)+IFERROR(IF(MATCH($C1156,routes!A$2:A$398,0),1,0),0))</f>
        <v>0</v>
      </c>
      <c r="F1156" s="1">
        <f>IF(D1156="F",IFERROR(IF(MATCH($C1156,vracht!A$2:A$394,0),1,0),0),0)</f>
        <v>0</v>
      </c>
      <c r="G1156" s="1">
        <f>F1156+E1156</f>
        <v>0</v>
      </c>
    </row>
    <row r="1157" spans="1:7" x14ac:dyDescent="0.25">
      <c r="A1157" s="13" t="s">
        <v>2430</v>
      </c>
      <c r="B1157" s="13" t="s">
        <v>303</v>
      </c>
      <c r="E1157" s="1">
        <f>IF(D1157="F",0,IFERROR(IF(MATCH($B1157,routes!A$2:A$398,0),1,0),0)+IFERROR(IF(MATCH($C1157,routes!A$2:A$398,0),1,0),0))</f>
        <v>0</v>
      </c>
      <c r="F1157" s="1">
        <f>IF(D1157="F",IFERROR(IF(MATCH($C1157,vracht!A$2:A$394,0),1,0),0),0)</f>
        <v>0</v>
      </c>
      <c r="G1157" s="1">
        <f>F1157+E1157</f>
        <v>0</v>
      </c>
    </row>
    <row r="1158" spans="1:7" x14ac:dyDescent="0.25">
      <c r="A1158" s="13" t="s">
        <v>2493</v>
      </c>
      <c r="B1158" s="13" t="s">
        <v>2494</v>
      </c>
      <c r="E1158" s="1">
        <f>IF(D1158="F",0,IFERROR(IF(MATCH($B1158,routes!A$2:A$398,0),1,0),0)+IFERROR(IF(MATCH($C1158,routes!A$2:A$398,0),1,0),0))</f>
        <v>0</v>
      </c>
      <c r="F1158" s="1">
        <f>IF(D1158="F",IFERROR(IF(MATCH($C1158,vracht!A$2:A$394,0),1,0),0),0)</f>
        <v>0</v>
      </c>
      <c r="G1158" s="1">
        <f>F1158+E1158</f>
        <v>0</v>
      </c>
    </row>
    <row r="1159" spans="1:7" x14ac:dyDescent="0.25">
      <c r="A1159" s="13" t="s">
        <v>2554</v>
      </c>
      <c r="B1159" s="13" t="s">
        <v>2555</v>
      </c>
      <c r="E1159" s="1">
        <f>IF(D1159="F",0,IFERROR(IF(MATCH($B1159,routes!A$2:A$398,0),1,0),0)+IFERROR(IF(MATCH($C1159,routes!A$2:A$398,0),1,0),0))</f>
        <v>0</v>
      </c>
      <c r="F1159" s="1">
        <f>IF(D1159="F",IFERROR(IF(MATCH($C1159,vracht!A$2:A$394,0),1,0),0),0)</f>
        <v>0</v>
      </c>
      <c r="G1159" s="1">
        <f>F1159+E1159</f>
        <v>0</v>
      </c>
    </row>
    <row r="1160" spans="1:7" x14ac:dyDescent="0.25">
      <c r="A1160" s="13" t="s">
        <v>2580</v>
      </c>
      <c r="B1160" s="13" t="s">
        <v>2581</v>
      </c>
      <c r="E1160" s="1">
        <f>IF(D1160="F",0,IFERROR(IF(MATCH($B1160,routes!A$2:A$398,0),1,0),0)+IFERROR(IF(MATCH($C1160,routes!A$2:A$398,0),1,0),0))</f>
        <v>0</v>
      </c>
      <c r="F1160" s="1">
        <f>IF(D1160="F",IFERROR(IF(MATCH($C1160,vracht!A$2:A$394,0),1,0),0),0)</f>
        <v>0</v>
      </c>
      <c r="G1160" s="1">
        <f>F1160+E1160</f>
        <v>0</v>
      </c>
    </row>
    <row r="1161" spans="1:7" x14ac:dyDescent="0.25">
      <c r="A1161" s="13" t="s">
        <v>2684</v>
      </c>
      <c r="B1161" s="13" t="s">
        <v>2685</v>
      </c>
      <c r="E1161" s="1">
        <f>IF(D1161="F",0,IFERROR(IF(MATCH($B1161,routes!A$2:A$398,0),1,0),0)+IFERROR(IF(MATCH($C1161,routes!A$2:A$398,0),1,0),0))</f>
        <v>0</v>
      </c>
      <c r="F1161" s="1">
        <f>IF(D1161="F",IFERROR(IF(MATCH($C1161,vracht!A$2:A$394,0),1,0),0),0)</f>
        <v>0</v>
      </c>
      <c r="G1161" s="1">
        <f>F1161+E1161</f>
        <v>0</v>
      </c>
    </row>
    <row r="1162" spans="1:7" x14ac:dyDescent="0.25">
      <c r="A1162" s="13" t="s">
        <v>2688</v>
      </c>
      <c r="B1162" s="13" t="s">
        <v>2689</v>
      </c>
      <c r="E1162" s="1">
        <f>IF(D1162="F",0,IFERROR(IF(MATCH($B1162,routes!A$2:A$398,0),1,0),0)+IFERROR(IF(MATCH($C1162,routes!A$2:A$398,0),1,0),0))</f>
        <v>0</v>
      </c>
      <c r="F1162" s="1">
        <f>IF(D1162="F",IFERROR(IF(MATCH($C1162,vracht!A$2:A$394,0),1,0),0),0)</f>
        <v>0</v>
      </c>
      <c r="G1162" s="1">
        <f>F1162+E1162</f>
        <v>0</v>
      </c>
    </row>
    <row r="1163" spans="1:7" x14ac:dyDescent="0.25">
      <c r="A1163" s="13" t="s">
        <v>2692</v>
      </c>
      <c r="B1163" s="13" t="s">
        <v>2693</v>
      </c>
      <c r="E1163" s="1">
        <f>IF(D1163="F",0,IFERROR(IF(MATCH($B1163,routes!A$2:A$398,0),1,0),0)+IFERROR(IF(MATCH($C1163,routes!A$2:A$398,0),1,0),0))</f>
        <v>0</v>
      </c>
      <c r="F1163" s="1">
        <f>IF(D1163="F",IFERROR(IF(MATCH($C1163,vracht!A$2:A$394,0),1,0),0),0)</f>
        <v>0</v>
      </c>
      <c r="G1163" s="1">
        <f>F1163+E1163</f>
        <v>0</v>
      </c>
    </row>
    <row r="1164" spans="1:7" x14ac:dyDescent="0.25">
      <c r="A1164" s="13" t="s">
        <v>2703</v>
      </c>
      <c r="B1164" s="13" t="s">
        <v>2704</v>
      </c>
      <c r="E1164" s="1">
        <f>IF(D1164="F",0,IFERROR(IF(MATCH($B1164,routes!A$2:A$398,0),1,0),0)+IFERROR(IF(MATCH($C1164,routes!A$2:A$398,0),1,0),0))</f>
        <v>0</v>
      </c>
      <c r="F1164" s="1">
        <f>IF(D1164="F",IFERROR(IF(MATCH($C1164,vracht!A$2:A$394,0),1,0),0),0)</f>
        <v>0</v>
      </c>
      <c r="G1164" s="1">
        <f>F1164+E1164</f>
        <v>0</v>
      </c>
    </row>
    <row r="1165" spans="1:7" x14ac:dyDescent="0.25">
      <c r="A1165" s="13" t="s">
        <v>3034</v>
      </c>
      <c r="B1165" s="13" t="s">
        <v>3035</v>
      </c>
      <c r="E1165" s="1">
        <f>IF(D1165="F",0,IFERROR(IF(MATCH($B1165,routes!A$2:A$398,0),1,0),0)+IFERROR(IF(MATCH($C1165,routes!A$2:A$398,0),1,0),0))</f>
        <v>0</v>
      </c>
      <c r="F1165" s="1">
        <f>IF(D1165="F",IFERROR(IF(MATCH($C1165,vracht!A$2:A$394,0),1,0),0),0)</f>
        <v>0</v>
      </c>
      <c r="G1165" s="1">
        <f>F1165+E1165</f>
        <v>0</v>
      </c>
    </row>
    <row r="1166" spans="1:7" x14ac:dyDescent="0.25">
      <c r="A1166" s="13" t="s">
        <v>3085</v>
      </c>
      <c r="B1166" s="13" t="s">
        <v>3086</v>
      </c>
      <c r="E1166" s="1">
        <f>IF(D1166="F",0,IFERROR(IF(MATCH($B1166,routes!A$2:A$398,0),1,0),0)+IFERROR(IF(MATCH($C1166,routes!A$2:A$398,0),1,0),0))</f>
        <v>0</v>
      </c>
      <c r="F1166" s="1">
        <f>IF(D1166="F",IFERROR(IF(MATCH($C1166,vracht!A$2:A$394,0),1,0),0),0)</f>
        <v>0</v>
      </c>
      <c r="G1166" s="1">
        <f>F1166+E1166</f>
        <v>0</v>
      </c>
    </row>
    <row r="1167" spans="1:7" x14ac:dyDescent="0.25">
      <c r="A1167" s="13" t="s">
        <v>3093</v>
      </c>
      <c r="B1167" s="13" t="s">
        <v>3094</v>
      </c>
      <c r="E1167" s="1">
        <f>IF(D1167="F",0,IFERROR(IF(MATCH($B1167,routes!A$2:A$398,0),1,0),0)+IFERROR(IF(MATCH($C1167,routes!A$2:A$398,0),1,0),0))</f>
        <v>0</v>
      </c>
      <c r="F1167" s="1">
        <f>IF(D1167="F",IFERROR(IF(MATCH($C1167,vracht!A$2:A$394,0),1,0),0),0)</f>
        <v>0</v>
      </c>
      <c r="G1167" s="1">
        <f>F1167+E1167</f>
        <v>0</v>
      </c>
    </row>
  </sheetData>
  <autoFilter ref="A1:E117">
    <sortState ref="A2:C117">
      <sortCondition ref="A1:A116"/>
    </sortState>
  </autoFilter>
  <sortState ref="A2:G1168">
    <sortCondition ref="C2:C1168"/>
    <sortCondition ref="A2:A1168"/>
  </sortState>
  <conditionalFormatting sqref="E1:E1048576 F2:G1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9"/>
  <sheetViews>
    <sheetView tabSelected="1" workbookViewId="0">
      <selection sqref="A1:XFD1048576"/>
    </sheetView>
  </sheetViews>
  <sheetFormatPr defaultRowHeight="15" x14ac:dyDescent="0.25"/>
  <cols>
    <col min="1" max="1" width="11.42578125" style="13" customWidth="1"/>
    <col min="2" max="2" width="15.85546875" style="1" customWidth="1"/>
    <col min="3" max="3" width="27.140625" style="13" customWidth="1"/>
    <col min="4" max="4" width="42.140625" customWidth="1"/>
  </cols>
  <sheetData>
    <row r="1" spans="1:8" x14ac:dyDescent="0.25">
      <c r="A1" s="13" t="s">
        <v>967</v>
      </c>
      <c r="B1" s="1" t="s">
        <v>968</v>
      </c>
      <c r="C1" s="13" t="s">
        <v>4382</v>
      </c>
      <c r="D1" t="s">
        <v>4383</v>
      </c>
      <c r="E1" t="s">
        <v>4014</v>
      </c>
      <c r="G1" t="s">
        <v>4015</v>
      </c>
      <c r="H1" t="s">
        <v>4016</v>
      </c>
    </row>
    <row r="2" spans="1:8" x14ac:dyDescent="0.25">
      <c r="A2" s="13" t="s">
        <v>892</v>
      </c>
      <c r="B2" s="1" t="s">
        <v>893</v>
      </c>
      <c r="C2" s="13" t="s">
        <v>4144</v>
      </c>
      <c r="D2" t="s">
        <v>891</v>
      </c>
      <c r="E2" t="s">
        <v>4032</v>
      </c>
      <c r="G2" t="s">
        <v>4381</v>
      </c>
      <c r="H2" t="s">
        <v>4381</v>
      </c>
    </row>
    <row r="3" spans="1:8" x14ac:dyDescent="0.25">
      <c r="A3" s="13" t="s">
        <v>895</v>
      </c>
      <c r="B3" s="1" t="s">
        <v>896</v>
      </c>
      <c r="C3" s="13" t="s">
        <v>4144</v>
      </c>
      <c r="D3" t="s">
        <v>894</v>
      </c>
      <c r="E3" t="s">
        <v>4017</v>
      </c>
      <c r="G3" t="s">
        <v>4381</v>
      </c>
      <c r="H3" t="s">
        <v>4381</v>
      </c>
    </row>
    <row r="4" spans="1:8" x14ac:dyDescent="0.25">
      <c r="A4" s="13" t="s">
        <v>4149</v>
      </c>
      <c r="B4" s="1" t="s">
        <v>886</v>
      </c>
      <c r="C4" s="13" t="s">
        <v>4030</v>
      </c>
      <c r="D4" t="s">
        <v>4150</v>
      </c>
      <c r="E4" t="s">
        <v>4032</v>
      </c>
      <c r="G4">
        <v>275</v>
      </c>
      <c r="H4">
        <v>5</v>
      </c>
    </row>
    <row r="5" spans="1:8" x14ac:dyDescent="0.25">
      <c r="A5" s="13" t="s">
        <v>885</v>
      </c>
      <c r="B5" s="1" t="s">
        <v>886</v>
      </c>
      <c r="C5" s="13" t="s">
        <v>4030</v>
      </c>
      <c r="D5" t="s">
        <v>4154</v>
      </c>
      <c r="E5" t="s">
        <v>4032</v>
      </c>
      <c r="G5">
        <v>0</v>
      </c>
      <c r="H5">
        <v>38</v>
      </c>
    </row>
    <row r="6" spans="1:8" x14ac:dyDescent="0.25">
      <c r="A6" s="13" t="s">
        <v>889</v>
      </c>
      <c r="B6" s="1" t="s">
        <v>890</v>
      </c>
      <c r="C6" s="13" t="s">
        <v>4030</v>
      </c>
      <c r="D6" t="s">
        <v>4146</v>
      </c>
      <c r="E6" t="s">
        <v>4032</v>
      </c>
      <c r="G6">
        <v>275</v>
      </c>
      <c r="H6">
        <v>5</v>
      </c>
    </row>
    <row r="7" spans="1:8" x14ac:dyDescent="0.25">
      <c r="A7" s="13" t="s">
        <v>4147</v>
      </c>
      <c r="B7" s="1" t="s">
        <v>890</v>
      </c>
      <c r="C7" s="13" t="s">
        <v>4030</v>
      </c>
      <c r="D7" t="s">
        <v>4148</v>
      </c>
      <c r="E7" t="s">
        <v>4032</v>
      </c>
      <c r="G7">
        <v>275</v>
      </c>
      <c r="H7">
        <v>5</v>
      </c>
    </row>
    <row r="8" spans="1:8" x14ac:dyDescent="0.25">
      <c r="A8" s="13" t="s">
        <v>1126</v>
      </c>
      <c r="B8" s="1" t="s">
        <v>890</v>
      </c>
      <c r="C8" s="13" t="s">
        <v>4030</v>
      </c>
      <c r="D8" t="s">
        <v>4152</v>
      </c>
      <c r="E8" t="s">
        <v>4032</v>
      </c>
      <c r="G8">
        <v>0</v>
      </c>
      <c r="H8">
        <v>40</v>
      </c>
    </row>
    <row r="9" spans="1:8" x14ac:dyDescent="0.25">
      <c r="A9" s="13" t="s">
        <v>1132</v>
      </c>
      <c r="B9" s="1" t="s">
        <v>890</v>
      </c>
      <c r="C9" s="13" t="s">
        <v>4030</v>
      </c>
      <c r="D9" t="s">
        <v>4153</v>
      </c>
      <c r="E9" t="s">
        <v>4032</v>
      </c>
      <c r="G9">
        <v>0</v>
      </c>
      <c r="H9">
        <v>40</v>
      </c>
    </row>
    <row r="10" spans="1:8" x14ac:dyDescent="0.25">
      <c r="A10" s="13">
        <v>310</v>
      </c>
      <c r="B10" s="1" t="s">
        <v>961</v>
      </c>
      <c r="C10" s="13" t="s">
        <v>4030</v>
      </c>
      <c r="D10" t="s">
        <v>4031</v>
      </c>
      <c r="E10" t="s">
        <v>4032</v>
      </c>
      <c r="G10">
        <v>250</v>
      </c>
      <c r="H10">
        <v>5</v>
      </c>
    </row>
    <row r="11" spans="1:8" x14ac:dyDescent="0.25">
      <c r="A11" s="13">
        <v>312</v>
      </c>
      <c r="B11" s="1" t="s">
        <v>961</v>
      </c>
      <c r="C11" s="13" t="s">
        <v>4030</v>
      </c>
      <c r="D11" t="s">
        <v>4033</v>
      </c>
      <c r="E11" t="s">
        <v>4032</v>
      </c>
      <c r="G11">
        <v>250</v>
      </c>
      <c r="H11">
        <v>5</v>
      </c>
    </row>
    <row r="12" spans="1:8" x14ac:dyDescent="0.25">
      <c r="A12" s="13">
        <v>313</v>
      </c>
      <c r="B12" s="1" t="s">
        <v>961</v>
      </c>
      <c r="C12" s="13" t="s">
        <v>4030</v>
      </c>
      <c r="D12" t="s">
        <v>4034</v>
      </c>
      <c r="E12" t="s">
        <v>4032</v>
      </c>
      <c r="G12">
        <v>250</v>
      </c>
      <c r="H12">
        <v>5</v>
      </c>
    </row>
    <row r="13" spans="1:8" x14ac:dyDescent="0.25">
      <c r="A13" s="13">
        <v>318</v>
      </c>
      <c r="B13" s="1" t="s">
        <v>960</v>
      </c>
      <c r="C13" s="13" t="s">
        <v>4030</v>
      </c>
      <c r="D13" t="s">
        <v>959</v>
      </c>
      <c r="E13" t="s">
        <v>4017</v>
      </c>
      <c r="G13">
        <v>105</v>
      </c>
      <c r="H13">
        <v>8</v>
      </c>
    </row>
    <row r="14" spans="1:8" x14ac:dyDescent="0.25">
      <c r="A14" s="13">
        <v>319</v>
      </c>
      <c r="B14" s="1" t="s">
        <v>958</v>
      </c>
      <c r="C14" s="13" t="s">
        <v>4030</v>
      </c>
      <c r="D14" t="s">
        <v>957</v>
      </c>
      <c r="E14" t="s">
        <v>4017</v>
      </c>
      <c r="G14">
        <v>125</v>
      </c>
      <c r="H14">
        <v>8</v>
      </c>
    </row>
    <row r="15" spans="1:8" x14ac:dyDescent="0.25">
      <c r="A15" s="13" t="s">
        <v>4035</v>
      </c>
      <c r="B15" s="1" t="s">
        <v>4386</v>
      </c>
      <c r="C15" s="13" t="s">
        <v>4030</v>
      </c>
      <c r="D15" t="s">
        <v>4036</v>
      </c>
      <c r="E15" t="s">
        <v>4017</v>
      </c>
      <c r="F15" t="s">
        <v>4387</v>
      </c>
      <c r="G15">
        <v>0</v>
      </c>
      <c r="H15">
        <v>35</v>
      </c>
    </row>
    <row r="16" spans="1:8" x14ac:dyDescent="0.25">
      <c r="A16" s="13" t="s">
        <v>4037</v>
      </c>
      <c r="B16" s="1" t="s">
        <v>4386</v>
      </c>
      <c r="C16" s="13" t="s">
        <v>4030</v>
      </c>
      <c r="D16" t="s">
        <v>4038</v>
      </c>
      <c r="E16" t="s">
        <v>4017</v>
      </c>
      <c r="F16" t="s">
        <v>4387</v>
      </c>
      <c r="G16">
        <v>0</v>
      </c>
      <c r="H16">
        <v>35</v>
      </c>
    </row>
    <row r="17" spans="1:8" x14ac:dyDescent="0.25">
      <c r="A17" s="13" t="s">
        <v>4039</v>
      </c>
      <c r="B17" s="1" t="s">
        <v>4386</v>
      </c>
      <c r="C17" s="13" t="s">
        <v>4030</v>
      </c>
      <c r="D17" t="s">
        <v>4040</v>
      </c>
      <c r="E17" t="s">
        <v>4017</v>
      </c>
      <c r="F17" t="s">
        <v>4387</v>
      </c>
      <c r="G17">
        <v>0</v>
      </c>
      <c r="H17">
        <v>35</v>
      </c>
    </row>
    <row r="18" spans="1:8" x14ac:dyDescent="0.25">
      <c r="A18" s="13">
        <v>320</v>
      </c>
      <c r="B18" s="1" t="s">
        <v>956</v>
      </c>
      <c r="C18" s="13" t="s">
        <v>4030</v>
      </c>
      <c r="D18" t="s">
        <v>4041</v>
      </c>
      <c r="E18" t="s">
        <v>4017</v>
      </c>
      <c r="G18">
        <v>150</v>
      </c>
      <c r="H18">
        <v>8</v>
      </c>
    </row>
    <row r="19" spans="1:8" x14ac:dyDescent="0.25">
      <c r="A19" s="13">
        <v>321</v>
      </c>
      <c r="B19" s="1" t="s">
        <v>955</v>
      </c>
      <c r="C19" s="13" t="s">
        <v>4030</v>
      </c>
      <c r="D19" t="s">
        <v>4042</v>
      </c>
      <c r="E19" t="s">
        <v>4017</v>
      </c>
      <c r="G19">
        <v>185</v>
      </c>
      <c r="H19">
        <v>8</v>
      </c>
    </row>
    <row r="20" spans="1:8" x14ac:dyDescent="0.25">
      <c r="A20" s="13">
        <v>330</v>
      </c>
      <c r="B20" s="1" t="s">
        <v>954</v>
      </c>
      <c r="C20" s="13" t="s">
        <v>4030</v>
      </c>
      <c r="D20" t="s">
        <v>4046</v>
      </c>
      <c r="E20" t="s">
        <v>4032</v>
      </c>
      <c r="G20">
        <v>250</v>
      </c>
      <c r="H20">
        <v>8</v>
      </c>
    </row>
    <row r="21" spans="1:8" x14ac:dyDescent="0.25">
      <c r="A21" s="13">
        <v>332</v>
      </c>
      <c r="B21" s="1" t="s">
        <v>953</v>
      </c>
      <c r="C21" s="13" t="s">
        <v>4030</v>
      </c>
      <c r="D21" t="s">
        <v>952</v>
      </c>
      <c r="E21" t="s">
        <v>4032</v>
      </c>
      <c r="G21">
        <v>246</v>
      </c>
      <c r="H21">
        <v>8</v>
      </c>
    </row>
    <row r="22" spans="1:8" x14ac:dyDescent="0.25">
      <c r="A22" s="13">
        <v>333</v>
      </c>
      <c r="B22" s="1" t="s">
        <v>951</v>
      </c>
      <c r="C22" s="13" t="s">
        <v>4030</v>
      </c>
      <c r="D22" t="s">
        <v>950</v>
      </c>
      <c r="E22" t="s">
        <v>4032</v>
      </c>
      <c r="G22">
        <v>300</v>
      </c>
      <c r="H22">
        <v>8</v>
      </c>
    </row>
    <row r="23" spans="1:8" x14ac:dyDescent="0.25">
      <c r="A23" s="13" t="s">
        <v>4384</v>
      </c>
      <c r="B23" s="1" t="s">
        <v>4385</v>
      </c>
      <c r="C23" s="13" t="s">
        <v>4030</v>
      </c>
      <c r="D23" t="s">
        <v>4388</v>
      </c>
      <c r="E23" t="s">
        <v>4032</v>
      </c>
      <c r="F23" t="s">
        <v>4387</v>
      </c>
      <c r="G23">
        <v>0</v>
      </c>
      <c r="H23">
        <v>70</v>
      </c>
    </row>
    <row r="24" spans="1:8" x14ac:dyDescent="0.25">
      <c r="A24" s="13">
        <v>340</v>
      </c>
      <c r="B24" s="1" t="s">
        <v>949</v>
      </c>
      <c r="C24" s="13" t="s">
        <v>4030</v>
      </c>
      <c r="D24" t="s">
        <v>4047</v>
      </c>
      <c r="E24" t="s">
        <v>4032</v>
      </c>
      <c r="G24">
        <v>310</v>
      </c>
      <c r="H24">
        <v>8</v>
      </c>
    </row>
    <row r="25" spans="1:8" x14ac:dyDescent="0.25">
      <c r="A25" s="13">
        <v>342</v>
      </c>
      <c r="B25" s="1" t="s">
        <v>948</v>
      </c>
      <c r="C25" s="13" t="s">
        <v>4030</v>
      </c>
      <c r="D25" t="s">
        <v>947</v>
      </c>
      <c r="E25" t="s">
        <v>4032</v>
      </c>
      <c r="G25">
        <v>310</v>
      </c>
      <c r="H25">
        <v>8</v>
      </c>
    </row>
    <row r="26" spans="1:8" x14ac:dyDescent="0.25">
      <c r="A26" s="13">
        <v>343</v>
      </c>
      <c r="B26" s="1" t="s">
        <v>946</v>
      </c>
      <c r="C26" s="13" t="s">
        <v>4030</v>
      </c>
      <c r="D26" t="s">
        <v>945</v>
      </c>
      <c r="E26" t="s">
        <v>4032</v>
      </c>
      <c r="G26">
        <v>340</v>
      </c>
      <c r="H26">
        <v>8</v>
      </c>
    </row>
    <row r="27" spans="1:8" x14ac:dyDescent="0.25">
      <c r="A27" s="13">
        <v>345</v>
      </c>
      <c r="B27" s="1" t="s">
        <v>944</v>
      </c>
      <c r="C27" s="13" t="s">
        <v>4030</v>
      </c>
      <c r="D27" t="s">
        <v>943</v>
      </c>
      <c r="E27" t="s">
        <v>4032</v>
      </c>
      <c r="G27">
        <v>340</v>
      </c>
      <c r="H27">
        <v>8</v>
      </c>
    </row>
    <row r="28" spans="1:8" x14ac:dyDescent="0.25">
      <c r="A28" s="13">
        <v>346</v>
      </c>
      <c r="B28" s="1" t="s">
        <v>942</v>
      </c>
      <c r="C28" s="13" t="s">
        <v>4030</v>
      </c>
      <c r="D28" t="s">
        <v>941</v>
      </c>
      <c r="E28" t="s">
        <v>4032</v>
      </c>
      <c r="G28">
        <v>340</v>
      </c>
      <c r="H28">
        <v>8</v>
      </c>
    </row>
    <row r="29" spans="1:8" x14ac:dyDescent="0.25">
      <c r="A29" s="13" t="s">
        <v>4390</v>
      </c>
      <c r="B29" s="1" t="s">
        <v>4391</v>
      </c>
      <c r="C29" s="13" t="s">
        <v>4030</v>
      </c>
      <c r="D29" t="s">
        <v>4392</v>
      </c>
      <c r="E29" t="s">
        <v>4032</v>
      </c>
      <c r="G29">
        <v>366</v>
      </c>
      <c r="H29">
        <v>8</v>
      </c>
    </row>
    <row r="30" spans="1:8" x14ac:dyDescent="0.25">
      <c r="A30" s="13" t="s">
        <v>4389</v>
      </c>
      <c r="B30" s="1" t="s">
        <v>940</v>
      </c>
      <c r="C30" s="13" t="s">
        <v>4030</v>
      </c>
      <c r="D30" t="s">
        <v>939</v>
      </c>
      <c r="E30" t="s">
        <v>4032</v>
      </c>
      <c r="G30">
        <v>325</v>
      </c>
      <c r="H30">
        <v>8</v>
      </c>
    </row>
    <row r="31" spans="1:8" x14ac:dyDescent="0.25">
      <c r="A31" s="13">
        <v>380</v>
      </c>
      <c r="B31" s="1" t="s">
        <v>938</v>
      </c>
      <c r="C31" s="13" t="s">
        <v>4030</v>
      </c>
      <c r="D31" t="s">
        <v>4048</v>
      </c>
      <c r="E31" t="s">
        <v>4032</v>
      </c>
      <c r="G31">
        <v>880</v>
      </c>
      <c r="H31">
        <v>15</v>
      </c>
    </row>
    <row r="32" spans="1:8" x14ac:dyDescent="0.25">
      <c r="A32" s="13" t="s">
        <v>887</v>
      </c>
      <c r="B32" s="1" t="s">
        <v>888</v>
      </c>
      <c r="C32" s="13" t="s">
        <v>4030</v>
      </c>
      <c r="D32" t="s">
        <v>4151</v>
      </c>
      <c r="E32" t="s">
        <v>4032</v>
      </c>
      <c r="G32" t="s">
        <v>4381</v>
      </c>
      <c r="H32" t="s">
        <v>4381</v>
      </c>
    </row>
    <row r="33" spans="1:8" x14ac:dyDescent="0.25">
      <c r="A33" s="13" t="s">
        <v>684</v>
      </c>
      <c r="B33" s="1" t="s">
        <v>685</v>
      </c>
      <c r="C33" s="13" t="s">
        <v>4309</v>
      </c>
      <c r="D33" t="s">
        <v>4310</v>
      </c>
      <c r="E33" t="s">
        <v>4017</v>
      </c>
      <c r="G33" t="s">
        <v>4381</v>
      </c>
      <c r="H33" t="s">
        <v>4381</v>
      </c>
    </row>
    <row r="34" spans="1:8" x14ac:dyDescent="0.25">
      <c r="A34" s="13" t="s">
        <v>883</v>
      </c>
      <c r="B34" s="1" t="s">
        <v>884</v>
      </c>
      <c r="C34" s="13" t="s">
        <v>4155</v>
      </c>
      <c r="D34" t="s">
        <v>882</v>
      </c>
      <c r="E34" t="s">
        <v>2415</v>
      </c>
      <c r="G34" t="s">
        <v>4381</v>
      </c>
      <c r="H34" t="s">
        <v>4381</v>
      </c>
    </row>
    <row r="35" spans="1:8" x14ac:dyDescent="0.25">
      <c r="A35" s="13" t="s">
        <v>880</v>
      </c>
      <c r="B35" s="1" t="s">
        <v>881</v>
      </c>
      <c r="C35" s="13" t="s">
        <v>4155</v>
      </c>
      <c r="D35" t="s">
        <v>879</v>
      </c>
      <c r="E35" t="s">
        <v>2415</v>
      </c>
      <c r="G35" t="s">
        <v>4381</v>
      </c>
      <c r="H35" t="s">
        <v>4381</v>
      </c>
    </row>
    <row r="36" spans="1:8" x14ac:dyDescent="0.25">
      <c r="A36" s="13" t="s">
        <v>869</v>
      </c>
      <c r="B36" s="1" t="s">
        <v>870</v>
      </c>
      <c r="C36" s="13" t="s">
        <v>4144</v>
      </c>
      <c r="D36" t="s">
        <v>868</v>
      </c>
      <c r="E36" t="s">
        <v>4017</v>
      </c>
      <c r="G36" t="s">
        <v>4381</v>
      </c>
      <c r="H36" t="s">
        <v>4381</v>
      </c>
    </row>
    <row r="37" spans="1:8" x14ac:dyDescent="0.25">
      <c r="A37" s="13" t="s">
        <v>875</v>
      </c>
      <c r="B37" s="1" t="s">
        <v>876</v>
      </c>
      <c r="C37" s="13" t="s">
        <v>4144</v>
      </c>
      <c r="D37" t="s">
        <v>874</v>
      </c>
      <c r="E37" t="s">
        <v>4017</v>
      </c>
      <c r="G37" t="s">
        <v>4381</v>
      </c>
      <c r="H37" t="s">
        <v>4381</v>
      </c>
    </row>
    <row r="38" spans="1:8" x14ac:dyDescent="0.25">
      <c r="A38" s="13" t="s">
        <v>4377</v>
      </c>
      <c r="B38" s="1" t="s">
        <v>876</v>
      </c>
      <c r="C38" s="13" t="s">
        <v>4378</v>
      </c>
      <c r="D38" t="s">
        <v>4379</v>
      </c>
      <c r="E38" t="s">
        <v>4017</v>
      </c>
      <c r="G38" t="s">
        <v>4381</v>
      </c>
      <c r="H38" t="s">
        <v>4381</v>
      </c>
    </row>
    <row r="39" spans="1:8" x14ac:dyDescent="0.25">
      <c r="A39" s="13" t="s">
        <v>906</v>
      </c>
      <c r="B39" s="1" t="s">
        <v>907</v>
      </c>
      <c r="C39" s="13" t="s">
        <v>4144</v>
      </c>
      <c r="D39" t="s">
        <v>905</v>
      </c>
      <c r="E39" t="s">
        <v>2415</v>
      </c>
      <c r="G39" t="s">
        <v>4381</v>
      </c>
      <c r="H39" t="s">
        <v>4381</v>
      </c>
    </row>
    <row r="40" spans="1:8" x14ac:dyDescent="0.25">
      <c r="A40" s="13" t="s">
        <v>903</v>
      </c>
      <c r="B40" s="1" t="s">
        <v>904</v>
      </c>
      <c r="C40" s="13" t="s">
        <v>4144</v>
      </c>
      <c r="D40" t="s">
        <v>4145</v>
      </c>
      <c r="E40" t="s">
        <v>2415</v>
      </c>
      <c r="G40" t="s">
        <v>4381</v>
      </c>
      <c r="H40" t="s">
        <v>4381</v>
      </c>
    </row>
    <row r="41" spans="1:8" x14ac:dyDescent="0.25">
      <c r="A41" s="13" t="s">
        <v>901</v>
      </c>
      <c r="B41" s="1" t="s">
        <v>902</v>
      </c>
      <c r="C41" s="13" t="s">
        <v>4144</v>
      </c>
      <c r="D41" t="s">
        <v>900</v>
      </c>
      <c r="E41" t="s">
        <v>2415</v>
      </c>
      <c r="G41" t="s">
        <v>4381</v>
      </c>
      <c r="H41" t="s">
        <v>4381</v>
      </c>
    </row>
    <row r="42" spans="1:8" x14ac:dyDescent="0.25">
      <c r="A42" s="13" t="s">
        <v>898</v>
      </c>
      <c r="B42" s="1" t="s">
        <v>899</v>
      </c>
      <c r="C42" s="13" t="s">
        <v>4144</v>
      </c>
      <c r="D42" t="s">
        <v>897</v>
      </c>
      <c r="E42" t="s">
        <v>2415</v>
      </c>
      <c r="G42" t="s">
        <v>4381</v>
      </c>
      <c r="H42" t="s">
        <v>4381</v>
      </c>
    </row>
    <row r="43" spans="1:8" x14ac:dyDescent="0.25">
      <c r="A43" s="13" t="s">
        <v>872</v>
      </c>
      <c r="B43" s="1" t="s">
        <v>873</v>
      </c>
      <c r="C43" s="13" t="s">
        <v>4144</v>
      </c>
      <c r="D43" t="s">
        <v>871</v>
      </c>
      <c r="E43" t="s">
        <v>4017</v>
      </c>
      <c r="G43" t="s">
        <v>4381</v>
      </c>
      <c r="H43" t="s">
        <v>4381</v>
      </c>
    </row>
    <row r="44" spans="1:8" x14ac:dyDescent="0.25">
      <c r="A44" s="13" t="s">
        <v>859</v>
      </c>
      <c r="B44" s="1" t="s">
        <v>860</v>
      </c>
      <c r="C44" s="13" t="s">
        <v>4161</v>
      </c>
      <c r="D44" t="s">
        <v>858</v>
      </c>
      <c r="E44" t="s">
        <v>4017</v>
      </c>
      <c r="G44" t="s">
        <v>4381</v>
      </c>
      <c r="H44" t="s">
        <v>4381</v>
      </c>
    </row>
    <row r="45" spans="1:8" x14ac:dyDescent="0.25">
      <c r="A45" s="13" t="s">
        <v>856</v>
      </c>
      <c r="B45" s="1" t="s">
        <v>857</v>
      </c>
      <c r="C45" s="13" t="s">
        <v>4161</v>
      </c>
      <c r="D45" t="s">
        <v>855</v>
      </c>
      <c r="E45" t="s">
        <v>4017</v>
      </c>
      <c r="G45" t="s">
        <v>4381</v>
      </c>
      <c r="H45" t="s">
        <v>4381</v>
      </c>
    </row>
    <row r="46" spans="1:8" x14ac:dyDescent="0.25">
      <c r="A46" s="13" t="s">
        <v>853</v>
      </c>
      <c r="B46" s="1" t="s">
        <v>854</v>
      </c>
      <c r="C46" s="13" t="s">
        <v>4161</v>
      </c>
      <c r="D46" t="s">
        <v>852</v>
      </c>
      <c r="E46" t="s">
        <v>4017</v>
      </c>
      <c r="G46">
        <v>72</v>
      </c>
      <c r="H46">
        <v>5</v>
      </c>
    </row>
    <row r="47" spans="1:8" x14ac:dyDescent="0.25">
      <c r="A47" s="13" t="s">
        <v>851</v>
      </c>
      <c r="B47" s="1" t="s">
        <v>851</v>
      </c>
      <c r="C47" s="13" t="s">
        <v>4018</v>
      </c>
      <c r="D47" t="s">
        <v>850</v>
      </c>
      <c r="E47" t="s">
        <v>4017</v>
      </c>
      <c r="G47" t="s">
        <v>4381</v>
      </c>
      <c r="H47" t="s">
        <v>4381</v>
      </c>
    </row>
    <row r="48" spans="1:8" x14ac:dyDescent="0.25">
      <c r="A48" s="13" t="s">
        <v>625</v>
      </c>
      <c r="B48" s="1" t="s">
        <v>626</v>
      </c>
      <c r="C48" s="13" t="s">
        <v>1980</v>
      </c>
      <c r="D48" t="s">
        <v>624</v>
      </c>
      <c r="E48" t="s">
        <v>4044</v>
      </c>
      <c r="G48" t="s">
        <v>4381</v>
      </c>
      <c r="H48" t="s">
        <v>4381</v>
      </c>
    </row>
    <row r="49" spans="1:8" x14ac:dyDescent="0.25">
      <c r="A49" s="13" t="s">
        <v>4180</v>
      </c>
      <c r="B49" s="1" t="s">
        <v>838</v>
      </c>
      <c r="C49" s="13" t="s">
        <v>4181</v>
      </c>
      <c r="D49" t="s">
        <v>4182</v>
      </c>
      <c r="E49" t="s">
        <v>4017</v>
      </c>
      <c r="G49" t="s">
        <v>4381</v>
      </c>
      <c r="H49" t="s">
        <v>4381</v>
      </c>
    </row>
    <row r="50" spans="1:8" x14ac:dyDescent="0.25">
      <c r="A50" s="13" t="s">
        <v>837</v>
      </c>
      <c r="B50" s="1" t="s">
        <v>838</v>
      </c>
      <c r="C50" s="13" t="s">
        <v>4181</v>
      </c>
      <c r="D50" t="s">
        <v>4186</v>
      </c>
      <c r="E50" t="s">
        <v>4017</v>
      </c>
      <c r="G50" t="s">
        <v>4381</v>
      </c>
      <c r="H50" t="s">
        <v>4381</v>
      </c>
    </row>
    <row r="51" spans="1:8" x14ac:dyDescent="0.25">
      <c r="A51" s="13" t="s">
        <v>1236</v>
      </c>
      <c r="B51" s="1" t="s">
        <v>838</v>
      </c>
      <c r="C51" s="13" t="s">
        <v>4181</v>
      </c>
      <c r="D51" t="s">
        <v>4189</v>
      </c>
      <c r="E51" t="s">
        <v>4017</v>
      </c>
      <c r="G51" t="s">
        <v>4381</v>
      </c>
      <c r="H51" t="s">
        <v>4381</v>
      </c>
    </row>
    <row r="52" spans="1:8" x14ac:dyDescent="0.25">
      <c r="A52" s="13">
        <v>141</v>
      </c>
      <c r="B52" s="1" t="s">
        <v>964</v>
      </c>
      <c r="C52" s="13" t="s">
        <v>4018</v>
      </c>
      <c r="D52" t="s">
        <v>4019</v>
      </c>
      <c r="E52" t="s">
        <v>4017</v>
      </c>
      <c r="G52">
        <v>105</v>
      </c>
      <c r="H52">
        <v>5</v>
      </c>
    </row>
    <row r="53" spans="1:8" x14ac:dyDescent="0.25">
      <c r="A53" s="13" t="s">
        <v>4025</v>
      </c>
      <c r="B53" s="1" t="s">
        <v>964</v>
      </c>
      <c r="C53" s="13" t="s">
        <v>4018</v>
      </c>
      <c r="D53" t="s">
        <v>4026</v>
      </c>
      <c r="E53" t="s">
        <v>4017</v>
      </c>
      <c r="G53" t="s">
        <v>4381</v>
      </c>
      <c r="H53" t="s">
        <v>4381</v>
      </c>
    </row>
    <row r="54" spans="1:8" x14ac:dyDescent="0.25">
      <c r="A54" s="13">
        <v>142</v>
      </c>
      <c r="B54" s="1" t="s">
        <v>963</v>
      </c>
      <c r="C54" s="13" t="s">
        <v>4018</v>
      </c>
      <c r="D54" t="s">
        <v>4020</v>
      </c>
      <c r="E54" t="s">
        <v>4017</v>
      </c>
      <c r="G54">
        <v>115</v>
      </c>
      <c r="H54">
        <v>5</v>
      </c>
    </row>
    <row r="55" spans="1:8" x14ac:dyDescent="0.25">
      <c r="A55" s="13" t="s">
        <v>4027</v>
      </c>
      <c r="B55" s="1" t="s">
        <v>963</v>
      </c>
      <c r="C55" s="13" t="s">
        <v>4018</v>
      </c>
      <c r="D55" t="s">
        <v>4028</v>
      </c>
      <c r="E55" t="s">
        <v>4017</v>
      </c>
      <c r="G55" t="s">
        <v>4381</v>
      </c>
      <c r="H55" t="s">
        <v>4381</v>
      </c>
    </row>
    <row r="56" spans="1:8" x14ac:dyDescent="0.25">
      <c r="A56" s="13">
        <v>143</v>
      </c>
      <c r="B56" s="1" t="s">
        <v>962</v>
      </c>
      <c r="C56" s="13" t="s">
        <v>4018</v>
      </c>
      <c r="D56" t="s">
        <v>4021</v>
      </c>
      <c r="E56" t="s">
        <v>4017</v>
      </c>
      <c r="G56">
        <v>130</v>
      </c>
      <c r="H56">
        <v>5</v>
      </c>
    </row>
    <row r="57" spans="1:8" x14ac:dyDescent="0.25">
      <c r="A57" s="13" t="s">
        <v>4029</v>
      </c>
      <c r="B57" s="1" t="s">
        <v>962</v>
      </c>
      <c r="C57" s="13" t="s">
        <v>4018</v>
      </c>
      <c r="D57" t="s">
        <v>4028</v>
      </c>
      <c r="E57" t="s">
        <v>4017</v>
      </c>
      <c r="G57" t="s">
        <v>4381</v>
      </c>
      <c r="H57" t="s">
        <v>4381</v>
      </c>
    </row>
    <row r="58" spans="1:8" x14ac:dyDescent="0.25">
      <c r="A58" s="13">
        <v>703</v>
      </c>
      <c r="B58" s="1" t="s">
        <v>937</v>
      </c>
      <c r="C58" s="13" t="s">
        <v>1696</v>
      </c>
      <c r="D58" t="s">
        <v>4051</v>
      </c>
      <c r="E58" t="s">
        <v>4032</v>
      </c>
      <c r="G58" t="s">
        <v>4381</v>
      </c>
      <c r="H58" t="s">
        <v>4381</v>
      </c>
    </row>
    <row r="59" spans="1:8" x14ac:dyDescent="0.25">
      <c r="A59" s="13" t="s">
        <v>4053</v>
      </c>
      <c r="B59" s="1" t="s">
        <v>937</v>
      </c>
      <c r="C59" s="13" t="s">
        <v>1696</v>
      </c>
      <c r="D59" t="s">
        <v>4054</v>
      </c>
      <c r="E59" t="s">
        <v>4032</v>
      </c>
      <c r="G59" t="s">
        <v>4381</v>
      </c>
      <c r="H59" t="s">
        <v>4381</v>
      </c>
    </row>
    <row r="60" spans="1:8" x14ac:dyDescent="0.25">
      <c r="A60" s="13" t="s">
        <v>4055</v>
      </c>
      <c r="B60" s="1" t="s">
        <v>937</v>
      </c>
      <c r="C60" s="13" t="s">
        <v>1696</v>
      </c>
      <c r="D60" t="s">
        <v>4056</v>
      </c>
      <c r="E60" t="s">
        <v>4032</v>
      </c>
      <c r="G60" t="s">
        <v>4381</v>
      </c>
      <c r="H60" t="s">
        <v>4381</v>
      </c>
    </row>
    <row r="61" spans="1:8" x14ac:dyDescent="0.25">
      <c r="A61" s="13">
        <v>717</v>
      </c>
      <c r="B61" s="1" t="s">
        <v>936</v>
      </c>
      <c r="C61" s="13" t="s">
        <v>1696</v>
      </c>
      <c r="D61" t="s">
        <v>935</v>
      </c>
      <c r="E61" t="s">
        <v>4017</v>
      </c>
      <c r="G61">
        <v>135</v>
      </c>
      <c r="H61">
        <v>5</v>
      </c>
    </row>
    <row r="62" spans="1:8" x14ac:dyDescent="0.25">
      <c r="A62" s="13" t="s">
        <v>839</v>
      </c>
      <c r="B62" s="1" t="s">
        <v>840</v>
      </c>
      <c r="C62" s="13" t="s">
        <v>1696</v>
      </c>
      <c r="D62" t="s">
        <v>4179</v>
      </c>
      <c r="E62" t="s">
        <v>4017</v>
      </c>
      <c r="G62" t="s">
        <v>4381</v>
      </c>
      <c r="H62" t="s">
        <v>4381</v>
      </c>
    </row>
    <row r="63" spans="1:8" x14ac:dyDescent="0.25">
      <c r="A63" s="13">
        <v>721</v>
      </c>
      <c r="B63" s="1" t="s">
        <v>934</v>
      </c>
      <c r="C63" s="13" t="s">
        <v>1696</v>
      </c>
      <c r="D63" t="s">
        <v>4057</v>
      </c>
      <c r="E63" t="s">
        <v>4017</v>
      </c>
      <c r="G63" t="s">
        <v>4381</v>
      </c>
      <c r="H63" t="s">
        <v>4381</v>
      </c>
    </row>
    <row r="64" spans="1:8" x14ac:dyDescent="0.25">
      <c r="A64" s="13" t="s">
        <v>4060</v>
      </c>
      <c r="B64" s="1" t="s">
        <v>934</v>
      </c>
      <c r="C64" s="13" t="s">
        <v>1696</v>
      </c>
      <c r="D64" t="s">
        <v>4061</v>
      </c>
      <c r="E64" t="s">
        <v>4017</v>
      </c>
      <c r="G64" t="s">
        <v>4381</v>
      </c>
      <c r="H64" t="s">
        <v>4381</v>
      </c>
    </row>
    <row r="65" spans="1:8" x14ac:dyDescent="0.25">
      <c r="A65" s="13" t="s">
        <v>4070</v>
      </c>
      <c r="B65" s="1" t="s">
        <v>934</v>
      </c>
      <c r="C65" s="13" t="s">
        <v>1696</v>
      </c>
      <c r="D65" t="s">
        <v>4071</v>
      </c>
      <c r="E65" t="s">
        <v>4017</v>
      </c>
      <c r="G65" t="s">
        <v>4381</v>
      </c>
      <c r="H65" t="s">
        <v>4381</v>
      </c>
    </row>
    <row r="66" spans="1:8" x14ac:dyDescent="0.25">
      <c r="A66" s="13">
        <v>722</v>
      </c>
      <c r="B66" s="1" t="s">
        <v>933</v>
      </c>
      <c r="C66" s="13" t="s">
        <v>1696</v>
      </c>
      <c r="D66" t="s">
        <v>4058</v>
      </c>
      <c r="E66" t="s">
        <v>4017</v>
      </c>
      <c r="G66" t="s">
        <v>4381</v>
      </c>
      <c r="H66" t="s">
        <v>4381</v>
      </c>
    </row>
    <row r="67" spans="1:8" x14ac:dyDescent="0.25">
      <c r="A67" s="13" t="s">
        <v>4062</v>
      </c>
      <c r="B67" s="1" t="s">
        <v>933</v>
      </c>
      <c r="C67" s="13" t="s">
        <v>1696</v>
      </c>
      <c r="D67" t="s">
        <v>4063</v>
      </c>
      <c r="E67" t="s">
        <v>4017</v>
      </c>
      <c r="G67" t="s">
        <v>4381</v>
      </c>
      <c r="H67" t="s">
        <v>4381</v>
      </c>
    </row>
    <row r="68" spans="1:8" x14ac:dyDescent="0.25">
      <c r="A68" s="13" t="s">
        <v>4068</v>
      </c>
      <c r="B68" s="1" t="s">
        <v>933</v>
      </c>
      <c r="C68" s="13" t="s">
        <v>1696</v>
      </c>
      <c r="D68" t="s">
        <v>4069</v>
      </c>
      <c r="E68" t="s">
        <v>4017</v>
      </c>
      <c r="G68" t="s">
        <v>4381</v>
      </c>
      <c r="H68" t="s">
        <v>4381</v>
      </c>
    </row>
    <row r="69" spans="1:8" x14ac:dyDescent="0.25">
      <c r="A69" s="13" t="s">
        <v>4072</v>
      </c>
      <c r="B69" s="1" t="s">
        <v>933</v>
      </c>
      <c r="C69" s="13" t="s">
        <v>1696</v>
      </c>
      <c r="D69" t="s">
        <v>4073</v>
      </c>
      <c r="E69" t="s">
        <v>4017</v>
      </c>
      <c r="G69" t="s">
        <v>4381</v>
      </c>
      <c r="H69" t="s">
        <v>4381</v>
      </c>
    </row>
    <row r="70" spans="1:8" x14ac:dyDescent="0.25">
      <c r="A70" s="13">
        <v>731</v>
      </c>
      <c r="B70" s="1" t="s">
        <v>932</v>
      </c>
      <c r="C70" s="13" t="s">
        <v>1696</v>
      </c>
      <c r="D70" t="s">
        <v>4074</v>
      </c>
      <c r="E70" t="s">
        <v>4017</v>
      </c>
      <c r="G70" t="s">
        <v>4381</v>
      </c>
      <c r="H70" t="s">
        <v>4381</v>
      </c>
    </row>
    <row r="71" spans="1:8" x14ac:dyDescent="0.25">
      <c r="A71" s="13">
        <v>732</v>
      </c>
      <c r="B71" s="1" t="s">
        <v>931</v>
      </c>
      <c r="C71" s="13" t="s">
        <v>1696</v>
      </c>
      <c r="D71" t="s">
        <v>4075</v>
      </c>
      <c r="E71" t="s">
        <v>4017</v>
      </c>
      <c r="G71" t="s">
        <v>4381</v>
      </c>
      <c r="H71" t="s">
        <v>4381</v>
      </c>
    </row>
    <row r="72" spans="1:8" x14ac:dyDescent="0.25">
      <c r="A72" s="13" t="s">
        <v>4088</v>
      </c>
      <c r="B72" s="1" t="s">
        <v>931</v>
      </c>
      <c r="C72" s="13" t="s">
        <v>1696</v>
      </c>
      <c r="D72" t="s">
        <v>4089</v>
      </c>
      <c r="E72" t="s">
        <v>4017</v>
      </c>
      <c r="G72" t="s">
        <v>4381</v>
      </c>
      <c r="H72" t="s">
        <v>4381</v>
      </c>
    </row>
    <row r="73" spans="1:8" x14ac:dyDescent="0.25">
      <c r="A73" s="13" t="s">
        <v>4092</v>
      </c>
      <c r="B73" s="1" t="s">
        <v>931</v>
      </c>
      <c r="C73" s="13" t="s">
        <v>1696</v>
      </c>
      <c r="D73" t="s">
        <v>4093</v>
      </c>
      <c r="E73" t="s">
        <v>4017</v>
      </c>
      <c r="G73" t="s">
        <v>4381</v>
      </c>
      <c r="H73" t="s">
        <v>4381</v>
      </c>
    </row>
    <row r="74" spans="1:8" x14ac:dyDescent="0.25">
      <c r="A74" s="13">
        <v>733</v>
      </c>
      <c r="B74" s="1" t="s">
        <v>930</v>
      </c>
      <c r="C74" s="13" t="s">
        <v>1696</v>
      </c>
      <c r="D74" t="s">
        <v>4076</v>
      </c>
      <c r="E74" t="s">
        <v>4017</v>
      </c>
      <c r="G74">
        <v>150</v>
      </c>
      <c r="H74">
        <v>8</v>
      </c>
    </row>
    <row r="75" spans="1:8" x14ac:dyDescent="0.25">
      <c r="A75" s="13" t="s">
        <v>4094</v>
      </c>
      <c r="B75" s="1" t="s">
        <v>930</v>
      </c>
      <c r="C75" s="13" t="s">
        <v>1696</v>
      </c>
      <c r="D75" t="s">
        <v>4095</v>
      </c>
      <c r="E75" t="s">
        <v>4017</v>
      </c>
      <c r="G75" t="s">
        <v>4381</v>
      </c>
      <c r="H75" t="s">
        <v>4381</v>
      </c>
    </row>
    <row r="76" spans="1:8" x14ac:dyDescent="0.25">
      <c r="A76" s="13">
        <v>734</v>
      </c>
      <c r="B76" s="1" t="s">
        <v>929</v>
      </c>
      <c r="C76" s="13" t="s">
        <v>1696</v>
      </c>
      <c r="D76" t="s">
        <v>4077</v>
      </c>
      <c r="E76" t="s">
        <v>4017</v>
      </c>
      <c r="G76">
        <v>175</v>
      </c>
      <c r="H76">
        <v>8</v>
      </c>
    </row>
    <row r="77" spans="1:8" x14ac:dyDescent="0.25">
      <c r="A77" s="13">
        <v>735</v>
      </c>
      <c r="B77" s="1" t="s">
        <v>928</v>
      </c>
      <c r="C77" s="13" t="s">
        <v>1696</v>
      </c>
      <c r="D77" t="s">
        <v>4078</v>
      </c>
      <c r="E77" t="s">
        <v>4017</v>
      </c>
      <c r="G77">
        <v>110</v>
      </c>
      <c r="H77">
        <v>8</v>
      </c>
    </row>
    <row r="78" spans="1:8" x14ac:dyDescent="0.25">
      <c r="A78" s="13">
        <v>736</v>
      </c>
      <c r="B78" s="1" t="s">
        <v>927</v>
      </c>
      <c r="C78" s="13" t="s">
        <v>1696</v>
      </c>
      <c r="D78" t="s">
        <v>4079</v>
      </c>
      <c r="E78" t="s">
        <v>4017</v>
      </c>
      <c r="G78">
        <v>110</v>
      </c>
      <c r="H78">
        <v>8</v>
      </c>
    </row>
    <row r="79" spans="1:8" x14ac:dyDescent="0.25">
      <c r="A79" s="13" t="s">
        <v>912</v>
      </c>
      <c r="B79" s="1" t="s">
        <v>913</v>
      </c>
      <c r="C79" s="13" t="s">
        <v>1696</v>
      </c>
      <c r="D79" t="s">
        <v>4085</v>
      </c>
      <c r="E79" t="s">
        <v>4017</v>
      </c>
      <c r="G79">
        <v>150</v>
      </c>
      <c r="H79">
        <v>8</v>
      </c>
    </row>
    <row r="80" spans="1:8" x14ac:dyDescent="0.25">
      <c r="A80" s="13" t="s">
        <v>4090</v>
      </c>
      <c r="B80" s="1" t="s">
        <v>913</v>
      </c>
      <c r="C80" s="13" t="s">
        <v>1696</v>
      </c>
      <c r="D80" t="s">
        <v>4091</v>
      </c>
      <c r="E80" t="s">
        <v>4017</v>
      </c>
      <c r="G80" t="s">
        <v>4381</v>
      </c>
      <c r="H80" t="s">
        <v>4381</v>
      </c>
    </row>
    <row r="81" spans="1:8" x14ac:dyDescent="0.25">
      <c r="A81" s="13">
        <v>738</v>
      </c>
      <c r="B81" s="1" t="s">
        <v>926</v>
      </c>
      <c r="C81" s="13" t="s">
        <v>1696</v>
      </c>
      <c r="D81" t="s">
        <v>4081</v>
      </c>
      <c r="E81" t="s">
        <v>4017</v>
      </c>
      <c r="G81">
        <v>180</v>
      </c>
      <c r="H81">
        <v>8</v>
      </c>
    </row>
    <row r="82" spans="1:8" x14ac:dyDescent="0.25">
      <c r="A82" s="13" t="s">
        <v>4086</v>
      </c>
      <c r="B82" s="1" t="s">
        <v>926</v>
      </c>
      <c r="C82" s="13" t="s">
        <v>1696</v>
      </c>
      <c r="D82" t="s">
        <v>4087</v>
      </c>
      <c r="E82" t="s">
        <v>4017</v>
      </c>
      <c r="G82">
        <v>180</v>
      </c>
      <c r="H82">
        <v>5</v>
      </c>
    </row>
    <row r="83" spans="1:8" x14ac:dyDescent="0.25">
      <c r="A83" s="13">
        <v>739</v>
      </c>
      <c r="B83" s="1" t="s">
        <v>925</v>
      </c>
      <c r="C83" s="13" t="s">
        <v>1696</v>
      </c>
      <c r="D83" t="s">
        <v>4082</v>
      </c>
      <c r="E83" t="s">
        <v>4017</v>
      </c>
      <c r="G83">
        <v>240</v>
      </c>
      <c r="H83">
        <v>5</v>
      </c>
    </row>
    <row r="84" spans="1:8" x14ac:dyDescent="0.25">
      <c r="A84" s="13">
        <v>741</v>
      </c>
      <c r="B84" s="1" t="s">
        <v>924</v>
      </c>
      <c r="C84" s="13" t="s">
        <v>1696</v>
      </c>
      <c r="D84" t="s">
        <v>4096</v>
      </c>
      <c r="E84" t="s">
        <v>4032</v>
      </c>
      <c r="G84" t="s">
        <v>4381</v>
      </c>
      <c r="H84" t="s">
        <v>4381</v>
      </c>
    </row>
    <row r="85" spans="1:8" x14ac:dyDescent="0.25">
      <c r="A85" s="13" t="s">
        <v>4115</v>
      </c>
      <c r="B85" s="1" t="s">
        <v>924</v>
      </c>
      <c r="C85" s="13" t="s">
        <v>1696</v>
      </c>
      <c r="D85" t="s">
        <v>4116</v>
      </c>
      <c r="E85" t="s">
        <v>4032</v>
      </c>
      <c r="G85" t="s">
        <v>4381</v>
      </c>
      <c r="H85" t="s">
        <v>4381</v>
      </c>
    </row>
    <row r="86" spans="1:8" x14ac:dyDescent="0.25">
      <c r="A86" s="13">
        <v>742</v>
      </c>
      <c r="B86" s="1" t="s">
        <v>923</v>
      </c>
      <c r="C86" s="13" t="s">
        <v>1696</v>
      </c>
      <c r="D86" t="s">
        <v>4097</v>
      </c>
      <c r="E86" t="s">
        <v>4032</v>
      </c>
      <c r="G86" t="s">
        <v>4381</v>
      </c>
      <c r="H86" t="s">
        <v>4381</v>
      </c>
    </row>
    <row r="87" spans="1:8" x14ac:dyDescent="0.25">
      <c r="A87" s="13" t="s">
        <v>4101</v>
      </c>
      <c r="B87" s="1" t="s">
        <v>923</v>
      </c>
      <c r="C87" s="13" t="s">
        <v>1696</v>
      </c>
      <c r="D87" t="s">
        <v>4102</v>
      </c>
      <c r="E87" t="s">
        <v>4032</v>
      </c>
      <c r="G87" t="s">
        <v>4381</v>
      </c>
      <c r="H87" t="s">
        <v>4381</v>
      </c>
    </row>
    <row r="88" spans="1:8" x14ac:dyDescent="0.25">
      <c r="A88" s="13" t="s">
        <v>4121</v>
      </c>
      <c r="B88" s="1" t="s">
        <v>923</v>
      </c>
      <c r="C88" s="13" t="s">
        <v>1696</v>
      </c>
      <c r="D88" t="s">
        <v>4122</v>
      </c>
      <c r="E88" t="s">
        <v>4032</v>
      </c>
      <c r="G88">
        <v>0</v>
      </c>
      <c r="H88">
        <v>36</v>
      </c>
    </row>
    <row r="89" spans="1:8" x14ac:dyDescent="0.25">
      <c r="A89" s="13">
        <v>743</v>
      </c>
      <c r="B89" s="1" t="s">
        <v>922</v>
      </c>
      <c r="C89" s="13" t="s">
        <v>1696</v>
      </c>
      <c r="D89" t="s">
        <v>4098</v>
      </c>
      <c r="E89" t="s">
        <v>4032</v>
      </c>
      <c r="G89" t="s">
        <v>4381</v>
      </c>
      <c r="H89" t="s">
        <v>4381</v>
      </c>
    </row>
    <row r="90" spans="1:8" x14ac:dyDescent="0.25">
      <c r="A90" s="13" t="s">
        <v>4103</v>
      </c>
      <c r="B90" s="1" t="s">
        <v>922</v>
      </c>
      <c r="C90" s="13" t="s">
        <v>1696</v>
      </c>
      <c r="D90" t="s">
        <v>4104</v>
      </c>
      <c r="E90" t="s">
        <v>4032</v>
      </c>
      <c r="G90" t="s">
        <v>4381</v>
      </c>
      <c r="H90" t="s">
        <v>4381</v>
      </c>
    </row>
    <row r="91" spans="1:8" x14ac:dyDescent="0.25">
      <c r="A91" s="13" t="s">
        <v>4117</v>
      </c>
      <c r="B91" s="1" t="s">
        <v>922</v>
      </c>
      <c r="C91" s="13" t="s">
        <v>1696</v>
      </c>
      <c r="D91" t="s">
        <v>4118</v>
      </c>
      <c r="E91" t="s">
        <v>4032</v>
      </c>
      <c r="G91" t="s">
        <v>4381</v>
      </c>
      <c r="H91" t="s">
        <v>4381</v>
      </c>
    </row>
    <row r="92" spans="1:8" x14ac:dyDescent="0.25">
      <c r="A92" s="13">
        <v>744</v>
      </c>
      <c r="B92" s="1" t="s">
        <v>921</v>
      </c>
      <c r="C92" s="13" t="s">
        <v>1696</v>
      </c>
      <c r="D92" t="s">
        <v>4099</v>
      </c>
      <c r="E92" t="s">
        <v>4032</v>
      </c>
      <c r="G92">
        <v>416</v>
      </c>
      <c r="H92">
        <v>5</v>
      </c>
    </row>
    <row r="93" spans="1:8" x14ac:dyDescent="0.25">
      <c r="A93" s="13" t="s">
        <v>4105</v>
      </c>
      <c r="B93" s="1" t="s">
        <v>921</v>
      </c>
      <c r="C93" s="13" t="s">
        <v>1696</v>
      </c>
      <c r="D93" t="s">
        <v>4106</v>
      </c>
      <c r="E93" t="s">
        <v>4032</v>
      </c>
      <c r="G93">
        <v>225</v>
      </c>
      <c r="H93">
        <v>14</v>
      </c>
    </row>
    <row r="94" spans="1:8" x14ac:dyDescent="0.25">
      <c r="A94" s="13" t="s">
        <v>4109</v>
      </c>
      <c r="B94" s="1" t="s">
        <v>921</v>
      </c>
      <c r="C94" s="13" t="s">
        <v>1696</v>
      </c>
      <c r="D94" t="s">
        <v>4110</v>
      </c>
      <c r="E94" t="s">
        <v>4032</v>
      </c>
      <c r="G94" t="s">
        <v>4381</v>
      </c>
      <c r="H94" t="s">
        <v>4381</v>
      </c>
    </row>
    <row r="95" spans="1:8" x14ac:dyDescent="0.25">
      <c r="A95" s="13" t="s">
        <v>4123</v>
      </c>
      <c r="B95" s="1" t="s">
        <v>921</v>
      </c>
      <c r="C95" s="13" t="s">
        <v>1696</v>
      </c>
      <c r="D95" t="s">
        <v>4124</v>
      </c>
      <c r="E95" t="s">
        <v>4032</v>
      </c>
      <c r="G95">
        <v>0</v>
      </c>
      <c r="H95">
        <v>60</v>
      </c>
    </row>
    <row r="96" spans="1:8" x14ac:dyDescent="0.25">
      <c r="A96" s="13" t="s">
        <v>908</v>
      </c>
      <c r="B96" s="1" t="s">
        <v>909</v>
      </c>
      <c r="C96" s="13" t="s">
        <v>1696</v>
      </c>
      <c r="D96" t="s">
        <v>4114</v>
      </c>
      <c r="E96" t="s">
        <v>4032</v>
      </c>
      <c r="G96" t="s">
        <v>4381</v>
      </c>
      <c r="H96" t="s">
        <v>4381</v>
      </c>
    </row>
    <row r="97" spans="1:8" x14ac:dyDescent="0.25">
      <c r="A97" s="13" t="s">
        <v>4119</v>
      </c>
      <c r="B97" s="1" t="s">
        <v>909</v>
      </c>
      <c r="C97" s="13" t="s">
        <v>1696</v>
      </c>
      <c r="D97" t="s">
        <v>4120</v>
      </c>
      <c r="E97" t="s">
        <v>4032</v>
      </c>
      <c r="G97" t="s">
        <v>4381</v>
      </c>
      <c r="H97" t="s">
        <v>4381</v>
      </c>
    </row>
    <row r="98" spans="1:8" x14ac:dyDescent="0.25">
      <c r="A98" s="13">
        <v>752</v>
      </c>
      <c r="B98" s="1" t="s">
        <v>920</v>
      </c>
      <c r="C98" s="13" t="s">
        <v>1696</v>
      </c>
      <c r="D98" t="s">
        <v>4125</v>
      </c>
      <c r="E98" t="s">
        <v>4032</v>
      </c>
      <c r="G98">
        <v>200</v>
      </c>
    </row>
    <row r="99" spans="1:8" x14ac:dyDescent="0.25">
      <c r="A99" s="13" t="s">
        <v>4128</v>
      </c>
      <c r="B99" s="1" t="s">
        <v>920</v>
      </c>
      <c r="C99" s="13" t="s">
        <v>1696</v>
      </c>
      <c r="D99" t="s">
        <v>4427</v>
      </c>
      <c r="E99" t="s">
        <v>4032</v>
      </c>
      <c r="G99">
        <v>0</v>
      </c>
      <c r="H99">
        <v>45</v>
      </c>
    </row>
    <row r="100" spans="1:8" x14ac:dyDescent="0.25">
      <c r="A100" s="13" t="s">
        <v>4129</v>
      </c>
      <c r="B100" s="1" t="s">
        <v>920</v>
      </c>
      <c r="C100" s="13" t="s">
        <v>1696</v>
      </c>
      <c r="D100" t="s">
        <v>4130</v>
      </c>
      <c r="E100" t="s">
        <v>4032</v>
      </c>
      <c r="G100" t="s">
        <v>4381</v>
      </c>
      <c r="H100" t="s">
        <v>4381</v>
      </c>
    </row>
    <row r="101" spans="1:8" x14ac:dyDescent="0.25">
      <c r="A101" s="13">
        <v>753</v>
      </c>
      <c r="B101" s="1" t="s">
        <v>919</v>
      </c>
      <c r="C101" s="13" t="s">
        <v>1696</v>
      </c>
      <c r="D101" t="s">
        <v>4126</v>
      </c>
      <c r="E101" t="s">
        <v>4032</v>
      </c>
      <c r="G101">
        <v>220</v>
      </c>
      <c r="H101">
        <v>5</v>
      </c>
    </row>
    <row r="102" spans="1:8" x14ac:dyDescent="0.25">
      <c r="A102" s="13">
        <v>762</v>
      </c>
      <c r="B102" s="1" t="s">
        <v>918</v>
      </c>
      <c r="C102" s="13" t="s">
        <v>1696</v>
      </c>
      <c r="D102" t="s">
        <v>4131</v>
      </c>
      <c r="E102" t="s">
        <v>4032</v>
      </c>
      <c r="G102">
        <v>200</v>
      </c>
      <c r="H102">
        <v>8</v>
      </c>
    </row>
    <row r="103" spans="1:8" x14ac:dyDescent="0.25">
      <c r="A103" s="13" t="s">
        <v>4137</v>
      </c>
      <c r="B103" s="1" t="s">
        <v>918</v>
      </c>
      <c r="C103" s="13" t="s">
        <v>1696</v>
      </c>
      <c r="D103" t="s">
        <v>4138</v>
      </c>
      <c r="E103" t="s">
        <v>4032</v>
      </c>
      <c r="G103" t="s">
        <v>4381</v>
      </c>
      <c r="H103" t="s">
        <v>4381</v>
      </c>
    </row>
    <row r="104" spans="1:8" x14ac:dyDescent="0.25">
      <c r="A104" s="13">
        <v>763</v>
      </c>
      <c r="B104" s="1" t="s">
        <v>917</v>
      </c>
      <c r="C104" s="13" t="s">
        <v>1696</v>
      </c>
      <c r="D104" t="s">
        <v>4132</v>
      </c>
      <c r="E104" t="s">
        <v>4032</v>
      </c>
      <c r="G104">
        <v>250</v>
      </c>
      <c r="H104">
        <v>8</v>
      </c>
    </row>
    <row r="105" spans="1:8" x14ac:dyDescent="0.25">
      <c r="A105" s="13" t="s">
        <v>4139</v>
      </c>
      <c r="B105" s="1" t="s">
        <v>917</v>
      </c>
      <c r="C105" s="13" t="s">
        <v>1696</v>
      </c>
      <c r="D105" t="s">
        <v>4140</v>
      </c>
      <c r="E105" t="s">
        <v>4032</v>
      </c>
      <c r="G105" t="s">
        <v>4381</v>
      </c>
      <c r="H105" t="s">
        <v>4381</v>
      </c>
    </row>
    <row r="106" spans="1:8" x14ac:dyDescent="0.25">
      <c r="A106" s="13">
        <v>764</v>
      </c>
      <c r="B106" s="1" t="s">
        <v>916</v>
      </c>
      <c r="C106" s="13" t="s">
        <v>1696</v>
      </c>
      <c r="D106" t="s">
        <v>4133</v>
      </c>
      <c r="E106" t="s">
        <v>4032</v>
      </c>
      <c r="G106">
        <v>275</v>
      </c>
      <c r="H106">
        <v>8</v>
      </c>
    </row>
    <row r="107" spans="1:8" x14ac:dyDescent="0.25">
      <c r="A107" s="13">
        <v>772</v>
      </c>
      <c r="B107" s="1" t="s">
        <v>915</v>
      </c>
      <c r="C107" s="13" t="s">
        <v>1696</v>
      </c>
      <c r="D107" t="s">
        <v>4141</v>
      </c>
      <c r="E107" t="s">
        <v>4032</v>
      </c>
      <c r="G107">
        <v>320</v>
      </c>
      <c r="H107">
        <v>8</v>
      </c>
    </row>
    <row r="108" spans="1:8" x14ac:dyDescent="0.25">
      <c r="A108" s="13" t="s">
        <v>4425</v>
      </c>
      <c r="B108" s="1" t="s">
        <v>915</v>
      </c>
      <c r="C108" s="13" t="s">
        <v>1696</v>
      </c>
      <c r="D108" t="s">
        <v>4426</v>
      </c>
      <c r="E108" t="s">
        <v>4032</v>
      </c>
      <c r="G108">
        <v>0</v>
      </c>
      <c r="H108">
        <v>40</v>
      </c>
    </row>
    <row r="109" spans="1:8" x14ac:dyDescent="0.25">
      <c r="A109" s="13">
        <v>773</v>
      </c>
      <c r="B109" s="1" t="s">
        <v>914</v>
      </c>
      <c r="C109" s="13" t="s">
        <v>1696</v>
      </c>
      <c r="D109" t="s">
        <v>4142</v>
      </c>
      <c r="E109" t="s">
        <v>4032</v>
      </c>
      <c r="G109">
        <v>350</v>
      </c>
      <c r="H109">
        <v>8</v>
      </c>
    </row>
    <row r="110" spans="1:8" x14ac:dyDescent="0.25">
      <c r="A110" s="13" t="s">
        <v>841</v>
      </c>
      <c r="B110" s="1" t="s">
        <v>842</v>
      </c>
      <c r="C110" s="13" t="s">
        <v>4018</v>
      </c>
      <c r="D110" t="s">
        <v>4170</v>
      </c>
      <c r="E110" t="s">
        <v>4017</v>
      </c>
      <c r="G110" t="s">
        <v>4381</v>
      </c>
      <c r="H110" t="s">
        <v>4381</v>
      </c>
    </row>
    <row r="111" spans="1:8" x14ac:dyDescent="0.25">
      <c r="A111" s="13" t="s">
        <v>4171</v>
      </c>
      <c r="B111" s="1" t="s">
        <v>842</v>
      </c>
      <c r="C111" s="13" t="s">
        <v>4018</v>
      </c>
      <c r="D111" t="s">
        <v>4172</v>
      </c>
      <c r="E111" t="s">
        <v>4017</v>
      </c>
      <c r="G111" t="s">
        <v>4381</v>
      </c>
      <c r="H111" t="s">
        <v>4381</v>
      </c>
    </row>
    <row r="112" spans="1:8" x14ac:dyDescent="0.25">
      <c r="A112" s="13" t="s">
        <v>4173</v>
      </c>
      <c r="B112" s="1" t="s">
        <v>842</v>
      </c>
      <c r="C112" s="13" t="s">
        <v>4018</v>
      </c>
      <c r="D112" t="s">
        <v>4174</v>
      </c>
      <c r="E112" t="s">
        <v>4017</v>
      </c>
      <c r="G112" t="s">
        <v>4381</v>
      </c>
      <c r="H112" t="s">
        <v>4381</v>
      </c>
    </row>
    <row r="113" spans="1:8" x14ac:dyDescent="0.25">
      <c r="A113" s="13" t="s">
        <v>4175</v>
      </c>
      <c r="B113" s="1" t="s">
        <v>842</v>
      </c>
      <c r="C113" s="13" t="s">
        <v>4018</v>
      </c>
      <c r="D113" t="s">
        <v>4176</v>
      </c>
      <c r="E113" t="s">
        <v>4017</v>
      </c>
      <c r="G113" t="s">
        <v>4381</v>
      </c>
      <c r="H113" t="s">
        <v>4381</v>
      </c>
    </row>
    <row r="114" spans="1:8" x14ac:dyDescent="0.25">
      <c r="A114" s="13" t="s">
        <v>4177</v>
      </c>
      <c r="B114" s="1" t="s">
        <v>842</v>
      </c>
      <c r="C114" s="13" t="s">
        <v>4018</v>
      </c>
      <c r="D114" t="s">
        <v>4178</v>
      </c>
      <c r="E114" t="s">
        <v>4017</v>
      </c>
      <c r="G114" t="s">
        <v>4381</v>
      </c>
      <c r="H114" t="s">
        <v>4381</v>
      </c>
    </row>
    <row r="115" spans="1:8" x14ac:dyDescent="0.25">
      <c r="A115" s="13" t="s">
        <v>575</v>
      </c>
      <c r="B115" s="1" t="s">
        <v>576</v>
      </c>
      <c r="C115" s="13" t="s">
        <v>4367</v>
      </c>
      <c r="D115" t="s">
        <v>574</v>
      </c>
      <c r="E115" t="s">
        <v>4017</v>
      </c>
      <c r="G115" t="s">
        <v>4381</v>
      </c>
      <c r="H115" t="s">
        <v>4381</v>
      </c>
    </row>
    <row r="116" spans="1:8" x14ac:dyDescent="0.25">
      <c r="A116" s="13" t="s">
        <v>834</v>
      </c>
      <c r="B116" s="1" t="s">
        <v>835</v>
      </c>
      <c r="C116" s="13" t="s">
        <v>4193</v>
      </c>
      <c r="D116" t="s">
        <v>833</v>
      </c>
      <c r="E116" t="s">
        <v>2415</v>
      </c>
      <c r="G116" t="s">
        <v>4381</v>
      </c>
      <c r="H116" t="s">
        <v>4381</v>
      </c>
    </row>
    <row r="117" spans="1:8" x14ac:dyDescent="0.25">
      <c r="A117" s="13" t="s">
        <v>643</v>
      </c>
      <c r="B117" s="1" t="s">
        <v>644</v>
      </c>
      <c r="C117" s="13" t="s">
        <v>4326</v>
      </c>
      <c r="D117" t="s">
        <v>642</v>
      </c>
      <c r="E117" t="s">
        <v>4017</v>
      </c>
      <c r="G117" t="s">
        <v>4381</v>
      </c>
      <c r="H117" t="s">
        <v>4381</v>
      </c>
    </row>
    <row r="118" spans="1:8" x14ac:dyDescent="0.25">
      <c r="A118" s="13" t="s">
        <v>799</v>
      </c>
      <c r="B118" s="1" t="s">
        <v>800</v>
      </c>
      <c r="C118" s="13" t="s">
        <v>4206</v>
      </c>
      <c r="D118" t="s">
        <v>798</v>
      </c>
      <c r="E118" t="s">
        <v>4017</v>
      </c>
      <c r="G118" t="s">
        <v>4381</v>
      </c>
      <c r="H118" t="s">
        <v>4381</v>
      </c>
    </row>
    <row r="119" spans="1:8" x14ac:dyDescent="0.25">
      <c r="A119" s="13" t="s">
        <v>790</v>
      </c>
      <c r="B119" s="1" t="s">
        <v>791</v>
      </c>
      <c r="C119" s="13" t="s">
        <v>4218</v>
      </c>
      <c r="D119" t="s">
        <v>789</v>
      </c>
      <c r="E119" t="s">
        <v>4017</v>
      </c>
      <c r="G119" t="s">
        <v>4381</v>
      </c>
      <c r="H119" t="s">
        <v>4381</v>
      </c>
    </row>
    <row r="120" spans="1:8" x14ac:dyDescent="0.25">
      <c r="A120" s="13" t="s">
        <v>820</v>
      </c>
      <c r="B120" s="1" t="s">
        <v>821</v>
      </c>
      <c r="C120" s="13" t="s">
        <v>1659</v>
      </c>
      <c r="D120" t="s">
        <v>819</v>
      </c>
      <c r="E120" t="s">
        <v>4017</v>
      </c>
      <c r="G120" t="s">
        <v>4381</v>
      </c>
      <c r="H120" t="s">
        <v>4381</v>
      </c>
    </row>
    <row r="121" spans="1:8" x14ac:dyDescent="0.25">
      <c r="A121" s="13" t="s">
        <v>828</v>
      </c>
      <c r="B121" s="1" t="s">
        <v>829</v>
      </c>
      <c r="C121" s="13" t="s">
        <v>1659</v>
      </c>
      <c r="D121" t="s">
        <v>827</v>
      </c>
      <c r="E121" t="s">
        <v>4017</v>
      </c>
      <c r="G121" t="s">
        <v>4381</v>
      </c>
      <c r="H121" t="s">
        <v>4381</v>
      </c>
    </row>
    <row r="122" spans="1:8" x14ac:dyDescent="0.25">
      <c r="A122" s="13" t="s">
        <v>796</v>
      </c>
      <c r="B122" s="1" t="s">
        <v>797</v>
      </c>
      <c r="C122" s="13" t="s">
        <v>4206</v>
      </c>
      <c r="D122" t="s">
        <v>4207</v>
      </c>
      <c r="E122" t="s">
        <v>4017</v>
      </c>
      <c r="G122" t="s">
        <v>4381</v>
      </c>
      <c r="H122" t="s">
        <v>4381</v>
      </c>
    </row>
    <row r="123" spans="1:8" x14ac:dyDescent="0.25">
      <c r="A123" s="13" t="s">
        <v>569</v>
      </c>
      <c r="B123" s="1" t="s">
        <v>570</v>
      </c>
      <c r="C123" s="13" t="s">
        <v>4018</v>
      </c>
      <c r="D123" t="s">
        <v>568</v>
      </c>
      <c r="E123" t="s">
        <v>4032</v>
      </c>
      <c r="G123" t="s">
        <v>4381</v>
      </c>
      <c r="H123" t="s">
        <v>4381</v>
      </c>
    </row>
    <row r="124" spans="1:8" x14ac:dyDescent="0.25">
      <c r="A124" s="13" t="s">
        <v>651</v>
      </c>
      <c r="B124" s="1" t="s">
        <v>652</v>
      </c>
      <c r="C124" s="13" t="s">
        <v>4326</v>
      </c>
      <c r="D124" t="s">
        <v>650</v>
      </c>
      <c r="E124" t="s">
        <v>4017</v>
      </c>
      <c r="G124" t="s">
        <v>4381</v>
      </c>
      <c r="H124" t="s">
        <v>4381</v>
      </c>
    </row>
    <row r="125" spans="1:8" x14ac:dyDescent="0.25">
      <c r="A125" s="13" t="s">
        <v>687</v>
      </c>
      <c r="B125" s="1" t="s">
        <v>688</v>
      </c>
      <c r="C125" s="13" t="s">
        <v>4306</v>
      </c>
      <c r="D125" t="s">
        <v>686</v>
      </c>
      <c r="E125" t="s">
        <v>2415</v>
      </c>
      <c r="G125" t="s">
        <v>4381</v>
      </c>
      <c r="H125" t="s">
        <v>4381</v>
      </c>
    </row>
    <row r="126" spans="1:8" x14ac:dyDescent="0.25">
      <c r="A126" s="13" t="s">
        <v>815</v>
      </c>
      <c r="B126" s="1" t="s">
        <v>816</v>
      </c>
      <c r="C126" s="13" t="s">
        <v>1659</v>
      </c>
      <c r="D126" t="s">
        <v>814</v>
      </c>
      <c r="E126" t="s">
        <v>4017</v>
      </c>
      <c r="G126">
        <v>50</v>
      </c>
      <c r="H126">
        <v>3</v>
      </c>
    </row>
    <row r="127" spans="1:8" x14ac:dyDescent="0.25">
      <c r="A127" s="13" t="s">
        <v>812</v>
      </c>
      <c r="B127" s="1" t="s">
        <v>813</v>
      </c>
      <c r="C127" s="13" t="s">
        <v>1659</v>
      </c>
      <c r="D127" t="s">
        <v>811</v>
      </c>
      <c r="E127" t="s">
        <v>4017</v>
      </c>
      <c r="G127" t="s">
        <v>4381</v>
      </c>
      <c r="H127" t="s">
        <v>4381</v>
      </c>
    </row>
    <row r="128" spans="1:8" x14ac:dyDescent="0.25">
      <c r="A128" s="13" t="s">
        <v>809</v>
      </c>
      <c r="B128" s="1" t="s">
        <v>810</v>
      </c>
      <c r="C128" s="13" t="s">
        <v>1659</v>
      </c>
      <c r="D128" t="s">
        <v>808</v>
      </c>
      <c r="E128" t="s">
        <v>4017</v>
      </c>
      <c r="G128">
        <v>86</v>
      </c>
      <c r="H128">
        <v>5</v>
      </c>
    </row>
    <row r="129" spans="1:8" x14ac:dyDescent="0.25">
      <c r="A129" s="13" t="s">
        <v>806</v>
      </c>
      <c r="B129" s="1" t="s">
        <v>807</v>
      </c>
      <c r="C129" s="13" t="s">
        <v>1659</v>
      </c>
      <c r="D129" t="s">
        <v>805</v>
      </c>
      <c r="E129" t="s">
        <v>4017</v>
      </c>
      <c r="G129">
        <v>50</v>
      </c>
      <c r="H129">
        <v>2</v>
      </c>
    </row>
    <row r="130" spans="1:8" x14ac:dyDescent="0.25">
      <c r="A130" s="13" t="s">
        <v>794</v>
      </c>
      <c r="B130" s="1" t="s">
        <v>795</v>
      </c>
      <c r="C130" s="13" t="s">
        <v>4208</v>
      </c>
      <c r="D130" t="s">
        <v>4209</v>
      </c>
      <c r="E130" t="s">
        <v>4017</v>
      </c>
      <c r="G130" t="s">
        <v>4381</v>
      </c>
      <c r="H130" t="s">
        <v>4381</v>
      </c>
    </row>
    <row r="131" spans="1:8" x14ac:dyDescent="0.25">
      <c r="A131" s="13" t="s">
        <v>1835</v>
      </c>
      <c r="B131" s="1" t="s">
        <v>795</v>
      </c>
      <c r="C131" s="13" t="s">
        <v>4208</v>
      </c>
      <c r="D131" t="s">
        <v>4213</v>
      </c>
      <c r="E131" t="s">
        <v>4017</v>
      </c>
      <c r="G131" t="s">
        <v>4381</v>
      </c>
      <c r="H131" t="s">
        <v>4381</v>
      </c>
    </row>
    <row r="132" spans="1:8" x14ac:dyDescent="0.25">
      <c r="A132" s="13" t="s">
        <v>4214</v>
      </c>
      <c r="B132" s="1" t="s">
        <v>795</v>
      </c>
      <c r="C132" s="13" t="s">
        <v>4208</v>
      </c>
      <c r="D132" t="s">
        <v>4215</v>
      </c>
      <c r="E132" t="s">
        <v>4017</v>
      </c>
      <c r="G132" t="s">
        <v>4381</v>
      </c>
      <c r="H132" t="s">
        <v>4381</v>
      </c>
    </row>
    <row r="133" spans="1:8" x14ac:dyDescent="0.25">
      <c r="A133" s="13" t="s">
        <v>792</v>
      </c>
      <c r="B133" s="1" t="s">
        <v>793</v>
      </c>
      <c r="C133" s="13" t="s">
        <v>4208</v>
      </c>
      <c r="D133" t="s">
        <v>4210</v>
      </c>
      <c r="E133" t="s">
        <v>4017</v>
      </c>
      <c r="G133" t="s">
        <v>4381</v>
      </c>
      <c r="H133" t="s">
        <v>4381</v>
      </c>
    </row>
    <row r="134" spans="1:8" x14ac:dyDescent="0.25">
      <c r="A134" s="13" t="s">
        <v>4216</v>
      </c>
      <c r="B134" s="1" t="s">
        <v>793</v>
      </c>
      <c r="C134" s="13" t="s">
        <v>4208</v>
      </c>
      <c r="D134" t="s">
        <v>4217</v>
      </c>
      <c r="E134" t="s">
        <v>4017</v>
      </c>
      <c r="G134" t="s">
        <v>4381</v>
      </c>
      <c r="H134" t="s">
        <v>4381</v>
      </c>
    </row>
    <row r="135" spans="1:8" x14ac:dyDescent="0.25">
      <c r="A135" s="13" t="s">
        <v>785</v>
      </c>
      <c r="B135" s="1" t="s">
        <v>786</v>
      </c>
      <c r="C135" s="13" t="s">
        <v>4233</v>
      </c>
      <c r="D135" t="s">
        <v>784</v>
      </c>
      <c r="E135" t="s">
        <v>2415</v>
      </c>
      <c r="G135">
        <v>30</v>
      </c>
      <c r="H135">
        <v>8</v>
      </c>
    </row>
    <row r="136" spans="1:8" x14ac:dyDescent="0.25">
      <c r="A136" s="13" t="s">
        <v>782</v>
      </c>
      <c r="B136" s="1" t="s">
        <v>783</v>
      </c>
      <c r="C136" s="13" t="s">
        <v>4233</v>
      </c>
      <c r="D136" t="s">
        <v>781</v>
      </c>
      <c r="E136" t="s">
        <v>4017</v>
      </c>
      <c r="G136" t="s">
        <v>4381</v>
      </c>
      <c r="H136" t="s">
        <v>4381</v>
      </c>
    </row>
    <row r="137" spans="1:8" x14ac:dyDescent="0.25">
      <c r="A137" s="13" t="s">
        <v>787</v>
      </c>
      <c r="B137" s="1" t="s">
        <v>788</v>
      </c>
      <c r="C137" s="13" t="s">
        <v>4219</v>
      </c>
      <c r="D137" t="s">
        <v>4220</v>
      </c>
      <c r="E137" t="s">
        <v>4032</v>
      </c>
      <c r="G137" t="s">
        <v>4381</v>
      </c>
      <c r="H137" t="s">
        <v>4381</v>
      </c>
    </row>
    <row r="138" spans="1:8" x14ac:dyDescent="0.25">
      <c r="A138" s="13" t="s">
        <v>4221</v>
      </c>
      <c r="B138" s="1" t="s">
        <v>788</v>
      </c>
      <c r="C138" s="13" t="s">
        <v>4219</v>
      </c>
      <c r="D138" t="s">
        <v>4222</v>
      </c>
      <c r="E138" t="s">
        <v>4032</v>
      </c>
      <c r="G138">
        <v>280</v>
      </c>
      <c r="H138">
        <v>8</v>
      </c>
    </row>
    <row r="139" spans="1:8" x14ac:dyDescent="0.25">
      <c r="A139" s="13" t="s">
        <v>4223</v>
      </c>
      <c r="B139" s="1" t="s">
        <v>788</v>
      </c>
      <c r="C139" s="13" t="s">
        <v>4219</v>
      </c>
      <c r="D139" t="s">
        <v>4224</v>
      </c>
      <c r="E139" t="s">
        <v>4032</v>
      </c>
      <c r="G139">
        <v>300</v>
      </c>
      <c r="H139">
        <v>8</v>
      </c>
    </row>
    <row r="140" spans="1:8" x14ac:dyDescent="0.25">
      <c r="A140" s="13" t="s">
        <v>4225</v>
      </c>
      <c r="B140" s="1" t="s">
        <v>788</v>
      </c>
      <c r="C140" s="13" t="s">
        <v>4219</v>
      </c>
      <c r="D140" t="s">
        <v>4226</v>
      </c>
      <c r="E140" t="s">
        <v>4032</v>
      </c>
      <c r="G140">
        <v>0</v>
      </c>
      <c r="H140">
        <v>30</v>
      </c>
    </row>
    <row r="141" spans="1:8" x14ac:dyDescent="0.25">
      <c r="A141" s="13" t="s">
        <v>4227</v>
      </c>
      <c r="B141" s="1" t="s">
        <v>788</v>
      </c>
      <c r="C141" s="13" t="s">
        <v>4219</v>
      </c>
      <c r="D141" t="s">
        <v>4228</v>
      </c>
      <c r="E141" t="s">
        <v>4032</v>
      </c>
      <c r="G141">
        <v>100</v>
      </c>
      <c r="H141">
        <v>13</v>
      </c>
    </row>
    <row r="142" spans="1:8" x14ac:dyDescent="0.25">
      <c r="A142" s="13" t="s">
        <v>4229</v>
      </c>
      <c r="B142" s="1" t="s">
        <v>788</v>
      </c>
      <c r="C142" s="13" t="s">
        <v>4219</v>
      </c>
      <c r="D142" t="s">
        <v>4230</v>
      </c>
      <c r="E142" t="s">
        <v>4032</v>
      </c>
      <c r="G142" t="s">
        <v>4381</v>
      </c>
      <c r="H142" t="s">
        <v>4381</v>
      </c>
    </row>
    <row r="143" spans="1:8" x14ac:dyDescent="0.25">
      <c r="A143" s="13" t="s">
        <v>4231</v>
      </c>
      <c r="B143" s="1" t="s">
        <v>788</v>
      </c>
      <c r="C143" s="13" t="s">
        <v>4219</v>
      </c>
      <c r="D143" t="s">
        <v>4232</v>
      </c>
      <c r="E143" t="s">
        <v>4032</v>
      </c>
      <c r="G143" t="s">
        <v>4381</v>
      </c>
      <c r="H143" t="s">
        <v>4381</v>
      </c>
    </row>
    <row r="144" spans="1:8" x14ac:dyDescent="0.25">
      <c r="A144" s="13" t="s">
        <v>779</v>
      </c>
      <c r="B144" s="1" t="s">
        <v>780</v>
      </c>
      <c r="C144" s="13" t="s">
        <v>4219</v>
      </c>
      <c r="D144" t="s">
        <v>4234</v>
      </c>
      <c r="E144" t="s">
        <v>4017</v>
      </c>
      <c r="G144" t="s">
        <v>4381</v>
      </c>
      <c r="H144" t="s">
        <v>4381</v>
      </c>
    </row>
    <row r="145" spans="1:8" x14ac:dyDescent="0.25">
      <c r="A145" s="13" t="s">
        <v>780</v>
      </c>
      <c r="B145" s="1" t="s">
        <v>780</v>
      </c>
      <c r="C145" s="13" t="s">
        <v>4219</v>
      </c>
      <c r="D145" t="s">
        <v>4259</v>
      </c>
      <c r="E145" t="s">
        <v>4017</v>
      </c>
      <c r="G145" t="s">
        <v>4381</v>
      </c>
      <c r="H145" t="s">
        <v>4381</v>
      </c>
    </row>
    <row r="146" spans="1:8" x14ac:dyDescent="0.25">
      <c r="A146" s="13" t="s">
        <v>777</v>
      </c>
      <c r="B146" s="1" t="s">
        <v>778</v>
      </c>
      <c r="C146" s="13" t="s">
        <v>4219</v>
      </c>
      <c r="D146" t="s">
        <v>4235</v>
      </c>
      <c r="E146" t="s">
        <v>4017</v>
      </c>
      <c r="G146" t="s">
        <v>4381</v>
      </c>
      <c r="H146" t="s">
        <v>4381</v>
      </c>
    </row>
    <row r="147" spans="1:8" x14ac:dyDescent="0.25">
      <c r="A147" s="13" t="s">
        <v>778</v>
      </c>
      <c r="B147" s="1" t="s">
        <v>778</v>
      </c>
      <c r="C147" s="13" t="s">
        <v>4219</v>
      </c>
      <c r="D147" t="s">
        <v>4260</v>
      </c>
      <c r="E147" t="s">
        <v>4017</v>
      </c>
      <c r="G147" t="s">
        <v>4381</v>
      </c>
      <c r="H147" t="s">
        <v>4381</v>
      </c>
    </row>
    <row r="148" spans="1:8" x14ac:dyDescent="0.25">
      <c r="A148" s="13" t="s">
        <v>771</v>
      </c>
      <c r="B148" s="1" t="s">
        <v>772</v>
      </c>
      <c r="C148" s="13" t="s">
        <v>4219</v>
      </c>
      <c r="D148" t="s">
        <v>4242</v>
      </c>
      <c r="E148" t="s">
        <v>4032</v>
      </c>
      <c r="G148" t="s">
        <v>4381</v>
      </c>
      <c r="H148" t="s">
        <v>4381</v>
      </c>
    </row>
    <row r="149" spans="1:8" x14ac:dyDescent="0.25">
      <c r="A149" s="13" t="s">
        <v>775</v>
      </c>
      <c r="B149" s="1" t="s">
        <v>776</v>
      </c>
      <c r="C149" s="13" t="s">
        <v>4219</v>
      </c>
      <c r="D149" t="s">
        <v>4238</v>
      </c>
      <c r="E149" t="s">
        <v>4032</v>
      </c>
      <c r="G149" t="s">
        <v>4381</v>
      </c>
      <c r="H149" t="s">
        <v>4381</v>
      </c>
    </row>
    <row r="150" spans="1:8" x14ac:dyDescent="0.25">
      <c r="A150" s="13" t="s">
        <v>773</v>
      </c>
      <c r="B150" s="1" t="s">
        <v>774</v>
      </c>
      <c r="C150" s="13" t="s">
        <v>4219</v>
      </c>
      <c r="D150" t="s">
        <v>4241</v>
      </c>
      <c r="E150" t="s">
        <v>4032</v>
      </c>
      <c r="G150" t="s">
        <v>4381</v>
      </c>
      <c r="H150" t="s">
        <v>4381</v>
      </c>
    </row>
    <row r="151" spans="1:8" x14ac:dyDescent="0.25">
      <c r="A151" s="13" t="s">
        <v>4245</v>
      </c>
      <c r="B151" s="1" t="s">
        <v>774</v>
      </c>
      <c r="C151" s="13" t="s">
        <v>4219</v>
      </c>
      <c r="D151" t="s">
        <v>4246</v>
      </c>
      <c r="E151" t="s">
        <v>4032</v>
      </c>
      <c r="G151" t="s">
        <v>4381</v>
      </c>
      <c r="H151" t="s">
        <v>4381</v>
      </c>
    </row>
    <row r="152" spans="1:8" x14ac:dyDescent="0.25">
      <c r="A152" s="13" t="s">
        <v>760</v>
      </c>
      <c r="B152" s="1" t="s">
        <v>760</v>
      </c>
      <c r="C152" s="13" t="s">
        <v>4219</v>
      </c>
      <c r="D152" t="s">
        <v>4263</v>
      </c>
      <c r="E152" t="s">
        <v>4017</v>
      </c>
      <c r="G152" t="s">
        <v>4381</v>
      </c>
      <c r="H152" t="s">
        <v>4381</v>
      </c>
    </row>
    <row r="153" spans="1:8" x14ac:dyDescent="0.25">
      <c r="A153" s="13" t="s">
        <v>769</v>
      </c>
      <c r="B153" s="1" t="s">
        <v>770</v>
      </c>
      <c r="C153" s="13" t="s">
        <v>4219</v>
      </c>
      <c r="D153" t="s">
        <v>4247</v>
      </c>
      <c r="E153" t="s">
        <v>4017</v>
      </c>
      <c r="G153" t="s">
        <v>4381</v>
      </c>
      <c r="H153" t="s">
        <v>4381</v>
      </c>
    </row>
    <row r="154" spans="1:8" x14ac:dyDescent="0.25">
      <c r="A154" s="13" t="s">
        <v>4257</v>
      </c>
      <c r="B154" s="1" t="s">
        <v>770</v>
      </c>
      <c r="C154" s="13" t="s">
        <v>4219</v>
      </c>
      <c r="D154" t="s">
        <v>4258</v>
      </c>
      <c r="E154" t="s">
        <v>4017</v>
      </c>
      <c r="G154" t="s">
        <v>4381</v>
      </c>
      <c r="H154" t="s">
        <v>4381</v>
      </c>
    </row>
    <row r="155" spans="1:8" x14ac:dyDescent="0.25">
      <c r="A155" s="13" t="s">
        <v>767</v>
      </c>
      <c r="B155" s="1" t="s">
        <v>768</v>
      </c>
      <c r="C155" s="13" t="s">
        <v>4219</v>
      </c>
      <c r="D155" t="s">
        <v>4248</v>
      </c>
      <c r="E155" t="s">
        <v>4017</v>
      </c>
      <c r="G155" t="s">
        <v>4381</v>
      </c>
      <c r="H155" t="s">
        <v>4381</v>
      </c>
    </row>
    <row r="156" spans="1:8" x14ac:dyDescent="0.25">
      <c r="A156" s="13" t="s">
        <v>765</v>
      </c>
      <c r="B156" s="1" t="s">
        <v>766</v>
      </c>
      <c r="C156" s="13" t="s">
        <v>4219</v>
      </c>
      <c r="D156" t="s">
        <v>4249</v>
      </c>
      <c r="E156" t="s">
        <v>4017</v>
      </c>
      <c r="G156" t="s">
        <v>4381</v>
      </c>
      <c r="H156" t="s">
        <v>4381</v>
      </c>
    </row>
    <row r="157" spans="1:8" x14ac:dyDescent="0.25">
      <c r="A157" s="13" t="s">
        <v>4252</v>
      </c>
      <c r="B157" s="1" t="s">
        <v>766</v>
      </c>
      <c r="C157" s="13" t="s">
        <v>4219</v>
      </c>
      <c r="D157" t="s">
        <v>4253</v>
      </c>
      <c r="E157" t="s">
        <v>4017</v>
      </c>
      <c r="G157" t="s">
        <v>4381</v>
      </c>
      <c r="H157" t="s">
        <v>4381</v>
      </c>
    </row>
    <row r="158" spans="1:8" x14ac:dyDescent="0.25">
      <c r="A158" s="13" t="s">
        <v>763</v>
      </c>
      <c r="B158" s="1" t="s">
        <v>764</v>
      </c>
      <c r="C158" s="13" t="s">
        <v>4219</v>
      </c>
      <c r="D158" t="s">
        <v>4250</v>
      </c>
      <c r="E158" t="s">
        <v>4017</v>
      </c>
      <c r="G158" t="s">
        <v>4381</v>
      </c>
      <c r="H158" t="s">
        <v>4381</v>
      </c>
    </row>
    <row r="159" spans="1:8" x14ac:dyDescent="0.25">
      <c r="A159" s="13" t="s">
        <v>4254</v>
      </c>
      <c r="B159" s="1" t="s">
        <v>764</v>
      </c>
      <c r="C159" s="13" t="s">
        <v>4219</v>
      </c>
      <c r="D159" t="s">
        <v>4255</v>
      </c>
      <c r="E159" t="s">
        <v>4017</v>
      </c>
      <c r="G159" t="s">
        <v>4381</v>
      </c>
      <c r="H159" t="s">
        <v>4381</v>
      </c>
    </row>
    <row r="160" spans="1:8" x14ac:dyDescent="0.25">
      <c r="A160" s="13" t="s">
        <v>761</v>
      </c>
      <c r="B160" s="1" t="s">
        <v>762</v>
      </c>
      <c r="C160" s="13" t="s">
        <v>4219</v>
      </c>
      <c r="D160" t="s">
        <v>4251</v>
      </c>
      <c r="E160" t="s">
        <v>4017</v>
      </c>
      <c r="G160" t="s">
        <v>4381</v>
      </c>
      <c r="H160" t="s">
        <v>4381</v>
      </c>
    </row>
    <row r="161" spans="1:8" x14ac:dyDescent="0.25">
      <c r="A161" s="13" t="s">
        <v>728</v>
      </c>
      <c r="B161" s="1" t="s">
        <v>729</v>
      </c>
      <c r="C161" s="13" t="s">
        <v>4271</v>
      </c>
      <c r="D161" t="s">
        <v>727</v>
      </c>
      <c r="E161" t="s">
        <v>2415</v>
      </c>
      <c r="G161" t="s">
        <v>4381</v>
      </c>
      <c r="H161" t="s">
        <v>4381</v>
      </c>
    </row>
    <row r="162" spans="1:8" x14ac:dyDescent="0.25">
      <c r="A162" s="13" t="s">
        <v>758</v>
      </c>
      <c r="B162" s="1" t="s">
        <v>759</v>
      </c>
      <c r="C162" s="13" t="s">
        <v>4271</v>
      </c>
      <c r="D162" t="s">
        <v>757</v>
      </c>
      <c r="E162" t="s">
        <v>4017</v>
      </c>
      <c r="G162">
        <v>40</v>
      </c>
      <c r="H162">
        <v>1</v>
      </c>
    </row>
    <row r="163" spans="1:8" x14ac:dyDescent="0.25">
      <c r="A163" s="13" t="s">
        <v>755</v>
      </c>
      <c r="B163" s="1" t="s">
        <v>756</v>
      </c>
      <c r="C163" s="13" t="s">
        <v>4271</v>
      </c>
      <c r="D163" t="s">
        <v>754</v>
      </c>
      <c r="E163" t="s">
        <v>4017</v>
      </c>
      <c r="G163" t="s">
        <v>4381</v>
      </c>
      <c r="H163" t="s">
        <v>4381</v>
      </c>
    </row>
    <row r="164" spans="1:8" x14ac:dyDescent="0.25">
      <c r="A164" s="13" t="s">
        <v>752</v>
      </c>
      <c r="B164" s="1" t="s">
        <v>753</v>
      </c>
      <c r="C164" s="13" t="s">
        <v>4271</v>
      </c>
      <c r="D164" t="s">
        <v>751</v>
      </c>
      <c r="E164" t="s">
        <v>4017</v>
      </c>
      <c r="G164">
        <v>50</v>
      </c>
      <c r="H164">
        <v>1</v>
      </c>
    </row>
    <row r="165" spans="1:8" x14ac:dyDescent="0.25">
      <c r="A165" s="13" t="s">
        <v>749</v>
      </c>
      <c r="B165" s="1" t="s">
        <v>750</v>
      </c>
      <c r="C165" s="13" t="s">
        <v>4271</v>
      </c>
      <c r="D165" t="s">
        <v>748</v>
      </c>
      <c r="E165" t="s">
        <v>4017</v>
      </c>
      <c r="G165">
        <v>70</v>
      </c>
      <c r="H165">
        <v>1</v>
      </c>
    </row>
    <row r="166" spans="1:8" x14ac:dyDescent="0.25">
      <c r="A166" s="13" t="s">
        <v>731</v>
      </c>
      <c r="B166" s="1" t="s">
        <v>732</v>
      </c>
      <c r="C166" s="13" t="s">
        <v>4271</v>
      </c>
      <c r="D166" t="s">
        <v>730</v>
      </c>
      <c r="E166" t="s">
        <v>2415</v>
      </c>
      <c r="G166" t="s">
        <v>4381</v>
      </c>
      <c r="H166" t="s">
        <v>4381</v>
      </c>
    </row>
    <row r="167" spans="1:8" x14ac:dyDescent="0.25">
      <c r="A167" s="13" t="s">
        <v>734</v>
      </c>
      <c r="B167" s="1" t="s">
        <v>735</v>
      </c>
      <c r="C167" s="13" t="s">
        <v>4271</v>
      </c>
      <c r="D167" t="s">
        <v>4276</v>
      </c>
      <c r="E167" t="s">
        <v>2415</v>
      </c>
      <c r="G167" t="s">
        <v>4381</v>
      </c>
      <c r="H167" t="s">
        <v>4381</v>
      </c>
    </row>
    <row r="168" spans="1:8" x14ac:dyDescent="0.25">
      <c r="A168" s="13" t="s">
        <v>4277</v>
      </c>
      <c r="B168" s="1" t="s">
        <v>735</v>
      </c>
      <c r="C168" s="13" t="s">
        <v>4271</v>
      </c>
      <c r="D168" t="s">
        <v>4278</v>
      </c>
      <c r="E168" t="s">
        <v>2415</v>
      </c>
      <c r="G168" t="s">
        <v>4381</v>
      </c>
      <c r="H168" t="s">
        <v>4381</v>
      </c>
    </row>
    <row r="169" spans="1:8" x14ac:dyDescent="0.25">
      <c r="A169" s="13" t="s">
        <v>4279</v>
      </c>
      <c r="B169" s="1" t="s">
        <v>735</v>
      </c>
      <c r="C169" s="13" t="s">
        <v>4271</v>
      </c>
      <c r="D169" t="s">
        <v>733</v>
      </c>
      <c r="E169" t="s">
        <v>2415</v>
      </c>
      <c r="G169" t="s">
        <v>4381</v>
      </c>
      <c r="H169" t="s">
        <v>4381</v>
      </c>
    </row>
    <row r="170" spans="1:8" x14ac:dyDescent="0.25">
      <c r="A170" s="13" t="s">
        <v>742</v>
      </c>
      <c r="B170" s="1" t="s">
        <v>744</v>
      </c>
      <c r="C170" s="13" t="s">
        <v>4271</v>
      </c>
      <c r="D170" t="s">
        <v>743</v>
      </c>
      <c r="E170" t="s">
        <v>4017</v>
      </c>
      <c r="G170" t="s">
        <v>4381</v>
      </c>
      <c r="H170" t="s">
        <v>4381</v>
      </c>
    </row>
    <row r="171" spans="1:8" x14ac:dyDescent="0.25">
      <c r="A171" s="13" t="s">
        <v>725</v>
      </c>
      <c r="B171" s="1" t="s">
        <v>726</v>
      </c>
      <c r="C171" s="13" t="s">
        <v>4271</v>
      </c>
      <c r="D171" t="s">
        <v>724</v>
      </c>
      <c r="E171" t="s">
        <v>2415</v>
      </c>
      <c r="G171" t="s">
        <v>4381</v>
      </c>
      <c r="H171" t="s">
        <v>4381</v>
      </c>
    </row>
    <row r="172" spans="1:8" x14ac:dyDescent="0.25">
      <c r="A172" s="13" t="s">
        <v>746</v>
      </c>
      <c r="B172" s="1" t="s">
        <v>747</v>
      </c>
      <c r="C172" s="13" t="s">
        <v>4271</v>
      </c>
      <c r="D172" t="s">
        <v>745</v>
      </c>
      <c r="E172" t="s">
        <v>4017</v>
      </c>
      <c r="G172">
        <v>45</v>
      </c>
      <c r="H172">
        <v>1</v>
      </c>
    </row>
    <row r="173" spans="1:8" x14ac:dyDescent="0.25">
      <c r="A173" s="13" t="s">
        <v>740</v>
      </c>
      <c r="B173" s="1" t="s">
        <v>741</v>
      </c>
      <c r="C173" s="13" t="s">
        <v>4271</v>
      </c>
      <c r="D173" t="s">
        <v>739</v>
      </c>
      <c r="E173" t="s">
        <v>2415</v>
      </c>
      <c r="G173" t="s">
        <v>4381</v>
      </c>
      <c r="H173" t="s">
        <v>4381</v>
      </c>
    </row>
    <row r="174" spans="1:8" x14ac:dyDescent="0.25">
      <c r="A174" s="13" t="s">
        <v>714</v>
      </c>
      <c r="B174" s="1" t="s">
        <v>715</v>
      </c>
      <c r="C174" s="13" t="s">
        <v>4280</v>
      </c>
      <c r="D174" t="s">
        <v>4282</v>
      </c>
      <c r="E174" t="s">
        <v>4017</v>
      </c>
      <c r="G174">
        <v>25</v>
      </c>
      <c r="H174">
        <v>6</v>
      </c>
    </row>
    <row r="175" spans="1:8" x14ac:dyDescent="0.25">
      <c r="A175" s="13" t="s">
        <v>716</v>
      </c>
      <c r="B175" s="1" t="s">
        <v>717</v>
      </c>
      <c r="C175" s="13" t="s">
        <v>4280</v>
      </c>
      <c r="D175" t="s">
        <v>4281</v>
      </c>
      <c r="E175" t="s">
        <v>2415</v>
      </c>
      <c r="G175">
        <v>33</v>
      </c>
      <c r="H175">
        <v>6</v>
      </c>
    </row>
    <row r="176" spans="1:8" x14ac:dyDescent="0.25">
      <c r="A176" s="13" t="s">
        <v>712</v>
      </c>
      <c r="B176" s="1" t="s">
        <v>709</v>
      </c>
      <c r="C176" s="13" t="s">
        <v>4280</v>
      </c>
      <c r="D176" t="s">
        <v>713</v>
      </c>
      <c r="E176" t="s">
        <v>4017</v>
      </c>
      <c r="G176">
        <v>40</v>
      </c>
      <c r="H176">
        <v>4</v>
      </c>
    </row>
    <row r="177" spans="1:8" x14ac:dyDescent="0.25">
      <c r="A177" s="13" t="s">
        <v>710</v>
      </c>
      <c r="B177" s="1" t="s">
        <v>711</v>
      </c>
      <c r="C177" s="13" t="s">
        <v>4280</v>
      </c>
      <c r="D177" t="s">
        <v>4285</v>
      </c>
      <c r="E177" t="s">
        <v>4017</v>
      </c>
      <c r="G177">
        <v>50</v>
      </c>
      <c r="H177">
        <v>5</v>
      </c>
    </row>
    <row r="178" spans="1:8" x14ac:dyDescent="0.25">
      <c r="A178" s="13" t="s">
        <v>722</v>
      </c>
      <c r="B178" s="1" t="s">
        <v>723</v>
      </c>
      <c r="C178" s="13" t="s">
        <v>4280</v>
      </c>
      <c r="D178" t="s">
        <v>721</v>
      </c>
      <c r="E178" t="s">
        <v>4017</v>
      </c>
      <c r="G178">
        <v>70</v>
      </c>
      <c r="H178">
        <v>6</v>
      </c>
    </row>
    <row r="179" spans="1:8" x14ac:dyDescent="0.25">
      <c r="A179" s="13" t="s">
        <v>718</v>
      </c>
      <c r="B179" s="1" t="s">
        <v>719</v>
      </c>
      <c r="C179" s="13" t="s">
        <v>4280</v>
      </c>
      <c r="D179" t="s">
        <v>720</v>
      </c>
      <c r="E179" t="s">
        <v>4017</v>
      </c>
      <c r="G179">
        <v>94</v>
      </c>
      <c r="H179">
        <v>6</v>
      </c>
    </row>
    <row r="180" spans="1:8" x14ac:dyDescent="0.25">
      <c r="A180" s="13" t="s">
        <v>622</v>
      </c>
      <c r="B180" s="1" t="s">
        <v>623</v>
      </c>
      <c r="C180" s="13" t="s">
        <v>1563</v>
      </c>
      <c r="D180" t="s">
        <v>621</v>
      </c>
      <c r="E180" t="s">
        <v>4044</v>
      </c>
      <c r="G180" t="s">
        <v>4381</v>
      </c>
      <c r="H180" t="s">
        <v>4381</v>
      </c>
    </row>
    <row r="181" spans="1:8" x14ac:dyDescent="0.25">
      <c r="A181" s="13">
        <v>100</v>
      </c>
      <c r="B181" s="1" t="s">
        <v>966</v>
      </c>
      <c r="C181" s="13" t="s">
        <v>2059</v>
      </c>
      <c r="D181" t="s">
        <v>965</v>
      </c>
      <c r="E181" t="s">
        <v>4017</v>
      </c>
      <c r="G181">
        <v>100</v>
      </c>
      <c r="H181">
        <v>2</v>
      </c>
    </row>
    <row r="182" spans="1:8" x14ac:dyDescent="0.25">
      <c r="A182" s="13" t="s">
        <v>704</v>
      </c>
      <c r="B182" s="1" t="s">
        <v>704</v>
      </c>
      <c r="C182" s="13" t="s">
        <v>2059</v>
      </c>
      <c r="D182" t="s">
        <v>4294</v>
      </c>
      <c r="E182" t="s">
        <v>4017</v>
      </c>
      <c r="G182" t="s">
        <v>4381</v>
      </c>
      <c r="H182" t="s">
        <v>4381</v>
      </c>
    </row>
    <row r="183" spans="1:8" x14ac:dyDescent="0.25">
      <c r="A183" s="13" t="s">
        <v>4298</v>
      </c>
      <c r="B183" s="1" t="s">
        <v>704</v>
      </c>
      <c r="C183" s="13" t="s">
        <v>4233</v>
      </c>
      <c r="D183" t="s">
        <v>4299</v>
      </c>
      <c r="E183" t="s">
        <v>4017</v>
      </c>
      <c r="G183" t="s">
        <v>4381</v>
      </c>
      <c r="H183" t="s">
        <v>4381</v>
      </c>
    </row>
    <row r="184" spans="1:8" x14ac:dyDescent="0.25">
      <c r="A184" s="13" t="s">
        <v>705</v>
      </c>
      <c r="B184" s="1" t="s">
        <v>706</v>
      </c>
      <c r="C184" s="13" t="s">
        <v>2059</v>
      </c>
      <c r="D184" t="s">
        <v>4287</v>
      </c>
      <c r="E184" t="s">
        <v>4017</v>
      </c>
      <c r="G184" t="s">
        <v>4381</v>
      </c>
      <c r="H184" t="s">
        <v>4381</v>
      </c>
    </row>
    <row r="185" spans="1:8" x14ac:dyDescent="0.25">
      <c r="A185" s="13" t="s">
        <v>4288</v>
      </c>
      <c r="B185" s="1" t="s">
        <v>706</v>
      </c>
      <c r="C185" s="13" t="s">
        <v>2059</v>
      </c>
      <c r="D185" t="s">
        <v>4289</v>
      </c>
      <c r="E185" t="s">
        <v>4017</v>
      </c>
      <c r="G185" t="s">
        <v>4381</v>
      </c>
      <c r="H185" t="s">
        <v>4381</v>
      </c>
    </row>
    <row r="186" spans="1:8" x14ac:dyDescent="0.25">
      <c r="A186" s="13" t="s">
        <v>4290</v>
      </c>
      <c r="B186" s="1" t="s">
        <v>706</v>
      </c>
      <c r="C186" s="13" t="s">
        <v>2059</v>
      </c>
      <c r="D186" t="s">
        <v>4291</v>
      </c>
      <c r="E186" t="s">
        <v>4017</v>
      </c>
      <c r="G186" t="s">
        <v>4381</v>
      </c>
      <c r="H186" t="s">
        <v>4381</v>
      </c>
    </row>
    <row r="187" spans="1:8" x14ac:dyDescent="0.25">
      <c r="A187" s="13" t="s">
        <v>4292</v>
      </c>
      <c r="B187" s="1" t="s">
        <v>706</v>
      </c>
      <c r="C187" s="13" t="s">
        <v>2059</v>
      </c>
      <c r="D187" t="s">
        <v>4293</v>
      </c>
      <c r="E187" t="s">
        <v>4017</v>
      </c>
      <c r="G187" t="s">
        <v>4381</v>
      </c>
      <c r="H187" t="s">
        <v>4381</v>
      </c>
    </row>
    <row r="188" spans="1:8" x14ac:dyDescent="0.25">
      <c r="A188" s="13" t="s">
        <v>706</v>
      </c>
      <c r="B188" s="1" t="s">
        <v>706</v>
      </c>
      <c r="C188" s="13" t="s">
        <v>2059</v>
      </c>
      <c r="D188" t="s">
        <v>4295</v>
      </c>
      <c r="E188" t="s">
        <v>4017</v>
      </c>
      <c r="G188" t="s">
        <v>4381</v>
      </c>
      <c r="H188" t="s">
        <v>4381</v>
      </c>
    </row>
    <row r="189" spans="1:8" x14ac:dyDescent="0.25">
      <c r="A189" s="13" t="s">
        <v>703</v>
      </c>
      <c r="B189" s="1" t="s">
        <v>703</v>
      </c>
      <c r="C189" s="13" t="s">
        <v>2059</v>
      </c>
      <c r="D189" t="s">
        <v>702</v>
      </c>
      <c r="E189" t="s">
        <v>4017</v>
      </c>
      <c r="G189">
        <v>50</v>
      </c>
      <c r="H189">
        <v>2</v>
      </c>
    </row>
    <row r="190" spans="1:8" x14ac:dyDescent="0.25">
      <c r="A190" s="13" t="s">
        <v>701</v>
      </c>
      <c r="B190" s="1" t="s">
        <v>701</v>
      </c>
      <c r="C190" s="13" t="s">
        <v>2059</v>
      </c>
      <c r="D190" t="s">
        <v>700</v>
      </c>
      <c r="E190" t="s">
        <v>4017</v>
      </c>
      <c r="G190">
        <v>70</v>
      </c>
      <c r="H190">
        <v>2</v>
      </c>
    </row>
    <row r="191" spans="1:8" x14ac:dyDescent="0.25">
      <c r="A191" s="13" t="s">
        <v>691</v>
      </c>
      <c r="B191" s="1" t="s">
        <v>692</v>
      </c>
      <c r="C191" s="13" t="s">
        <v>4155</v>
      </c>
      <c r="D191" t="s">
        <v>690</v>
      </c>
      <c r="E191" t="s">
        <v>4017</v>
      </c>
      <c r="G191" t="s">
        <v>4381</v>
      </c>
      <c r="H191" t="s">
        <v>4381</v>
      </c>
    </row>
    <row r="192" spans="1:8" x14ac:dyDescent="0.25">
      <c r="A192" s="13" t="s">
        <v>695</v>
      </c>
      <c r="B192" s="1" t="s">
        <v>696</v>
      </c>
      <c r="C192" s="13" t="s">
        <v>4300</v>
      </c>
      <c r="D192" t="s">
        <v>4301</v>
      </c>
      <c r="E192" t="s">
        <v>2415</v>
      </c>
      <c r="G192" t="s">
        <v>4381</v>
      </c>
      <c r="H192" t="s">
        <v>4381</v>
      </c>
    </row>
    <row r="193" spans="1:8" x14ac:dyDescent="0.25">
      <c r="A193" s="13" t="s">
        <v>693</v>
      </c>
      <c r="B193" s="1" t="s">
        <v>694</v>
      </c>
      <c r="C193" s="13" t="s">
        <v>4300</v>
      </c>
      <c r="D193" t="s">
        <v>4304</v>
      </c>
      <c r="E193" t="s">
        <v>2415</v>
      </c>
      <c r="G193" t="s">
        <v>4381</v>
      </c>
      <c r="H193" t="s">
        <v>4381</v>
      </c>
    </row>
    <row r="194" spans="1:8" x14ac:dyDescent="0.25">
      <c r="A194" s="13" t="s">
        <v>825</v>
      </c>
      <c r="B194" s="1" t="s">
        <v>826</v>
      </c>
      <c r="C194" s="13" t="s">
        <v>1659</v>
      </c>
      <c r="D194" t="s">
        <v>4196</v>
      </c>
      <c r="E194" t="s">
        <v>4017</v>
      </c>
      <c r="G194" t="s">
        <v>4381</v>
      </c>
      <c r="H194" t="s">
        <v>4381</v>
      </c>
    </row>
    <row r="195" spans="1:8" x14ac:dyDescent="0.25">
      <c r="A195" s="13" t="s">
        <v>737</v>
      </c>
      <c r="B195" s="1" t="s">
        <v>738</v>
      </c>
      <c r="C195" s="13" t="s">
        <v>4271</v>
      </c>
      <c r="D195" t="s">
        <v>736</v>
      </c>
      <c r="E195" t="s">
        <v>2415</v>
      </c>
      <c r="G195" t="s">
        <v>4381</v>
      </c>
      <c r="H195" t="s">
        <v>4381</v>
      </c>
    </row>
    <row r="196" spans="1:8" x14ac:dyDescent="0.25">
      <c r="A196" s="13" t="s">
        <v>682</v>
      </c>
      <c r="B196" s="1" t="s">
        <v>683</v>
      </c>
      <c r="C196" s="13" t="s">
        <v>4311</v>
      </c>
      <c r="D196" t="s">
        <v>681</v>
      </c>
      <c r="E196" t="s">
        <v>4017</v>
      </c>
      <c r="G196" t="s">
        <v>4381</v>
      </c>
      <c r="H196" t="s">
        <v>4381</v>
      </c>
    </row>
    <row r="197" spans="1:8" x14ac:dyDescent="0.25">
      <c r="A197" s="13" t="s">
        <v>671</v>
      </c>
      <c r="B197" s="1" t="s">
        <v>672</v>
      </c>
      <c r="C197" s="13" t="s">
        <v>4311</v>
      </c>
      <c r="D197" t="s">
        <v>670</v>
      </c>
      <c r="E197" t="s">
        <v>4017</v>
      </c>
      <c r="G197">
        <v>250</v>
      </c>
      <c r="H197">
        <v>5</v>
      </c>
    </row>
    <row r="198" spans="1:8" x14ac:dyDescent="0.25">
      <c r="A198" s="13" t="s">
        <v>677</v>
      </c>
      <c r="B198" s="1" t="s">
        <v>678</v>
      </c>
      <c r="C198" s="13" t="s">
        <v>4311</v>
      </c>
      <c r="D198" t="s">
        <v>676</v>
      </c>
      <c r="E198" t="s">
        <v>4032</v>
      </c>
      <c r="G198">
        <v>180</v>
      </c>
      <c r="H198">
        <v>3</v>
      </c>
    </row>
    <row r="199" spans="1:8" x14ac:dyDescent="0.25">
      <c r="A199" s="13" t="s">
        <v>674</v>
      </c>
      <c r="B199" s="1" t="s">
        <v>675</v>
      </c>
      <c r="C199" s="13" t="s">
        <v>4311</v>
      </c>
      <c r="D199" t="s">
        <v>673</v>
      </c>
      <c r="E199" t="s">
        <v>4032</v>
      </c>
      <c r="G199">
        <v>0</v>
      </c>
      <c r="H199">
        <v>34</v>
      </c>
    </row>
    <row r="200" spans="1:8" x14ac:dyDescent="0.25">
      <c r="A200" s="13" t="s">
        <v>668</v>
      </c>
      <c r="B200" s="1" t="s">
        <v>669</v>
      </c>
      <c r="C200" s="13" t="s">
        <v>4311</v>
      </c>
      <c r="D200" t="s">
        <v>667</v>
      </c>
      <c r="E200" t="s">
        <v>4032</v>
      </c>
      <c r="G200" t="s">
        <v>4381</v>
      </c>
      <c r="H200" t="s">
        <v>4381</v>
      </c>
    </row>
    <row r="201" spans="1:8" x14ac:dyDescent="0.25">
      <c r="A201" s="13" t="s">
        <v>679</v>
      </c>
      <c r="B201" s="1" t="s">
        <v>680</v>
      </c>
      <c r="C201" s="13" t="s">
        <v>4311</v>
      </c>
      <c r="D201" t="s">
        <v>4312</v>
      </c>
      <c r="E201" t="s">
        <v>4032</v>
      </c>
      <c r="G201" t="s">
        <v>4381</v>
      </c>
      <c r="H201" t="s">
        <v>4381</v>
      </c>
    </row>
    <row r="202" spans="1:8" x14ac:dyDescent="0.25">
      <c r="A202" s="13" t="s">
        <v>4313</v>
      </c>
      <c r="B202" s="1" t="s">
        <v>680</v>
      </c>
      <c r="C202" s="13" t="s">
        <v>4311</v>
      </c>
      <c r="D202" t="s">
        <v>4314</v>
      </c>
      <c r="E202" t="s">
        <v>4032</v>
      </c>
      <c r="G202" t="s">
        <v>4381</v>
      </c>
      <c r="H202" t="s">
        <v>4381</v>
      </c>
    </row>
    <row r="203" spans="1:8" x14ac:dyDescent="0.25">
      <c r="A203" s="13" t="s">
        <v>4315</v>
      </c>
      <c r="B203" s="1" t="s">
        <v>680</v>
      </c>
      <c r="C203" s="13" t="s">
        <v>4311</v>
      </c>
      <c r="D203" t="s">
        <v>4316</v>
      </c>
      <c r="E203" t="s">
        <v>4032</v>
      </c>
      <c r="G203">
        <v>275</v>
      </c>
      <c r="H203">
        <v>5</v>
      </c>
    </row>
    <row r="204" spans="1:8" x14ac:dyDescent="0.25">
      <c r="A204" s="13" t="s">
        <v>4317</v>
      </c>
      <c r="B204" s="1" t="s">
        <v>680</v>
      </c>
      <c r="C204" s="13" t="s">
        <v>4311</v>
      </c>
      <c r="D204" t="s">
        <v>4318</v>
      </c>
      <c r="E204" t="s">
        <v>4032</v>
      </c>
      <c r="G204" t="s">
        <v>4381</v>
      </c>
      <c r="H204" t="s">
        <v>4381</v>
      </c>
    </row>
    <row r="205" spans="1:8" x14ac:dyDescent="0.25">
      <c r="A205" s="13" t="s">
        <v>4319</v>
      </c>
      <c r="B205" s="1" t="s">
        <v>680</v>
      </c>
      <c r="C205" s="13" t="s">
        <v>4311</v>
      </c>
      <c r="D205" t="s">
        <v>4320</v>
      </c>
      <c r="E205" t="s">
        <v>4032</v>
      </c>
      <c r="G205" t="s">
        <v>4381</v>
      </c>
      <c r="H205" t="s">
        <v>4381</v>
      </c>
    </row>
    <row r="206" spans="1:8" x14ac:dyDescent="0.25">
      <c r="A206" s="13" t="s">
        <v>4321</v>
      </c>
      <c r="B206" s="1" t="s">
        <v>680</v>
      </c>
      <c r="C206" s="13" t="s">
        <v>4311</v>
      </c>
      <c r="D206" t="s">
        <v>4322</v>
      </c>
      <c r="E206" t="s">
        <v>4032</v>
      </c>
      <c r="G206" t="s">
        <v>4381</v>
      </c>
      <c r="H206" t="s">
        <v>4381</v>
      </c>
    </row>
    <row r="207" spans="1:8" x14ac:dyDescent="0.25">
      <c r="A207" s="13" t="s">
        <v>698</v>
      </c>
      <c r="B207" s="1" t="s">
        <v>699</v>
      </c>
      <c r="C207" s="13" t="s">
        <v>4233</v>
      </c>
      <c r="D207" t="s">
        <v>697</v>
      </c>
      <c r="E207" t="s">
        <v>4017</v>
      </c>
      <c r="G207" t="s">
        <v>4381</v>
      </c>
      <c r="H207" t="s">
        <v>4381</v>
      </c>
    </row>
    <row r="208" spans="1:8" x14ac:dyDescent="0.25">
      <c r="A208" s="13" t="s">
        <v>665</v>
      </c>
      <c r="B208" s="1" t="s">
        <v>666</v>
      </c>
      <c r="C208" s="13" t="s">
        <v>4018</v>
      </c>
      <c r="D208" t="s">
        <v>664</v>
      </c>
      <c r="E208" t="s">
        <v>2415</v>
      </c>
      <c r="G208" t="s">
        <v>4381</v>
      </c>
      <c r="H208" t="s">
        <v>4381</v>
      </c>
    </row>
    <row r="209" spans="1:8" x14ac:dyDescent="0.25">
      <c r="A209" s="13" t="s">
        <v>662</v>
      </c>
      <c r="B209" s="1" t="s">
        <v>663</v>
      </c>
      <c r="C209" s="13" t="s">
        <v>4018</v>
      </c>
      <c r="D209" t="s">
        <v>661</v>
      </c>
      <c r="E209" t="s">
        <v>2415</v>
      </c>
      <c r="G209" t="s">
        <v>4381</v>
      </c>
      <c r="H209" t="s">
        <v>4381</v>
      </c>
    </row>
    <row r="210" spans="1:8" x14ac:dyDescent="0.25">
      <c r="A210" s="13" t="s">
        <v>659</v>
      </c>
      <c r="B210" s="1" t="s">
        <v>660</v>
      </c>
      <c r="C210" s="13" t="s">
        <v>4018</v>
      </c>
      <c r="D210" t="s">
        <v>658</v>
      </c>
      <c r="E210" t="s">
        <v>4017</v>
      </c>
      <c r="G210" t="s">
        <v>4381</v>
      </c>
      <c r="H210" t="s">
        <v>4381</v>
      </c>
    </row>
    <row r="211" spans="1:8" x14ac:dyDescent="0.25">
      <c r="A211" s="13" t="s">
        <v>656</v>
      </c>
      <c r="B211" s="1" t="s">
        <v>657</v>
      </c>
      <c r="C211" s="13" t="s">
        <v>4325</v>
      </c>
      <c r="D211" t="s">
        <v>655</v>
      </c>
      <c r="E211" t="s">
        <v>4017</v>
      </c>
      <c r="G211" t="s">
        <v>4381</v>
      </c>
      <c r="H211" t="s">
        <v>4381</v>
      </c>
    </row>
    <row r="212" spans="1:8" x14ac:dyDescent="0.25">
      <c r="A212" s="13" t="s">
        <v>653</v>
      </c>
      <c r="B212" s="1" t="s">
        <v>654</v>
      </c>
      <c r="C212" s="13" t="s">
        <v>4326</v>
      </c>
      <c r="D212" t="s">
        <v>4327</v>
      </c>
      <c r="E212" t="s">
        <v>4032</v>
      </c>
      <c r="G212" t="s">
        <v>4381</v>
      </c>
      <c r="H212" t="s">
        <v>4381</v>
      </c>
    </row>
    <row r="213" spans="1:8" x14ac:dyDescent="0.25">
      <c r="A213" s="13" t="s">
        <v>4328</v>
      </c>
      <c r="B213" s="1" t="s">
        <v>654</v>
      </c>
      <c r="C213" s="13" t="s">
        <v>4326</v>
      </c>
      <c r="D213" t="s">
        <v>4329</v>
      </c>
      <c r="E213" t="s">
        <v>4032</v>
      </c>
      <c r="G213" t="s">
        <v>4381</v>
      </c>
      <c r="H213" t="s">
        <v>4381</v>
      </c>
    </row>
    <row r="214" spans="1:8" x14ac:dyDescent="0.25">
      <c r="A214" s="13" t="s">
        <v>4330</v>
      </c>
      <c r="B214" s="1" t="s">
        <v>654</v>
      </c>
      <c r="C214" s="13" t="s">
        <v>4326</v>
      </c>
      <c r="D214" t="s">
        <v>4331</v>
      </c>
      <c r="E214" t="s">
        <v>4032</v>
      </c>
      <c r="G214" t="s">
        <v>4381</v>
      </c>
      <c r="H214" t="s">
        <v>4381</v>
      </c>
    </row>
    <row r="215" spans="1:8" x14ac:dyDescent="0.25">
      <c r="A215" s="13" t="s">
        <v>4332</v>
      </c>
      <c r="B215" s="1" t="s">
        <v>654</v>
      </c>
      <c r="C215" s="13" t="s">
        <v>4326</v>
      </c>
      <c r="D215" t="s">
        <v>4333</v>
      </c>
      <c r="E215" t="s">
        <v>4032</v>
      </c>
      <c r="G215" t="s">
        <v>4381</v>
      </c>
      <c r="H215" t="s">
        <v>4381</v>
      </c>
    </row>
    <row r="216" spans="1:8" x14ac:dyDescent="0.25">
      <c r="A216" s="13" t="s">
        <v>645</v>
      </c>
      <c r="B216" s="1" t="s">
        <v>646</v>
      </c>
      <c r="C216" s="13" t="s">
        <v>4326</v>
      </c>
      <c r="D216" t="s">
        <v>4336</v>
      </c>
      <c r="E216" t="s">
        <v>4017</v>
      </c>
      <c r="G216" t="s">
        <v>4381</v>
      </c>
      <c r="H216" t="s">
        <v>4381</v>
      </c>
    </row>
    <row r="217" spans="1:8" x14ac:dyDescent="0.25">
      <c r="A217" s="13" t="s">
        <v>2998</v>
      </c>
      <c r="B217" s="1" t="s">
        <v>646</v>
      </c>
      <c r="C217" s="13" t="s">
        <v>4326</v>
      </c>
      <c r="D217" t="s">
        <v>4337</v>
      </c>
      <c r="E217" t="s">
        <v>4017</v>
      </c>
      <c r="G217" t="s">
        <v>4381</v>
      </c>
      <c r="H217" t="s">
        <v>4381</v>
      </c>
    </row>
    <row r="218" spans="1:8" x14ac:dyDescent="0.25">
      <c r="A218" s="13" t="s">
        <v>4338</v>
      </c>
      <c r="B218" s="1" t="s">
        <v>646</v>
      </c>
      <c r="C218" s="13" t="s">
        <v>4326</v>
      </c>
      <c r="D218" t="s">
        <v>4339</v>
      </c>
      <c r="E218" t="s">
        <v>4017</v>
      </c>
      <c r="G218" t="s">
        <v>4381</v>
      </c>
      <c r="H218" t="s">
        <v>4381</v>
      </c>
    </row>
    <row r="219" spans="1:8" x14ac:dyDescent="0.25">
      <c r="A219" s="13" t="s">
        <v>648</v>
      </c>
      <c r="B219" s="1" t="s">
        <v>649</v>
      </c>
      <c r="C219" s="13" t="s">
        <v>1546</v>
      </c>
      <c r="D219" t="s">
        <v>647</v>
      </c>
      <c r="E219" t="s">
        <v>2415</v>
      </c>
      <c r="G219" t="s">
        <v>4381</v>
      </c>
      <c r="H219" t="s">
        <v>4381</v>
      </c>
    </row>
    <row r="220" spans="1:8" x14ac:dyDescent="0.25">
      <c r="A220" s="13" t="s">
        <v>877</v>
      </c>
      <c r="B220" s="1" t="s">
        <v>878</v>
      </c>
      <c r="C220" s="13" t="s">
        <v>4157</v>
      </c>
      <c r="D220" t="s">
        <v>4158</v>
      </c>
      <c r="E220" t="s">
        <v>4017</v>
      </c>
      <c r="G220" t="s">
        <v>4381</v>
      </c>
      <c r="H220" t="s">
        <v>4381</v>
      </c>
    </row>
    <row r="221" spans="1:8" x14ac:dyDescent="0.25">
      <c r="A221" s="13" t="s">
        <v>639</v>
      </c>
      <c r="B221" s="1" t="s">
        <v>640</v>
      </c>
      <c r="C221" s="13" t="s">
        <v>2462</v>
      </c>
      <c r="D221" t="s">
        <v>4342</v>
      </c>
      <c r="E221" t="s">
        <v>4032</v>
      </c>
      <c r="G221">
        <v>325</v>
      </c>
      <c r="H221">
        <v>8</v>
      </c>
    </row>
    <row r="222" spans="1:8" x14ac:dyDescent="0.25">
      <c r="A222" s="13" t="s">
        <v>3847</v>
      </c>
      <c r="B222" s="1" t="s">
        <v>640</v>
      </c>
      <c r="C222" s="13" t="s">
        <v>2462</v>
      </c>
      <c r="D222" t="s">
        <v>4343</v>
      </c>
      <c r="E222" t="s">
        <v>4032</v>
      </c>
      <c r="G222">
        <v>0</v>
      </c>
      <c r="H222">
        <v>30</v>
      </c>
    </row>
    <row r="223" spans="1:8" x14ac:dyDescent="0.25">
      <c r="A223" s="13" t="s">
        <v>4344</v>
      </c>
      <c r="B223" s="1" t="s">
        <v>640</v>
      </c>
      <c r="C223" s="13" t="s">
        <v>2462</v>
      </c>
      <c r="D223" t="s">
        <v>4345</v>
      </c>
      <c r="E223" t="s">
        <v>4032</v>
      </c>
      <c r="G223">
        <v>150</v>
      </c>
      <c r="H223">
        <v>13</v>
      </c>
    </row>
    <row r="224" spans="1:8" x14ac:dyDescent="0.25">
      <c r="A224" s="13" t="s">
        <v>4346</v>
      </c>
      <c r="B224" s="1" t="s">
        <v>4347</v>
      </c>
      <c r="C224" s="13" t="s">
        <v>2462</v>
      </c>
      <c r="D224" t="s">
        <v>4348</v>
      </c>
      <c r="E224" t="s">
        <v>4017</v>
      </c>
      <c r="G224" t="s">
        <v>4381</v>
      </c>
      <c r="H224" t="s">
        <v>4381</v>
      </c>
    </row>
    <row r="225" spans="1:8" x14ac:dyDescent="0.25">
      <c r="A225" s="13" t="s">
        <v>637</v>
      </c>
      <c r="B225" s="1" t="s">
        <v>638</v>
      </c>
      <c r="C225" s="13" t="s">
        <v>2462</v>
      </c>
      <c r="D225" t="s">
        <v>4349</v>
      </c>
      <c r="E225" t="s">
        <v>4017</v>
      </c>
      <c r="G225">
        <v>140</v>
      </c>
      <c r="H225">
        <v>8</v>
      </c>
    </row>
    <row r="226" spans="1:8" x14ac:dyDescent="0.25">
      <c r="A226" s="13" t="s">
        <v>635</v>
      </c>
      <c r="B226" s="1" t="s">
        <v>636</v>
      </c>
      <c r="C226" s="13" t="s">
        <v>2462</v>
      </c>
      <c r="D226" t="s">
        <v>4350</v>
      </c>
      <c r="E226" t="s">
        <v>4017</v>
      </c>
      <c r="G226">
        <v>150</v>
      </c>
      <c r="H226">
        <v>8</v>
      </c>
    </row>
    <row r="227" spans="1:8" x14ac:dyDescent="0.25">
      <c r="A227" s="13" t="s">
        <v>633</v>
      </c>
      <c r="B227" s="1" t="s">
        <v>634</v>
      </c>
      <c r="C227" s="13" t="s">
        <v>2462</v>
      </c>
      <c r="D227" t="s">
        <v>4351</v>
      </c>
      <c r="E227" t="s">
        <v>4017</v>
      </c>
      <c r="G227">
        <v>150</v>
      </c>
      <c r="H227">
        <v>8</v>
      </c>
    </row>
    <row r="228" spans="1:8" x14ac:dyDescent="0.25">
      <c r="A228" s="13" t="s">
        <v>631</v>
      </c>
      <c r="B228" s="1" t="s">
        <v>632</v>
      </c>
      <c r="C228" s="13" t="s">
        <v>2462</v>
      </c>
      <c r="D228" t="s">
        <v>4352</v>
      </c>
      <c r="E228" t="s">
        <v>4017</v>
      </c>
      <c r="G228">
        <v>125</v>
      </c>
      <c r="H228">
        <v>8</v>
      </c>
    </row>
    <row r="229" spans="1:8" x14ac:dyDescent="0.25">
      <c r="A229" s="13" t="s">
        <v>629</v>
      </c>
      <c r="B229" s="1" t="s">
        <v>630</v>
      </c>
      <c r="C229" s="13" t="s">
        <v>2462</v>
      </c>
      <c r="D229" t="s">
        <v>4353</v>
      </c>
      <c r="E229" t="s">
        <v>4017</v>
      </c>
      <c r="G229">
        <v>150</v>
      </c>
      <c r="H229">
        <v>8</v>
      </c>
    </row>
    <row r="230" spans="1:8" x14ac:dyDescent="0.25">
      <c r="A230" s="13" t="s">
        <v>627</v>
      </c>
      <c r="B230" s="1" t="s">
        <v>628</v>
      </c>
      <c r="C230" s="13" t="s">
        <v>2462</v>
      </c>
      <c r="D230" t="s">
        <v>4354</v>
      </c>
      <c r="E230" t="s">
        <v>4017</v>
      </c>
      <c r="G230" t="s">
        <v>4381</v>
      </c>
      <c r="H230" t="s">
        <v>4381</v>
      </c>
    </row>
    <row r="231" spans="1:8" x14ac:dyDescent="0.25">
      <c r="A231" s="13" t="s">
        <v>619</v>
      </c>
      <c r="B231" s="1" t="s">
        <v>620</v>
      </c>
      <c r="C231" s="13" t="s">
        <v>4355</v>
      </c>
      <c r="D231" t="s">
        <v>4356</v>
      </c>
      <c r="E231" t="s">
        <v>4044</v>
      </c>
      <c r="G231" t="s">
        <v>4381</v>
      </c>
      <c r="H231" t="s">
        <v>4381</v>
      </c>
    </row>
    <row r="232" spans="1:8" x14ac:dyDescent="0.25">
      <c r="A232" s="13" t="s">
        <v>618</v>
      </c>
      <c r="B232" s="1" t="s">
        <v>618</v>
      </c>
      <c r="C232" s="13" t="s">
        <v>4357</v>
      </c>
      <c r="D232" t="s">
        <v>617</v>
      </c>
      <c r="E232" t="s">
        <v>2415</v>
      </c>
      <c r="G232" t="s">
        <v>4381</v>
      </c>
      <c r="H232" t="s">
        <v>4381</v>
      </c>
    </row>
    <row r="233" spans="1:8" x14ac:dyDescent="0.25">
      <c r="A233" s="13">
        <v>707</v>
      </c>
      <c r="B233" s="1" t="s">
        <v>4044</v>
      </c>
      <c r="C233" s="13" t="s">
        <v>1696</v>
      </c>
      <c r="D233" t="s">
        <v>4052</v>
      </c>
      <c r="E233" t="s">
        <v>4032</v>
      </c>
      <c r="G233" t="s">
        <v>4381</v>
      </c>
      <c r="H233" t="s">
        <v>4381</v>
      </c>
    </row>
    <row r="234" spans="1:8" x14ac:dyDescent="0.25">
      <c r="A234" s="13">
        <v>727</v>
      </c>
      <c r="B234" s="1" t="s">
        <v>4044</v>
      </c>
      <c r="C234" s="13" t="s">
        <v>1696</v>
      </c>
      <c r="D234" t="s">
        <v>4059</v>
      </c>
      <c r="E234" t="s">
        <v>4017</v>
      </c>
      <c r="G234" t="s">
        <v>4381</v>
      </c>
      <c r="H234" t="s">
        <v>4381</v>
      </c>
    </row>
    <row r="235" spans="1:8" x14ac:dyDescent="0.25">
      <c r="A235" s="13">
        <v>737</v>
      </c>
      <c r="B235" s="1" t="s">
        <v>4044</v>
      </c>
      <c r="C235" s="13" t="s">
        <v>1696</v>
      </c>
      <c r="D235" t="s">
        <v>4080</v>
      </c>
      <c r="E235" t="s">
        <v>4017</v>
      </c>
      <c r="G235" t="s">
        <v>4381</v>
      </c>
      <c r="H235" t="s">
        <v>4381</v>
      </c>
    </row>
    <row r="236" spans="1:8" x14ac:dyDescent="0.25">
      <c r="A236" s="13">
        <v>747</v>
      </c>
      <c r="B236" s="1" t="s">
        <v>4044</v>
      </c>
      <c r="C236" s="13" t="s">
        <v>1696</v>
      </c>
      <c r="D236" t="s">
        <v>4100</v>
      </c>
      <c r="E236" t="s">
        <v>4032</v>
      </c>
      <c r="G236" t="s">
        <v>4381</v>
      </c>
      <c r="H236" t="s">
        <v>4381</v>
      </c>
    </row>
    <row r="237" spans="1:8" x14ac:dyDescent="0.25">
      <c r="A237" s="13">
        <v>757</v>
      </c>
      <c r="B237" s="1" t="s">
        <v>4044</v>
      </c>
      <c r="C237" s="13" t="s">
        <v>1696</v>
      </c>
      <c r="D237" t="s">
        <v>4127</v>
      </c>
      <c r="E237" t="s">
        <v>4032</v>
      </c>
      <c r="G237" t="s">
        <v>4381</v>
      </c>
      <c r="H237" t="s">
        <v>4381</v>
      </c>
    </row>
    <row r="238" spans="1:8" x14ac:dyDescent="0.25">
      <c r="A238" s="13">
        <v>767</v>
      </c>
      <c r="B238" s="1" t="s">
        <v>4044</v>
      </c>
      <c r="C238" s="13" t="s">
        <v>1696</v>
      </c>
      <c r="D238" t="s">
        <v>4134</v>
      </c>
      <c r="E238" t="s">
        <v>4032</v>
      </c>
      <c r="G238" t="s">
        <v>4381</v>
      </c>
      <c r="H238" t="s">
        <v>4381</v>
      </c>
    </row>
    <row r="239" spans="1:8" x14ac:dyDescent="0.25">
      <c r="A239" s="13">
        <v>777</v>
      </c>
      <c r="B239" s="1" t="s">
        <v>4044</v>
      </c>
      <c r="C239" s="13" t="s">
        <v>1696</v>
      </c>
      <c r="D239" t="s">
        <v>4143</v>
      </c>
      <c r="E239" t="s">
        <v>4032</v>
      </c>
      <c r="G239" t="s">
        <v>4381</v>
      </c>
      <c r="H239" t="s">
        <v>4381</v>
      </c>
    </row>
    <row r="240" spans="1:8" x14ac:dyDescent="0.25">
      <c r="A240" s="13" t="s">
        <v>4043</v>
      </c>
      <c r="B240" s="1" t="s">
        <v>4044</v>
      </c>
      <c r="C240" s="13" t="s">
        <v>4030</v>
      </c>
      <c r="D240" t="s">
        <v>4045</v>
      </c>
      <c r="E240" t="s">
        <v>4017</v>
      </c>
      <c r="G240">
        <v>180</v>
      </c>
      <c r="H240">
        <v>8</v>
      </c>
    </row>
    <row r="241" spans="1:8" x14ac:dyDescent="0.25">
      <c r="A241" s="13" t="s">
        <v>4064</v>
      </c>
      <c r="B241" s="1" t="s">
        <v>4044</v>
      </c>
      <c r="C241" s="13" t="s">
        <v>1696</v>
      </c>
      <c r="D241" t="s">
        <v>4065</v>
      </c>
      <c r="E241" t="s">
        <v>4017</v>
      </c>
      <c r="G241" t="s">
        <v>4381</v>
      </c>
      <c r="H241" t="s">
        <v>4381</v>
      </c>
    </row>
    <row r="242" spans="1:8" x14ac:dyDescent="0.25">
      <c r="A242" s="13" t="s">
        <v>4066</v>
      </c>
      <c r="B242" s="1" t="s">
        <v>4044</v>
      </c>
      <c r="C242" s="13" t="s">
        <v>1696</v>
      </c>
      <c r="D242" t="s">
        <v>4067</v>
      </c>
      <c r="E242" t="s">
        <v>4017</v>
      </c>
      <c r="G242" t="s">
        <v>4381</v>
      </c>
      <c r="H242" t="s">
        <v>4381</v>
      </c>
    </row>
    <row r="243" spans="1:8" x14ac:dyDescent="0.25">
      <c r="A243" s="13" t="s">
        <v>4083</v>
      </c>
      <c r="B243" s="1" t="s">
        <v>4044</v>
      </c>
      <c r="C243" s="13" t="s">
        <v>1696</v>
      </c>
      <c r="D243" t="s">
        <v>4084</v>
      </c>
      <c r="E243" t="s">
        <v>4017</v>
      </c>
      <c r="G243" t="s">
        <v>4381</v>
      </c>
      <c r="H243" t="s">
        <v>4381</v>
      </c>
    </row>
    <row r="244" spans="1:8" x14ac:dyDescent="0.25">
      <c r="A244" s="13" t="s">
        <v>4107</v>
      </c>
      <c r="B244" s="1" t="s">
        <v>4044</v>
      </c>
      <c r="C244" s="13" t="s">
        <v>1696</v>
      </c>
      <c r="D244" t="s">
        <v>4108</v>
      </c>
      <c r="E244" t="s">
        <v>4032</v>
      </c>
      <c r="G244" t="s">
        <v>4381</v>
      </c>
      <c r="H244" t="s">
        <v>4381</v>
      </c>
    </row>
    <row r="245" spans="1:8" x14ac:dyDescent="0.25">
      <c r="A245" s="13" t="s">
        <v>4112</v>
      </c>
      <c r="B245" s="1" t="s">
        <v>4044</v>
      </c>
      <c r="C245" s="13" t="s">
        <v>1696</v>
      </c>
      <c r="D245" t="s">
        <v>4113</v>
      </c>
      <c r="E245" t="s">
        <v>4032</v>
      </c>
      <c r="G245" t="s">
        <v>4381</v>
      </c>
      <c r="H245" t="s">
        <v>4381</v>
      </c>
    </row>
    <row r="246" spans="1:8" x14ac:dyDescent="0.25">
      <c r="A246" s="13" t="s">
        <v>4135</v>
      </c>
      <c r="B246" s="1" t="s">
        <v>4044</v>
      </c>
      <c r="C246" s="13" t="s">
        <v>1696</v>
      </c>
      <c r="D246" t="s">
        <v>4136</v>
      </c>
      <c r="E246" t="s">
        <v>4032</v>
      </c>
      <c r="G246">
        <v>0</v>
      </c>
      <c r="H246">
        <v>38</v>
      </c>
    </row>
    <row r="247" spans="1:8" x14ac:dyDescent="0.25">
      <c r="A247" s="13" t="s">
        <v>1133</v>
      </c>
      <c r="B247" s="1" t="s">
        <v>4044</v>
      </c>
      <c r="C247" s="13" t="s">
        <v>4155</v>
      </c>
      <c r="D247" t="s">
        <v>4156</v>
      </c>
      <c r="E247" t="s">
        <v>2415</v>
      </c>
      <c r="G247" t="s">
        <v>4381</v>
      </c>
      <c r="H247" t="s">
        <v>4381</v>
      </c>
    </row>
    <row r="248" spans="1:8" x14ac:dyDescent="0.25">
      <c r="A248" s="13" t="s">
        <v>4159</v>
      </c>
      <c r="B248" s="1" t="s">
        <v>4044</v>
      </c>
      <c r="C248" s="13" t="s">
        <v>4144</v>
      </c>
      <c r="D248" t="s">
        <v>4160</v>
      </c>
      <c r="E248" t="s">
        <v>4017</v>
      </c>
      <c r="G248" t="s">
        <v>4381</v>
      </c>
      <c r="H248" t="s">
        <v>4381</v>
      </c>
    </row>
    <row r="249" spans="1:8" x14ac:dyDescent="0.25">
      <c r="A249" s="13" t="s">
        <v>867</v>
      </c>
      <c r="B249" s="1" t="s">
        <v>4044</v>
      </c>
      <c r="C249" s="13" t="s">
        <v>4161</v>
      </c>
      <c r="D249" t="s">
        <v>4162</v>
      </c>
      <c r="E249" t="s">
        <v>4044</v>
      </c>
      <c r="G249" t="s">
        <v>4381</v>
      </c>
      <c r="H249" t="s">
        <v>4381</v>
      </c>
    </row>
    <row r="250" spans="1:8" x14ac:dyDescent="0.25">
      <c r="A250" s="13" t="s">
        <v>1335</v>
      </c>
      <c r="B250" s="1" t="s">
        <v>4044</v>
      </c>
      <c r="C250" s="13" t="s">
        <v>4163</v>
      </c>
      <c r="D250" t="s">
        <v>4167</v>
      </c>
      <c r="E250" t="s">
        <v>4017</v>
      </c>
      <c r="G250" t="s">
        <v>4381</v>
      </c>
      <c r="H250" t="s">
        <v>4381</v>
      </c>
    </row>
    <row r="251" spans="1:8" x14ac:dyDescent="0.25">
      <c r="A251" s="13" t="s">
        <v>1336</v>
      </c>
      <c r="B251" s="1" t="s">
        <v>4044</v>
      </c>
      <c r="C251" s="13" t="s">
        <v>4163</v>
      </c>
      <c r="D251" t="s">
        <v>4168</v>
      </c>
      <c r="E251" t="s">
        <v>4017</v>
      </c>
      <c r="G251" t="s">
        <v>4381</v>
      </c>
      <c r="H251" t="s">
        <v>4381</v>
      </c>
    </row>
    <row r="252" spans="1:8" x14ac:dyDescent="0.25">
      <c r="A252" s="13" t="s">
        <v>849</v>
      </c>
      <c r="B252" s="1" t="s">
        <v>4044</v>
      </c>
      <c r="C252" s="13" t="s">
        <v>4161</v>
      </c>
      <c r="D252" t="s">
        <v>4169</v>
      </c>
      <c r="E252" t="s">
        <v>4017</v>
      </c>
      <c r="G252">
        <v>42</v>
      </c>
      <c r="H252">
        <v>5</v>
      </c>
    </row>
    <row r="253" spans="1:8" x14ac:dyDescent="0.25">
      <c r="A253" s="13" t="s">
        <v>4183</v>
      </c>
      <c r="B253" s="1" t="s">
        <v>4044</v>
      </c>
      <c r="C253" s="13" t="s">
        <v>4181</v>
      </c>
      <c r="D253" t="s">
        <v>4184</v>
      </c>
      <c r="E253" t="s">
        <v>2415</v>
      </c>
      <c r="G253" t="s">
        <v>4381</v>
      </c>
      <c r="H253" t="s">
        <v>4381</v>
      </c>
    </row>
    <row r="254" spans="1:8" x14ac:dyDescent="0.25">
      <c r="A254" s="13" t="s">
        <v>2732</v>
      </c>
      <c r="B254" s="1" t="s">
        <v>4044</v>
      </c>
      <c r="C254" s="13" t="s">
        <v>4181</v>
      </c>
      <c r="D254" t="s">
        <v>4185</v>
      </c>
      <c r="E254" t="s">
        <v>2415</v>
      </c>
      <c r="G254" t="s">
        <v>4381</v>
      </c>
      <c r="H254" t="s">
        <v>4381</v>
      </c>
    </row>
    <row r="255" spans="1:8" x14ac:dyDescent="0.25">
      <c r="A255" s="13" t="s">
        <v>4187</v>
      </c>
      <c r="B255" s="1" t="s">
        <v>4044</v>
      </c>
      <c r="C255" s="13" t="s">
        <v>4181</v>
      </c>
      <c r="D255" t="s">
        <v>4188</v>
      </c>
      <c r="E255" t="s">
        <v>2415</v>
      </c>
      <c r="G255" t="s">
        <v>4381</v>
      </c>
      <c r="H255" t="s">
        <v>4381</v>
      </c>
    </row>
    <row r="256" spans="1:8" x14ac:dyDescent="0.25">
      <c r="A256" s="13" t="s">
        <v>1657</v>
      </c>
      <c r="B256" s="1" t="s">
        <v>4044</v>
      </c>
      <c r="C256" s="13" t="s">
        <v>4181</v>
      </c>
      <c r="D256" t="s">
        <v>4190</v>
      </c>
      <c r="E256" t="s">
        <v>2415</v>
      </c>
      <c r="G256" t="s">
        <v>4381</v>
      </c>
      <c r="H256" t="s">
        <v>4381</v>
      </c>
    </row>
    <row r="257" spans="1:8" x14ac:dyDescent="0.25">
      <c r="A257" s="13" t="s">
        <v>836</v>
      </c>
      <c r="B257" s="1" t="s">
        <v>4044</v>
      </c>
      <c r="C257" s="13" t="s">
        <v>4191</v>
      </c>
      <c r="D257" t="s">
        <v>4192</v>
      </c>
      <c r="E257" t="s">
        <v>4044</v>
      </c>
      <c r="G257" t="s">
        <v>4381</v>
      </c>
      <c r="H257" t="s">
        <v>4381</v>
      </c>
    </row>
    <row r="258" spans="1:8" x14ac:dyDescent="0.25">
      <c r="A258" s="13" t="s">
        <v>4194</v>
      </c>
      <c r="B258" s="1" t="s">
        <v>4044</v>
      </c>
      <c r="D258" t="s">
        <v>4195</v>
      </c>
      <c r="E258" t="s">
        <v>4044</v>
      </c>
      <c r="G258" t="s">
        <v>4381</v>
      </c>
      <c r="H258" t="s">
        <v>4381</v>
      </c>
    </row>
    <row r="259" spans="1:8" x14ac:dyDescent="0.25">
      <c r="A259" s="13" t="s">
        <v>818</v>
      </c>
      <c r="B259" s="1" t="s">
        <v>4044</v>
      </c>
      <c r="C259" s="13" t="s">
        <v>4197</v>
      </c>
      <c r="D259" t="s">
        <v>4198</v>
      </c>
      <c r="E259" t="s">
        <v>2415</v>
      </c>
      <c r="G259" t="s">
        <v>4381</v>
      </c>
      <c r="H259" t="s">
        <v>4381</v>
      </c>
    </row>
    <row r="260" spans="1:8" x14ac:dyDescent="0.25">
      <c r="A260" s="13" t="s">
        <v>4199</v>
      </c>
      <c r="B260" s="1" t="s">
        <v>4044</v>
      </c>
      <c r="C260" s="13" t="s">
        <v>4197</v>
      </c>
      <c r="D260" t="s">
        <v>4200</v>
      </c>
      <c r="E260" t="s">
        <v>2415</v>
      </c>
      <c r="G260" t="s">
        <v>4381</v>
      </c>
      <c r="H260" t="s">
        <v>4381</v>
      </c>
    </row>
    <row r="261" spans="1:8" x14ac:dyDescent="0.25">
      <c r="A261" s="13" t="s">
        <v>1777</v>
      </c>
      <c r="B261" s="1" t="s">
        <v>4044</v>
      </c>
      <c r="C261" s="13" t="s">
        <v>4197</v>
      </c>
      <c r="D261" t="s">
        <v>4201</v>
      </c>
      <c r="E261" t="s">
        <v>2415</v>
      </c>
      <c r="G261" t="s">
        <v>4381</v>
      </c>
      <c r="H261" t="s">
        <v>4381</v>
      </c>
    </row>
    <row r="262" spans="1:8" x14ac:dyDescent="0.25">
      <c r="A262" s="13" t="s">
        <v>1867</v>
      </c>
      <c r="B262" s="1" t="s">
        <v>4044</v>
      </c>
      <c r="C262" s="13" t="s">
        <v>4197</v>
      </c>
      <c r="D262" t="s">
        <v>4202</v>
      </c>
      <c r="E262" t="s">
        <v>2415</v>
      </c>
      <c r="G262" t="s">
        <v>4381</v>
      </c>
      <c r="H262" t="s">
        <v>4381</v>
      </c>
    </row>
    <row r="263" spans="1:8" x14ac:dyDescent="0.25">
      <c r="A263" s="13" t="s">
        <v>817</v>
      </c>
      <c r="B263" s="1" t="s">
        <v>4044</v>
      </c>
      <c r="C263" s="13" t="s">
        <v>4197</v>
      </c>
      <c r="D263" t="s">
        <v>4203</v>
      </c>
      <c r="E263" t="s">
        <v>2415</v>
      </c>
      <c r="G263" t="s">
        <v>4381</v>
      </c>
      <c r="H263" t="s">
        <v>4381</v>
      </c>
    </row>
    <row r="264" spans="1:8" x14ac:dyDescent="0.25">
      <c r="A264" s="13" t="s">
        <v>1745</v>
      </c>
      <c r="B264" s="1" t="s">
        <v>4044</v>
      </c>
      <c r="C264" s="13" t="s">
        <v>4197</v>
      </c>
      <c r="D264" t="s">
        <v>4204</v>
      </c>
      <c r="E264" t="s">
        <v>2415</v>
      </c>
      <c r="G264" t="s">
        <v>4381</v>
      </c>
      <c r="H264" t="s">
        <v>4381</v>
      </c>
    </row>
    <row r="265" spans="1:8" x14ac:dyDescent="0.25">
      <c r="A265" s="13" t="s">
        <v>1466</v>
      </c>
      <c r="B265" s="1" t="s">
        <v>4044</v>
      </c>
      <c r="C265" s="13" t="s">
        <v>1659</v>
      </c>
      <c r="D265" t="s">
        <v>4205</v>
      </c>
      <c r="E265" t="s">
        <v>4017</v>
      </c>
      <c r="G265">
        <v>50</v>
      </c>
      <c r="H265">
        <v>7</v>
      </c>
    </row>
    <row r="266" spans="1:8" x14ac:dyDescent="0.25">
      <c r="A266" s="13" t="s">
        <v>1902</v>
      </c>
      <c r="B266" s="1" t="s">
        <v>4044</v>
      </c>
      <c r="C266" s="13" t="s">
        <v>4208</v>
      </c>
      <c r="D266" t="s">
        <v>4211</v>
      </c>
      <c r="E266" t="s">
        <v>4017</v>
      </c>
      <c r="G266" t="s">
        <v>4381</v>
      </c>
      <c r="H266" t="s">
        <v>4381</v>
      </c>
    </row>
    <row r="267" spans="1:8" x14ac:dyDescent="0.25">
      <c r="A267" s="13" t="s">
        <v>1790</v>
      </c>
      <c r="B267" s="1" t="s">
        <v>4044</v>
      </c>
      <c r="C267" s="13" t="s">
        <v>4208</v>
      </c>
      <c r="D267" t="s">
        <v>4212</v>
      </c>
      <c r="E267" t="s">
        <v>4017</v>
      </c>
      <c r="G267" t="s">
        <v>4381</v>
      </c>
      <c r="H267" t="s">
        <v>4381</v>
      </c>
    </row>
    <row r="268" spans="1:8" x14ac:dyDescent="0.25">
      <c r="A268" s="13" t="s">
        <v>4236</v>
      </c>
      <c r="B268" s="1" t="s">
        <v>4044</v>
      </c>
      <c r="C268" s="13" t="s">
        <v>4219</v>
      </c>
      <c r="D268" t="s">
        <v>4237</v>
      </c>
      <c r="E268" t="s">
        <v>4032</v>
      </c>
      <c r="G268" t="s">
        <v>4381</v>
      </c>
      <c r="H268" t="s">
        <v>4381</v>
      </c>
    </row>
    <row r="269" spans="1:8" x14ac:dyDescent="0.25">
      <c r="A269" s="13" t="s">
        <v>4239</v>
      </c>
      <c r="B269" s="1" t="s">
        <v>4044</v>
      </c>
      <c r="C269" s="13" t="s">
        <v>4219</v>
      </c>
      <c r="D269" t="s">
        <v>4240</v>
      </c>
      <c r="E269" t="s">
        <v>4032</v>
      </c>
      <c r="G269" t="s">
        <v>4381</v>
      </c>
      <c r="H269" t="s">
        <v>4381</v>
      </c>
    </row>
    <row r="270" spans="1:8" x14ac:dyDescent="0.25">
      <c r="A270" s="13" t="s">
        <v>4243</v>
      </c>
      <c r="B270" s="1" t="s">
        <v>4044</v>
      </c>
      <c r="C270" s="13" t="s">
        <v>4219</v>
      </c>
      <c r="D270" t="s">
        <v>4244</v>
      </c>
      <c r="E270" t="s">
        <v>4032</v>
      </c>
      <c r="G270" t="s">
        <v>4381</v>
      </c>
      <c r="H270" t="s">
        <v>4381</v>
      </c>
    </row>
    <row r="271" spans="1:8" x14ac:dyDescent="0.25">
      <c r="A271" s="13" t="s">
        <v>4254</v>
      </c>
      <c r="B271" s="1" t="s">
        <v>4044</v>
      </c>
      <c r="C271" s="13" t="s">
        <v>4219</v>
      </c>
      <c r="D271" t="s">
        <v>4256</v>
      </c>
      <c r="E271" t="s">
        <v>4017</v>
      </c>
      <c r="G271" t="s">
        <v>4381</v>
      </c>
      <c r="H271" t="s">
        <v>4381</v>
      </c>
    </row>
    <row r="272" spans="1:8" x14ac:dyDescent="0.25">
      <c r="A272" s="13" t="s">
        <v>4261</v>
      </c>
      <c r="B272" s="1" t="s">
        <v>4044</v>
      </c>
      <c r="C272" s="13" t="s">
        <v>4219</v>
      </c>
      <c r="D272" t="s">
        <v>4262</v>
      </c>
      <c r="E272" t="s">
        <v>4032</v>
      </c>
      <c r="G272" t="s">
        <v>4381</v>
      </c>
      <c r="H272" t="s">
        <v>4381</v>
      </c>
    </row>
    <row r="273" spans="1:8" x14ac:dyDescent="0.25">
      <c r="A273" s="13" t="s">
        <v>4264</v>
      </c>
      <c r="B273" s="1" t="s">
        <v>4044</v>
      </c>
      <c r="C273" s="13" t="s">
        <v>4265</v>
      </c>
      <c r="D273" t="s">
        <v>4266</v>
      </c>
      <c r="E273" t="s">
        <v>4017</v>
      </c>
      <c r="G273" t="s">
        <v>4381</v>
      </c>
      <c r="H273" t="s">
        <v>4381</v>
      </c>
    </row>
    <row r="274" spans="1:8" x14ac:dyDescent="0.25">
      <c r="A274" s="13" t="s">
        <v>4267</v>
      </c>
      <c r="B274" s="1" t="s">
        <v>4044</v>
      </c>
      <c r="C274" s="13" t="s">
        <v>4265</v>
      </c>
      <c r="D274" t="s">
        <v>4268</v>
      </c>
      <c r="E274" t="s">
        <v>4017</v>
      </c>
      <c r="G274" t="s">
        <v>4381</v>
      </c>
      <c r="H274" t="s">
        <v>4381</v>
      </c>
    </row>
    <row r="275" spans="1:8" x14ac:dyDescent="0.25">
      <c r="A275" s="13" t="s">
        <v>4269</v>
      </c>
      <c r="B275" s="1" t="s">
        <v>4044</v>
      </c>
      <c r="C275" s="13" t="s">
        <v>4265</v>
      </c>
      <c r="D275" t="s">
        <v>4270</v>
      </c>
      <c r="E275" t="s">
        <v>4017</v>
      </c>
      <c r="G275" t="s">
        <v>4381</v>
      </c>
      <c r="H275" t="s">
        <v>4381</v>
      </c>
    </row>
    <row r="276" spans="1:8" x14ac:dyDescent="0.25">
      <c r="A276" s="13" t="s">
        <v>4272</v>
      </c>
      <c r="B276" s="1" t="s">
        <v>4044</v>
      </c>
      <c r="C276" s="13" t="s">
        <v>4271</v>
      </c>
      <c r="D276" t="s">
        <v>4273</v>
      </c>
      <c r="E276" t="s">
        <v>4017</v>
      </c>
      <c r="G276" t="s">
        <v>4381</v>
      </c>
      <c r="H276" t="s">
        <v>4381</v>
      </c>
    </row>
    <row r="277" spans="1:8" x14ac:dyDescent="0.25">
      <c r="A277" s="13" t="s">
        <v>4274</v>
      </c>
      <c r="B277" s="1" t="s">
        <v>4044</v>
      </c>
      <c r="C277" s="13" t="s">
        <v>4271</v>
      </c>
      <c r="D277" t="s">
        <v>4275</v>
      </c>
      <c r="E277" t="s">
        <v>2415</v>
      </c>
      <c r="G277" t="s">
        <v>4381</v>
      </c>
      <c r="H277" t="s">
        <v>4381</v>
      </c>
    </row>
    <row r="278" spans="1:8" x14ac:dyDescent="0.25">
      <c r="A278" s="13" t="s">
        <v>1986</v>
      </c>
      <c r="B278" s="1" t="s">
        <v>4044</v>
      </c>
      <c r="C278" s="13" t="s">
        <v>4280</v>
      </c>
      <c r="D278" t="s">
        <v>4286</v>
      </c>
      <c r="E278" t="s">
        <v>4017</v>
      </c>
      <c r="G278" t="s">
        <v>4381</v>
      </c>
      <c r="H278" t="s">
        <v>4381</v>
      </c>
    </row>
    <row r="279" spans="1:8" x14ac:dyDescent="0.25">
      <c r="A279" s="13" t="s">
        <v>4296</v>
      </c>
      <c r="B279" s="1" t="s">
        <v>4044</v>
      </c>
      <c r="C279" s="13" t="s">
        <v>4233</v>
      </c>
      <c r="D279" t="s">
        <v>4297</v>
      </c>
      <c r="E279" t="s">
        <v>4017</v>
      </c>
      <c r="G279" t="s">
        <v>4381</v>
      </c>
      <c r="H279" t="s">
        <v>4381</v>
      </c>
    </row>
    <row r="280" spans="1:8" x14ac:dyDescent="0.25">
      <c r="A280" s="13" t="s">
        <v>4302</v>
      </c>
      <c r="B280" s="1" t="s">
        <v>4044</v>
      </c>
      <c r="C280" s="13" t="s">
        <v>4155</v>
      </c>
      <c r="D280" t="s">
        <v>4303</v>
      </c>
      <c r="E280" t="s">
        <v>4017</v>
      </c>
      <c r="G280" t="s">
        <v>4381</v>
      </c>
      <c r="H280" t="s">
        <v>4381</v>
      </c>
    </row>
    <row r="281" spans="1:8" x14ac:dyDescent="0.25">
      <c r="A281" s="13" t="s">
        <v>689</v>
      </c>
      <c r="B281" s="1" t="s">
        <v>4044</v>
      </c>
      <c r="C281" s="13" t="s">
        <v>4018</v>
      </c>
      <c r="D281" t="s">
        <v>4305</v>
      </c>
      <c r="E281" t="s">
        <v>4017</v>
      </c>
      <c r="G281" t="s">
        <v>4381</v>
      </c>
      <c r="H281" t="s">
        <v>4381</v>
      </c>
    </row>
    <row r="282" spans="1:8" x14ac:dyDescent="0.25">
      <c r="A282" s="13" t="s">
        <v>4307</v>
      </c>
      <c r="B282" s="1" t="s">
        <v>4044</v>
      </c>
      <c r="D282" t="s">
        <v>4308</v>
      </c>
      <c r="E282" t="s">
        <v>4044</v>
      </c>
      <c r="G282" t="s">
        <v>4381</v>
      </c>
      <c r="H282" t="s">
        <v>4381</v>
      </c>
    </row>
    <row r="283" spans="1:8" x14ac:dyDescent="0.25">
      <c r="A283" s="13" t="s">
        <v>2294</v>
      </c>
      <c r="B283" s="1" t="s">
        <v>4044</v>
      </c>
      <c r="C283" s="13" t="s">
        <v>4018</v>
      </c>
      <c r="D283" t="s">
        <v>4323</v>
      </c>
      <c r="E283" t="s">
        <v>4324</v>
      </c>
      <c r="G283" t="s">
        <v>4381</v>
      </c>
      <c r="H283" t="s">
        <v>4381</v>
      </c>
    </row>
    <row r="284" spans="1:8" x14ac:dyDescent="0.25">
      <c r="A284" s="13" t="s">
        <v>2414</v>
      </c>
      <c r="B284" s="1" t="s">
        <v>4044</v>
      </c>
      <c r="D284" t="s">
        <v>4334</v>
      </c>
      <c r="E284" t="s">
        <v>4044</v>
      </c>
      <c r="G284" t="s">
        <v>4381</v>
      </c>
      <c r="H284" t="s">
        <v>4381</v>
      </c>
    </row>
    <row r="285" spans="1:8" x14ac:dyDescent="0.25">
      <c r="A285" s="13" t="s">
        <v>2857</v>
      </c>
      <c r="B285" s="1" t="s">
        <v>4044</v>
      </c>
      <c r="D285" t="s">
        <v>4335</v>
      </c>
      <c r="E285" t="s">
        <v>4044</v>
      </c>
      <c r="G285" t="s">
        <v>4381</v>
      </c>
      <c r="H285" t="s">
        <v>4381</v>
      </c>
    </row>
    <row r="286" spans="1:8" x14ac:dyDescent="0.25">
      <c r="A286" s="13" t="s">
        <v>641</v>
      </c>
      <c r="B286" s="1" t="s">
        <v>4044</v>
      </c>
      <c r="C286" s="13" t="s">
        <v>4340</v>
      </c>
      <c r="D286" t="s">
        <v>4341</v>
      </c>
      <c r="E286" t="s">
        <v>4017</v>
      </c>
      <c r="G286" t="s">
        <v>4381</v>
      </c>
      <c r="H286" t="s">
        <v>4381</v>
      </c>
    </row>
    <row r="287" spans="1:8" x14ac:dyDescent="0.25">
      <c r="A287" s="13" t="s">
        <v>610</v>
      </c>
      <c r="B287" s="1" t="s">
        <v>4044</v>
      </c>
      <c r="C287" s="13" t="s">
        <v>4161</v>
      </c>
      <c r="D287" t="s">
        <v>4358</v>
      </c>
      <c r="E287" t="s">
        <v>4044</v>
      </c>
      <c r="G287" t="s">
        <v>4381</v>
      </c>
      <c r="H287" t="s">
        <v>4381</v>
      </c>
    </row>
    <row r="288" spans="1:8" x14ac:dyDescent="0.25">
      <c r="A288" s="13" t="s">
        <v>4359</v>
      </c>
      <c r="B288" s="1" t="s">
        <v>4044</v>
      </c>
      <c r="D288" t="s">
        <v>4360</v>
      </c>
      <c r="E288" t="s">
        <v>2415</v>
      </c>
      <c r="G288" t="s">
        <v>4381</v>
      </c>
      <c r="H288" t="s">
        <v>4381</v>
      </c>
    </row>
    <row r="289" spans="1:8" x14ac:dyDescent="0.25">
      <c r="A289" s="13" t="s">
        <v>606</v>
      </c>
      <c r="B289" s="1" t="s">
        <v>4044</v>
      </c>
      <c r="D289" t="s">
        <v>4361</v>
      </c>
      <c r="E289" t="s">
        <v>2415</v>
      </c>
      <c r="G289" t="s">
        <v>4381</v>
      </c>
      <c r="H289" t="s">
        <v>4381</v>
      </c>
    </row>
    <row r="290" spans="1:8" x14ac:dyDescent="0.25">
      <c r="A290" s="13" t="s">
        <v>605</v>
      </c>
      <c r="B290" s="1" t="s">
        <v>4044</v>
      </c>
      <c r="D290" t="s">
        <v>4362</v>
      </c>
      <c r="E290" t="s">
        <v>2415</v>
      </c>
      <c r="G290" t="s">
        <v>4381</v>
      </c>
      <c r="H290" t="s">
        <v>4381</v>
      </c>
    </row>
    <row r="291" spans="1:8" x14ac:dyDescent="0.25">
      <c r="A291" s="13" t="s">
        <v>2681</v>
      </c>
      <c r="B291" s="1" t="s">
        <v>4044</v>
      </c>
      <c r="D291" t="s">
        <v>4363</v>
      </c>
      <c r="E291" t="s">
        <v>2415</v>
      </c>
      <c r="G291" t="s">
        <v>4381</v>
      </c>
      <c r="H291" t="s">
        <v>4381</v>
      </c>
    </row>
    <row r="292" spans="1:8" x14ac:dyDescent="0.25">
      <c r="A292" s="13" t="s">
        <v>2906</v>
      </c>
      <c r="B292" s="1" t="s">
        <v>4044</v>
      </c>
      <c r="C292" s="13" t="s">
        <v>4369</v>
      </c>
      <c r="D292" t="s">
        <v>4369</v>
      </c>
      <c r="G292" t="s">
        <v>4381</v>
      </c>
      <c r="H292" t="s">
        <v>4381</v>
      </c>
    </row>
    <row r="293" spans="1:8" x14ac:dyDescent="0.25">
      <c r="A293" s="13" t="s">
        <v>615</v>
      </c>
      <c r="B293" s="1" t="s">
        <v>616</v>
      </c>
      <c r="C293" s="13" t="s">
        <v>4161</v>
      </c>
      <c r="D293" t="s">
        <v>614</v>
      </c>
      <c r="E293" t="s">
        <v>4017</v>
      </c>
      <c r="G293" t="s">
        <v>4381</v>
      </c>
      <c r="H293" t="s">
        <v>4381</v>
      </c>
    </row>
    <row r="294" spans="1:8" x14ac:dyDescent="0.25">
      <c r="A294" s="13" t="s">
        <v>911</v>
      </c>
      <c r="B294" s="1" t="s">
        <v>4111</v>
      </c>
      <c r="C294" s="13" t="s">
        <v>1696</v>
      </c>
      <c r="D294" t="s">
        <v>910</v>
      </c>
      <c r="E294" t="s">
        <v>4032</v>
      </c>
      <c r="G294">
        <v>300</v>
      </c>
    </row>
    <row r="295" spans="1:8" x14ac:dyDescent="0.25">
      <c r="A295" s="13" t="s">
        <v>823</v>
      </c>
      <c r="B295" s="1" t="s">
        <v>824</v>
      </c>
      <c r="C295" s="13" t="s">
        <v>1659</v>
      </c>
      <c r="D295" t="s">
        <v>822</v>
      </c>
      <c r="E295" t="s">
        <v>2415</v>
      </c>
      <c r="G295" t="s">
        <v>4381</v>
      </c>
      <c r="H295" t="s">
        <v>4381</v>
      </c>
    </row>
    <row r="296" spans="1:8" x14ac:dyDescent="0.25">
      <c r="A296" s="13" t="s">
        <v>597</v>
      </c>
      <c r="B296" s="1" t="s">
        <v>598</v>
      </c>
      <c r="C296" s="13" t="s">
        <v>4364</v>
      </c>
      <c r="D296" t="s">
        <v>596</v>
      </c>
      <c r="E296" t="s">
        <v>2415</v>
      </c>
      <c r="G296" t="s">
        <v>4381</v>
      </c>
      <c r="H296" t="s">
        <v>4381</v>
      </c>
    </row>
    <row r="297" spans="1:8" x14ac:dyDescent="0.25">
      <c r="A297" s="13" t="s">
        <v>603</v>
      </c>
      <c r="B297" s="1" t="s">
        <v>604</v>
      </c>
      <c r="C297" s="13" t="s">
        <v>4193</v>
      </c>
      <c r="D297" t="s">
        <v>602</v>
      </c>
      <c r="E297" t="s">
        <v>2415</v>
      </c>
      <c r="G297" t="s">
        <v>4381</v>
      </c>
      <c r="H297" t="s">
        <v>4381</v>
      </c>
    </row>
    <row r="298" spans="1:8" x14ac:dyDescent="0.25">
      <c r="A298" s="13" t="s">
        <v>600</v>
      </c>
      <c r="B298" s="1" t="s">
        <v>601</v>
      </c>
      <c r="C298" s="13" t="s">
        <v>4193</v>
      </c>
      <c r="D298" t="s">
        <v>599</v>
      </c>
      <c r="E298" t="s">
        <v>2415</v>
      </c>
      <c r="G298" t="s">
        <v>4381</v>
      </c>
      <c r="H298" t="s">
        <v>4381</v>
      </c>
    </row>
    <row r="299" spans="1:8" x14ac:dyDescent="0.25">
      <c r="A299" s="13" t="s">
        <v>865</v>
      </c>
      <c r="B299" s="1" t="s">
        <v>866</v>
      </c>
      <c r="C299" s="13" t="s">
        <v>4163</v>
      </c>
      <c r="D299" t="s">
        <v>4164</v>
      </c>
      <c r="E299" t="s">
        <v>4017</v>
      </c>
      <c r="G299" t="s">
        <v>4381</v>
      </c>
      <c r="H299" t="s">
        <v>4381</v>
      </c>
    </row>
    <row r="300" spans="1:8" x14ac:dyDescent="0.25">
      <c r="A300" s="13" t="s">
        <v>863</v>
      </c>
      <c r="B300" s="1" t="s">
        <v>864</v>
      </c>
      <c r="C300" s="13" t="s">
        <v>4163</v>
      </c>
      <c r="D300" t="s">
        <v>4165</v>
      </c>
      <c r="E300" t="s">
        <v>4017</v>
      </c>
      <c r="G300" t="s">
        <v>4381</v>
      </c>
      <c r="H300" t="s">
        <v>4381</v>
      </c>
    </row>
    <row r="301" spans="1:8" x14ac:dyDescent="0.25">
      <c r="A301" s="13" t="s">
        <v>861</v>
      </c>
      <c r="B301" s="1" t="s">
        <v>862</v>
      </c>
      <c r="C301" s="13" t="s">
        <v>4163</v>
      </c>
      <c r="D301" t="s">
        <v>4166</v>
      </c>
      <c r="E301" t="s">
        <v>4017</v>
      </c>
      <c r="G301" t="s">
        <v>4381</v>
      </c>
      <c r="H301" t="s">
        <v>4381</v>
      </c>
    </row>
    <row r="302" spans="1:8" x14ac:dyDescent="0.25">
      <c r="A302" s="13" t="s">
        <v>847</v>
      </c>
      <c r="B302" s="1" t="s">
        <v>848</v>
      </c>
      <c r="C302" s="13" t="s">
        <v>4163</v>
      </c>
      <c r="D302" t="s">
        <v>846</v>
      </c>
      <c r="E302" t="s">
        <v>4017</v>
      </c>
      <c r="G302" t="s">
        <v>4381</v>
      </c>
      <c r="H302" t="s">
        <v>4381</v>
      </c>
    </row>
    <row r="303" spans="1:8" x14ac:dyDescent="0.25">
      <c r="A303" s="13" t="s">
        <v>844</v>
      </c>
      <c r="B303" s="1" t="s">
        <v>845</v>
      </c>
      <c r="C303" s="13" t="s">
        <v>4163</v>
      </c>
      <c r="D303" t="s">
        <v>843</v>
      </c>
      <c r="E303" t="s">
        <v>4017</v>
      </c>
      <c r="G303" t="s">
        <v>4381</v>
      </c>
      <c r="H303" t="s">
        <v>4381</v>
      </c>
    </row>
    <row r="304" spans="1:8" x14ac:dyDescent="0.25">
      <c r="A304" s="13" t="s">
        <v>802</v>
      </c>
      <c r="B304" s="1" t="s">
        <v>803</v>
      </c>
      <c r="C304" s="13" t="s">
        <v>4161</v>
      </c>
      <c r="D304" t="s">
        <v>801</v>
      </c>
      <c r="E304" t="s">
        <v>4017</v>
      </c>
      <c r="G304" t="s">
        <v>4381</v>
      </c>
      <c r="H304" t="s">
        <v>4381</v>
      </c>
    </row>
    <row r="305" spans="1:8" x14ac:dyDescent="0.25">
      <c r="A305" s="13" t="s">
        <v>591</v>
      </c>
      <c r="B305" s="1" t="s">
        <v>592</v>
      </c>
      <c r="C305" s="13" t="s">
        <v>4366</v>
      </c>
      <c r="D305" t="s">
        <v>590</v>
      </c>
      <c r="E305" t="s">
        <v>4044</v>
      </c>
      <c r="G305" t="s">
        <v>4381</v>
      </c>
      <c r="H305" t="s">
        <v>4381</v>
      </c>
    </row>
    <row r="306" spans="1:8" x14ac:dyDescent="0.25">
      <c r="A306" s="13" t="s">
        <v>612</v>
      </c>
      <c r="B306" s="1" t="s">
        <v>613</v>
      </c>
      <c r="C306" s="13" t="s">
        <v>4161</v>
      </c>
      <c r="D306" t="s">
        <v>611</v>
      </c>
      <c r="E306" t="s">
        <v>2415</v>
      </c>
      <c r="G306" t="s">
        <v>4381</v>
      </c>
      <c r="H306" t="s">
        <v>4381</v>
      </c>
    </row>
    <row r="307" spans="1:8" x14ac:dyDescent="0.25">
      <c r="A307" s="13" t="s">
        <v>589</v>
      </c>
      <c r="B307" s="1" t="s">
        <v>589</v>
      </c>
      <c r="C307" s="13" t="s">
        <v>4366</v>
      </c>
      <c r="D307" t="s">
        <v>588</v>
      </c>
      <c r="E307" t="s">
        <v>4044</v>
      </c>
      <c r="G307" t="s">
        <v>4381</v>
      </c>
      <c r="H307" t="s">
        <v>4381</v>
      </c>
    </row>
    <row r="308" spans="1:8" x14ac:dyDescent="0.25">
      <c r="A308" s="13" t="s">
        <v>608</v>
      </c>
      <c r="B308" s="1" t="s">
        <v>609</v>
      </c>
      <c r="C308" s="13" t="s">
        <v>4161</v>
      </c>
      <c r="D308" t="s">
        <v>607</v>
      </c>
      <c r="E308" t="s">
        <v>4044</v>
      </c>
      <c r="G308" t="s">
        <v>4381</v>
      </c>
      <c r="H308" t="s">
        <v>4381</v>
      </c>
    </row>
    <row r="309" spans="1:8" x14ac:dyDescent="0.25">
      <c r="A309" s="13" t="s">
        <v>587</v>
      </c>
      <c r="B309" s="1" t="s">
        <v>587</v>
      </c>
      <c r="C309" s="13" t="s">
        <v>4366</v>
      </c>
      <c r="D309" t="s">
        <v>586</v>
      </c>
      <c r="E309" t="s">
        <v>4044</v>
      </c>
      <c r="G309" t="s">
        <v>4381</v>
      </c>
      <c r="H309" t="s">
        <v>4381</v>
      </c>
    </row>
    <row r="310" spans="1:8" x14ac:dyDescent="0.25">
      <c r="A310" s="13" t="s">
        <v>594</v>
      </c>
      <c r="B310" s="1" t="s">
        <v>595</v>
      </c>
      <c r="C310" s="13" t="s">
        <v>4365</v>
      </c>
      <c r="D310" t="s">
        <v>593</v>
      </c>
      <c r="E310" t="s">
        <v>4017</v>
      </c>
      <c r="G310">
        <v>50</v>
      </c>
      <c r="H310">
        <v>2</v>
      </c>
    </row>
    <row r="311" spans="1:8" x14ac:dyDescent="0.25">
      <c r="A311" s="13" t="s">
        <v>572</v>
      </c>
      <c r="B311" s="1" t="s">
        <v>573</v>
      </c>
      <c r="C311" s="13" t="s">
        <v>4367</v>
      </c>
      <c r="D311" t="s">
        <v>571</v>
      </c>
      <c r="E311" t="s">
        <v>2415</v>
      </c>
      <c r="G311" t="s">
        <v>4381</v>
      </c>
      <c r="H311" t="s">
        <v>4381</v>
      </c>
    </row>
    <row r="312" spans="1:8" x14ac:dyDescent="0.25">
      <c r="A312" s="13" t="s">
        <v>584</v>
      </c>
      <c r="B312" s="1" t="s">
        <v>585</v>
      </c>
      <c r="C312" s="13" t="s">
        <v>4365</v>
      </c>
      <c r="D312" t="s">
        <v>583</v>
      </c>
      <c r="E312" t="s">
        <v>4017</v>
      </c>
      <c r="G312">
        <v>34</v>
      </c>
      <c r="H312">
        <v>5</v>
      </c>
    </row>
    <row r="313" spans="1:8" x14ac:dyDescent="0.25">
      <c r="A313" s="13" t="s">
        <v>581</v>
      </c>
      <c r="B313" s="1" t="s">
        <v>582</v>
      </c>
      <c r="C313" s="13" t="s">
        <v>4367</v>
      </c>
      <c r="D313" t="s">
        <v>580</v>
      </c>
      <c r="E313" t="s">
        <v>4017</v>
      </c>
      <c r="G313" t="s">
        <v>4381</v>
      </c>
      <c r="H313" t="s">
        <v>4381</v>
      </c>
    </row>
    <row r="314" spans="1:8" x14ac:dyDescent="0.25">
      <c r="A314" s="13" t="s">
        <v>578</v>
      </c>
      <c r="B314" s="1" t="s">
        <v>579</v>
      </c>
      <c r="C314" s="13" t="s">
        <v>4367</v>
      </c>
      <c r="D314" t="s">
        <v>577</v>
      </c>
      <c r="E314" t="s">
        <v>4017</v>
      </c>
      <c r="G314" t="s">
        <v>4381</v>
      </c>
      <c r="H314" t="s">
        <v>4381</v>
      </c>
    </row>
    <row r="315" spans="1:8" x14ac:dyDescent="0.25">
      <c r="A315" s="13" t="s">
        <v>563</v>
      </c>
      <c r="B315" s="1" t="s">
        <v>564</v>
      </c>
      <c r="C315" s="13" t="s">
        <v>4368</v>
      </c>
      <c r="D315" t="s">
        <v>4370</v>
      </c>
      <c r="E315" t="s">
        <v>4017</v>
      </c>
      <c r="G315">
        <v>100</v>
      </c>
      <c r="H315">
        <v>9</v>
      </c>
    </row>
    <row r="316" spans="1:8" x14ac:dyDescent="0.25">
      <c r="A316" s="13" t="s">
        <v>561</v>
      </c>
      <c r="B316" s="1" t="s">
        <v>562</v>
      </c>
      <c r="C316" s="13" t="s">
        <v>4368</v>
      </c>
      <c r="D316" t="s">
        <v>4371</v>
      </c>
      <c r="E316" t="s">
        <v>4017</v>
      </c>
      <c r="G316">
        <v>180</v>
      </c>
      <c r="H316">
        <v>8</v>
      </c>
    </row>
    <row r="317" spans="1:8" x14ac:dyDescent="0.25">
      <c r="A317" s="13" t="s">
        <v>566</v>
      </c>
      <c r="B317" s="1" t="s">
        <v>567</v>
      </c>
      <c r="C317" s="13" t="s">
        <v>4368</v>
      </c>
      <c r="D317" t="s">
        <v>565</v>
      </c>
      <c r="E317" t="s">
        <v>4017</v>
      </c>
      <c r="G317" t="s">
        <v>4381</v>
      </c>
      <c r="H317" t="s">
        <v>4381</v>
      </c>
    </row>
    <row r="318" spans="1:8" x14ac:dyDescent="0.25">
      <c r="A318" s="13" t="s">
        <v>831</v>
      </c>
      <c r="B318" s="1" t="s">
        <v>832</v>
      </c>
      <c r="C318" s="13" t="s">
        <v>4193</v>
      </c>
      <c r="D318" t="s">
        <v>830</v>
      </c>
      <c r="E318" t="s">
        <v>2415</v>
      </c>
      <c r="G318" t="s">
        <v>4381</v>
      </c>
      <c r="H318" t="s">
        <v>4381</v>
      </c>
    </row>
    <row r="319" spans="1:8" x14ac:dyDescent="0.25">
      <c r="A319" s="13" t="s">
        <v>559</v>
      </c>
      <c r="B319" s="1" t="s">
        <v>560</v>
      </c>
      <c r="C319" s="13" t="s">
        <v>4372</v>
      </c>
      <c r="D319" t="s">
        <v>558</v>
      </c>
      <c r="E319" t="s">
        <v>4017</v>
      </c>
      <c r="G319" t="s">
        <v>4381</v>
      </c>
      <c r="H319" t="s">
        <v>4381</v>
      </c>
    </row>
    <row r="320" spans="1:8" x14ac:dyDescent="0.25">
      <c r="A320" s="13" t="s">
        <v>556</v>
      </c>
      <c r="B320" s="1" t="s">
        <v>557</v>
      </c>
      <c r="C320" s="13" t="s">
        <v>2244</v>
      </c>
      <c r="D320" t="s">
        <v>555</v>
      </c>
      <c r="E320" t="s">
        <v>4017</v>
      </c>
      <c r="G320" t="s">
        <v>4381</v>
      </c>
      <c r="H320" t="s">
        <v>4381</v>
      </c>
    </row>
    <row r="321" spans="1:8" x14ac:dyDescent="0.25">
      <c r="A321" s="13" t="s">
        <v>549</v>
      </c>
      <c r="B321" s="1" t="s">
        <v>550</v>
      </c>
      <c r="C321" s="13" t="s">
        <v>4376</v>
      </c>
      <c r="D321" t="s">
        <v>548</v>
      </c>
      <c r="E321" t="s">
        <v>4017</v>
      </c>
      <c r="G321" t="s">
        <v>4381</v>
      </c>
      <c r="H321" t="s">
        <v>4381</v>
      </c>
    </row>
    <row r="322" spans="1:8" x14ac:dyDescent="0.25">
      <c r="A322" s="13" t="s">
        <v>551</v>
      </c>
      <c r="B322" s="1" t="s">
        <v>552</v>
      </c>
      <c r="C322" s="13" t="s">
        <v>4373</v>
      </c>
      <c r="D322" t="s">
        <v>4375</v>
      </c>
      <c r="E322" t="s">
        <v>4017</v>
      </c>
      <c r="G322">
        <v>80</v>
      </c>
      <c r="H322">
        <v>2</v>
      </c>
    </row>
    <row r="323" spans="1:8" x14ac:dyDescent="0.25">
      <c r="A323" s="13" t="s">
        <v>553</v>
      </c>
      <c r="B323" s="1" t="s">
        <v>554</v>
      </c>
      <c r="C323" s="13" t="s">
        <v>4373</v>
      </c>
      <c r="D323" t="s">
        <v>4374</v>
      </c>
      <c r="E323" t="s">
        <v>4017</v>
      </c>
      <c r="G323">
        <v>100</v>
      </c>
      <c r="H323">
        <v>2</v>
      </c>
    </row>
    <row r="324" spans="1:8" x14ac:dyDescent="0.25">
      <c r="A324" s="13" t="s">
        <v>546</v>
      </c>
      <c r="B324" s="1" t="s">
        <v>547</v>
      </c>
      <c r="C324" s="13" t="s">
        <v>4380</v>
      </c>
      <c r="D324" t="s">
        <v>545</v>
      </c>
      <c r="E324" t="s">
        <v>4017</v>
      </c>
      <c r="G324" t="s">
        <v>4381</v>
      </c>
      <c r="H324" t="s">
        <v>4381</v>
      </c>
    </row>
    <row r="325" spans="1:8" x14ac:dyDescent="0.25">
      <c r="A325" s="13">
        <v>146</v>
      </c>
      <c r="C325" s="13" t="s">
        <v>4018</v>
      </c>
      <c r="D325" t="s">
        <v>4022</v>
      </c>
      <c r="E325" t="s">
        <v>4017</v>
      </c>
      <c r="G325" t="s">
        <v>4381</v>
      </c>
      <c r="H325" t="s">
        <v>4381</v>
      </c>
    </row>
    <row r="326" spans="1:8" x14ac:dyDescent="0.25">
      <c r="A326" s="13" t="s">
        <v>4023</v>
      </c>
      <c r="C326" s="13" t="s">
        <v>4018</v>
      </c>
      <c r="D326" t="s">
        <v>4024</v>
      </c>
      <c r="E326" t="s">
        <v>4017</v>
      </c>
      <c r="G326" t="s">
        <v>4381</v>
      </c>
      <c r="H326" t="s">
        <v>4381</v>
      </c>
    </row>
    <row r="327" spans="1:8" x14ac:dyDescent="0.25">
      <c r="A327" s="13" t="s">
        <v>4049</v>
      </c>
      <c r="C327" s="13" t="s">
        <v>4030</v>
      </c>
      <c r="D327" t="s">
        <v>4050</v>
      </c>
      <c r="E327" t="s">
        <v>4032</v>
      </c>
      <c r="G327" t="s">
        <v>4381</v>
      </c>
      <c r="H327" t="s">
        <v>4381</v>
      </c>
    </row>
    <row r="328" spans="1:8" x14ac:dyDescent="0.25">
      <c r="A328" s="13" t="s">
        <v>4283</v>
      </c>
      <c r="C328" s="13" t="s">
        <v>4280</v>
      </c>
      <c r="D328" t="s">
        <v>4284</v>
      </c>
      <c r="E328" t="s">
        <v>4017</v>
      </c>
      <c r="G328" t="s">
        <v>4381</v>
      </c>
      <c r="H328" t="s">
        <v>4381</v>
      </c>
    </row>
    <row r="329" spans="1:8" x14ac:dyDescent="0.25">
      <c r="A329" s="13" t="s">
        <v>708</v>
      </c>
      <c r="C329" s="13" t="s">
        <v>4280</v>
      </c>
      <c r="D329" t="s">
        <v>707</v>
      </c>
      <c r="E329" t="s">
        <v>4017</v>
      </c>
      <c r="G329" t="s">
        <v>4381</v>
      </c>
      <c r="H329" t="s">
        <v>4381</v>
      </c>
    </row>
  </sheetData>
  <sortState ref="A2:H330">
    <sortCondition ref="B2:B330"/>
    <sortCondition ref="A2:A3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3"/>
  <sheetViews>
    <sheetView workbookViewId="0">
      <selection activeCell="F50" sqref="F50"/>
    </sheetView>
  </sheetViews>
  <sheetFormatPr defaultRowHeight="15" x14ac:dyDescent="0.25"/>
  <cols>
    <col min="1" max="1" width="8.140625" customWidth="1"/>
    <col min="2" max="2" width="35.5703125" customWidth="1"/>
    <col min="3" max="3" width="18" customWidth="1"/>
    <col min="4" max="4" width="11.28515625" customWidth="1"/>
    <col min="5" max="5" width="15.7109375" customWidth="1"/>
    <col min="6" max="6" width="18" customWidth="1"/>
    <col min="7" max="7" width="13.42578125" customWidth="1"/>
    <col min="8" max="8" width="14.28515625" style="2" customWidth="1"/>
    <col min="9" max="9" width="14.42578125" style="2" customWidth="1"/>
    <col min="10" max="10" width="7" customWidth="1"/>
    <col min="11" max="13" width="9.28515625" style="12" customWidth="1"/>
    <col min="14" max="14" width="10" customWidth="1"/>
  </cols>
  <sheetData>
    <row r="1" spans="1:14" s="4" customFormat="1" ht="29.25" customHeight="1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4008</v>
      </c>
      <c r="G1" s="4" t="s">
        <v>297</v>
      </c>
      <c r="H1" s="5" t="s">
        <v>306</v>
      </c>
      <c r="I1" s="5" t="s">
        <v>368</v>
      </c>
      <c r="J1" s="4" t="s">
        <v>298</v>
      </c>
      <c r="K1" s="11" t="s">
        <v>483</v>
      </c>
      <c r="L1" s="11" t="s">
        <v>1029</v>
      </c>
      <c r="M1" s="11" t="s">
        <v>1030</v>
      </c>
      <c r="N1" s="4" t="s">
        <v>488</v>
      </c>
    </row>
    <row r="2" spans="1:14" x14ac:dyDescent="0.25">
      <c r="A2" t="s">
        <v>0</v>
      </c>
      <c r="B2" t="s">
        <v>6</v>
      </c>
      <c r="C2" t="s">
        <v>6</v>
      </c>
      <c r="E2" t="s">
        <v>7</v>
      </c>
      <c r="F2" t="s">
        <v>6</v>
      </c>
      <c r="G2">
        <v>1</v>
      </c>
      <c r="H2" s="2">
        <v>57.092789000000003</v>
      </c>
      <c r="I2" s="2">
        <v>9.849164</v>
      </c>
      <c r="J2" t="s">
        <v>538</v>
      </c>
      <c r="K2" s="12">
        <f t="shared" ref="K2:K36" si="0">ACOS(COS(RADIANS(90-H2)) * COS(RADIANS(90-52.056283)) + SIN(RADIANS(90-H2)) * SIN(RADIANS(90-52.056283)) * COS(RADIANS(I2-5.1110978))) * 6371</f>
        <v>637.53128333334246</v>
      </c>
      <c r="L2" s="12">
        <f t="shared" ref="L2:L36" si="1">38+K2*0.086</f>
        <v>92.82769036666744</v>
      </c>
      <c r="M2" s="18">
        <f t="shared" ref="M2:M36" si="2">L2/60</f>
        <v>1.5471281727777906</v>
      </c>
      <c r="N2">
        <f>IFERROR(IF(MATCH(A2,routes!B$2:B$398,0),1,0),0)</f>
        <v>0</v>
      </c>
    </row>
    <row r="3" spans="1:14" x14ac:dyDescent="0.25">
      <c r="A3" t="s">
        <v>237</v>
      </c>
      <c r="B3" t="s">
        <v>314</v>
      </c>
      <c r="C3" t="s">
        <v>238</v>
      </c>
      <c r="E3" t="s">
        <v>239</v>
      </c>
      <c r="F3" t="s">
        <v>238</v>
      </c>
      <c r="G3">
        <v>2</v>
      </c>
      <c r="H3" s="2">
        <v>24.432971999999999</v>
      </c>
      <c r="I3" s="2">
        <v>54.651138000000003</v>
      </c>
      <c r="J3" t="s">
        <v>539</v>
      </c>
      <c r="K3" s="12">
        <f t="shared" si="0"/>
        <v>5160.7516133170311</v>
      </c>
      <c r="L3" s="12">
        <f t="shared" si="1"/>
        <v>481.82463874526462</v>
      </c>
      <c r="M3" s="18">
        <f t="shared" si="2"/>
        <v>8.0304106457544098</v>
      </c>
      <c r="N3">
        <f>IFERROR(IF(MATCH(A3,routes!B$2:B$398,0),1,0),0)</f>
        <v>1</v>
      </c>
    </row>
    <row r="4" spans="1:14" x14ac:dyDescent="0.25">
      <c r="A4" t="s">
        <v>78</v>
      </c>
      <c r="B4" t="s">
        <v>310</v>
      </c>
      <c r="C4" t="s">
        <v>79</v>
      </c>
      <c r="E4" t="s">
        <v>77</v>
      </c>
      <c r="F4" t="s">
        <v>79</v>
      </c>
      <c r="G4">
        <v>2</v>
      </c>
      <c r="H4" s="2">
        <v>31.183903000000001</v>
      </c>
      <c r="I4" s="2">
        <v>29.948889000000001</v>
      </c>
      <c r="J4" t="s">
        <v>537</v>
      </c>
      <c r="K4" s="12">
        <f t="shared" si="0"/>
        <v>3075.653699811654</v>
      </c>
      <c r="L4" s="12">
        <f t="shared" si="1"/>
        <v>302.50621818380222</v>
      </c>
      <c r="M4" s="18">
        <f t="shared" si="2"/>
        <v>5.0417703030633705</v>
      </c>
      <c r="N4">
        <f>IFERROR(IF(MATCH(A4,routes!B$2:B$398,0),1,0),0)</f>
        <v>0</v>
      </c>
    </row>
    <row r="5" spans="1:14" x14ac:dyDescent="0.25">
      <c r="A5" t="s">
        <v>205</v>
      </c>
      <c r="B5" t="s">
        <v>206</v>
      </c>
      <c r="C5" t="s">
        <v>206</v>
      </c>
      <c r="E5" t="s">
        <v>192</v>
      </c>
      <c r="F5" t="s">
        <v>206</v>
      </c>
      <c r="G5">
        <v>2</v>
      </c>
      <c r="H5" s="2">
        <v>38.282169000000003</v>
      </c>
      <c r="I5" s="2">
        <v>-0.55815599999999999</v>
      </c>
      <c r="J5" t="s">
        <v>538</v>
      </c>
      <c r="K5" s="12">
        <f t="shared" si="0"/>
        <v>1593.5566480917669</v>
      </c>
      <c r="L5" s="12">
        <f t="shared" si="1"/>
        <v>175.04587173589195</v>
      </c>
      <c r="M5" s="18">
        <f t="shared" si="2"/>
        <v>2.9174311955981991</v>
      </c>
      <c r="N5">
        <f>IFERROR(IF(MATCH(A5,routes!B$2:B$398,0),1,0),0)</f>
        <v>1</v>
      </c>
    </row>
    <row r="6" spans="1:14" x14ac:dyDescent="0.25">
      <c r="A6" t="s">
        <v>150</v>
      </c>
      <c r="B6" t="s">
        <v>151</v>
      </c>
      <c r="C6" t="s">
        <v>152</v>
      </c>
      <c r="E6" t="s">
        <v>153</v>
      </c>
      <c r="F6" t="s">
        <v>152</v>
      </c>
      <c r="G6">
        <v>1</v>
      </c>
      <c r="H6" s="2">
        <v>52.308613000000001</v>
      </c>
      <c r="I6" s="2">
        <v>4.7638889999999998</v>
      </c>
      <c r="J6" t="s">
        <v>538</v>
      </c>
      <c r="K6" s="12">
        <f t="shared" si="0"/>
        <v>36.709886176387883</v>
      </c>
      <c r="L6" s="12">
        <f t="shared" si="1"/>
        <v>41.157050211169356</v>
      </c>
      <c r="M6" s="18">
        <f t="shared" si="2"/>
        <v>0.68595083685282254</v>
      </c>
      <c r="N6">
        <f>IFERROR(IF(MATCH(A6,routes!B$2:B$398,0),1,0),0)</f>
        <v>0</v>
      </c>
    </row>
    <row r="7" spans="1:14" x14ac:dyDescent="0.25">
      <c r="A7" t="s">
        <v>231</v>
      </c>
      <c r="B7" t="s">
        <v>232</v>
      </c>
      <c r="C7" t="s">
        <v>233</v>
      </c>
      <c r="E7" t="s">
        <v>230</v>
      </c>
      <c r="F7" t="s">
        <v>233</v>
      </c>
      <c r="G7">
        <v>2</v>
      </c>
      <c r="H7" s="2">
        <v>40.128081999999999</v>
      </c>
      <c r="I7" s="2">
        <v>32.995083000000001</v>
      </c>
      <c r="J7" t="s">
        <v>538</v>
      </c>
      <c r="K7" s="12">
        <f t="shared" si="0"/>
        <v>2502.8483274107039</v>
      </c>
      <c r="L7" s="12">
        <f t="shared" si="1"/>
        <v>253.2449561573205</v>
      </c>
      <c r="M7" s="18">
        <f t="shared" si="2"/>
        <v>4.2207492692886754</v>
      </c>
      <c r="N7">
        <f>IFERROR(IF(MATCH(A7,routes!B$2:B$398,0),1,0),0)</f>
        <v>1</v>
      </c>
    </row>
    <row r="8" spans="1:14" x14ac:dyDescent="0.25">
      <c r="A8" t="s">
        <v>470</v>
      </c>
      <c r="B8" t="s">
        <v>471</v>
      </c>
      <c r="C8" t="s">
        <v>471</v>
      </c>
      <c r="E8" t="s">
        <v>230</v>
      </c>
      <c r="F8" t="s">
        <v>471</v>
      </c>
      <c r="G8">
        <v>4</v>
      </c>
      <c r="H8" s="1">
        <v>36.898730999999998</v>
      </c>
      <c r="I8" s="1">
        <v>30.800460999999999</v>
      </c>
      <c r="J8" t="s">
        <v>538</v>
      </c>
      <c r="K8" s="12">
        <f t="shared" si="0"/>
        <v>2620.306245645078</v>
      </c>
      <c r="L8" s="12">
        <f t="shared" si="1"/>
        <v>263.34633712547668</v>
      </c>
      <c r="M8" s="18">
        <f t="shared" si="2"/>
        <v>4.3891056187579442</v>
      </c>
      <c r="N8">
        <f>IFERROR(IF(MATCH(A8,routes!B$2:B$398,0),1,0),0)</f>
        <v>1</v>
      </c>
    </row>
    <row r="9" spans="1:14" x14ac:dyDescent="0.25">
      <c r="A9" t="s">
        <v>11</v>
      </c>
      <c r="B9" t="s">
        <v>313</v>
      </c>
      <c r="C9" t="s">
        <v>12</v>
      </c>
      <c r="E9" t="s">
        <v>12</v>
      </c>
      <c r="F9" t="s">
        <v>12</v>
      </c>
      <c r="G9">
        <v>4</v>
      </c>
      <c r="H9" s="2">
        <v>12.501389</v>
      </c>
      <c r="I9" s="2">
        <v>-70.015220999999997</v>
      </c>
      <c r="J9" t="s">
        <v>535</v>
      </c>
      <c r="K9" s="12">
        <f t="shared" si="0"/>
        <v>7900.0233734153289</v>
      </c>
      <c r="L9" s="12">
        <f t="shared" si="1"/>
        <v>717.40201011371823</v>
      </c>
      <c r="M9" s="18">
        <f t="shared" si="2"/>
        <v>11.956700168561971</v>
      </c>
      <c r="N9">
        <f>IFERROR(IF(MATCH(A9,routes!B$2:B$398,0),1,0),0)</f>
        <v>1</v>
      </c>
    </row>
    <row r="10" spans="1:14" x14ac:dyDescent="0.25">
      <c r="A10" t="s">
        <v>101</v>
      </c>
      <c r="B10" t="s">
        <v>312</v>
      </c>
      <c r="C10" t="s">
        <v>102</v>
      </c>
      <c r="E10" t="s">
        <v>103</v>
      </c>
      <c r="F10" t="s">
        <v>102</v>
      </c>
      <c r="G10">
        <v>3</v>
      </c>
      <c r="H10" s="2">
        <v>37.936357999999998</v>
      </c>
      <c r="I10" s="2">
        <v>23.944467</v>
      </c>
      <c r="J10" t="s">
        <v>538</v>
      </c>
      <c r="K10" s="12">
        <f t="shared" si="0"/>
        <v>2145.6316477606752</v>
      </c>
      <c r="L10" s="12">
        <f t="shared" si="1"/>
        <v>222.52432170741804</v>
      </c>
      <c r="M10" s="18">
        <f t="shared" si="2"/>
        <v>3.7087386951236341</v>
      </c>
      <c r="N10">
        <f>IFERROR(IF(MATCH(A10,routes!B$2:B$398,0),1,0),0)</f>
        <v>1</v>
      </c>
    </row>
    <row r="11" spans="1:14" x14ac:dyDescent="0.25">
      <c r="A11" t="s">
        <v>224</v>
      </c>
      <c r="B11" t="s">
        <v>315</v>
      </c>
      <c r="C11" t="s">
        <v>225</v>
      </c>
      <c r="E11" t="s">
        <v>226</v>
      </c>
      <c r="F11" t="s">
        <v>225</v>
      </c>
      <c r="G11">
        <v>2</v>
      </c>
      <c r="H11" s="2">
        <v>13.681108</v>
      </c>
      <c r="I11" s="2">
        <v>100.747283</v>
      </c>
      <c r="J11" t="s">
        <v>539</v>
      </c>
      <c r="K11" s="12">
        <f t="shared" si="0"/>
        <v>9190.8013643887771</v>
      </c>
      <c r="L11" s="12">
        <f t="shared" si="1"/>
        <v>828.40891733743479</v>
      </c>
      <c r="M11" s="18">
        <f t="shared" si="2"/>
        <v>13.806815288957246</v>
      </c>
      <c r="N11">
        <f>IFERROR(IF(MATCH(A11,routes!B$2:B$398,0),1,0),0)</f>
        <v>1</v>
      </c>
    </row>
    <row r="12" spans="1:14" x14ac:dyDescent="0.25">
      <c r="A12" t="s">
        <v>190</v>
      </c>
      <c r="B12" t="s">
        <v>191</v>
      </c>
      <c r="C12" t="s">
        <v>191</v>
      </c>
      <c r="E12" t="s">
        <v>192</v>
      </c>
      <c r="F12" t="s">
        <v>191</v>
      </c>
      <c r="G12">
        <v>3</v>
      </c>
      <c r="H12" s="2">
        <v>41.297077999999999</v>
      </c>
      <c r="I12" s="2">
        <v>2.0784639999999999</v>
      </c>
      <c r="J12" t="s">
        <v>538</v>
      </c>
      <c r="K12" s="12">
        <f t="shared" si="0"/>
        <v>1218.25015188967</v>
      </c>
      <c r="L12" s="12">
        <f t="shared" si="1"/>
        <v>142.76951306251161</v>
      </c>
      <c r="M12" s="18">
        <f t="shared" si="2"/>
        <v>2.3794918843751933</v>
      </c>
      <c r="N12">
        <f>IFERROR(IF(MATCH(A12,routes!B$2:B$398,0),1,0),0)</f>
        <v>1</v>
      </c>
    </row>
    <row r="13" spans="1:14" x14ac:dyDescent="0.25">
      <c r="A13" t="s">
        <v>53</v>
      </c>
      <c r="B13" t="s">
        <v>350</v>
      </c>
      <c r="C13" t="s">
        <v>54</v>
      </c>
      <c r="E13" t="s">
        <v>52</v>
      </c>
      <c r="F13" t="s">
        <v>54</v>
      </c>
      <c r="G13">
        <v>2</v>
      </c>
      <c r="H13" s="2">
        <v>40.080111000000002</v>
      </c>
      <c r="I13" s="2">
        <v>116.58455600000001</v>
      </c>
      <c r="J13" t="s">
        <v>539</v>
      </c>
      <c r="K13" s="12">
        <f t="shared" si="0"/>
        <v>7827.6035783781072</v>
      </c>
      <c r="L13" s="12">
        <f t="shared" si="1"/>
        <v>711.17390774051717</v>
      </c>
      <c r="M13" s="18">
        <f t="shared" si="2"/>
        <v>11.852898462341953</v>
      </c>
      <c r="N13">
        <f>IFERROR(IF(MATCH(A13,routes!B$2:B$398,0),1,0),0)</f>
        <v>1</v>
      </c>
    </row>
    <row r="14" spans="1:14" x14ac:dyDescent="0.25">
      <c r="A14" t="s">
        <v>404</v>
      </c>
      <c r="B14" t="s">
        <v>403</v>
      </c>
      <c r="C14" t="s">
        <v>90</v>
      </c>
      <c r="E14" t="s">
        <v>91</v>
      </c>
      <c r="F14" t="s">
        <v>90</v>
      </c>
      <c r="G14">
        <v>2</v>
      </c>
      <c r="H14" s="1">
        <v>52.559685999999999</v>
      </c>
      <c r="I14" s="1">
        <v>13.287711</v>
      </c>
      <c r="J14" t="s">
        <v>538</v>
      </c>
      <c r="K14" s="12">
        <f t="shared" si="0"/>
        <v>558.40517989215277</v>
      </c>
      <c r="L14" s="12">
        <f t="shared" si="1"/>
        <v>86.022845470725144</v>
      </c>
      <c r="M14" s="18">
        <f t="shared" si="2"/>
        <v>1.4337140911787525</v>
      </c>
      <c r="N14">
        <f>IFERROR(IF(MATCH(A14,routes!B$2:B$398,0),1,0),0)</f>
        <v>1</v>
      </c>
    </row>
    <row r="15" spans="1:14" x14ac:dyDescent="0.25">
      <c r="A15" t="s">
        <v>4412</v>
      </c>
      <c r="B15" t="s">
        <v>4410</v>
      </c>
      <c r="C15" t="s">
        <v>4411</v>
      </c>
      <c r="E15" t="s">
        <v>1130</v>
      </c>
      <c r="F15" t="s">
        <v>4411</v>
      </c>
      <c r="G15" s="1">
        <v>0</v>
      </c>
      <c r="H15" s="1">
        <v>4.7015940000000001</v>
      </c>
      <c r="I15" s="1">
        <v>-74.146946999999997</v>
      </c>
      <c r="J15" t="s">
        <v>536</v>
      </c>
      <c r="K15" s="12">
        <f t="shared" ref="K15" si="3">ACOS(COS(RADIANS(90-H15)) * COS(RADIANS(90-52.056283)) + SIN(RADIANS(90-H15)) * SIN(RADIANS(90-52.056283)) * COS(RADIANS(I15-5.1110978))) * 6371</f>
        <v>8861.8577259724225</v>
      </c>
      <c r="L15" s="12">
        <f t="shared" ref="L15" si="4">38+K15*0.086</f>
        <v>800.11976443362823</v>
      </c>
      <c r="M15" s="18">
        <f t="shared" ref="M15" si="5">L15/60</f>
        <v>13.335329407227137</v>
      </c>
      <c r="N15">
        <f>IFERROR(IF(MATCH(A15,routes!B$2:B$398,0),1,0),0)</f>
        <v>0</v>
      </c>
    </row>
    <row r="16" spans="1:14" x14ac:dyDescent="0.25">
      <c r="A16" t="s">
        <v>1053</v>
      </c>
      <c r="B16" t="s">
        <v>1051</v>
      </c>
      <c r="C16" t="s">
        <v>1052</v>
      </c>
      <c r="E16" t="s">
        <v>260</v>
      </c>
      <c r="F16" t="s">
        <v>1052</v>
      </c>
      <c r="G16">
        <v>3</v>
      </c>
      <c r="H16" s="1">
        <v>42.364347000000002</v>
      </c>
      <c r="I16" s="1">
        <v>-71.005180999999993</v>
      </c>
      <c r="J16" t="s">
        <v>535</v>
      </c>
      <c r="K16" s="12">
        <f t="shared" si="0"/>
        <v>5579.421709748045</v>
      </c>
      <c r="L16" s="12">
        <f t="shared" si="1"/>
        <v>517.83026703833184</v>
      </c>
      <c r="M16" s="18">
        <f t="shared" si="2"/>
        <v>8.6305044506388633</v>
      </c>
      <c r="N16">
        <f>IFERROR(IF(MATCH(A16,routes!B$2:B$398,0),1,0),0)</f>
        <v>1</v>
      </c>
    </row>
    <row r="17" spans="1:16384" x14ac:dyDescent="0.25">
      <c r="A17" t="s">
        <v>25</v>
      </c>
      <c r="B17" t="s">
        <v>316</v>
      </c>
      <c r="C17" t="s">
        <v>26</v>
      </c>
      <c r="D17" t="s">
        <v>27</v>
      </c>
      <c r="E17" t="s">
        <v>28</v>
      </c>
      <c r="F17" t="s">
        <v>26</v>
      </c>
      <c r="G17">
        <v>1</v>
      </c>
      <c r="H17" s="2">
        <v>-15.8711</v>
      </c>
      <c r="I17" s="2">
        <v>-47.918624999999999</v>
      </c>
      <c r="J17" t="s">
        <v>536</v>
      </c>
      <c r="K17" s="12">
        <f t="shared" si="0"/>
        <v>9112.4647094888933</v>
      </c>
      <c r="L17" s="12">
        <f t="shared" si="1"/>
        <v>821.67196501604474</v>
      </c>
      <c r="M17" s="18">
        <f t="shared" si="2"/>
        <v>13.694532750267411</v>
      </c>
      <c r="N17">
        <f>IFERROR(IF(MATCH(A17,routes!B$2:B$398,0),1,0),0)</f>
        <v>0</v>
      </c>
    </row>
    <row r="18" spans="1:16384" x14ac:dyDescent="0.25">
      <c r="A18" t="s">
        <v>22</v>
      </c>
      <c r="B18" t="s">
        <v>487</v>
      </c>
      <c r="C18" t="s">
        <v>23</v>
      </c>
      <c r="E18" t="s">
        <v>24</v>
      </c>
      <c r="F18" t="s">
        <v>23</v>
      </c>
      <c r="G18">
        <v>1</v>
      </c>
      <c r="H18" s="2">
        <v>50.901389000000002</v>
      </c>
      <c r="I18" s="2">
        <v>4.4844439999999999</v>
      </c>
      <c r="J18" t="s">
        <v>538</v>
      </c>
      <c r="K18" s="12">
        <f t="shared" si="0"/>
        <v>135.55158294681547</v>
      </c>
      <c r="L18" s="12">
        <f t="shared" si="1"/>
        <v>49.657436133426131</v>
      </c>
      <c r="M18" s="18">
        <f t="shared" si="2"/>
        <v>0.82762393555710223</v>
      </c>
      <c r="N18">
        <f>IFERROR(IF(MATCH(A18,routes!B$2:B$398,0),1,0),0)</f>
        <v>1</v>
      </c>
    </row>
    <row r="19" spans="1:16384" x14ac:dyDescent="0.25">
      <c r="A19" t="s">
        <v>10</v>
      </c>
      <c r="B19" t="s">
        <v>326</v>
      </c>
      <c r="C19" t="s">
        <v>8</v>
      </c>
      <c r="D19" t="s">
        <v>8</v>
      </c>
      <c r="E19" t="s">
        <v>9</v>
      </c>
      <c r="F19" t="s">
        <v>8</v>
      </c>
      <c r="G19">
        <v>3</v>
      </c>
      <c r="H19" s="2">
        <v>-34.822221999999996</v>
      </c>
      <c r="I19" s="2">
        <v>-58.535832999999997</v>
      </c>
      <c r="J19" t="s">
        <v>536</v>
      </c>
      <c r="K19" s="12">
        <f t="shared" si="0"/>
        <v>11461.590941236098</v>
      </c>
      <c r="L19" s="12">
        <f t="shared" si="1"/>
        <v>1023.6968209463043</v>
      </c>
      <c r="M19" s="18">
        <f t="shared" si="2"/>
        <v>17.061613682438406</v>
      </c>
      <c r="N19">
        <f>IFERROR(IF(MATCH(A19,routes!B$2:B$398,0),1,0),0)</f>
        <v>1</v>
      </c>
      <c r="Q19" t="s">
        <v>1084</v>
      </c>
    </row>
    <row r="20" spans="1:16384" x14ac:dyDescent="0.25">
      <c r="A20" t="s">
        <v>75</v>
      </c>
      <c r="B20" t="s">
        <v>317</v>
      </c>
      <c r="C20" t="s">
        <v>76</v>
      </c>
      <c r="E20" t="s">
        <v>77</v>
      </c>
      <c r="F20" t="s">
        <v>76</v>
      </c>
      <c r="G20">
        <v>2</v>
      </c>
      <c r="H20" s="2">
        <v>30.121943999999999</v>
      </c>
      <c r="I20" s="2">
        <v>31.405556000000001</v>
      </c>
      <c r="J20" t="s">
        <v>537</v>
      </c>
      <c r="K20" s="12">
        <f t="shared" si="0"/>
        <v>3251.3379483063459</v>
      </c>
      <c r="L20" s="12">
        <f t="shared" si="1"/>
        <v>317.61506355434574</v>
      </c>
      <c r="M20" s="18">
        <f t="shared" si="2"/>
        <v>5.2935843925724289</v>
      </c>
      <c r="N20">
        <f>IFERROR(IF(MATCH(A20,routes!B$2:B$398,0),1,0),0)</f>
        <v>1</v>
      </c>
    </row>
    <row r="21" spans="1:16384" x14ac:dyDescent="0.25">
      <c r="A21" t="s">
        <v>37</v>
      </c>
      <c r="B21" t="s">
        <v>366</v>
      </c>
      <c r="C21" t="s">
        <v>38</v>
      </c>
      <c r="D21" t="s">
        <v>39</v>
      </c>
      <c r="E21" t="s">
        <v>40</v>
      </c>
      <c r="F21" t="s">
        <v>38</v>
      </c>
      <c r="G21">
        <v>1</v>
      </c>
      <c r="H21" s="2">
        <v>51.113888000000003</v>
      </c>
      <c r="I21" s="2">
        <v>-114.020278</v>
      </c>
      <c r="J21" t="s">
        <v>535</v>
      </c>
      <c r="K21" s="12">
        <f t="shared" si="0"/>
        <v>7204.3053964674418</v>
      </c>
      <c r="L21" s="12">
        <f t="shared" si="1"/>
        <v>657.57026409619994</v>
      </c>
      <c r="M21" s="18">
        <f t="shared" si="2"/>
        <v>10.959504401603333</v>
      </c>
      <c r="N21">
        <f>IFERROR(IF(MATCH(A21,routes!B$2:B$398,0),1,0),0)</f>
        <v>1</v>
      </c>
    </row>
    <row r="22" spans="1:16384" x14ac:dyDescent="0.25">
      <c r="A22" t="s">
        <v>185</v>
      </c>
      <c r="B22" t="s">
        <v>321</v>
      </c>
      <c r="C22" t="s">
        <v>186</v>
      </c>
      <c r="E22" t="s">
        <v>187</v>
      </c>
      <c r="F22" t="s">
        <v>186</v>
      </c>
      <c r="G22">
        <v>3</v>
      </c>
      <c r="H22" s="2">
        <v>-33.964806000000003</v>
      </c>
      <c r="I22" s="2">
        <v>18.601666999999999</v>
      </c>
      <c r="J22" t="s">
        <v>537</v>
      </c>
      <c r="K22" s="12">
        <f t="shared" si="0"/>
        <v>9654.9310537021429</v>
      </c>
      <c r="L22" s="12">
        <f t="shared" si="1"/>
        <v>868.32407061838421</v>
      </c>
      <c r="M22" s="18">
        <f t="shared" si="2"/>
        <v>14.472067843639737</v>
      </c>
      <c r="N22">
        <f>IFERROR(IF(MATCH(A22,routes!B$2:B$398,0),1,0),0)</f>
        <v>1</v>
      </c>
    </row>
    <row r="23" spans="1:16384" x14ac:dyDescent="0.25">
      <c r="A23" t="s">
        <v>2594</v>
      </c>
      <c r="B23" t="s">
        <v>4013</v>
      </c>
      <c r="C23" t="s">
        <v>273</v>
      </c>
      <c r="D23" t="s">
        <v>274</v>
      </c>
      <c r="E23" t="s">
        <v>260</v>
      </c>
      <c r="F23" t="s">
        <v>273</v>
      </c>
      <c r="G23">
        <v>2</v>
      </c>
      <c r="H23" s="2">
        <v>41.860278000000001</v>
      </c>
      <c r="I23" s="2">
        <v>-87.609722000000005</v>
      </c>
      <c r="J23" t="s">
        <v>535</v>
      </c>
      <c r="K23" s="12">
        <f t="shared" si="0"/>
        <v>6638.4148805809727</v>
      </c>
      <c r="L23" s="12">
        <f t="shared" si="1"/>
        <v>608.90367972996364</v>
      </c>
      <c r="M23" s="18">
        <f t="shared" si="2"/>
        <v>10.14839466216606</v>
      </c>
      <c r="N23">
        <f>IFERROR(IF(MATCH(A23,routes!B$2:B$398,0),1,0),0)</f>
        <v>1</v>
      </c>
    </row>
    <row r="24" spans="1:16384" x14ac:dyDescent="0.25">
      <c r="A24" t="s">
        <v>73</v>
      </c>
      <c r="B24" t="s">
        <v>320</v>
      </c>
      <c r="C24" t="s">
        <v>74</v>
      </c>
      <c r="E24" t="s">
        <v>7</v>
      </c>
      <c r="F24" t="s">
        <v>74</v>
      </c>
      <c r="G24">
        <v>2</v>
      </c>
      <c r="H24" s="2">
        <v>55.617916999999998</v>
      </c>
      <c r="I24" s="2">
        <v>12.655972</v>
      </c>
      <c r="J24" t="s">
        <v>538</v>
      </c>
      <c r="K24" s="12">
        <f t="shared" si="0"/>
        <v>633.37746879510416</v>
      </c>
      <c r="L24" s="12">
        <f t="shared" si="1"/>
        <v>92.470462316378956</v>
      </c>
      <c r="M24" s="18">
        <f t="shared" si="2"/>
        <v>1.5411743719396493</v>
      </c>
      <c r="N24">
        <f>IFERROR(IF(MATCH(A24,routes!B$2:B$398,0),1,0),0)</f>
        <v>1</v>
      </c>
    </row>
    <row r="25" spans="1:16384" x14ac:dyDescent="0.25">
      <c r="A25" t="s">
        <v>1038</v>
      </c>
      <c r="B25" t="s">
        <v>1039</v>
      </c>
      <c r="C25" t="s">
        <v>1040</v>
      </c>
      <c r="E25" t="s">
        <v>120</v>
      </c>
      <c r="F25" t="s">
        <v>1040</v>
      </c>
      <c r="G25">
        <v>2</v>
      </c>
      <c r="H25" s="1">
        <v>51.841268999999997</v>
      </c>
      <c r="I25" s="1">
        <v>-8.4911110000000001</v>
      </c>
      <c r="J25" t="s">
        <v>538</v>
      </c>
      <c r="K25" s="12">
        <f t="shared" si="0"/>
        <v>931.19497837462109</v>
      </c>
      <c r="L25" s="12">
        <f t="shared" si="1"/>
        <v>118.08276814021741</v>
      </c>
      <c r="M25" s="18">
        <f t="shared" si="2"/>
        <v>1.9680461356702901</v>
      </c>
      <c r="N25">
        <f>IFERROR(IF(MATCH(A25,routes!B$2:B$398,0),1,0),0)</f>
        <v>1</v>
      </c>
    </row>
    <row r="26" spans="1:16384" x14ac:dyDescent="0.25">
      <c r="A26" t="s">
        <v>288</v>
      </c>
      <c r="B26" t="s">
        <v>324</v>
      </c>
      <c r="C26" t="s">
        <v>289</v>
      </c>
      <c r="D26" t="s">
        <v>287</v>
      </c>
      <c r="E26" t="s">
        <v>260</v>
      </c>
      <c r="F26" t="s">
        <v>289</v>
      </c>
      <c r="G26">
        <v>1</v>
      </c>
      <c r="H26" s="2">
        <v>32.896827999999999</v>
      </c>
      <c r="I26" s="2">
        <v>-97.037997000000004</v>
      </c>
      <c r="J26" t="s">
        <v>535</v>
      </c>
      <c r="K26" s="12">
        <f t="shared" si="0"/>
        <v>7934.5904393626106</v>
      </c>
      <c r="L26" s="12">
        <f t="shared" si="1"/>
        <v>720.37477778518451</v>
      </c>
      <c r="M26" s="18">
        <f t="shared" si="2"/>
        <v>12.006246296419741</v>
      </c>
      <c r="N26">
        <f>IFERROR(IF(MATCH(A26,routes!B$2:B$398,0),1,0),0)</f>
        <v>0</v>
      </c>
    </row>
    <row r="27" spans="1:16384" x14ac:dyDescent="0.25">
      <c r="A27" t="s">
        <v>221</v>
      </c>
      <c r="B27" t="s">
        <v>459</v>
      </c>
      <c r="C27" t="s">
        <v>222</v>
      </c>
      <c r="E27" t="s">
        <v>223</v>
      </c>
      <c r="F27" t="s">
        <v>222</v>
      </c>
      <c r="G27">
        <v>2</v>
      </c>
      <c r="H27" s="2">
        <v>-6.8781109999999996</v>
      </c>
      <c r="I27" s="2">
        <v>39.202624999999998</v>
      </c>
      <c r="J27" t="s">
        <v>537</v>
      </c>
      <c r="K27" s="12">
        <f t="shared" si="0"/>
        <v>7308.3523749650549</v>
      </c>
      <c r="L27" s="12">
        <f t="shared" si="1"/>
        <v>666.51830424699472</v>
      </c>
      <c r="M27" s="18">
        <f t="shared" si="2"/>
        <v>11.108638404116579</v>
      </c>
      <c r="N27">
        <f>IFERROR(IF(MATCH(A27,routes!B$2:B$398,0),1,0),0)</f>
        <v>1</v>
      </c>
    </row>
    <row r="28" spans="1:16384" x14ac:dyDescent="0.25">
      <c r="A28" t="s">
        <v>110</v>
      </c>
      <c r="B28" t="s">
        <v>323</v>
      </c>
      <c r="C28" t="s">
        <v>111</v>
      </c>
      <c r="E28" t="s">
        <v>109</v>
      </c>
      <c r="F28" t="s">
        <v>111</v>
      </c>
      <c r="G28">
        <v>3</v>
      </c>
      <c r="H28" s="2">
        <v>28.566500000000001</v>
      </c>
      <c r="I28" s="2">
        <v>77.103088</v>
      </c>
      <c r="J28" t="s">
        <v>539</v>
      </c>
      <c r="K28" s="12">
        <f t="shared" si="0"/>
        <v>6342.5863506367186</v>
      </c>
      <c r="L28" s="12">
        <f t="shared" si="1"/>
        <v>583.46242615475774</v>
      </c>
      <c r="M28" s="18">
        <f t="shared" si="2"/>
        <v>9.7243737692459629</v>
      </c>
      <c r="N28">
        <f>IFERROR(IF(MATCH(A28,routes!B$2:B$398,0),1,0),0)</f>
        <v>1</v>
      </c>
    </row>
    <row r="29" spans="1:16384" x14ac:dyDescent="0.25">
      <c r="A29" t="s">
        <v>275</v>
      </c>
      <c r="B29" t="s">
        <v>325</v>
      </c>
      <c r="C29" t="s">
        <v>276</v>
      </c>
      <c r="D29" t="s">
        <v>277</v>
      </c>
      <c r="E29" t="s">
        <v>260</v>
      </c>
      <c r="F29" t="s">
        <v>276</v>
      </c>
      <c r="G29">
        <v>1</v>
      </c>
      <c r="H29" s="2">
        <v>42.212443999999998</v>
      </c>
      <c r="I29" s="2">
        <v>-83.353389000000007</v>
      </c>
      <c r="J29" t="s">
        <v>535</v>
      </c>
      <c r="K29" s="12">
        <f t="shared" si="0"/>
        <v>6357.6858777920188</v>
      </c>
      <c r="L29" s="12">
        <f t="shared" si="1"/>
        <v>584.76098549011363</v>
      </c>
      <c r="M29" s="18">
        <f t="shared" si="2"/>
        <v>9.7460164248352275</v>
      </c>
      <c r="N29">
        <f>IFERROR(IF(MATCH(A29,routes!B$2:B$398,0),1,0),0)</f>
        <v>1</v>
      </c>
    </row>
    <row r="30" spans="1:16384" x14ac:dyDescent="0.25">
      <c r="A30" t="s">
        <v>1031</v>
      </c>
      <c r="B30" t="s">
        <v>1032</v>
      </c>
      <c r="C30" t="s">
        <v>1033</v>
      </c>
      <c r="E30" t="s">
        <v>1034</v>
      </c>
      <c r="F30" t="s">
        <v>1033</v>
      </c>
      <c r="G30">
        <v>2</v>
      </c>
      <c r="H30" s="1">
        <v>25.261125</v>
      </c>
      <c r="I30" s="1">
        <v>51.565055999999998</v>
      </c>
      <c r="J30" t="s">
        <v>539</v>
      </c>
      <c r="K30" s="12">
        <f t="shared" si="0"/>
        <v>4889.7677469317614</v>
      </c>
      <c r="L30" s="12">
        <f t="shared" si="1"/>
        <v>458.52002623613146</v>
      </c>
      <c r="M30" s="18">
        <f t="shared" si="2"/>
        <v>7.6420004372688579</v>
      </c>
      <c r="N30">
        <f>IFERROR(IF(MATCH(A30,routes!B$2:B$398,0),1,0),0)</f>
        <v>1</v>
      </c>
    </row>
    <row r="31" spans="1:16384" x14ac:dyDescent="0.25">
      <c r="A31" s="1" t="s">
        <v>4400</v>
      </c>
      <c r="B31" s="1" t="s">
        <v>4402</v>
      </c>
      <c r="C31" s="1" t="s">
        <v>1056</v>
      </c>
      <c r="D31" s="1"/>
      <c r="E31" s="1" t="s">
        <v>239</v>
      </c>
      <c r="F31" s="1" t="s">
        <v>4401</v>
      </c>
      <c r="G31" s="1">
        <v>0</v>
      </c>
      <c r="H31" s="1">
        <v>24.550560000000001</v>
      </c>
      <c r="I31" s="1">
        <v>55.103174000000003</v>
      </c>
      <c r="J31" t="s">
        <v>539</v>
      </c>
      <c r="K31" s="12">
        <f t="shared" ref="K31" si="6">ACOS(COS(RADIANS(90-H31)) * COS(RADIANS(90-52.056283)) + SIN(RADIANS(90-H31)) * SIN(RADIANS(90-52.056283)) * COS(RADIANS(I31-5.1110978))) * 6371</f>
        <v>5180.384014769641</v>
      </c>
      <c r="L31" s="12">
        <f t="shared" ref="L31" si="7">38+K31*0.086</f>
        <v>483.51302527018908</v>
      </c>
      <c r="M31" s="18">
        <f t="shared" ref="M31" si="8">L31/60</f>
        <v>8.0585504211698176</v>
      </c>
      <c r="N31">
        <f>IFERROR(IF(MATCH(A31,routes!B$2:B$398,0),1,0),0)</f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  <c r="AML31" s="1"/>
      <c r="AMM31" s="1"/>
      <c r="AMN31" s="1"/>
      <c r="AMO31" s="1"/>
      <c r="AMP31" s="1"/>
      <c r="AMQ31" s="1"/>
      <c r="AMR31" s="1"/>
      <c r="AMS31" s="1"/>
      <c r="AMT31" s="1"/>
      <c r="AMU31" s="1"/>
      <c r="AMV31" s="1"/>
      <c r="AMW31" s="1"/>
      <c r="AMX31" s="1"/>
      <c r="AMY31" s="1"/>
      <c r="AMZ31" s="1"/>
      <c r="ANA31" s="1"/>
      <c r="ANB31" s="1"/>
      <c r="ANC31" s="1"/>
      <c r="AND31" s="1"/>
      <c r="ANE31" s="1"/>
      <c r="ANF31" s="1"/>
      <c r="ANG31" s="1"/>
      <c r="ANH31" s="1"/>
      <c r="ANI31" s="1"/>
      <c r="ANJ31" s="1"/>
      <c r="ANK31" s="1"/>
      <c r="ANL31" s="1"/>
      <c r="ANM31" s="1"/>
      <c r="ANN31" s="1"/>
      <c r="ANO31" s="1"/>
      <c r="ANP31" s="1"/>
      <c r="ANQ31" s="1"/>
      <c r="ANR31" s="1"/>
      <c r="ANS31" s="1"/>
      <c r="ANT31" s="1"/>
      <c r="ANU31" s="1"/>
      <c r="ANV31" s="1"/>
      <c r="ANW31" s="1"/>
      <c r="ANX31" s="1"/>
      <c r="ANY31" s="1"/>
      <c r="ANZ31" s="1"/>
      <c r="AOA31" s="1"/>
      <c r="AOB31" s="1"/>
      <c r="AOC31" s="1"/>
      <c r="AOD31" s="1"/>
      <c r="AOE31" s="1"/>
      <c r="AOF31" s="1"/>
      <c r="AOG31" s="1"/>
      <c r="AOH31" s="1"/>
      <c r="AOI31" s="1"/>
      <c r="AOJ31" s="1"/>
      <c r="AOK31" s="1"/>
      <c r="AOL31" s="1"/>
      <c r="AOM31" s="1"/>
      <c r="AON31" s="1"/>
      <c r="AOO31" s="1"/>
      <c r="AOP31" s="1"/>
      <c r="AOQ31" s="1"/>
      <c r="AOR31" s="1"/>
      <c r="AOS31" s="1"/>
      <c r="AOT31" s="1"/>
      <c r="AOU31" s="1"/>
      <c r="AOV31" s="1"/>
      <c r="AOW31" s="1"/>
      <c r="AOX31" s="1"/>
      <c r="AOY31" s="1"/>
      <c r="AOZ31" s="1"/>
      <c r="APA31" s="1"/>
      <c r="APB31" s="1"/>
      <c r="APC31" s="1"/>
      <c r="APD31" s="1"/>
      <c r="APE31" s="1"/>
      <c r="APF31" s="1"/>
      <c r="APG31" s="1"/>
      <c r="APH31" s="1"/>
      <c r="API31" s="1"/>
      <c r="APJ31" s="1"/>
      <c r="APK31" s="1"/>
      <c r="APL31" s="1"/>
      <c r="APM31" s="1"/>
      <c r="APN31" s="1"/>
      <c r="APO31" s="1"/>
      <c r="APP31" s="1"/>
      <c r="APQ31" s="1"/>
      <c r="APR31" s="1"/>
      <c r="APS31" s="1"/>
      <c r="APT31" s="1"/>
      <c r="APU31" s="1"/>
      <c r="APV31" s="1"/>
      <c r="APW31" s="1"/>
      <c r="APX31" s="1"/>
      <c r="APY31" s="1"/>
      <c r="APZ31" s="1"/>
      <c r="AQA31" s="1"/>
      <c r="AQB31" s="1"/>
      <c r="AQC31" s="1"/>
      <c r="AQD31" s="1"/>
      <c r="AQE31" s="1"/>
      <c r="AQF31" s="1"/>
      <c r="AQG31" s="1"/>
      <c r="AQH31" s="1"/>
      <c r="AQI31" s="1"/>
      <c r="AQJ31" s="1"/>
      <c r="AQK31" s="1"/>
      <c r="AQL31" s="1"/>
      <c r="AQM31" s="1"/>
      <c r="AQN31" s="1"/>
      <c r="AQO31" s="1"/>
      <c r="AQP31" s="1"/>
      <c r="AQQ31" s="1"/>
      <c r="AQR31" s="1"/>
      <c r="AQS31" s="1"/>
      <c r="AQT31" s="1"/>
      <c r="AQU31" s="1"/>
      <c r="AQV31" s="1"/>
      <c r="AQW31" s="1"/>
      <c r="AQX31" s="1"/>
      <c r="AQY31" s="1"/>
      <c r="AQZ31" s="1"/>
      <c r="ARA31" s="1"/>
      <c r="ARB31" s="1"/>
      <c r="ARC31" s="1"/>
      <c r="ARD31" s="1"/>
      <c r="ARE31" s="1"/>
      <c r="ARF31" s="1"/>
      <c r="ARG31" s="1"/>
      <c r="ARH31" s="1"/>
      <c r="ARI31" s="1"/>
      <c r="ARJ31" s="1"/>
      <c r="ARK31" s="1"/>
      <c r="ARL31" s="1"/>
      <c r="ARM31" s="1"/>
      <c r="ARN31" s="1"/>
      <c r="ARO31" s="1"/>
      <c r="ARP31" s="1"/>
      <c r="ARQ31" s="1"/>
      <c r="ARR31" s="1"/>
      <c r="ARS31" s="1"/>
      <c r="ART31" s="1"/>
      <c r="ARU31" s="1"/>
      <c r="ARV31" s="1"/>
      <c r="ARW31" s="1"/>
      <c r="ARX31" s="1"/>
      <c r="ARY31" s="1"/>
      <c r="ARZ31" s="1"/>
      <c r="ASA31" s="1"/>
      <c r="ASB31" s="1"/>
      <c r="ASC31" s="1"/>
      <c r="ASD31" s="1"/>
      <c r="ASE31" s="1"/>
      <c r="ASF31" s="1"/>
      <c r="ASG31" s="1"/>
      <c r="ASH31" s="1"/>
      <c r="ASI31" s="1"/>
      <c r="ASJ31" s="1"/>
      <c r="ASK31" s="1"/>
      <c r="ASL31" s="1"/>
      <c r="ASM31" s="1"/>
      <c r="ASN31" s="1"/>
      <c r="ASO31" s="1"/>
      <c r="ASP31" s="1"/>
      <c r="ASQ31" s="1"/>
      <c r="ASR31" s="1"/>
      <c r="ASS31" s="1"/>
      <c r="AST31" s="1"/>
      <c r="ASU31" s="1"/>
      <c r="ASV31" s="1"/>
      <c r="ASW31" s="1"/>
      <c r="ASX31" s="1"/>
      <c r="ASY31" s="1"/>
      <c r="ASZ31" s="1"/>
      <c r="ATA31" s="1"/>
      <c r="ATB31" s="1"/>
      <c r="ATC31" s="1"/>
      <c r="ATD31" s="1"/>
      <c r="ATE31" s="1"/>
      <c r="ATF31" s="1"/>
      <c r="ATG31" s="1"/>
      <c r="ATH31" s="1"/>
      <c r="ATI31" s="1"/>
      <c r="ATJ31" s="1"/>
      <c r="ATK31" s="1"/>
      <c r="ATL31" s="1"/>
      <c r="ATM31" s="1"/>
      <c r="ATN31" s="1"/>
      <c r="ATO31" s="1"/>
      <c r="ATP31" s="1"/>
      <c r="ATQ31" s="1"/>
      <c r="ATR31" s="1"/>
      <c r="ATS31" s="1"/>
      <c r="ATT31" s="1"/>
      <c r="ATU31" s="1"/>
      <c r="ATV31" s="1"/>
      <c r="ATW31" s="1"/>
      <c r="ATX31" s="1"/>
      <c r="ATY31" s="1"/>
      <c r="ATZ31" s="1"/>
      <c r="AUA31" s="1"/>
      <c r="AUB31" s="1"/>
      <c r="AUC31" s="1"/>
      <c r="AUD31" s="1"/>
      <c r="AUE31" s="1"/>
      <c r="AUF31" s="1"/>
      <c r="AUG31" s="1"/>
      <c r="AUH31" s="1"/>
      <c r="AUI31" s="1"/>
      <c r="AUJ31" s="1"/>
      <c r="AUK31" s="1"/>
      <c r="AUL31" s="1"/>
      <c r="AUM31" s="1"/>
      <c r="AUN31" s="1"/>
      <c r="AUO31" s="1"/>
      <c r="AUP31" s="1"/>
      <c r="AUQ31" s="1"/>
      <c r="AUR31" s="1"/>
      <c r="AUS31" s="1"/>
      <c r="AUT31" s="1"/>
      <c r="AUU31" s="1"/>
      <c r="AUV31" s="1"/>
      <c r="AUW31" s="1"/>
      <c r="AUX31" s="1"/>
      <c r="AUY31" s="1"/>
      <c r="AUZ31" s="1"/>
      <c r="AVA31" s="1"/>
      <c r="AVB31" s="1"/>
      <c r="AVC31" s="1"/>
      <c r="AVD31" s="1"/>
      <c r="AVE31" s="1"/>
      <c r="AVF31" s="1"/>
      <c r="AVG31" s="1"/>
      <c r="AVH31" s="1"/>
      <c r="AVI31" s="1"/>
      <c r="AVJ31" s="1"/>
      <c r="AVK31" s="1"/>
      <c r="AVL31" s="1"/>
      <c r="AVM31" s="1"/>
      <c r="AVN31" s="1"/>
      <c r="AVO31" s="1"/>
      <c r="AVP31" s="1"/>
      <c r="AVQ31" s="1"/>
      <c r="AVR31" s="1"/>
      <c r="AVS31" s="1"/>
      <c r="AVT31" s="1"/>
      <c r="AVU31" s="1"/>
      <c r="AVV31" s="1"/>
      <c r="AVW31" s="1"/>
      <c r="AVX31" s="1"/>
      <c r="AVY31" s="1"/>
      <c r="AVZ31" s="1"/>
      <c r="AWA31" s="1"/>
      <c r="AWB31" s="1"/>
      <c r="AWC31" s="1"/>
      <c r="AWD31" s="1"/>
      <c r="AWE31" s="1"/>
      <c r="AWF31" s="1"/>
      <c r="AWG31" s="1"/>
      <c r="AWH31" s="1"/>
      <c r="AWI31" s="1"/>
      <c r="AWJ31" s="1"/>
      <c r="AWK31" s="1"/>
      <c r="AWL31" s="1"/>
      <c r="AWM31" s="1"/>
      <c r="AWN31" s="1"/>
      <c r="AWO31" s="1"/>
      <c r="AWP31" s="1"/>
      <c r="AWQ31" s="1"/>
      <c r="AWR31" s="1"/>
      <c r="AWS31" s="1"/>
      <c r="AWT31" s="1"/>
      <c r="AWU31" s="1"/>
      <c r="AWV31" s="1"/>
      <c r="AWW31" s="1"/>
      <c r="AWX31" s="1"/>
      <c r="AWY31" s="1"/>
      <c r="AWZ31" s="1"/>
      <c r="AXA31" s="1"/>
      <c r="AXB31" s="1"/>
      <c r="AXC31" s="1"/>
      <c r="AXD31" s="1"/>
      <c r="AXE31" s="1"/>
      <c r="AXF31" s="1"/>
      <c r="AXG31" s="1"/>
      <c r="AXH31" s="1"/>
      <c r="AXI31" s="1"/>
      <c r="AXJ31" s="1"/>
      <c r="AXK31" s="1"/>
      <c r="AXL31" s="1"/>
      <c r="AXM31" s="1"/>
      <c r="AXN31" s="1"/>
      <c r="AXO31" s="1"/>
      <c r="AXP31" s="1"/>
      <c r="AXQ31" s="1"/>
      <c r="AXR31" s="1"/>
      <c r="AXS31" s="1"/>
      <c r="AXT31" s="1"/>
      <c r="AXU31" s="1"/>
      <c r="AXV31" s="1"/>
      <c r="AXW31" s="1"/>
      <c r="AXX31" s="1"/>
      <c r="AXY31" s="1"/>
      <c r="AXZ31" s="1"/>
      <c r="AYA31" s="1"/>
      <c r="AYB31" s="1"/>
      <c r="AYC31" s="1"/>
      <c r="AYD31" s="1"/>
      <c r="AYE31" s="1"/>
      <c r="AYF31" s="1"/>
      <c r="AYG31" s="1"/>
      <c r="AYH31" s="1"/>
      <c r="AYI31" s="1"/>
      <c r="AYJ31" s="1"/>
      <c r="AYK31" s="1"/>
      <c r="AYL31" s="1"/>
      <c r="AYM31" s="1"/>
      <c r="AYN31" s="1"/>
      <c r="AYO31" s="1"/>
      <c r="AYP31" s="1"/>
      <c r="AYQ31" s="1"/>
      <c r="AYR31" s="1"/>
      <c r="AYS31" s="1"/>
      <c r="AYT31" s="1"/>
      <c r="AYU31" s="1"/>
      <c r="AYV31" s="1"/>
      <c r="AYW31" s="1"/>
      <c r="AYX31" s="1"/>
      <c r="AYY31" s="1"/>
      <c r="AYZ31" s="1"/>
      <c r="AZA31" s="1"/>
      <c r="AZB31" s="1"/>
      <c r="AZC31" s="1"/>
      <c r="AZD31" s="1"/>
      <c r="AZE31" s="1"/>
      <c r="AZF31" s="1"/>
      <c r="AZG31" s="1"/>
      <c r="AZH31" s="1"/>
      <c r="AZI31" s="1"/>
      <c r="AZJ31" s="1"/>
      <c r="AZK31" s="1"/>
      <c r="AZL31" s="1"/>
      <c r="AZM31" s="1"/>
      <c r="AZN31" s="1"/>
      <c r="AZO31" s="1"/>
      <c r="AZP31" s="1"/>
      <c r="AZQ31" s="1"/>
      <c r="AZR31" s="1"/>
      <c r="AZS31" s="1"/>
      <c r="AZT31" s="1"/>
      <c r="AZU31" s="1"/>
      <c r="AZV31" s="1"/>
      <c r="AZW31" s="1"/>
      <c r="AZX31" s="1"/>
      <c r="AZY31" s="1"/>
      <c r="AZZ31" s="1"/>
      <c r="BAA31" s="1"/>
      <c r="BAB31" s="1"/>
      <c r="BAC31" s="1"/>
      <c r="BAD31" s="1"/>
      <c r="BAE31" s="1"/>
      <c r="BAF31" s="1"/>
      <c r="BAG31" s="1"/>
      <c r="BAH31" s="1"/>
      <c r="BAI31" s="1"/>
      <c r="BAJ31" s="1"/>
      <c r="BAK31" s="1"/>
      <c r="BAL31" s="1"/>
      <c r="BAM31" s="1"/>
      <c r="BAN31" s="1"/>
      <c r="BAO31" s="1"/>
      <c r="BAP31" s="1"/>
      <c r="BAQ31" s="1"/>
      <c r="BAR31" s="1"/>
      <c r="BAS31" s="1"/>
      <c r="BAT31" s="1"/>
      <c r="BAU31" s="1"/>
      <c r="BAV31" s="1"/>
      <c r="BAW31" s="1"/>
      <c r="BAX31" s="1"/>
      <c r="BAY31" s="1"/>
      <c r="BAZ31" s="1"/>
      <c r="BBA31" s="1"/>
      <c r="BBB31" s="1"/>
      <c r="BBC31" s="1"/>
      <c r="BBD31" s="1"/>
      <c r="BBE31" s="1"/>
      <c r="BBF31" s="1"/>
      <c r="BBG31" s="1"/>
      <c r="BBH31" s="1"/>
      <c r="BBI31" s="1"/>
      <c r="BBJ31" s="1"/>
      <c r="BBK31" s="1"/>
      <c r="BBL31" s="1"/>
      <c r="BBM31" s="1"/>
      <c r="BBN31" s="1"/>
      <c r="BBO31" s="1"/>
      <c r="BBP31" s="1"/>
      <c r="BBQ31" s="1"/>
      <c r="BBR31" s="1"/>
      <c r="BBS31" s="1"/>
      <c r="BBT31" s="1"/>
      <c r="BBU31" s="1"/>
      <c r="BBV31" s="1"/>
      <c r="BBW31" s="1"/>
      <c r="BBX31" s="1"/>
      <c r="BBY31" s="1"/>
      <c r="BBZ31" s="1"/>
      <c r="BCA31" s="1"/>
      <c r="BCB31" s="1"/>
      <c r="BCC31" s="1"/>
      <c r="BCD31" s="1"/>
      <c r="BCE31" s="1"/>
      <c r="BCF31" s="1"/>
      <c r="BCG31" s="1"/>
      <c r="BCH31" s="1"/>
      <c r="BCI31" s="1"/>
      <c r="BCJ31" s="1"/>
      <c r="BCK31" s="1"/>
      <c r="BCL31" s="1"/>
      <c r="BCM31" s="1"/>
      <c r="BCN31" s="1"/>
      <c r="BCO31" s="1"/>
      <c r="BCP31" s="1"/>
      <c r="BCQ31" s="1"/>
      <c r="BCR31" s="1"/>
      <c r="BCS31" s="1"/>
      <c r="BCT31" s="1"/>
      <c r="BCU31" s="1"/>
      <c r="BCV31" s="1"/>
      <c r="BCW31" s="1"/>
      <c r="BCX31" s="1"/>
      <c r="BCY31" s="1"/>
      <c r="BCZ31" s="1"/>
      <c r="BDA31" s="1"/>
      <c r="BDB31" s="1"/>
      <c r="BDC31" s="1"/>
      <c r="BDD31" s="1"/>
      <c r="BDE31" s="1"/>
      <c r="BDF31" s="1"/>
      <c r="BDG31" s="1"/>
      <c r="BDH31" s="1"/>
      <c r="BDI31" s="1"/>
      <c r="BDJ31" s="1"/>
      <c r="BDK31" s="1"/>
      <c r="BDL31" s="1"/>
      <c r="BDM31" s="1"/>
      <c r="BDN31" s="1"/>
      <c r="BDO31" s="1"/>
      <c r="BDP31" s="1"/>
      <c r="BDQ31" s="1"/>
      <c r="BDR31" s="1"/>
      <c r="BDS31" s="1"/>
      <c r="BDT31" s="1"/>
      <c r="BDU31" s="1"/>
      <c r="BDV31" s="1"/>
      <c r="BDW31" s="1"/>
      <c r="BDX31" s="1"/>
      <c r="BDY31" s="1"/>
      <c r="BDZ31" s="1"/>
      <c r="BEA31" s="1"/>
      <c r="BEB31" s="1"/>
      <c r="BEC31" s="1"/>
      <c r="BED31" s="1"/>
      <c r="BEE31" s="1"/>
      <c r="BEF31" s="1"/>
      <c r="BEG31" s="1"/>
      <c r="BEH31" s="1"/>
      <c r="BEI31" s="1"/>
      <c r="BEJ31" s="1"/>
      <c r="BEK31" s="1"/>
      <c r="BEL31" s="1"/>
      <c r="BEM31" s="1"/>
      <c r="BEN31" s="1"/>
      <c r="BEO31" s="1"/>
      <c r="BEP31" s="1"/>
      <c r="BEQ31" s="1"/>
      <c r="BER31" s="1"/>
      <c r="BES31" s="1"/>
      <c r="BET31" s="1"/>
      <c r="BEU31" s="1"/>
      <c r="BEV31" s="1"/>
      <c r="BEW31" s="1"/>
      <c r="BEX31" s="1"/>
      <c r="BEY31" s="1"/>
      <c r="BEZ31" s="1"/>
      <c r="BFA31" s="1"/>
      <c r="BFB31" s="1"/>
      <c r="BFC31" s="1"/>
      <c r="BFD31" s="1"/>
      <c r="BFE31" s="1"/>
      <c r="BFF31" s="1"/>
      <c r="BFG31" s="1"/>
      <c r="BFH31" s="1"/>
      <c r="BFI31" s="1"/>
      <c r="BFJ31" s="1"/>
      <c r="BFK31" s="1"/>
      <c r="BFL31" s="1"/>
      <c r="BFM31" s="1"/>
      <c r="BFN31" s="1"/>
      <c r="BFO31" s="1"/>
      <c r="BFP31" s="1"/>
      <c r="BFQ31" s="1"/>
      <c r="BFR31" s="1"/>
      <c r="BFS31" s="1"/>
      <c r="BFT31" s="1"/>
      <c r="BFU31" s="1"/>
      <c r="BFV31" s="1"/>
      <c r="BFW31" s="1"/>
      <c r="BFX31" s="1"/>
      <c r="BFY31" s="1"/>
      <c r="BFZ31" s="1"/>
      <c r="BGA31" s="1"/>
      <c r="BGB31" s="1"/>
      <c r="BGC31" s="1"/>
      <c r="BGD31" s="1"/>
      <c r="BGE31" s="1"/>
      <c r="BGF31" s="1"/>
      <c r="BGG31" s="1"/>
      <c r="BGH31" s="1"/>
      <c r="BGI31" s="1"/>
      <c r="BGJ31" s="1"/>
      <c r="BGK31" s="1"/>
      <c r="BGL31" s="1"/>
      <c r="BGM31" s="1"/>
      <c r="BGN31" s="1"/>
      <c r="BGO31" s="1"/>
      <c r="BGP31" s="1"/>
      <c r="BGQ31" s="1"/>
      <c r="BGR31" s="1"/>
      <c r="BGS31" s="1"/>
      <c r="BGT31" s="1"/>
      <c r="BGU31" s="1"/>
      <c r="BGV31" s="1"/>
      <c r="BGW31" s="1"/>
      <c r="BGX31" s="1"/>
      <c r="BGY31" s="1"/>
      <c r="BGZ31" s="1"/>
      <c r="BHA31" s="1"/>
      <c r="BHB31" s="1"/>
      <c r="BHC31" s="1"/>
      <c r="BHD31" s="1"/>
      <c r="BHE31" s="1"/>
      <c r="BHF31" s="1"/>
      <c r="BHG31" s="1"/>
      <c r="BHH31" s="1"/>
      <c r="BHI31" s="1"/>
      <c r="BHJ31" s="1"/>
      <c r="BHK31" s="1"/>
      <c r="BHL31" s="1"/>
      <c r="BHM31" s="1"/>
      <c r="BHN31" s="1"/>
      <c r="BHO31" s="1"/>
      <c r="BHP31" s="1"/>
      <c r="BHQ31" s="1"/>
      <c r="BHR31" s="1"/>
      <c r="BHS31" s="1"/>
      <c r="BHT31" s="1"/>
      <c r="BHU31" s="1"/>
      <c r="BHV31" s="1"/>
      <c r="BHW31" s="1"/>
      <c r="BHX31" s="1"/>
      <c r="BHY31" s="1"/>
      <c r="BHZ31" s="1"/>
      <c r="BIA31" s="1"/>
      <c r="BIB31" s="1"/>
      <c r="BIC31" s="1"/>
      <c r="BID31" s="1"/>
      <c r="BIE31" s="1"/>
      <c r="BIF31" s="1"/>
      <c r="BIG31" s="1"/>
      <c r="BIH31" s="1"/>
      <c r="BII31" s="1"/>
      <c r="BIJ31" s="1"/>
      <c r="BIK31" s="1"/>
      <c r="BIL31" s="1"/>
      <c r="BIM31" s="1"/>
      <c r="BIN31" s="1"/>
      <c r="BIO31" s="1"/>
      <c r="BIP31" s="1"/>
      <c r="BIQ31" s="1"/>
      <c r="BIR31" s="1"/>
      <c r="BIS31" s="1"/>
      <c r="BIT31" s="1"/>
      <c r="BIU31" s="1"/>
      <c r="BIV31" s="1"/>
      <c r="BIW31" s="1"/>
      <c r="BIX31" s="1"/>
      <c r="BIY31" s="1"/>
      <c r="BIZ31" s="1"/>
      <c r="BJA31" s="1"/>
      <c r="BJB31" s="1"/>
      <c r="BJC31" s="1"/>
      <c r="BJD31" s="1"/>
      <c r="BJE31" s="1"/>
      <c r="BJF31" s="1"/>
      <c r="BJG31" s="1"/>
      <c r="BJH31" s="1"/>
      <c r="BJI31" s="1"/>
      <c r="BJJ31" s="1"/>
      <c r="BJK31" s="1"/>
      <c r="BJL31" s="1"/>
      <c r="BJM31" s="1"/>
      <c r="BJN31" s="1"/>
      <c r="BJO31" s="1"/>
      <c r="BJP31" s="1"/>
      <c r="BJQ31" s="1"/>
      <c r="BJR31" s="1"/>
      <c r="BJS31" s="1"/>
      <c r="BJT31" s="1"/>
      <c r="BJU31" s="1"/>
      <c r="BJV31" s="1"/>
      <c r="BJW31" s="1"/>
      <c r="BJX31" s="1"/>
      <c r="BJY31" s="1"/>
      <c r="BJZ31" s="1"/>
      <c r="BKA31" s="1"/>
      <c r="BKB31" s="1"/>
      <c r="BKC31" s="1"/>
      <c r="BKD31" s="1"/>
      <c r="BKE31" s="1"/>
      <c r="BKF31" s="1"/>
      <c r="BKG31" s="1"/>
      <c r="BKH31" s="1"/>
      <c r="BKI31" s="1"/>
      <c r="BKJ31" s="1"/>
      <c r="BKK31" s="1"/>
      <c r="BKL31" s="1"/>
      <c r="BKM31" s="1"/>
      <c r="BKN31" s="1"/>
      <c r="BKO31" s="1"/>
      <c r="BKP31" s="1"/>
      <c r="BKQ31" s="1"/>
      <c r="BKR31" s="1"/>
      <c r="BKS31" s="1"/>
      <c r="BKT31" s="1"/>
      <c r="BKU31" s="1"/>
      <c r="BKV31" s="1"/>
      <c r="BKW31" s="1"/>
      <c r="BKX31" s="1"/>
      <c r="BKY31" s="1"/>
      <c r="BKZ31" s="1"/>
      <c r="BLA31" s="1"/>
      <c r="BLB31" s="1"/>
      <c r="BLC31" s="1"/>
      <c r="BLD31" s="1"/>
      <c r="BLE31" s="1"/>
      <c r="BLF31" s="1"/>
      <c r="BLG31" s="1"/>
      <c r="BLH31" s="1"/>
      <c r="BLI31" s="1"/>
      <c r="BLJ31" s="1"/>
      <c r="BLK31" s="1"/>
      <c r="BLL31" s="1"/>
      <c r="BLM31" s="1"/>
      <c r="BLN31" s="1"/>
      <c r="BLO31" s="1"/>
      <c r="BLP31" s="1"/>
      <c r="BLQ31" s="1"/>
      <c r="BLR31" s="1"/>
      <c r="BLS31" s="1"/>
      <c r="BLT31" s="1"/>
      <c r="BLU31" s="1"/>
      <c r="BLV31" s="1"/>
      <c r="BLW31" s="1"/>
      <c r="BLX31" s="1"/>
      <c r="BLY31" s="1"/>
      <c r="BLZ31" s="1"/>
      <c r="BMA31" s="1"/>
      <c r="BMB31" s="1"/>
      <c r="BMC31" s="1"/>
      <c r="BMD31" s="1"/>
      <c r="BME31" s="1"/>
      <c r="BMF31" s="1"/>
      <c r="BMG31" s="1"/>
      <c r="BMH31" s="1"/>
      <c r="BMI31" s="1"/>
      <c r="BMJ31" s="1"/>
      <c r="BMK31" s="1"/>
      <c r="BML31" s="1"/>
      <c r="BMM31" s="1"/>
      <c r="BMN31" s="1"/>
      <c r="BMO31" s="1"/>
      <c r="BMP31" s="1"/>
      <c r="BMQ31" s="1"/>
      <c r="BMR31" s="1"/>
      <c r="BMS31" s="1"/>
      <c r="BMT31" s="1"/>
      <c r="BMU31" s="1"/>
      <c r="BMV31" s="1"/>
      <c r="BMW31" s="1"/>
      <c r="BMX31" s="1"/>
      <c r="BMY31" s="1"/>
      <c r="BMZ31" s="1"/>
      <c r="BNA31" s="1"/>
      <c r="BNB31" s="1"/>
      <c r="BNC31" s="1"/>
      <c r="BND31" s="1"/>
      <c r="BNE31" s="1"/>
      <c r="BNF31" s="1"/>
      <c r="BNG31" s="1"/>
      <c r="BNH31" s="1"/>
      <c r="BNI31" s="1"/>
      <c r="BNJ31" s="1"/>
      <c r="BNK31" s="1"/>
      <c r="BNL31" s="1"/>
      <c r="BNM31" s="1"/>
      <c r="BNN31" s="1"/>
      <c r="BNO31" s="1"/>
      <c r="BNP31" s="1"/>
      <c r="BNQ31" s="1"/>
      <c r="BNR31" s="1"/>
      <c r="BNS31" s="1"/>
      <c r="BNT31" s="1"/>
      <c r="BNU31" s="1"/>
      <c r="BNV31" s="1"/>
      <c r="BNW31" s="1"/>
      <c r="BNX31" s="1"/>
      <c r="BNY31" s="1"/>
      <c r="BNZ31" s="1"/>
      <c r="BOA31" s="1"/>
      <c r="BOB31" s="1"/>
      <c r="BOC31" s="1"/>
      <c r="BOD31" s="1"/>
      <c r="BOE31" s="1"/>
      <c r="BOF31" s="1"/>
      <c r="BOG31" s="1"/>
      <c r="BOH31" s="1"/>
      <c r="BOI31" s="1"/>
      <c r="BOJ31" s="1"/>
      <c r="BOK31" s="1"/>
      <c r="BOL31" s="1"/>
      <c r="BOM31" s="1"/>
      <c r="BON31" s="1"/>
      <c r="BOO31" s="1"/>
      <c r="BOP31" s="1"/>
      <c r="BOQ31" s="1"/>
      <c r="BOR31" s="1"/>
      <c r="BOS31" s="1"/>
      <c r="BOT31" s="1"/>
      <c r="BOU31" s="1"/>
      <c r="BOV31" s="1"/>
      <c r="BOW31" s="1"/>
      <c r="BOX31" s="1"/>
      <c r="BOY31" s="1"/>
      <c r="BOZ31" s="1"/>
      <c r="BPA31" s="1"/>
      <c r="BPB31" s="1"/>
      <c r="BPC31" s="1"/>
      <c r="BPD31" s="1"/>
      <c r="BPE31" s="1"/>
      <c r="BPF31" s="1"/>
      <c r="BPG31" s="1"/>
      <c r="BPH31" s="1"/>
      <c r="BPI31" s="1"/>
      <c r="BPJ31" s="1"/>
      <c r="BPK31" s="1"/>
      <c r="BPL31" s="1"/>
      <c r="BPM31" s="1"/>
      <c r="BPN31" s="1"/>
      <c r="BPO31" s="1"/>
      <c r="BPP31" s="1"/>
      <c r="BPQ31" s="1"/>
      <c r="BPR31" s="1"/>
      <c r="BPS31" s="1"/>
      <c r="BPT31" s="1"/>
      <c r="BPU31" s="1"/>
      <c r="BPV31" s="1"/>
      <c r="BPW31" s="1"/>
      <c r="BPX31" s="1"/>
      <c r="BPY31" s="1"/>
      <c r="BPZ31" s="1"/>
      <c r="BQA31" s="1"/>
      <c r="BQB31" s="1"/>
      <c r="BQC31" s="1"/>
      <c r="BQD31" s="1"/>
      <c r="BQE31" s="1"/>
      <c r="BQF31" s="1"/>
      <c r="BQG31" s="1"/>
      <c r="BQH31" s="1"/>
      <c r="BQI31" s="1"/>
      <c r="BQJ31" s="1"/>
      <c r="BQK31" s="1"/>
      <c r="BQL31" s="1"/>
      <c r="BQM31" s="1"/>
      <c r="BQN31" s="1"/>
      <c r="BQO31" s="1"/>
      <c r="BQP31" s="1"/>
      <c r="BQQ31" s="1"/>
      <c r="BQR31" s="1"/>
      <c r="BQS31" s="1"/>
      <c r="BQT31" s="1"/>
      <c r="BQU31" s="1"/>
      <c r="BQV31" s="1"/>
      <c r="BQW31" s="1"/>
      <c r="BQX31" s="1"/>
      <c r="BQY31" s="1"/>
      <c r="BQZ31" s="1"/>
      <c r="BRA31" s="1"/>
      <c r="BRB31" s="1"/>
      <c r="BRC31" s="1"/>
      <c r="BRD31" s="1"/>
      <c r="BRE31" s="1"/>
      <c r="BRF31" s="1"/>
      <c r="BRG31" s="1"/>
      <c r="BRH31" s="1"/>
      <c r="BRI31" s="1"/>
      <c r="BRJ31" s="1"/>
      <c r="BRK31" s="1"/>
      <c r="BRL31" s="1"/>
      <c r="BRM31" s="1"/>
      <c r="BRN31" s="1"/>
      <c r="BRO31" s="1"/>
      <c r="BRP31" s="1"/>
      <c r="BRQ31" s="1"/>
      <c r="BRR31" s="1"/>
      <c r="BRS31" s="1"/>
      <c r="BRT31" s="1"/>
      <c r="BRU31" s="1"/>
      <c r="BRV31" s="1"/>
      <c r="BRW31" s="1"/>
      <c r="BRX31" s="1"/>
      <c r="BRY31" s="1"/>
      <c r="BRZ31" s="1"/>
      <c r="BSA31" s="1"/>
      <c r="BSB31" s="1"/>
      <c r="BSC31" s="1"/>
      <c r="BSD31" s="1"/>
      <c r="BSE31" s="1"/>
      <c r="BSF31" s="1"/>
      <c r="BSG31" s="1"/>
      <c r="BSH31" s="1"/>
      <c r="BSI31" s="1"/>
      <c r="BSJ31" s="1"/>
      <c r="BSK31" s="1"/>
      <c r="BSL31" s="1"/>
      <c r="BSM31" s="1"/>
      <c r="BSN31" s="1"/>
      <c r="BSO31" s="1"/>
      <c r="BSP31" s="1"/>
      <c r="BSQ31" s="1"/>
      <c r="BSR31" s="1"/>
      <c r="BSS31" s="1"/>
      <c r="BST31" s="1"/>
      <c r="BSU31" s="1"/>
      <c r="BSV31" s="1"/>
      <c r="BSW31" s="1"/>
      <c r="BSX31" s="1"/>
      <c r="BSY31" s="1"/>
      <c r="BSZ31" s="1"/>
      <c r="BTA31" s="1"/>
      <c r="BTB31" s="1"/>
      <c r="BTC31" s="1"/>
      <c r="BTD31" s="1"/>
      <c r="BTE31" s="1"/>
      <c r="BTF31" s="1"/>
      <c r="BTG31" s="1"/>
      <c r="BTH31" s="1"/>
      <c r="BTI31" s="1"/>
      <c r="BTJ31" s="1"/>
      <c r="BTK31" s="1"/>
      <c r="BTL31" s="1"/>
      <c r="BTM31" s="1"/>
      <c r="BTN31" s="1"/>
      <c r="BTO31" s="1"/>
      <c r="BTP31" s="1"/>
      <c r="BTQ31" s="1"/>
      <c r="BTR31" s="1"/>
      <c r="BTS31" s="1"/>
      <c r="BTT31" s="1"/>
      <c r="BTU31" s="1"/>
      <c r="BTV31" s="1"/>
      <c r="BTW31" s="1"/>
      <c r="BTX31" s="1"/>
      <c r="BTY31" s="1"/>
      <c r="BTZ31" s="1"/>
      <c r="BUA31" s="1"/>
      <c r="BUB31" s="1"/>
      <c r="BUC31" s="1"/>
      <c r="BUD31" s="1"/>
      <c r="BUE31" s="1"/>
      <c r="BUF31" s="1"/>
      <c r="BUG31" s="1"/>
      <c r="BUH31" s="1"/>
      <c r="BUI31" s="1"/>
      <c r="BUJ31" s="1"/>
      <c r="BUK31" s="1"/>
      <c r="BUL31" s="1"/>
      <c r="BUM31" s="1"/>
      <c r="BUN31" s="1"/>
      <c r="BUO31" s="1"/>
      <c r="BUP31" s="1"/>
      <c r="BUQ31" s="1"/>
      <c r="BUR31" s="1"/>
      <c r="BUS31" s="1"/>
      <c r="BUT31" s="1"/>
      <c r="BUU31" s="1"/>
      <c r="BUV31" s="1"/>
      <c r="BUW31" s="1"/>
      <c r="BUX31" s="1"/>
      <c r="BUY31" s="1"/>
      <c r="BUZ31" s="1"/>
      <c r="BVA31" s="1"/>
      <c r="BVB31" s="1"/>
      <c r="BVC31" s="1"/>
      <c r="BVD31" s="1"/>
      <c r="BVE31" s="1"/>
      <c r="BVF31" s="1"/>
      <c r="BVG31" s="1"/>
      <c r="BVH31" s="1"/>
      <c r="BVI31" s="1"/>
      <c r="BVJ31" s="1"/>
      <c r="BVK31" s="1"/>
      <c r="BVL31" s="1"/>
      <c r="BVM31" s="1"/>
      <c r="BVN31" s="1"/>
      <c r="BVO31" s="1"/>
      <c r="BVP31" s="1"/>
      <c r="BVQ31" s="1"/>
      <c r="BVR31" s="1"/>
      <c r="BVS31" s="1"/>
      <c r="BVT31" s="1"/>
      <c r="BVU31" s="1"/>
      <c r="BVV31" s="1"/>
      <c r="BVW31" s="1"/>
      <c r="BVX31" s="1"/>
      <c r="BVY31" s="1"/>
      <c r="BVZ31" s="1"/>
      <c r="BWA31" s="1"/>
      <c r="BWB31" s="1"/>
      <c r="BWC31" s="1"/>
      <c r="BWD31" s="1"/>
      <c r="BWE31" s="1"/>
      <c r="BWF31" s="1"/>
      <c r="BWG31" s="1"/>
      <c r="BWH31" s="1"/>
      <c r="BWI31" s="1"/>
      <c r="BWJ31" s="1"/>
      <c r="BWK31" s="1"/>
      <c r="BWL31" s="1"/>
      <c r="BWM31" s="1"/>
      <c r="BWN31" s="1"/>
      <c r="BWO31" s="1"/>
      <c r="BWP31" s="1"/>
      <c r="BWQ31" s="1"/>
      <c r="BWR31" s="1"/>
      <c r="BWS31" s="1"/>
      <c r="BWT31" s="1"/>
      <c r="BWU31" s="1"/>
      <c r="BWV31" s="1"/>
      <c r="BWW31" s="1"/>
      <c r="BWX31" s="1"/>
      <c r="BWY31" s="1"/>
      <c r="BWZ31" s="1"/>
      <c r="BXA31" s="1"/>
      <c r="BXB31" s="1"/>
      <c r="BXC31" s="1"/>
      <c r="BXD31" s="1"/>
      <c r="BXE31" s="1"/>
      <c r="BXF31" s="1"/>
      <c r="BXG31" s="1"/>
      <c r="BXH31" s="1"/>
      <c r="BXI31" s="1"/>
      <c r="BXJ31" s="1"/>
      <c r="BXK31" s="1"/>
      <c r="BXL31" s="1"/>
      <c r="BXM31" s="1"/>
      <c r="BXN31" s="1"/>
      <c r="BXO31" s="1"/>
      <c r="BXP31" s="1"/>
      <c r="BXQ31" s="1"/>
      <c r="BXR31" s="1"/>
      <c r="BXS31" s="1"/>
      <c r="BXT31" s="1"/>
      <c r="BXU31" s="1"/>
      <c r="BXV31" s="1"/>
      <c r="BXW31" s="1"/>
      <c r="BXX31" s="1"/>
      <c r="BXY31" s="1"/>
      <c r="BXZ31" s="1"/>
      <c r="BYA31" s="1"/>
      <c r="BYB31" s="1"/>
      <c r="BYC31" s="1"/>
      <c r="BYD31" s="1"/>
      <c r="BYE31" s="1"/>
      <c r="BYF31" s="1"/>
      <c r="BYG31" s="1"/>
      <c r="BYH31" s="1"/>
      <c r="BYI31" s="1"/>
      <c r="BYJ31" s="1"/>
      <c r="BYK31" s="1"/>
      <c r="BYL31" s="1"/>
      <c r="BYM31" s="1"/>
      <c r="BYN31" s="1"/>
      <c r="BYO31" s="1"/>
      <c r="BYP31" s="1"/>
      <c r="BYQ31" s="1"/>
      <c r="BYR31" s="1"/>
      <c r="BYS31" s="1"/>
      <c r="BYT31" s="1"/>
      <c r="BYU31" s="1"/>
      <c r="BYV31" s="1"/>
      <c r="BYW31" s="1"/>
      <c r="BYX31" s="1"/>
      <c r="BYY31" s="1"/>
      <c r="BYZ31" s="1"/>
      <c r="BZA31" s="1"/>
      <c r="BZB31" s="1"/>
      <c r="BZC31" s="1"/>
      <c r="BZD31" s="1"/>
      <c r="BZE31" s="1"/>
      <c r="BZF31" s="1"/>
      <c r="BZG31" s="1"/>
      <c r="BZH31" s="1"/>
      <c r="BZI31" s="1"/>
      <c r="BZJ31" s="1"/>
      <c r="BZK31" s="1"/>
      <c r="BZL31" s="1"/>
      <c r="BZM31" s="1"/>
      <c r="BZN31" s="1"/>
      <c r="BZO31" s="1"/>
      <c r="BZP31" s="1"/>
      <c r="BZQ31" s="1"/>
      <c r="BZR31" s="1"/>
      <c r="BZS31" s="1"/>
      <c r="BZT31" s="1"/>
      <c r="BZU31" s="1"/>
      <c r="BZV31" s="1"/>
      <c r="BZW31" s="1"/>
      <c r="BZX31" s="1"/>
      <c r="BZY31" s="1"/>
      <c r="BZZ31" s="1"/>
      <c r="CAA31" s="1"/>
      <c r="CAB31" s="1"/>
      <c r="CAC31" s="1"/>
      <c r="CAD31" s="1"/>
      <c r="CAE31" s="1"/>
      <c r="CAF31" s="1"/>
      <c r="CAG31" s="1"/>
      <c r="CAH31" s="1"/>
      <c r="CAI31" s="1"/>
      <c r="CAJ31" s="1"/>
      <c r="CAK31" s="1"/>
      <c r="CAL31" s="1"/>
      <c r="CAM31" s="1"/>
      <c r="CAN31" s="1"/>
      <c r="CAO31" s="1"/>
      <c r="CAP31" s="1"/>
      <c r="CAQ31" s="1"/>
      <c r="CAR31" s="1"/>
      <c r="CAS31" s="1"/>
      <c r="CAT31" s="1"/>
      <c r="CAU31" s="1"/>
      <c r="CAV31" s="1"/>
      <c r="CAW31" s="1"/>
      <c r="CAX31" s="1"/>
      <c r="CAY31" s="1"/>
      <c r="CAZ31" s="1"/>
      <c r="CBA31" s="1"/>
      <c r="CBB31" s="1"/>
      <c r="CBC31" s="1"/>
      <c r="CBD31" s="1"/>
      <c r="CBE31" s="1"/>
      <c r="CBF31" s="1"/>
      <c r="CBG31" s="1"/>
      <c r="CBH31" s="1"/>
      <c r="CBI31" s="1"/>
      <c r="CBJ31" s="1"/>
      <c r="CBK31" s="1"/>
      <c r="CBL31" s="1"/>
      <c r="CBM31" s="1"/>
      <c r="CBN31" s="1"/>
      <c r="CBO31" s="1"/>
      <c r="CBP31" s="1"/>
      <c r="CBQ31" s="1"/>
      <c r="CBR31" s="1"/>
      <c r="CBS31" s="1"/>
      <c r="CBT31" s="1"/>
      <c r="CBU31" s="1"/>
      <c r="CBV31" s="1"/>
      <c r="CBW31" s="1"/>
      <c r="CBX31" s="1"/>
      <c r="CBY31" s="1"/>
      <c r="CBZ31" s="1"/>
      <c r="CCA31" s="1"/>
      <c r="CCB31" s="1"/>
      <c r="CCC31" s="1"/>
      <c r="CCD31" s="1"/>
      <c r="CCE31" s="1"/>
      <c r="CCF31" s="1"/>
      <c r="CCG31" s="1"/>
      <c r="CCH31" s="1"/>
      <c r="CCI31" s="1"/>
      <c r="CCJ31" s="1"/>
      <c r="CCK31" s="1"/>
      <c r="CCL31" s="1"/>
      <c r="CCM31" s="1"/>
      <c r="CCN31" s="1"/>
      <c r="CCO31" s="1"/>
      <c r="CCP31" s="1"/>
      <c r="CCQ31" s="1"/>
      <c r="CCR31" s="1"/>
      <c r="CCS31" s="1"/>
      <c r="CCT31" s="1"/>
      <c r="CCU31" s="1"/>
      <c r="CCV31" s="1"/>
      <c r="CCW31" s="1"/>
      <c r="CCX31" s="1"/>
      <c r="CCY31" s="1"/>
      <c r="CCZ31" s="1"/>
      <c r="CDA31" s="1"/>
      <c r="CDB31" s="1"/>
      <c r="CDC31" s="1"/>
      <c r="CDD31" s="1"/>
      <c r="CDE31" s="1"/>
      <c r="CDF31" s="1"/>
      <c r="CDG31" s="1"/>
      <c r="CDH31" s="1"/>
      <c r="CDI31" s="1"/>
      <c r="CDJ31" s="1"/>
      <c r="CDK31" s="1"/>
      <c r="CDL31" s="1"/>
      <c r="CDM31" s="1"/>
      <c r="CDN31" s="1"/>
      <c r="CDO31" s="1"/>
      <c r="CDP31" s="1"/>
      <c r="CDQ31" s="1"/>
      <c r="CDR31" s="1"/>
      <c r="CDS31" s="1"/>
      <c r="CDT31" s="1"/>
      <c r="CDU31" s="1"/>
      <c r="CDV31" s="1"/>
      <c r="CDW31" s="1"/>
      <c r="CDX31" s="1"/>
      <c r="CDY31" s="1"/>
      <c r="CDZ31" s="1"/>
      <c r="CEA31" s="1"/>
      <c r="CEB31" s="1"/>
      <c r="CEC31" s="1"/>
      <c r="CED31" s="1"/>
      <c r="CEE31" s="1"/>
      <c r="CEF31" s="1"/>
      <c r="CEG31" s="1"/>
      <c r="CEH31" s="1"/>
      <c r="CEI31" s="1"/>
      <c r="CEJ31" s="1"/>
      <c r="CEK31" s="1"/>
      <c r="CEL31" s="1"/>
      <c r="CEM31" s="1"/>
      <c r="CEN31" s="1"/>
      <c r="CEO31" s="1"/>
      <c r="CEP31" s="1"/>
      <c r="CEQ31" s="1"/>
      <c r="CER31" s="1"/>
      <c r="CES31" s="1"/>
      <c r="CET31" s="1"/>
      <c r="CEU31" s="1"/>
      <c r="CEV31" s="1"/>
      <c r="CEW31" s="1"/>
      <c r="CEX31" s="1"/>
      <c r="CEY31" s="1"/>
      <c r="CEZ31" s="1"/>
      <c r="CFA31" s="1"/>
      <c r="CFB31" s="1"/>
      <c r="CFC31" s="1"/>
      <c r="CFD31" s="1"/>
      <c r="CFE31" s="1"/>
      <c r="CFF31" s="1"/>
      <c r="CFG31" s="1"/>
      <c r="CFH31" s="1"/>
      <c r="CFI31" s="1"/>
      <c r="CFJ31" s="1"/>
      <c r="CFK31" s="1"/>
      <c r="CFL31" s="1"/>
      <c r="CFM31" s="1"/>
      <c r="CFN31" s="1"/>
      <c r="CFO31" s="1"/>
      <c r="CFP31" s="1"/>
      <c r="CFQ31" s="1"/>
      <c r="CFR31" s="1"/>
      <c r="CFS31" s="1"/>
      <c r="CFT31" s="1"/>
      <c r="CFU31" s="1"/>
      <c r="CFV31" s="1"/>
      <c r="CFW31" s="1"/>
      <c r="CFX31" s="1"/>
      <c r="CFY31" s="1"/>
      <c r="CFZ31" s="1"/>
      <c r="CGA31" s="1"/>
      <c r="CGB31" s="1"/>
      <c r="CGC31" s="1"/>
      <c r="CGD31" s="1"/>
      <c r="CGE31" s="1"/>
      <c r="CGF31" s="1"/>
      <c r="CGG31" s="1"/>
      <c r="CGH31" s="1"/>
      <c r="CGI31" s="1"/>
      <c r="CGJ31" s="1"/>
      <c r="CGK31" s="1"/>
      <c r="CGL31" s="1"/>
      <c r="CGM31" s="1"/>
      <c r="CGN31" s="1"/>
      <c r="CGO31" s="1"/>
      <c r="CGP31" s="1"/>
      <c r="CGQ31" s="1"/>
      <c r="CGR31" s="1"/>
      <c r="CGS31" s="1"/>
      <c r="CGT31" s="1"/>
      <c r="CGU31" s="1"/>
      <c r="CGV31" s="1"/>
      <c r="CGW31" s="1"/>
      <c r="CGX31" s="1"/>
      <c r="CGY31" s="1"/>
      <c r="CGZ31" s="1"/>
      <c r="CHA31" s="1"/>
      <c r="CHB31" s="1"/>
      <c r="CHC31" s="1"/>
      <c r="CHD31" s="1"/>
      <c r="CHE31" s="1"/>
      <c r="CHF31" s="1"/>
      <c r="CHG31" s="1"/>
      <c r="CHH31" s="1"/>
      <c r="CHI31" s="1"/>
      <c r="CHJ31" s="1"/>
      <c r="CHK31" s="1"/>
      <c r="CHL31" s="1"/>
      <c r="CHM31" s="1"/>
      <c r="CHN31" s="1"/>
      <c r="CHO31" s="1"/>
      <c r="CHP31" s="1"/>
      <c r="CHQ31" s="1"/>
      <c r="CHR31" s="1"/>
      <c r="CHS31" s="1"/>
      <c r="CHT31" s="1"/>
      <c r="CHU31" s="1"/>
      <c r="CHV31" s="1"/>
      <c r="CHW31" s="1"/>
      <c r="CHX31" s="1"/>
      <c r="CHY31" s="1"/>
      <c r="CHZ31" s="1"/>
      <c r="CIA31" s="1"/>
      <c r="CIB31" s="1"/>
      <c r="CIC31" s="1"/>
      <c r="CID31" s="1"/>
      <c r="CIE31" s="1"/>
      <c r="CIF31" s="1"/>
      <c r="CIG31" s="1"/>
      <c r="CIH31" s="1"/>
      <c r="CII31" s="1"/>
      <c r="CIJ31" s="1"/>
      <c r="CIK31" s="1"/>
      <c r="CIL31" s="1"/>
      <c r="CIM31" s="1"/>
      <c r="CIN31" s="1"/>
      <c r="CIO31" s="1"/>
      <c r="CIP31" s="1"/>
      <c r="CIQ31" s="1"/>
      <c r="CIR31" s="1"/>
      <c r="CIS31" s="1"/>
      <c r="CIT31" s="1"/>
      <c r="CIU31" s="1"/>
      <c r="CIV31" s="1"/>
      <c r="CIW31" s="1"/>
      <c r="CIX31" s="1"/>
      <c r="CIY31" s="1"/>
      <c r="CIZ31" s="1"/>
      <c r="CJA31" s="1"/>
      <c r="CJB31" s="1"/>
      <c r="CJC31" s="1"/>
      <c r="CJD31" s="1"/>
      <c r="CJE31" s="1"/>
      <c r="CJF31" s="1"/>
      <c r="CJG31" s="1"/>
      <c r="CJH31" s="1"/>
      <c r="CJI31" s="1"/>
      <c r="CJJ31" s="1"/>
      <c r="CJK31" s="1"/>
      <c r="CJL31" s="1"/>
      <c r="CJM31" s="1"/>
      <c r="CJN31" s="1"/>
      <c r="CJO31" s="1"/>
      <c r="CJP31" s="1"/>
      <c r="CJQ31" s="1"/>
      <c r="CJR31" s="1"/>
      <c r="CJS31" s="1"/>
      <c r="CJT31" s="1"/>
      <c r="CJU31" s="1"/>
      <c r="CJV31" s="1"/>
      <c r="CJW31" s="1"/>
      <c r="CJX31" s="1"/>
      <c r="CJY31" s="1"/>
      <c r="CJZ31" s="1"/>
      <c r="CKA31" s="1"/>
      <c r="CKB31" s="1"/>
      <c r="CKC31" s="1"/>
      <c r="CKD31" s="1"/>
      <c r="CKE31" s="1"/>
      <c r="CKF31" s="1"/>
      <c r="CKG31" s="1"/>
      <c r="CKH31" s="1"/>
      <c r="CKI31" s="1"/>
      <c r="CKJ31" s="1"/>
      <c r="CKK31" s="1"/>
      <c r="CKL31" s="1"/>
      <c r="CKM31" s="1"/>
      <c r="CKN31" s="1"/>
      <c r="CKO31" s="1"/>
      <c r="CKP31" s="1"/>
      <c r="CKQ31" s="1"/>
      <c r="CKR31" s="1"/>
      <c r="CKS31" s="1"/>
      <c r="CKT31" s="1"/>
      <c r="CKU31" s="1"/>
      <c r="CKV31" s="1"/>
      <c r="CKW31" s="1"/>
      <c r="CKX31" s="1"/>
      <c r="CKY31" s="1"/>
      <c r="CKZ31" s="1"/>
      <c r="CLA31" s="1"/>
      <c r="CLB31" s="1"/>
      <c r="CLC31" s="1"/>
      <c r="CLD31" s="1"/>
      <c r="CLE31" s="1"/>
      <c r="CLF31" s="1"/>
      <c r="CLG31" s="1"/>
      <c r="CLH31" s="1"/>
      <c r="CLI31" s="1"/>
      <c r="CLJ31" s="1"/>
      <c r="CLK31" s="1"/>
      <c r="CLL31" s="1"/>
      <c r="CLM31" s="1"/>
      <c r="CLN31" s="1"/>
      <c r="CLO31" s="1"/>
      <c r="CLP31" s="1"/>
      <c r="CLQ31" s="1"/>
      <c r="CLR31" s="1"/>
      <c r="CLS31" s="1"/>
      <c r="CLT31" s="1"/>
      <c r="CLU31" s="1"/>
      <c r="CLV31" s="1"/>
      <c r="CLW31" s="1"/>
      <c r="CLX31" s="1"/>
      <c r="CLY31" s="1"/>
      <c r="CLZ31" s="1"/>
      <c r="CMA31" s="1"/>
      <c r="CMB31" s="1"/>
      <c r="CMC31" s="1"/>
      <c r="CMD31" s="1"/>
      <c r="CME31" s="1"/>
      <c r="CMF31" s="1"/>
      <c r="CMG31" s="1"/>
      <c r="CMH31" s="1"/>
      <c r="CMI31" s="1"/>
      <c r="CMJ31" s="1"/>
      <c r="CMK31" s="1"/>
      <c r="CML31" s="1"/>
      <c r="CMM31" s="1"/>
      <c r="CMN31" s="1"/>
      <c r="CMO31" s="1"/>
      <c r="CMP31" s="1"/>
      <c r="CMQ31" s="1"/>
      <c r="CMR31" s="1"/>
      <c r="CMS31" s="1"/>
      <c r="CMT31" s="1"/>
      <c r="CMU31" s="1"/>
      <c r="CMV31" s="1"/>
      <c r="CMW31" s="1"/>
      <c r="CMX31" s="1"/>
      <c r="CMY31" s="1"/>
      <c r="CMZ31" s="1"/>
      <c r="CNA31" s="1"/>
      <c r="CNB31" s="1"/>
      <c r="CNC31" s="1"/>
      <c r="CND31" s="1"/>
      <c r="CNE31" s="1"/>
      <c r="CNF31" s="1"/>
      <c r="CNG31" s="1"/>
      <c r="CNH31" s="1"/>
      <c r="CNI31" s="1"/>
      <c r="CNJ31" s="1"/>
      <c r="CNK31" s="1"/>
      <c r="CNL31" s="1"/>
      <c r="CNM31" s="1"/>
      <c r="CNN31" s="1"/>
      <c r="CNO31" s="1"/>
      <c r="CNP31" s="1"/>
      <c r="CNQ31" s="1"/>
      <c r="CNR31" s="1"/>
      <c r="CNS31" s="1"/>
      <c r="CNT31" s="1"/>
      <c r="CNU31" s="1"/>
      <c r="CNV31" s="1"/>
      <c r="CNW31" s="1"/>
      <c r="CNX31" s="1"/>
      <c r="CNY31" s="1"/>
      <c r="CNZ31" s="1"/>
      <c r="COA31" s="1"/>
      <c r="COB31" s="1"/>
      <c r="COC31" s="1"/>
      <c r="COD31" s="1"/>
      <c r="COE31" s="1"/>
      <c r="COF31" s="1"/>
      <c r="COG31" s="1"/>
      <c r="COH31" s="1"/>
      <c r="COI31" s="1"/>
      <c r="COJ31" s="1"/>
      <c r="COK31" s="1"/>
      <c r="COL31" s="1"/>
      <c r="COM31" s="1"/>
      <c r="CON31" s="1"/>
      <c r="COO31" s="1"/>
      <c r="COP31" s="1"/>
      <c r="COQ31" s="1"/>
      <c r="COR31" s="1"/>
      <c r="COS31" s="1"/>
      <c r="COT31" s="1"/>
      <c r="COU31" s="1"/>
      <c r="COV31" s="1"/>
      <c r="COW31" s="1"/>
      <c r="COX31" s="1"/>
      <c r="COY31" s="1"/>
      <c r="COZ31" s="1"/>
      <c r="CPA31" s="1"/>
      <c r="CPB31" s="1"/>
      <c r="CPC31" s="1"/>
      <c r="CPD31" s="1"/>
      <c r="CPE31" s="1"/>
      <c r="CPF31" s="1"/>
      <c r="CPG31" s="1"/>
      <c r="CPH31" s="1"/>
      <c r="CPI31" s="1"/>
      <c r="CPJ31" s="1"/>
      <c r="CPK31" s="1"/>
      <c r="CPL31" s="1"/>
      <c r="CPM31" s="1"/>
      <c r="CPN31" s="1"/>
      <c r="CPO31" s="1"/>
      <c r="CPP31" s="1"/>
      <c r="CPQ31" s="1"/>
      <c r="CPR31" s="1"/>
      <c r="CPS31" s="1"/>
      <c r="CPT31" s="1"/>
      <c r="CPU31" s="1"/>
      <c r="CPV31" s="1"/>
      <c r="CPW31" s="1"/>
      <c r="CPX31" s="1"/>
      <c r="CPY31" s="1"/>
      <c r="CPZ31" s="1"/>
      <c r="CQA31" s="1"/>
      <c r="CQB31" s="1"/>
      <c r="CQC31" s="1"/>
      <c r="CQD31" s="1"/>
      <c r="CQE31" s="1"/>
      <c r="CQF31" s="1"/>
      <c r="CQG31" s="1"/>
      <c r="CQH31" s="1"/>
      <c r="CQI31" s="1"/>
      <c r="CQJ31" s="1"/>
      <c r="CQK31" s="1"/>
      <c r="CQL31" s="1"/>
      <c r="CQM31" s="1"/>
      <c r="CQN31" s="1"/>
      <c r="CQO31" s="1"/>
      <c r="CQP31" s="1"/>
      <c r="CQQ31" s="1"/>
      <c r="CQR31" s="1"/>
      <c r="CQS31" s="1"/>
      <c r="CQT31" s="1"/>
      <c r="CQU31" s="1"/>
      <c r="CQV31" s="1"/>
      <c r="CQW31" s="1"/>
      <c r="CQX31" s="1"/>
      <c r="CQY31" s="1"/>
      <c r="CQZ31" s="1"/>
      <c r="CRA31" s="1"/>
      <c r="CRB31" s="1"/>
      <c r="CRC31" s="1"/>
      <c r="CRD31" s="1"/>
      <c r="CRE31" s="1"/>
      <c r="CRF31" s="1"/>
      <c r="CRG31" s="1"/>
      <c r="CRH31" s="1"/>
      <c r="CRI31" s="1"/>
      <c r="CRJ31" s="1"/>
      <c r="CRK31" s="1"/>
      <c r="CRL31" s="1"/>
      <c r="CRM31" s="1"/>
      <c r="CRN31" s="1"/>
      <c r="CRO31" s="1"/>
      <c r="CRP31" s="1"/>
      <c r="CRQ31" s="1"/>
      <c r="CRR31" s="1"/>
      <c r="CRS31" s="1"/>
      <c r="CRT31" s="1"/>
      <c r="CRU31" s="1"/>
      <c r="CRV31" s="1"/>
      <c r="CRW31" s="1"/>
      <c r="CRX31" s="1"/>
      <c r="CRY31" s="1"/>
      <c r="CRZ31" s="1"/>
      <c r="CSA31" s="1"/>
      <c r="CSB31" s="1"/>
      <c r="CSC31" s="1"/>
      <c r="CSD31" s="1"/>
      <c r="CSE31" s="1"/>
      <c r="CSF31" s="1"/>
      <c r="CSG31" s="1"/>
      <c r="CSH31" s="1"/>
      <c r="CSI31" s="1"/>
      <c r="CSJ31" s="1"/>
      <c r="CSK31" s="1"/>
      <c r="CSL31" s="1"/>
      <c r="CSM31" s="1"/>
      <c r="CSN31" s="1"/>
      <c r="CSO31" s="1"/>
      <c r="CSP31" s="1"/>
      <c r="CSQ31" s="1"/>
      <c r="CSR31" s="1"/>
      <c r="CSS31" s="1"/>
      <c r="CST31" s="1"/>
      <c r="CSU31" s="1"/>
      <c r="CSV31" s="1"/>
      <c r="CSW31" s="1"/>
      <c r="CSX31" s="1"/>
      <c r="CSY31" s="1"/>
      <c r="CSZ31" s="1"/>
      <c r="CTA31" s="1"/>
      <c r="CTB31" s="1"/>
      <c r="CTC31" s="1"/>
      <c r="CTD31" s="1"/>
      <c r="CTE31" s="1"/>
      <c r="CTF31" s="1"/>
      <c r="CTG31" s="1"/>
      <c r="CTH31" s="1"/>
      <c r="CTI31" s="1"/>
      <c r="CTJ31" s="1"/>
      <c r="CTK31" s="1"/>
      <c r="CTL31" s="1"/>
      <c r="CTM31" s="1"/>
      <c r="CTN31" s="1"/>
      <c r="CTO31" s="1"/>
      <c r="CTP31" s="1"/>
      <c r="CTQ31" s="1"/>
      <c r="CTR31" s="1"/>
      <c r="CTS31" s="1"/>
      <c r="CTT31" s="1"/>
      <c r="CTU31" s="1"/>
      <c r="CTV31" s="1"/>
      <c r="CTW31" s="1"/>
      <c r="CTX31" s="1"/>
      <c r="CTY31" s="1"/>
      <c r="CTZ31" s="1"/>
      <c r="CUA31" s="1"/>
      <c r="CUB31" s="1"/>
      <c r="CUC31" s="1"/>
      <c r="CUD31" s="1"/>
      <c r="CUE31" s="1"/>
      <c r="CUF31" s="1"/>
      <c r="CUG31" s="1"/>
      <c r="CUH31" s="1"/>
      <c r="CUI31" s="1"/>
      <c r="CUJ31" s="1"/>
      <c r="CUK31" s="1"/>
      <c r="CUL31" s="1"/>
      <c r="CUM31" s="1"/>
      <c r="CUN31" s="1"/>
      <c r="CUO31" s="1"/>
      <c r="CUP31" s="1"/>
      <c r="CUQ31" s="1"/>
      <c r="CUR31" s="1"/>
      <c r="CUS31" s="1"/>
      <c r="CUT31" s="1"/>
      <c r="CUU31" s="1"/>
      <c r="CUV31" s="1"/>
      <c r="CUW31" s="1"/>
      <c r="CUX31" s="1"/>
      <c r="CUY31" s="1"/>
      <c r="CUZ31" s="1"/>
      <c r="CVA31" s="1"/>
      <c r="CVB31" s="1"/>
      <c r="CVC31" s="1"/>
      <c r="CVD31" s="1"/>
      <c r="CVE31" s="1"/>
      <c r="CVF31" s="1"/>
      <c r="CVG31" s="1"/>
      <c r="CVH31" s="1"/>
      <c r="CVI31" s="1"/>
      <c r="CVJ31" s="1"/>
      <c r="CVK31" s="1"/>
      <c r="CVL31" s="1"/>
      <c r="CVM31" s="1"/>
      <c r="CVN31" s="1"/>
      <c r="CVO31" s="1"/>
      <c r="CVP31" s="1"/>
      <c r="CVQ31" s="1"/>
      <c r="CVR31" s="1"/>
      <c r="CVS31" s="1"/>
      <c r="CVT31" s="1"/>
      <c r="CVU31" s="1"/>
      <c r="CVV31" s="1"/>
      <c r="CVW31" s="1"/>
      <c r="CVX31" s="1"/>
      <c r="CVY31" s="1"/>
      <c r="CVZ31" s="1"/>
      <c r="CWA31" s="1"/>
      <c r="CWB31" s="1"/>
      <c r="CWC31" s="1"/>
      <c r="CWD31" s="1"/>
      <c r="CWE31" s="1"/>
      <c r="CWF31" s="1"/>
      <c r="CWG31" s="1"/>
      <c r="CWH31" s="1"/>
      <c r="CWI31" s="1"/>
      <c r="CWJ31" s="1"/>
      <c r="CWK31" s="1"/>
      <c r="CWL31" s="1"/>
      <c r="CWM31" s="1"/>
      <c r="CWN31" s="1"/>
      <c r="CWO31" s="1"/>
      <c r="CWP31" s="1"/>
      <c r="CWQ31" s="1"/>
      <c r="CWR31" s="1"/>
      <c r="CWS31" s="1"/>
      <c r="CWT31" s="1"/>
      <c r="CWU31" s="1"/>
      <c r="CWV31" s="1"/>
      <c r="CWW31" s="1"/>
      <c r="CWX31" s="1"/>
      <c r="CWY31" s="1"/>
      <c r="CWZ31" s="1"/>
      <c r="CXA31" s="1"/>
      <c r="CXB31" s="1"/>
      <c r="CXC31" s="1"/>
      <c r="CXD31" s="1"/>
      <c r="CXE31" s="1"/>
      <c r="CXF31" s="1"/>
      <c r="CXG31" s="1"/>
      <c r="CXH31" s="1"/>
      <c r="CXI31" s="1"/>
      <c r="CXJ31" s="1"/>
      <c r="CXK31" s="1"/>
      <c r="CXL31" s="1"/>
      <c r="CXM31" s="1"/>
      <c r="CXN31" s="1"/>
      <c r="CXO31" s="1"/>
      <c r="CXP31" s="1"/>
      <c r="CXQ31" s="1"/>
      <c r="CXR31" s="1"/>
      <c r="CXS31" s="1"/>
      <c r="CXT31" s="1"/>
      <c r="CXU31" s="1"/>
      <c r="CXV31" s="1"/>
      <c r="CXW31" s="1"/>
      <c r="CXX31" s="1"/>
      <c r="CXY31" s="1"/>
      <c r="CXZ31" s="1"/>
      <c r="CYA31" s="1"/>
      <c r="CYB31" s="1"/>
      <c r="CYC31" s="1"/>
      <c r="CYD31" s="1"/>
      <c r="CYE31" s="1"/>
      <c r="CYF31" s="1"/>
      <c r="CYG31" s="1"/>
      <c r="CYH31" s="1"/>
      <c r="CYI31" s="1"/>
      <c r="CYJ31" s="1"/>
      <c r="CYK31" s="1"/>
      <c r="CYL31" s="1"/>
      <c r="CYM31" s="1"/>
      <c r="CYN31" s="1"/>
      <c r="CYO31" s="1"/>
      <c r="CYP31" s="1"/>
      <c r="CYQ31" s="1"/>
      <c r="CYR31" s="1"/>
      <c r="CYS31" s="1"/>
      <c r="CYT31" s="1"/>
      <c r="CYU31" s="1"/>
      <c r="CYV31" s="1"/>
      <c r="CYW31" s="1"/>
      <c r="CYX31" s="1"/>
      <c r="CYY31" s="1"/>
      <c r="CYZ31" s="1"/>
      <c r="CZA31" s="1"/>
      <c r="CZB31" s="1"/>
      <c r="CZC31" s="1"/>
      <c r="CZD31" s="1"/>
      <c r="CZE31" s="1"/>
      <c r="CZF31" s="1"/>
      <c r="CZG31" s="1"/>
      <c r="CZH31" s="1"/>
      <c r="CZI31" s="1"/>
      <c r="CZJ31" s="1"/>
      <c r="CZK31" s="1"/>
      <c r="CZL31" s="1"/>
      <c r="CZM31" s="1"/>
      <c r="CZN31" s="1"/>
      <c r="CZO31" s="1"/>
      <c r="CZP31" s="1"/>
      <c r="CZQ31" s="1"/>
      <c r="CZR31" s="1"/>
      <c r="CZS31" s="1"/>
      <c r="CZT31" s="1"/>
      <c r="CZU31" s="1"/>
      <c r="CZV31" s="1"/>
      <c r="CZW31" s="1"/>
      <c r="CZX31" s="1"/>
      <c r="CZY31" s="1"/>
      <c r="CZZ31" s="1"/>
      <c r="DAA31" s="1"/>
      <c r="DAB31" s="1"/>
      <c r="DAC31" s="1"/>
      <c r="DAD31" s="1"/>
      <c r="DAE31" s="1"/>
      <c r="DAF31" s="1"/>
      <c r="DAG31" s="1"/>
      <c r="DAH31" s="1"/>
      <c r="DAI31" s="1"/>
      <c r="DAJ31" s="1"/>
      <c r="DAK31" s="1"/>
      <c r="DAL31" s="1"/>
      <c r="DAM31" s="1"/>
      <c r="DAN31" s="1"/>
      <c r="DAO31" s="1"/>
      <c r="DAP31" s="1"/>
      <c r="DAQ31" s="1"/>
      <c r="DAR31" s="1"/>
      <c r="DAS31" s="1"/>
      <c r="DAT31" s="1"/>
      <c r="DAU31" s="1"/>
      <c r="DAV31" s="1"/>
      <c r="DAW31" s="1"/>
      <c r="DAX31" s="1"/>
      <c r="DAY31" s="1"/>
      <c r="DAZ31" s="1"/>
      <c r="DBA31" s="1"/>
      <c r="DBB31" s="1"/>
      <c r="DBC31" s="1"/>
      <c r="DBD31" s="1"/>
      <c r="DBE31" s="1"/>
      <c r="DBF31" s="1"/>
      <c r="DBG31" s="1"/>
      <c r="DBH31" s="1"/>
      <c r="DBI31" s="1"/>
      <c r="DBJ31" s="1"/>
      <c r="DBK31" s="1"/>
      <c r="DBL31" s="1"/>
      <c r="DBM31" s="1"/>
      <c r="DBN31" s="1"/>
      <c r="DBO31" s="1"/>
      <c r="DBP31" s="1"/>
      <c r="DBQ31" s="1"/>
      <c r="DBR31" s="1"/>
      <c r="DBS31" s="1"/>
      <c r="DBT31" s="1"/>
      <c r="DBU31" s="1"/>
      <c r="DBV31" s="1"/>
      <c r="DBW31" s="1"/>
      <c r="DBX31" s="1"/>
      <c r="DBY31" s="1"/>
      <c r="DBZ31" s="1"/>
      <c r="DCA31" s="1"/>
      <c r="DCB31" s="1"/>
      <c r="DCC31" s="1"/>
      <c r="DCD31" s="1"/>
      <c r="DCE31" s="1"/>
      <c r="DCF31" s="1"/>
      <c r="DCG31" s="1"/>
      <c r="DCH31" s="1"/>
      <c r="DCI31" s="1"/>
      <c r="DCJ31" s="1"/>
      <c r="DCK31" s="1"/>
      <c r="DCL31" s="1"/>
      <c r="DCM31" s="1"/>
      <c r="DCN31" s="1"/>
      <c r="DCO31" s="1"/>
      <c r="DCP31" s="1"/>
      <c r="DCQ31" s="1"/>
      <c r="DCR31" s="1"/>
      <c r="DCS31" s="1"/>
      <c r="DCT31" s="1"/>
      <c r="DCU31" s="1"/>
      <c r="DCV31" s="1"/>
      <c r="DCW31" s="1"/>
      <c r="DCX31" s="1"/>
      <c r="DCY31" s="1"/>
      <c r="DCZ31" s="1"/>
      <c r="DDA31" s="1"/>
      <c r="DDB31" s="1"/>
      <c r="DDC31" s="1"/>
      <c r="DDD31" s="1"/>
      <c r="DDE31" s="1"/>
      <c r="DDF31" s="1"/>
      <c r="DDG31" s="1"/>
      <c r="DDH31" s="1"/>
      <c r="DDI31" s="1"/>
      <c r="DDJ31" s="1"/>
      <c r="DDK31" s="1"/>
      <c r="DDL31" s="1"/>
      <c r="DDM31" s="1"/>
      <c r="DDN31" s="1"/>
      <c r="DDO31" s="1"/>
      <c r="DDP31" s="1"/>
      <c r="DDQ31" s="1"/>
      <c r="DDR31" s="1"/>
      <c r="DDS31" s="1"/>
      <c r="DDT31" s="1"/>
      <c r="DDU31" s="1"/>
      <c r="DDV31" s="1"/>
      <c r="DDW31" s="1"/>
      <c r="DDX31" s="1"/>
      <c r="DDY31" s="1"/>
      <c r="DDZ31" s="1"/>
      <c r="DEA31" s="1"/>
      <c r="DEB31" s="1"/>
      <c r="DEC31" s="1"/>
      <c r="DED31" s="1"/>
      <c r="DEE31" s="1"/>
      <c r="DEF31" s="1"/>
      <c r="DEG31" s="1"/>
      <c r="DEH31" s="1"/>
      <c r="DEI31" s="1"/>
      <c r="DEJ31" s="1"/>
      <c r="DEK31" s="1"/>
      <c r="DEL31" s="1"/>
      <c r="DEM31" s="1"/>
      <c r="DEN31" s="1"/>
      <c r="DEO31" s="1"/>
      <c r="DEP31" s="1"/>
      <c r="DEQ31" s="1"/>
      <c r="DER31" s="1"/>
      <c r="DES31" s="1"/>
      <c r="DET31" s="1"/>
      <c r="DEU31" s="1"/>
      <c r="DEV31" s="1"/>
      <c r="DEW31" s="1"/>
      <c r="DEX31" s="1"/>
      <c r="DEY31" s="1"/>
      <c r="DEZ31" s="1"/>
      <c r="DFA31" s="1"/>
      <c r="DFB31" s="1"/>
      <c r="DFC31" s="1"/>
      <c r="DFD31" s="1"/>
      <c r="DFE31" s="1"/>
      <c r="DFF31" s="1"/>
      <c r="DFG31" s="1"/>
      <c r="DFH31" s="1"/>
      <c r="DFI31" s="1"/>
      <c r="DFJ31" s="1"/>
      <c r="DFK31" s="1"/>
      <c r="DFL31" s="1"/>
      <c r="DFM31" s="1"/>
      <c r="DFN31" s="1"/>
      <c r="DFO31" s="1"/>
      <c r="DFP31" s="1"/>
      <c r="DFQ31" s="1"/>
      <c r="DFR31" s="1"/>
      <c r="DFS31" s="1"/>
      <c r="DFT31" s="1"/>
      <c r="DFU31" s="1"/>
      <c r="DFV31" s="1"/>
      <c r="DFW31" s="1"/>
      <c r="DFX31" s="1"/>
      <c r="DFY31" s="1"/>
      <c r="DFZ31" s="1"/>
      <c r="DGA31" s="1"/>
      <c r="DGB31" s="1"/>
      <c r="DGC31" s="1"/>
      <c r="DGD31" s="1"/>
      <c r="DGE31" s="1"/>
      <c r="DGF31" s="1"/>
      <c r="DGG31" s="1"/>
      <c r="DGH31" s="1"/>
      <c r="DGI31" s="1"/>
      <c r="DGJ31" s="1"/>
      <c r="DGK31" s="1"/>
      <c r="DGL31" s="1"/>
      <c r="DGM31" s="1"/>
      <c r="DGN31" s="1"/>
      <c r="DGO31" s="1"/>
      <c r="DGP31" s="1"/>
      <c r="DGQ31" s="1"/>
      <c r="DGR31" s="1"/>
      <c r="DGS31" s="1"/>
      <c r="DGT31" s="1"/>
      <c r="DGU31" s="1"/>
      <c r="DGV31" s="1"/>
      <c r="DGW31" s="1"/>
      <c r="DGX31" s="1"/>
      <c r="DGY31" s="1"/>
      <c r="DGZ31" s="1"/>
      <c r="DHA31" s="1"/>
      <c r="DHB31" s="1"/>
      <c r="DHC31" s="1"/>
      <c r="DHD31" s="1"/>
      <c r="DHE31" s="1"/>
      <c r="DHF31" s="1"/>
      <c r="DHG31" s="1"/>
      <c r="DHH31" s="1"/>
      <c r="DHI31" s="1"/>
      <c r="DHJ31" s="1"/>
      <c r="DHK31" s="1"/>
      <c r="DHL31" s="1"/>
      <c r="DHM31" s="1"/>
      <c r="DHN31" s="1"/>
      <c r="DHO31" s="1"/>
      <c r="DHP31" s="1"/>
      <c r="DHQ31" s="1"/>
      <c r="DHR31" s="1"/>
      <c r="DHS31" s="1"/>
      <c r="DHT31" s="1"/>
      <c r="DHU31" s="1"/>
      <c r="DHV31" s="1"/>
      <c r="DHW31" s="1"/>
      <c r="DHX31" s="1"/>
      <c r="DHY31" s="1"/>
      <c r="DHZ31" s="1"/>
      <c r="DIA31" s="1"/>
      <c r="DIB31" s="1"/>
      <c r="DIC31" s="1"/>
      <c r="DID31" s="1"/>
      <c r="DIE31" s="1"/>
      <c r="DIF31" s="1"/>
      <c r="DIG31" s="1"/>
      <c r="DIH31" s="1"/>
      <c r="DII31" s="1"/>
      <c r="DIJ31" s="1"/>
      <c r="DIK31" s="1"/>
      <c r="DIL31" s="1"/>
      <c r="DIM31" s="1"/>
      <c r="DIN31" s="1"/>
      <c r="DIO31" s="1"/>
      <c r="DIP31" s="1"/>
      <c r="DIQ31" s="1"/>
      <c r="DIR31" s="1"/>
      <c r="DIS31" s="1"/>
      <c r="DIT31" s="1"/>
      <c r="DIU31" s="1"/>
      <c r="DIV31" s="1"/>
      <c r="DIW31" s="1"/>
      <c r="DIX31" s="1"/>
      <c r="DIY31" s="1"/>
      <c r="DIZ31" s="1"/>
      <c r="DJA31" s="1"/>
      <c r="DJB31" s="1"/>
      <c r="DJC31" s="1"/>
      <c r="DJD31" s="1"/>
      <c r="DJE31" s="1"/>
      <c r="DJF31" s="1"/>
      <c r="DJG31" s="1"/>
      <c r="DJH31" s="1"/>
      <c r="DJI31" s="1"/>
      <c r="DJJ31" s="1"/>
      <c r="DJK31" s="1"/>
      <c r="DJL31" s="1"/>
      <c r="DJM31" s="1"/>
      <c r="DJN31" s="1"/>
      <c r="DJO31" s="1"/>
      <c r="DJP31" s="1"/>
      <c r="DJQ31" s="1"/>
      <c r="DJR31" s="1"/>
      <c r="DJS31" s="1"/>
      <c r="DJT31" s="1"/>
      <c r="DJU31" s="1"/>
      <c r="DJV31" s="1"/>
      <c r="DJW31" s="1"/>
      <c r="DJX31" s="1"/>
      <c r="DJY31" s="1"/>
      <c r="DJZ31" s="1"/>
      <c r="DKA31" s="1"/>
      <c r="DKB31" s="1"/>
      <c r="DKC31" s="1"/>
      <c r="DKD31" s="1"/>
      <c r="DKE31" s="1"/>
      <c r="DKF31" s="1"/>
      <c r="DKG31" s="1"/>
      <c r="DKH31" s="1"/>
      <c r="DKI31" s="1"/>
      <c r="DKJ31" s="1"/>
      <c r="DKK31" s="1"/>
      <c r="DKL31" s="1"/>
      <c r="DKM31" s="1"/>
      <c r="DKN31" s="1"/>
      <c r="DKO31" s="1"/>
      <c r="DKP31" s="1"/>
      <c r="DKQ31" s="1"/>
      <c r="DKR31" s="1"/>
      <c r="DKS31" s="1"/>
      <c r="DKT31" s="1"/>
      <c r="DKU31" s="1"/>
      <c r="DKV31" s="1"/>
      <c r="DKW31" s="1"/>
      <c r="DKX31" s="1"/>
      <c r="DKY31" s="1"/>
      <c r="DKZ31" s="1"/>
      <c r="DLA31" s="1"/>
      <c r="DLB31" s="1"/>
      <c r="DLC31" s="1"/>
      <c r="DLD31" s="1"/>
      <c r="DLE31" s="1"/>
      <c r="DLF31" s="1"/>
      <c r="DLG31" s="1"/>
      <c r="DLH31" s="1"/>
      <c r="DLI31" s="1"/>
      <c r="DLJ31" s="1"/>
      <c r="DLK31" s="1"/>
      <c r="DLL31" s="1"/>
      <c r="DLM31" s="1"/>
      <c r="DLN31" s="1"/>
      <c r="DLO31" s="1"/>
      <c r="DLP31" s="1"/>
      <c r="DLQ31" s="1"/>
      <c r="DLR31" s="1"/>
      <c r="DLS31" s="1"/>
      <c r="DLT31" s="1"/>
      <c r="DLU31" s="1"/>
      <c r="DLV31" s="1"/>
      <c r="DLW31" s="1"/>
      <c r="DLX31" s="1"/>
      <c r="DLY31" s="1"/>
      <c r="DLZ31" s="1"/>
      <c r="DMA31" s="1"/>
      <c r="DMB31" s="1"/>
      <c r="DMC31" s="1"/>
      <c r="DMD31" s="1"/>
      <c r="DME31" s="1"/>
      <c r="DMF31" s="1"/>
      <c r="DMG31" s="1"/>
      <c r="DMH31" s="1"/>
      <c r="DMI31" s="1"/>
      <c r="DMJ31" s="1"/>
      <c r="DMK31" s="1"/>
      <c r="DML31" s="1"/>
      <c r="DMM31" s="1"/>
      <c r="DMN31" s="1"/>
      <c r="DMO31" s="1"/>
      <c r="DMP31" s="1"/>
      <c r="DMQ31" s="1"/>
      <c r="DMR31" s="1"/>
      <c r="DMS31" s="1"/>
      <c r="DMT31" s="1"/>
      <c r="DMU31" s="1"/>
      <c r="DMV31" s="1"/>
      <c r="DMW31" s="1"/>
      <c r="DMX31" s="1"/>
      <c r="DMY31" s="1"/>
      <c r="DMZ31" s="1"/>
      <c r="DNA31" s="1"/>
      <c r="DNB31" s="1"/>
      <c r="DNC31" s="1"/>
      <c r="DND31" s="1"/>
      <c r="DNE31" s="1"/>
      <c r="DNF31" s="1"/>
      <c r="DNG31" s="1"/>
      <c r="DNH31" s="1"/>
      <c r="DNI31" s="1"/>
      <c r="DNJ31" s="1"/>
      <c r="DNK31" s="1"/>
      <c r="DNL31" s="1"/>
      <c r="DNM31" s="1"/>
      <c r="DNN31" s="1"/>
      <c r="DNO31" s="1"/>
      <c r="DNP31" s="1"/>
      <c r="DNQ31" s="1"/>
      <c r="DNR31" s="1"/>
      <c r="DNS31" s="1"/>
      <c r="DNT31" s="1"/>
      <c r="DNU31" s="1"/>
      <c r="DNV31" s="1"/>
      <c r="DNW31" s="1"/>
      <c r="DNX31" s="1"/>
      <c r="DNY31" s="1"/>
      <c r="DNZ31" s="1"/>
      <c r="DOA31" s="1"/>
      <c r="DOB31" s="1"/>
      <c r="DOC31" s="1"/>
      <c r="DOD31" s="1"/>
      <c r="DOE31" s="1"/>
      <c r="DOF31" s="1"/>
      <c r="DOG31" s="1"/>
      <c r="DOH31" s="1"/>
      <c r="DOI31" s="1"/>
      <c r="DOJ31" s="1"/>
      <c r="DOK31" s="1"/>
      <c r="DOL31" s="1"/>
      <c r="DOM31" s="1"/>
      <c r="DON31" s="1"/>
      <c r="DOO31" s="1"/>
      <c r="DOP31" s="1"/>
      <c r="DOQ31" s="1"/>
      <c r="DOR31" s="1"/>
      <c r="DOS31" s="1"/>
      <c r="DOT31" s="1"/>
      <c r="DOU31" s="1"/>
      <c r="DOV31" s="1"/>
      <c r="DOW31" s="1"/>
      <c r="DOX31" s="1"/>
      <c r="DOY31" s="1"/>
      <c r="DOZ31" s="1"/>
      <c r="DPA31" s="1"/>
      <c r="DPB31" s="1"/>
      <c r="DPC31" s="1"/>
      <c r="DPD31" s="1"/>
      <c r="DPE31" s="1"/>
      <c r="DPF31" s="1"/>
      <c r="DPG31" s="1"/>
      <c r="DPH31" s="1"/>
      <c r="DPI31" s="1"/>
      <c r="DPJ31" s="1"/>
      <c r="DPK31" s="1"/>
      <c r="DPL31" s="1"/>
      <c r="DPM31" s="1"/>
      <c r="DPN31" s="1"/>
      <c r="DPO31" s="1"/>
      <c r="DPP31" s="1"/>
      <c r="DPQ31" s="1"/>
      <c r="DPR31" s="1"/>
      <c r="DPS31" s="1"/>
      <c r="DPT31" s="1"/>
      <c r="DPU31" s="1"/>
      <c r="DPV31" s="1"/>
      <c r="DPW31" s="1"/>
      <c r="DPX31" s="1"/>
      <c r="DPY31" s="1"/>
      <c r="DPZ31" s="1"/>
      <c r="DQA31" s="1"/>
      <c r="DQB31" s="1"/>
      <c r="DQC31" s="1"/>
      <c r="DQD31" s="1"/>
      <c r="DQE31" s="1"/>
      <c r="DQF31" s="1"/>
      <c r="DQG31" s="1"/>
      <c r="DQH31" s="1"/>
      <c r="DQI31" s="1"/>
      <c r="DQJ31" s="1"/>
      <c r="DQK31" s="1"/>
      <c r="DQL31" s="1"/>
      <c r="DQM31" s="1"/>
      <c r="DQN31" s="1"/>
      <c r="DQO31" s="1"/>
      <c r="DQP31" s="1"/>
      <c r="DQQ31" s="1"/>
      <c r="DQR31" s="1"/>
      <c r="DQS31" s="1"/>
      <c r="DQT31" s="1"/>
      <c r="DQU31" s="1"/>
      <c r="DQV31" s="1"/>
      <c r="DQW31" s="1"/>
      <c r="DQX31" s="1"/>
      <c r="DQY31" s="1"/>
      <c r="DQZ31" s="1"/>
      <c r="DRA31" s="1"/>
      <c r="DRB31" s="1"/>
      <c r="DRC31" s="1"/>
      <c r="DRD31" s="1"/>
      <c r="DRE31" s="1"/>
      <c r="DRF31" s="1"/>
      <c r="DRG31" s="1"/>
      <c r="DRH31" s="1"/>
      <c r="DRI31" s="1"/>
      <c r="DRJ31" s="1"/>
      <c r="DRK31" s="1"/>
      <c r="DRL31" s="1"/>
      <c r="DRM31" s="1"/>
      <c r="DRN31" s="1"/>
      <c r="DRO31" s="1"/>
      <c r="DRP31" s="1"/>
      <c r="DRQ31" s="1"/>
      <c r="DRR31" s="1"/>
      <c r="DRS31" s="1"/>
      <c r="DRT31" s="1"/>
      <c r="DRU31" s="1"/>
      <c r="DRV31" s="1"/>
      <c r="DRW31" s="1"/>
      <c r="DRX31" s="1"/>
      <c r="DRY31" s="1"/>
      <c r="DRZ31" s="1"/>
      <c r="DSA31" s="1"/>
      <c r="DSB31" s="1"/>
      <c r="DSC31" s="1"/>
      <c r="DSD31" s="1"/>
      <c r="DSE31" s="1"/>
      <c r="DSF31" s="1"/>
      <c r="DSG31" s="1"/>
      <c r="DSH31" s="1"/>
      <c r="DSI31" s="1"/>
      <c r="DSJ31" s="1"/>
      <c r="DSK31" s="1"/>
      <c r="DSL31" s="1"/>
      <c r="DSM31" s="1"/>
      <c r="DSN31" s="1"/>
      <c r="DSO31" s="1"/>
      <c r="DSP31" s="1"/>
      <c r="DSQ31" s="1"/>
      <c r="DSR31" s="1"/>
      <c r="DSS31" s="1"/>
      <c r="DST31" s="1"/>
      <c r="DSU31" s="1"/>
      <c r="DSV31" s="1"/>
      <c r="DSW31" s="1"/>
      <c r="DSX31" s="1"/>
      <c r="DSY31" s="1"/>
      <c r="DSZ31" s="1"/>
      <c r="DTA31" s="1"/>
      <c r="DTB31" s="1"/>
      <c r="DTC31" s="1"/>
      <c r="DTD31" s="1"/>
      <c r="DTE31" s="1"/>
      <c r="DTF31" s="1"/>
      <c r="DTG31" s="1"/>
      <c r="DTH31" s="1"/>
      <c r="DTI31" s="1"/>
      <c r="DTJ31" s="1"/>
      <c r="DTK31" s="1"/>
      <c r="DTL31" s="1"/>
      <c r="DTM31" s="1"/>
      <c r="DTN31" s="1"/>
      <c r="DTO31" s="1"/>
      <c r="DTP31" s="1"/>
      <c r="DTQ31" s="1"/>
      <c r="DTR31" s="1"/>
      <c r="DTS31" s="1"/>
      <c r="DTT31" s="1"/>
      <c r="DTU31" s="1"/>
      <c r="DTV31" s="1"/>
      <c r="DTW31" s="1"/>
      <c r="DTX31" s="1"/>
      <c r="DTY31" s="1"/>
      <c r="DTZ31" s="1"/>
      <c r="DUA31" s="1"/>
      <c r="DUB31" s="1"/>
      <c r="DUC31" s="1"/>
      <c r="DUD31" s="1"/>
      <c r="DUE31" s="1"/>
      <c r="DUF31" s="1"/>
      <c r="DUG31" s="1"/>
      <c r="DUH31" s="1"/>
      <c r="DUI31" s="1"/>
      <c r="DUJ31" s="1"/>
      <c r="DUK31" s="1"/>
      <c r="DUL31" s="1"/>
      <c r="DUM31" s="1"/>
      <c r="DUN31" s="1"/>
      <c r="DUO31" s="1"/>
      <c r="DUP31" s="1"/>
      <c r="DUQ31" s="1"/>
      <c r="DUR31" s="1"/>
      <c r="DUS31" s="1"/>
      <c r="DUT31" s="1"/>
      <c r="DUU31" s="1"/>
      <c r="DUV31" s="1"/>
      <c r="DUW31" s="1"/>
      <c r="DUX31" s="1"/>
      <c r="DUY31" s="1"/>
      <c r="DUZ31" s="1"/>
      <c r="DVA31" s="1"/>
      <c r="DVB31" s="1"/>
      <c r="DVC31" s="1"/>
      <c r="DVD31" s="1"/>
      <c r="DVE31" s="1"/>
      <c r="DVF31" s="1"/>
      <c r="DVG31" s="1"/>
      <c r="DVH31" s="1"/>
      <c r="DVI31" s="1"/>
      <c r="DVJ31" s="1"/>
      <c r="DVK31" s="1"/>
      <c r="DVL31" s="1"/>
      <c r="DVM31" s="1"/>
      <c r="DVN31" s="1"/>
      <c r="DVO31" s="1"/>
      <c r="DVP31" s="1"/>
      <c r="DVQ31" s="1"/>
      <c r="DVR31" s="1"/>
      <c r="DVS31" s="1"/>
      <c r="DVT31" s="1"/>
      <c r="DVU31" s="1"/>
      <c r="DVV31" s="1"/>
      <c r="DVW31" s="1"/>
      <c r="DVX31" s="1"/>
      <c r="DVY31" s="1"/>
      <c r="DVZ31" s="1"/>
      <c r="DWA31" s="1"/>
      <c r="DWB31" s="1"/>
      <c r="DWC31" s="1"/>
      <c r="DWD31" s="1"/>
      <c r="DWE31" s="1"/>
      <c r="DWF31" s="1"/>
      <c r="DWG31" s="1"/>
      <c r="DWH31" s="1"/>
      <c r="DWI31" s="1"/>
      <c r="DWJ31" s="1"/>
      <c r="DWK31" s="1"/>
      <c r="DWL31" s="1"/>
      <c r="DWM31" s="1"/>
      <c r="DWN31" s="1"/>
      <c r="DWO31" s="1"/>
      <c r="DWP31" s="1"/>
      <c r="DWQ31" s="1"/>
      <c r="DWR31" s="1"/>
      <c r="DWS31" s="1"/>
      <c r="DWT31" s="1"/>
      <c r="DWU31" s="1"/>
      <c r="DWV31" s="1"/>
      <c r="DWW31" s="1"/>
      <c r="DWX31" s="1"/>
      <c r="DWY31" s="1"/>
      <c r="DWZ31" s="1"/>
      <c r="DXA31" s="1"/>
      <c r="DXB31" s="1"/>
      <c r="DXC31" s="1"/>
      <c r="DXD31" s="1"/>
      <c r="DXE31" s="1"/>
      <c r="DXF31" s="1"/>
      <c r="DXG31" s="1"/>
      <c r="DXH31" s="1"/>
      <c r="DXI31" s="1"/>
      <c r="DXJ31" s="1"/>
      <c r="DXK31" s="1"/>
      <c r="DXL31" s="1"/>
      <c r="DXM31" s="1"/>
      <c r="DXN31" s="1"/>
      <c r="DXO31" s="1"/>
      <c r="DXP31" s="1"/>
      <c r="DXQ31" s="1"/>
      <c r="DXR31" s="1"/>
      <c r="DXS31" s="1"/>
      <c r="DXT31" s="1"/>
      <c r="DXU31" s="1"/>
      <c r="DXV31" s="1"/>
      <c r="DXW31" s="1"/>
      <c r="DXX31" s="1"/>
      <c r="DXY31" s="1"/>
      <c r="DXZ31" s="1"/>
      <c r="DYA31" s="1"/>
      <c r="DYB31" s="1"/>
      <c r="DYC31" s="1"/>
      <c r="DYD31" s="1"/>
      <c r="DYE31" s="1"/>
      <c r="DYF31" s="1"/>
      <c r="DYG31" s="1"/>
      <c r="DYH31" s="1"/>
      <c r="DYI31" s="1"/>
      <c r="DYJ31" s="1"/>
      <c r="DYK31" s="1"/>
      <c r="DYL31" s="1"/>
      <c r="DYM31" s="1"/>
      <c r="DYN31" s="1"/>
      <c r="DYO31" s="1"/>
      <c r="DYP31" s="1"/>
      <c r="DYQ31" s="1"/>
      <c r="DYR31" s="1"/>
      <c r="DYS31" s="1"/>
      <c r="DYT31" s="1"/>
      <c r="DYU31" s="1"/>
      <c r="DYV31" s="1"/>
      <c r="DYW31" s="1"/>
      <c r="DYX31" s="1"/>
      <c r="DYY31" s="1"/>
      <c r="DYZ31" s="1"/>
      <c r="DZA31" s="1"/>
      <c r="DZB31" s="1"/>
      <c r="DZC31" s="1"/>
      <c r="DZD31" s="1"/>
      <c r="DZE31" s="1"/>
      <c r="DZF31" s="1"/>
      <c r="DZG31" s="1"/>
      <c r="DZH31" s="1"/>
      <c r="DZI31" s="1"/>
      <c r="DZJ31" s="1"/>
      <c r="DZK31" s="1"/>
      <c r="DZL31" s="1"/>
      <c r="DZM31" s="1"/>
      <c r="DZN31" s="1"/>
      <c r="DZO31" s="1"/>
      <c r="DZP31" s="1"/>
      <c r="DZQ31" s="1"/>
      <c r="DZR31" s="1"/>
      <c r="DZS31" s="1"/>
      <c r="DZT31" s="1"/>
      <c r="DZU31" s="1"/>
      <c r="DZV31" s="1"/>
      <c r="DZW31" s="1"/>
      <c r="DZX31" s="1"/>
      <c r="DZY31" s="1"/>
      <c r="DZZ31" s="1"/>
      <c r="EAA31" s="1"/>
      <c r="EAB31" s="1"/>
      <c r="EAC31" s="1"/>
      <c r="EAD31" s="1"/>
      <c r="EAE31" s="1"/>
      <c r="EAF31" s="1"/>
      <c r="EAG31" s="1"/>
      <c r="EAH31" s="1"/>
      <c r="EAI31" s="1"/>
      <c r="EAJ31" s="1"/>
      <c r="EAK31" s="1"/>
      <c r="EAL31" s="1"/>
      <c r="EAM31" s="1"/>
      <c r="EAN31" s="1"/>
      <c r="EAO31" s="1"/>
      <c r="EAP31" s="1"/>
      <c r="EAQ31" s="1"/>
      <c r="EAR31" s="1"/>
      <c r="EAS31" s="1"/>
      <c r="EAT31" s="1"/>
      <c r="EAU31" s="1"/>
      <c r="EAV31" s="1"/>
      <c r="EAW31" s="1"/>
      <c r="EAX31" s="1"/>
      <c r="EAY31" s="1"/>
      <c r="EAZ31" s="1"/>
      <c r="EBA31" s="1"/>
      <c r="EBB31" s="1"/>
      <c r="EBC31" s="1"/>
      <c r="EBD31" s="1"/>
      <c r="EBE31" s="1"/>
      <c r="EBF31" s="1"/>
      <c r="EBG31" s="1"/>
      <c r="EBH31" s="1"/>
      <c r="EBI31" s="1"/>
      <c r="EBJ31" s="1"/>
      <c r="EBK31" s="1"/>
      <c r="EBL31" s="1"/>
      <c r="EBM31" s="1"/>
      <c r="EBN31" s="1"/>
      <c r="EBO31" s="1"/>
      <c r="EBP31" s="1"/>
      <c r="EBQ31" s="1"/>
      <c r="EBR31" s="1"/>
      <c r="EBS31" s="1"/>
      <c r="EBT31" s="1"/>
      <c r="EBU31" s="1"/>
      <c r="EBV31" s="1"/>
      <c r="EBW31" s="1"/>
      <c r="EBX31" s="1"/>
      <c r="EBY31" s="1"/>
      <c r="EBZ31" s="1"/>
      <c r="ECA31" s="1"/>
      <c r="ECB31" s="1"/>
      <c r="ECC31" s="1"/>
      <c r="ECD31" s="1"/>
      <c r="ECE31" s="1"/>
      <c r="ECF31" s="1"/>
      <c r="ECG31" s="1"/>
      <c r="ECH31" s="1"/>
      <c r="ECI31" s="1"/>
      <c r="ECJ31" s="1"/>
      <c r="ECK31" s="1"/>
      <c r="ECL31" s="1"/>
      <c r="ECM31" s="1"/>
      <c r="ECN31" s="1"/>
      <c r="ECO31" s="1"/>
      <c r="ECP31" s="1"/>
      <c r="ECQ31" s="1"/>
      <c r="ECR31" s="1"/>
      <c r="ECS31" s="1"/>
      <c r="ECT31" s="1"/>
      <c r="ECU31" s="1"/>
      <c r="ECV31" s="1"/>
      <c r="ECW31" s="1"/>
      <c r="ECX31" s="1"/>
      <c r="ECY31" s="1"/>
      <c r="ECZ31" s="1"/>
      <c r="EDA31" s="1"/>
      <c r="EDB31" s="1"/>
      <c r="EDC31" s="1"/>
      <c r="EDD31" s="1"/>
      <c r="EDE31" s="1"/>
      <c r="EDF31" s="1"/>
      <c r="EDG31" s="1"/>
      <c r="EDH31" s="1"/>
      <c r="EDI31" s="1"/>
      <c r="EDJ31" s="1"/>
      <c r="EDK31" s="1"/>
      <c r="EDL31" s="1"/>
      <c r="EDM31" s="1"/>
      <c r="EDN31" s="1"/>
      <c r="EDO31" s="1"/>
      <c r="EDP31" s="1"/>
      <c r="EDQ31" s="1"/>
      <c r="EDR31" s="1"/>
      <c r="EDS31" s="1"/>
      <c r="EDT31" s="1"/>
      <c r="EDU31" s="1"/>
      <c r="EDV31" s="1"/>
      <c r="EDW31" s="1"/>
      <c r="EDX31" s="1"/>
      <c r="EDY31" s="1"/>
      <c r="EDZ31" s="1"/>
      <c r="EEA31" s="1"/>
      <c r="EEB31" s="1"/>
      <c r="EEC31" s="1"/>
      <c r="EED31" s="1"/>
      <c r="EEE31" s="1"/>
      <c r="EEF31" s="1"/>
      <c r="EEG31" s="1"/>
      <c r="EEH31" s="1"/>
      <c r="EEI31" s="1"/>
      <c r="EEJ31" s="1"/>
      <c r="EEK31" s="1"/>
      <c r="EEL31" s="1"/>
      <c r="EEM31" s="1"/>
      <c r="EEN31" s="1"/>
      <c r="EEO31" s="1"/>
      <c r="EEP31" s="1"/>
      <c r="EEQ31" s="1"/>
      <c r="EER31" s="1"/>
      <c r="EES31" s="1"/>
      <c r="EET31" s="1"/>
      <c r="EEU31" s="1"/>
      <c r="EEV31" s="1"/>
      <c r="EEW31" s="1"/>
      <c r="EEX31" s="1"/>
      <c r="EEY31" s="1"/>
      <c r="EEZ31" s="1"/>
      <c r="EFA31" s="1"/>
      <c r="EFB31" s="1"/>
      <c r="EFC31" s="1"/>
      <c r="EFD31" s="1"/>
      <c r="EFE31" s="1"/>
      <c r="EFF31" s="1"/>
      <c r="EFG31" s="1"/>
      <c r="EFH31" s="1"/>
      <c r="EFI31" s="1"/>
      <c r="EFJ31" s="1"/>
      <c r="EFK31" s="1"/>
      <c r="EFL31" s="1"/>
      <c r="EFM31" s="1"/>
      <c r="EFN31" s="1"/>
      <c r="EFO31" s="1"/>
      <c r="EFP31" s="1"/>
      <c r="EFQ31" s="1"/>
      <c r="EFR31" s="1"/>
      <c r="EFS31" s="1"/>
      <c r="EFT31" s="1"/>
      <c r="EFU31" s="1"/>
      <c r="EFV31" s="1"/>
      <c r="EFW31" s="1"/>
      <c r="EFX31" s="1"/>
      <c r="EFY31" s="1"/>
      <c r="EFZ31" s="1"/>
      <c r="EGA31" s="1"/>
      <c r="EGB31" s="1"/>
      <c r="EGC31" s="1"/>
      <c r="EGD31" s="1"/>
      <c r="EGE31" s="1"/>
      <c r="EGF31" s="1"/>
      <c r="EGG31" s="1"/>
      <c r="EGH31" s="1"/>
      <c r="EGI31" s="1"/>
      <c r="EGJ31" s="1"/>
      <c r="EGK31" s="1"/>
      <c r="EGL31" s="1"/>
      <c r="EGM31" s="1"/>
      <c r="EGN31" s="1"/>
      <c r="EGO31" s="1"/>
      <c r="EGP31" s="1"/>
      <c r="EGQ31" s="1"/>
      <c r="EGR31" s="1"/>
      <c r="EGS31" s="1"/>
      <c r="EGT31" s="1"/>
      <c r="EGU31" s="1"/>
      <c r="EGV31" s="1"/>
      <c r="EGW31" s="1"/>
      <c r="EGX31" s="1"/>
      <c r="EGY31" s="1"/>
      <c r="EGZ31" s="1"/>
      <c r="EHA31" s="1"/>
      <c r="EHB31" s="1"/>
      <c r="EHC31" s="1"/>
      <c r="EHD31" s="1"/>
      <c r="EHE31" s="1"/>
      <c r="EHF31" s="1"/>
      <c r="EHG31" s="1"/>
      <c r="EHH31" s="1"/>
      <c r="EHI31" s="1"/>
      <c r="EHJ31" s="1"/>
      <c r="EHK31" s="1"/>
      <c r="EHL31" s="1"/>
      <c r="EHM31" s="1"/>
      <c r="EHN31" s="1"/>
      <c r="EHO31" s="1"/>
      <c r="EHP31" s="1"/>
      <c r="EHQ31" s="1"/>
      <c r="EHR31" s="1"/>
      <c r="EHS31" s="1"/>
      <c r="EHT31" s="1"/>
      <c r="EHU31" s="1"/>
      <c r="EHV31" s="1"/>
      <c r="EHW31" s="1"/>
      <c r="EHX31" s="1"/>
      <c r="EHY31" s="1"/>
      <c r="EHZ31" s="1"/>
      <c r="EIA31" s="1"/>
      <c r="EIB31" s="1"/>
      <c r="EIC31" s="1"/>
      <c r="EID31" s="1"/>
      <c r="EIE31" s="1"/>
      <c r="EIF31" s="1"/>
      <c r="EIG31" s="1"/>
      <c r="EIH31" s="1"/>
      <c r="EII31" s="1"/>
      <c r="EIJ31" s="1"/>
      <c r="EIK31" s="1"/>
      <c r="EIL31" s="1"/>
      <c r="EIM31" s="1"/>
      <c r="EIN31" s="1"/>
      <c r="EIO31" s="1"/>
      <c r="EIP31" s="1"/>
      <c r="EIQ31" s="1"/>
      <c r="EIR31" s="1"/>
      <c r="EIS31" s="1"/>
      <c r="EIT31" s="1"/>
      <c r="EIU31" s="1"/>
      <c r="EIV31" s="1"/>
      <c r="EIW31" s="1"/>
      <c r="EIX31" s="1"/>
      <c r="EIY31" s="1"/>
      <c r="EIZ31" s="1"/>
      <c r="EJA31" s="1"/>
      <c r="EJB31" s="1"/>
      <c r="EJC31" s="1"/>
      <c r="EJD31" s="1"/>
      <c r="EJE31" s="1"/>
      <c r="EJF31" s="1"/>
      <c r="EJG31" s="1"/>
      <c r="EJH31" s="1"/>
      <c r="EJI31" s="1"/>
      <c r="EJJ31" s="1"/>
      <c r="EJK31" s="1"/>
      <c r="EJL31" s="1"/>
      <c r="EJM31" s="1"/>
      <c r="EJN31" s="1"/>
      <c r="EJO31" s="1"/>
      <c r="EJP31" s="1"/>
      <c r="EJQ31" s="1"/>
      <c r="EJR31" s="1"/>
      <c r="EJS31" s="1"/>
      <c r="EJT31" s="1"/>
      <c r="EJU31" s="1"/>
      <c r="EJV31" s="1"/>
      <c r="EJW31" s="1"/>
      <c r="EJX31" s="1"/>
      <c r="EJY31" s="1"/>
      <c r="EJZ31" s="1"/>
      <c r="EKA31" s="1"/>
      <c r="EKB31" s="1"/>
      <c r="EKC31" s="1"/>
      <c r="EKD31" s="1"/>
      <c r="EKE31" s="1"/>
      <c r="EKF31" s="1"/>
      <c r="EKG31" s="1"/>
      <c r="EKH31" s="1"/>
      <c r="EKI31" s="1"/>
      <c r="EKJ31" s="1"/>
      <c r="EKK31" s="1"/>
      <c r="EKL31" s="1"/>
      <c r="EKM31" s="1"/>
      <c r="EKN31" s="1"/>
      <c r="EKO31" s="1"/>
      <c r="EKP31" s="1"/>
      <c r="EKQ31" s="1"/>
      <c r="EKR31" s="1"/>
      <c r="EKS31" s="1"/>
      <c r="EKT31" s="1"/>
      <c r="EKU31" s="1"/>
      <c r="EKV31" s="1"/>
      <c r="EKW31" s="1"/>
      <c r="EKX31" s="1"/>
      <c r="EKY31" s="1"/>
      <c r="EKZ31" s="1"/>
      <c r="ELA31" s="1"/>
      <c r="ELB31" s="1"/>
      <c r="ELC31" s="1"/>
      <c r="ELD31" s="1"/>
      <c r="ELE31" s="1"/>
      <c r="ELF31" s="1"/>
      <c r="ELG31" s="1"/>
      <c r="ELH31" s="1"/>
      <c r="ELI31" s="1"/>
      <c r="ELJ31" s="1"/>
      <c r="ELK31" s="1"/>
      <c r="ELL31" s="1"/>
      <c r="ELM31" s="1"/>
      <c r="ELN31" s="1"/>
      <c r="ELO31" s="1"/>
      <c r="ELP31" s="1"/>
      <c r="ELQ31" s="1"/>
      <c r="ELR31" s="1"/>
      <c r="ELS31" s="1"/>
      <c r="ELT31" s="1"/>
      <c r="ELU31" s="1"/>
      <c r="ELV31" s="1"/>
      <c r="ELW31" s="1"/>
      <c r="ELX31" s="1"/>
      <c r="ELY31" s="1"/>
      <c r="ELZ31" s="1"/>
      <c r="EMA31" s="1"/>
      <c r="EMB31" s="1"/>
      <c r="EMC31" s="1"/>
      <c r="EMD31" s="1"/>
      <c r="EME31" s="1"/>
      <c r="EMF31" s="1"/>
      <c r="EMG31" s="1"/>
      <c r="EMH31" s="1"/>
      <c r="EMI31" s="1"/>
      <c r="EMJ31" s="1"/>
      <c r="EMK31" s="1"/>
      <c r="EML31" s="1"/>
      <c r="EMM31" s="1"/>
      <c r="EMN31" s="1"/>
      <c r="EMO31" s="1"/>
      <c r="EMP31" s="1"/>
      <c r="EMQ31" s="1"/>
      <c r="EMR31" s="1"/>
      <c r="EMS31" s="1"/>
      <c r="EMT31" s="1"/>
      <c r="EMU31" s="1"/>
      <c r="EMV31" s="1"/>
      <c r="EMW31" s="1"/>
      <c r="EMX31" s="1"/>
      <c r="EMY31" s="1"/>
      <c r="EMZ31" s="1"/>
      <c r="ENA31" s="1"/>
      <c r="ENB31" s="1"/>
      <c r="ENC31" s="1"/>
      <c r="END31" s="1"/>
      <c r="ENE31" s="1"/>
      <c r="ENF31" s="1"/>
      <c r="ENG31" s="1"/>
      <c r="ENH31" s="1"/>
      <c r="ENI31" s="1"/>
      <c r="ENJ31" s="1"/>
      <c r="ENK31" s="1"/>
      <c r="ENL31" s="1"/>
      <c r="ENM31" s="1"/>
      <c r="ENN31" s="1"/>
      <c r="ENO31" s="1"/>
      <c r="ENP31" s="1"/>
      <c r="ENQ31" s="1"/>
      <c r="ENR31" s="1"/>
      <c r="ENS31" s="1"/>
      <c r="ENT31" s="1"/>
      <c r="ENU31" s="1"/>
      <c r="ENV31" s="1"/>
      <c r="ENW31" s="1"/>
      <c r="ENX31" s="1"/>
      <c r="ENY31" s="1"/>
      <c r="ENZ31" s="1"/>
      <c r="EOA31" s="1"/>
      <c r="EOB31" s="1"/>
      <c r="EOC31" s="1"/>
      <c r="EOD31" s="1"/>
      <c r="EOE31" s="1"/>
      <c r="EOF31" s="1"/>
      <c r="EOG31" s="1"/>
      <c r="EOH31" s="1"/>
      <c r="EOI31" s="1"/>
      <c r="EOJ31" s="1"/>
      <c r="EOK31" s="1"/>
      <c r="EOL31" s="1"/>
      <c r="EOM31" s="1"/>
      <c r="EON31" s="1"/>
      <c r="EOO31" s="1"/>
      <c r="EOP31" s="1"/>
      <c r="EOQ31" s="1"/>
      <c r="EOR31" s="1"/>
      <c r="EOS31" s="1"/>
      <c r="EOT31" s="1"/>
      <c r="EOU31" s="1"/>
      <c r="EOV31" s="1"/>
      <c r="EOW31" s="1"/>
      <c r="EOX31" s="1"/>
      <c r="EOY31" s="1"/>
      <c r="EOZ31" s="1"/>
      <c r="EPA31" s="1"/>
      <c r="EPB31" s="1"/>
      <c r="EPC31" s="1"/>
      <c r="EPD31" s="1"/>
      <c r="EPE31" s="1"/>
      <c r="EPF31" s="1"/>
      <c r="EPG31" s="1"/>
      <c r="EPH31" s="1"/>
      <c r="EPI31" s="1"/>
      <c r="EPJ31" s="1"/>
      <c r="EPK31" s="1"/>
      <c r="EPL31" s="1"/>
      <c r="EPM31" s="1"/>
      <c r="EPN31" s="1"/>
      <c r="EPO31" s="1"/>
      <c r="EPP31" s="1"/>
      <c r="EPQ31" s="1"/>
      <c r="EPR31" s="1"/>
      <c r="EPS31" s="1"/>
      <c r="EPT31" s="1"/>
      <c r="EPU31" s="1"/>
      <c r="EPV31" s="1"/>
      <c r="EPW31" s="1"/>
      <c r="EPX31" s="1"/>
      <c r="EPY31" s="1"/>
      <c r="EPZ31" s="1"/>
      <c r="EQA31" s="1"/>
      <c r="EQB31" s="1"/>
      <c r="EQC31" s="1"/>
      <c r="EQD31" s="1"/>
      <c r="EQE31" s="1"/>
      <c r="EQF31" s="1"/>
      <c r="EQG31" s="1"/>
      <c r="EQH31" s="1"/>
      <c r="EQI31" s="1"/>
      <c r="EQJ31" s="1"/>
      <c r="EQK31" s="1"/>
      <c r="EQL31" s="1"/>
      <c r="EQM31" s="1"/>
      <c r="EQN31" s="1"/>
      <c r="EQO31" s="1"/>
      <c r="EQP31" s="1"/>
      <c r="EQQ31" s="1"/>
      <c r="EQR31" s="1"/>
      <c r="EQS31" s="1"/>
      <c r="EQT31" s="1"/>
      <c r="EQU31" s="1"/>
      <c r="EQV31" s="1"/>
      <c r="EQW31" s="1"/>
      <c r="EQX31" s="1"/>
      <c r="EQY31" s="1"/>
      <c r="EQZ31" s="1"/>
      <c r="ERA31" s="1"/>
      <c r="ERB31" s="1"/>
      <c r="ERC31" s="1"/>
      <c r="ERD31" s="1"/>
      <c r="ERE31" s="1"/>
      <c r="ERF31" s="1"/>
      <c r="ERG31" s="1"/>
      <c r="ERH31" s="1"/>
      <c r="ERI31" s="1"/>
      <c r="ERJ31" s="1"/>
      <c r="ERK31" s="1"/>
      <c r="ERL31" s="1"/>
      <c r="ERM31" s="1"/>
      <c r="ERN31" s="1"/>
      <c r="ERO31" s="1"/>
      <c r="ERP31" s="1"/>
      <c r="ERQ31" s="1"/>
      <c r="ERR31" s="1"/>
      <c r="ERS31" s="1"/>
      <c r="ERT31" s="1"/>
      <c r="ERU31" s="1"/>
      <c r="ERV31" s="1"/>
      <c r="ERW31" s="1"/>
      <c r="ERX31" s="1"/>
      <c r="ERY31" s="1"/>
      <c r="ERZ31" s="1"/>
      <c r="ESA31" s="1"/>
      <c r="ESB31" s="1"/>
      <c r="ESC31" s="1"/>
      <c r="ESD31" s="1"/>
      <c r="ESE31" s="1"/>
      <c r="ESF31" s="1"/>
      <c r="ESG31" s="1"/>
      <c r="ESH31" s="1"/>
      <c r="ESI31" s="1"/>
      <c r="ESJ31" s="1"/>
      <c r="ESK31" s="1"/>
      <c r="ESL31" s="1"/>
      <c r="ESM31" s="1"/>
      <c r="ESN31" s="1"/>
      <c r="ESO31" s="1"/>
      <c r="ESP31" s="1"/>
      <c r="ESQ31" s="1"/>
      <c r="ESR31" s="1"/>
      <c r="ESS31" s="1"/>
      <c r="EST31" s="1"/>
      <c r="ESU31" s="1"/>
      <c r="ESV31" s="1"/>
      <c r="ESW31" s="1"/>
      <c r="ESX31" s="1"/>
      <c r="ESY31" s="1"/>
      <c r="ESZ31" s="1"/>
      <c r="ETA31" s="1"/>
      <c r="ETB31" s="1"/>
      <c r="ETC31" s="1"/>
      <c r="ETD31" s="1"/>
      <c r="ETE31" s="1"/>
      <c r="ETF31" s="1"/>
      <c r="ETG31" s="1"/>
      <c r="ETH31" s="1"/>
      <c r="ETI31" s="1"/>
      <c r="ETJ31" s="1"/>
      <c r="ETK31" s="1"/>
      <c r="ETL31" s="1"/>
      <c r="ETM31" s="1"/>
      <c r="ETN31" s="1"/>
      <c r="ETO31" s="1"/>
      <c r="ETP31" s="1"/>
      <c r="ETQ31" s="1"/>
      <c r="ETR31" s="1"/>
      <c r="ETS31" s="1"/>
      <c r="ETT31" s="1"/>
      <c r="ETU31" s="1"/>
      <c r="ETV31" s="1"/>
      <c r="ETW31" s="1"/>
      <c r="ETX31" s="1"/>
      <c r="ETY31" s="1"/>
      <c r="ETZ31" s="1"/>
      <c r="EUA31" s="1"/>
      <c r="EUB31" s="1"/>
      <c r="EUC31" s="1"/>
      <c r="EUD31" s="1"/>
      <c r="EUE31" s="1"/>
      <c r="EUF31" s="1"/>
      <c r="EUG31" s="1"/>
      <c r="EUH31" s="1"/>
      <c r="EUI31" s="1"/>
      <c r="EUJ31" s="1"/>
      <c r="EUK31" s="1"/>
      <c r="EUL31" s="1"/>
      <c r="EUM31" s="1"/>
      <c r="EUN31" s="1"/>
      <c r="EUO31" s="1"/>
      <c r="EUP31" s="1"/>
      <c r="EUQ31" s="1"/>
      <c r="EUR31" s="1"/>
      <c r="EUS31" s="1"/>
      <c r="EUT31" s="1"/>
      <c r="EUU31" s="1"/>
      <c r="EUV31" s="1"/>
      <c r="EUW31" s="1"/>
      <c r="EUX31" s="1"/>
      <c r="EUY31" s="1"/>
      <c r="EUZ31" s="1"/>
      <c r="EVA31" s="1"/>
      <c r="EVB31" s="1"/>
      <c r="EVC31" s="1"/>
      <c r="EVD31" s="1"/>
      <c r="EVE31" s="1"/>
      <c r="EVF31" s="1"/>
      <c r="EVG31" s="1"/>
      <c r="EVH31" s="1"/>
      <c r="EVI31" s="1"/>
      <c r="EVJ31" s="1"/>
      <c r="EVK31" s="1"/>
      <c r="EVL31" s="1"/>
      <c r="EVM31" s="1"/>
      <c r="EVN31" s="1"/>
      <c r="EVO31" s="1"/>
      <c r="EVP31" s="1"/>
      <c r="EVQ31" s="1"/>
      <c r="EVR31" s="1"/>
      <c r="EVS31" s="1"/>
      <c r="EVT31" s="1"/>
      <c r="EVU31" s="1"/>
      <c r="EVV31" s="1"/>
      <c r="EVW31" s="1"/>
      <c r="EVX31" s="1"/>
      <c r="EVY31" s="1"/>
      <c r="EVZ31" s="1"/>
      <c r="EWA31" s="1"/>
      <c r="EWB31" s="1"/>
      <c r="EWC31" s="1"/>
      <c r="EWD31" s="1"/>
      <c r="EWE31" s="1"/>
      <c r="EWF31" s="1"/>
      <c r="EWG31" s="1"/>
      <c r="EWH31" s="1"/>
      <c r="EWI31" s="1"/>
      <c r="EWJ31" s="1"/>
      <c r="EWK31" s="1"/>
      <c r="EWL31" s="1"/>
      <c r="EWM31" s="1"/>
      <c r="EWN31" s="1"/>
      <c r="EWO31" s="1"/>
      <c r="EWP31" s="1"/>
      <c r="EWQ31" s="1"/>
      <c r="EWR31" s="1"/>
      <c r="EWS31" s="1"/>
      <c r="EWT31" s="1"/>
      <c r="EWU31" s="1"/>
      <c r="EWV31" s="1"/>
      <c r="EWW31" s="1"/>
      <c r="EWX31" s="1"/>
      <c r="EWY31" s="1"/>
      <c r="EWZ31" s="1"/>
      <c r="EXA31" s="1"/>
      <c r="EXB31" s="1"/>
      <c r="EXC31" s="1"/>
      <c r="EXD31" s="1"/>
      <c r="EXE31" s="1"/>
      <c r="EXF31" s="1"/>
      <c r="EXG31" s="1"/>
      <c r="EXH31" s="1"/>
      <c r="EXI31" s="1"/>
      <c r="EXJ31" s="1"/>
      <c r="EXK31" s="1"/>
      <c r="EXL31" s="1"/>
      <c r="EXM31" s="1"/>
      <c r="EXN31" s="1"/>
      <c r="EXO31" s="1"/>
      <c r="EXP31" s="1"/>
      <c r="EXQ31" s="1"/>
      <c r="EXR31" s="1"/>
      <c r="EXS31" s="1"/>
      <c r="EXT31" s="1"/>
      <c r="EXU31" s="1"/>
      <c r="EXV31" s="1"/>
      <c r="EXW31" s="1"/>
      <c r="EXX31" s="1"/>
      <c r="EXY31" s="1"/>
      <c r="EXZ31" s="1"/>
      <c r="EYA31" s="1"/>
      <c r="EYB31" s="1"/>
      <c r="EYC31" s="1"/>
      <c r="EYD31" s="1"/>
      <c r="EYE31" s="1"/>
      <c r="EYF31" s="1"/>
      <c r="EYG31" s="1"/>
      <c r="EYH31" s="1"/>
      <c r="EYI31" s="1"/>
      <c r="EYJ31" s="1"/>
      <c r="EYK31" s="1"/>
      <c r="EYL31" s="1"/>
      <c r="EYM31" s="1"/>
      <c r="EYN31" s="1"/>
      <c r="EYO31" s="1"/>
      <c r="EYP31" s="1"/>
      <c r="EYQ31" s="1"/>
      <c r="EYR31" s="1"/>
      <c r="EYS31" s="1"/>
      <c r="EYT31" s="1"/>
      <c r="EYU31" s="1"/>
      <c r="EYV31" s="1"/>
      <c r="EYW31" s="1"/>
      <c r="EYX31" s="1"/>
      <c r="EYY31" s="1"/>
      <c r="EYZ31" s="1"/>
      <c r="EZA31" s="1"/>
      <c r="EZB31" s="1"/>
      <c r="EZC31" s="1"/>
      <c r="EZD31" s="1"/>
      <c r="EZE31" s="1"/>
      <c r="EZF31" s="1"/>
      <c r="EZG31" s="1"/>
      <c r="EZH31" s="1"/>
      <c r="EZI31" s="1"/>
      <c r="EZJ31" s="1"/>
      <c r="EZK31" s="1"/>
      <c r="EZL31" s="1"/>
      <c r="EZM31" s="1"/>
      <c r="EZN31" s="1"/>
      <c r="EZO31" s="1"/>
      <c r="EZP31" s="1"/>
      <c r="EZQ31" s="1"/>
      <c r="EZR31" s="1"/>
      <c r="EZS31" s="1"/>
      <c r="EZT31" s="1"/>
      <c r="EZU31" s="1"/>
      <c r="EZV31" s="1"/>
      <c r="EZW31" s="1"/>
      <c r="EZX31" s="1"/>
      <c r="EZY31" s="1"/>
      <c r="EZZ31" s="1"/>
      <c r="FAA31" s="1"/>
      <c r="FAB31" s="1"/>
      <c r="FAC31" s="1"/>
      <c r="FAD31" s="1"/>
      <c r="FAE31" s="1"/>
      <c r="FAF31" s="1"/>
      <c r="FAG31" s="1"/>
      <c r="FAH31" s="1"/>
      <c r="FAI31" s="1"/>
      <c r="FAJ31" s="1"/>
      <c r="FAK31" s="1"/>
      <c r="FAL31" s="1"/>
      <c r="FAM31" s="1"/>
      <c r="FAN31" s="1"/>
      <c r="FAO31" s="1"/>
      <c r="FAP31" s="1"/>
      <c r="FAQ31" s="1"/>
      <c r="FAR31" s="1"/>
      <c r="FAS31" s="1"/>
      <c r="FAT31" s="1"/>
      <c r="FAU31" s="1"/>
      <c r="FAV31" s="1"/>
      <c r="FAW31" s="1"/>
      <c r="FAX31" s="1"/>
      <c r="FAY31" s="1"/>
      <c r="FAZ31" s="1"/>
      <c r="FBA31" s="1"/>
      <c r="FBB31" s="1"/>
      <c r="FBC31" s="1"/>
      <c r="FBD31" s="1"/>
      <c r="FBE31" s="1"/>
      <c r="FBF31" s="1"/>
      <c r="FBG31" s="1"/>
      <c r="FBH31" s="1"/>
      <c r="FBI31" s="1"/>
      <c r="FBJ31" s="1"/>
      <c r="FBK31" s="1"/>
      <c r="FBL31" s="1"/>
      <c r="FBM31" s="1"/>
      <c r="FBN31" s="1"/>
      <c r="FBO31" s="1"/>
      <c r="FBP31" s="1"/>
      <c r="FBQ31" s="1"/>
      <c r="FBR31" s="1"/>
      <c r="FBS31" s="1"/>
      <c r="FBT31" s="1"/>
      <c r="FBU31" s="1"/>
      <c r="FBV31" s="1"/>
      <c r="FBW31" s="1"/>
      <c r="FBX31" s="1"/>
      <c r="FBY31" s="1"/>
      <c r="FBZ31" s="1"/>
      <c r="FCA31" s="1"/>
      <c r="FCB31" s="1"/>
      <c r="FCC31" s="1"/>
      <c r="FCD31" s="1"/>
      <c r="FCE31" s="1"/>
      <c r="FCF31" s="1"/>
      <c r="FCG31" s="1"/>
      <c r="FCH31" s="1"/>
      <c r="FCI31" s="1"/>
      <c r="FCJ31" s="1"/>
      <c r="FCK31" s="1"/>
      <c r="FCL31" s="1"/>
      <c r="FCM31" s="1"/>
      <c r="FCN31" s="1"/>
      <c r="FCO31" s="1"/>
      <c r="FCP31" s="1"/>
      <c r="FCQ31" s="1"/>
      <c r="FCR31" s="1"/>
      <c r="FCS31" s="1"/>
      <c r="FCT31" s="1"/>
      <c r="FCU31" s="1"/>
      <c r="FCV31" s="1"/>
      <c r="FCW31" s="1"/>
      <c r="FCX31" s="1"/>
      <c r="FCY31" s="1"/>
      <c r="FCZ31" s="1"/>
      <c r="FDA31" s="1"/>
      <c r="FDB31" s="1"/>
      <c r="FDC31" s="1"/>
      <c r="FDD31" s="1"/>
      <c r="FDE31" s="1"/>
      <c r="FDF31" s="1"/>
      <c r="FDG31" s="1"/>
      <c r="FDH31" s="1"/>
      <c r="FDI31" s="1"/>
      <c r="FDJ31" s="1"/>
      <c r="FDK31" s="1"/>
      <c r="FDL31" s="1"/>
      <c r="FDM31" s="1"/>
      <c r="FDN31" s="1"/>
      <c r="FDO31" s="1"/>
      <c r="FDP31" s="1"/>
      <c r="FDQ31" s="1"/>
      <c r="FDR31" s="1"/>
      <c r="FDS31" s="1"/>
      <c r="FDT31" s="1"/>
      <c r="FDU31" s="1"/>
      <c r="FDV31" s="1"/>
      <c r="FDW31" s="1"/>
      <c r="FDX31" s="1"/>
      <c r="FDY31" s="1"/>
      <c r="FDZ31" s="1"/>
      <c r="FEA31" s="1"/>
      <c r="FEB31" s="1"/>
      <c r="FEC31" s="1"/>
      <c r="FED31" s="1"/>
      <c r="FEE31" s="1"/>
      <c r="FEF31" s="1"/>
      <c r="FEG31" s="1"/>
      <c r="FEH31" s="1"/>
      <c r="FEI31" s="1"/>
      <c r="FEJ31" s="1"/>
      <c r="FEK31" s="1"/>
      <c r="FEL31" s="1"/>
      <c r="FEM31" s="1"/>
      <c r="FEN31" s="1"/>
      <c r="FEO31" s="1"/>
      <c r="FEP31" s="1"/>
      <c r="FEQ31" s="1"/>
      <c r="FER31" s="1"/>
      <c r="FES31" s="1"/>
      <c r="FET31" s="1"/>
      <c r="FEU31" s="1"/>
      <c r="FEV31" s="1"/>
      <c r="FEW31" s="1"/>
      <c r="FEX31" s="1"/>
      <c r="FEY31" s="1"/>
      <c r="FEZ31" s="1"/>
      <c r="FFA31" s="1"/>
      <c r="FFB31" s="1"/>
      <c r="FFC31" s="1"/>
      <c r="FFD31" s="1"/>
      <c r="FFE31" s="1"/>
      <c r="FFF31" s="1"/>
      <c r="FFG31" s="1"/>
      <c r="FFH31" s="1"/>
      <c r="FFI31" s="1"/>
      <c r="FFJ31" s="1"/>
      <c r="FFK31" s="1"/>
      <c r="FFL31" s="1"/>
      <c r="FFM31" s="1"/>
      <c r="FFN31" s="1"/>
      <c r="FFO31" s="1"/>
      <c r="FFP31" s="1"/>
      <c r="FFQ31" s="1"/>
      <c r="FFR31" s="1"/>
      <c r="FFS31" s="1"/>
      <c r="FFT31" s="1"/>
      <c r="FFU31" s="1"/>
      <c r="FFV31" s="1"/>
      <c r="FFW31" s="1"/>
      <c r="FFX31" s="1"/>
      <c r="FFY31" s="1"/>
      <c r="FFZ31" s="1"/>
      <c r="FGA31" s="1"/>
      <c r="FGB31" s="1"/>
      <c r="FGC31" s="1"/>
      <c r="FGD31" s="1"/>
      <c r="FGE31" s="1"/>
      <c r="FGF31" s="1"/>
      <c r="FGG31" s="1"/>
      <c r="FGH31" s="1"/>
      <c r="FGI31" s="1"/>
      <c r="FGJ31" s="1"/>
      <c r="FGK31" s="1"/>
      <c r="FGL31" s="1"/>
      <c r="FGM31" s="1"/>
      <c r="FGN31" s="1"/>
      <c r="FGO31" s="1"/>
      <c r="FGP31" s="1"/>
      <c r="FGQ31" s="1"/>
      <c r="FGR31" s="1"/>
      <c r="FGS31" s="1"/>
      <c r="FGT31" s="1"/>
      <c r="FGU31" s="1"/>
      <c r="FGV31" s="1"/>
      <c r="FGW31" s="1"/>
      <c r="FGX31" s="1"/>
      <c r="FGY31" s="1"/>
      <c r="FGZ31" s="1"/>
      <c r="FHA31" s="1"/>
      <c r="FHB31" s="1"/>
      <c r="FHC31" s="1"/>
      <c r="FHD31" s="1"/>
      <c r="FHE31" s="1"/>
      <c r="FHF31" s="1"/>
      <c r="FHG31" s="1"/>
      <c r="FHH31" s="1"/>
      <c r="FHI31" s="1"/>
      <c r="FHJ31" s="1"/>
      <c r="FHK31" s="1"/>
      <c r="FHL31" s="1"/>
      <c r="FHM31" s="1"/>
      <c r="FHN31" s="1"/>
      <c r="FHO31" s="1"/>
      <c r="FHP31" s="1"/>
      <c r="FHQ31" s="1"/>
      <c r="FHR31" s="1"/>
      <c r="FHS31" s="1"/>
      <c r="FHT31" s="1"/>
      <c r="FHU31" s="1"/>
      <c r="FHV31" s="1"/>
      <c r="FHW31" s="1"/>
      <c r="FHX31" s="1"/>
      <c r="FHY31" s="1"/>
      <c r="FHZ31" s="1"/>
      <c r="FIA31" s="1"/>
      <c r="FIB31" s="1"/>
      <c r="FIC31" s="1"/>
      <c r="FID31" s="1"/>
      <c r="FIE31" s="1"/>
      <c r="FIF31" s="1"/>
      <c r="FIG31" s="1"/>
      <c r="FIH31" s="1"/>
      <c r="FII31" s="1"/>
      <c r="FIJ31" s="1"/>
      <c r="FIK31" s="1"/>
      <c r="FIL31" s="1"/>
      <c r="FIM31" s="1"/>
      <c r="FIN31" s="1"/>
      <c r="FIO31" s="1"/>
      <c r="FIP31" s="1"/>
      <c r="FIQ31" s="1"/>
      <c r="FIR31" s="1"/>
      <c r="FIS31" s="1"/>
      <c r="FIT31" s="1"/>
      <c r="FIU31" s="1"/>
      <c r="FIV31" s="1"/>
      <c r="FIW31" s="1"/>
      <c r="FIX31" s="1"/>
      <c r="FIY31" s="1"/>
      <c r="FIZ31" s="1"/>
      <c r="FJA31" s="1"/>
      <c r="FJB31" s="1"/>
      <c r="FJC31" s="1"/>
      <c r="FJD31" s="1"/>
      <c r="FJE31" s="1"/>
      <c r="FJF31" s="1"/>
      <c r="FJG31" s="1"/>
      <c r="FJH31" s="1"/>
      <c r="FJI31" s="1"/>
      <c r="FJJ31" s="1"/>
      <c r="FJK31" s="1"/>
      <c r="FJL31" s="1"/>
      <c r="FJM31" s="1"/>
      <c r="FJN31" s="1"/>
      <c r="FJO31" s="1"/>
      <c r="FJP31" s="1"/>
      <c r="FJQ31" s="1"/>
      <c r="FJR31" s="1"/>
      <c r="FJS31" s="1"/>
      <c r="FJT31" s="1"/>
      <c r="FJU31" s="1"/>
      <c r="FJV31" s="1"/>
      <c r="FJW31" s="1"/>
      <c r="FJX31" s="1"/>
      <c r="FJY31" s="1"/>
      <c r="FJZ31" s="1"/>
      <c r="FKA31" s="1"/>
      <c r="FKB31" s="1"/>
      <c r="FKC31" s="1"/>
      <c r="FKD31" s="1"/>
      <c r="FKE31" s="1"/>
      <c r="FKF31" s="1"/>
      <c r="FKG31" s="1"/>
      <c r="FKH31" s="1"/>
      <c r="FKI31" s="1"/>
      <c r="FKJ31" s="1"/>
      <c r="FKK31" s="1"/>
      <c r="FKL31" s="1"/>
      <c r="FKM31" s="1"/>
      <c r="FKN31" s="1"/>
      <c r="FKO31" s="1"/>
      <c r="FKP31" s="1"/>
      <c r="FKQ31" s="1"/>
      <c r="FKR31" s="1"/>
      <c r="FKS31" s="1"/>
      <c r="FKT31" s="1"/>
      <c r="FKU31" s="1"/>
      <c r="FKV31" s="1"/>
      <c r="FKW31" s="1"/>
      <c r="FKX31" s="1"/>
      <c r="FKY31" s="1"/>
      <c r="FKZ31" s="1"/>
      <c r="FLA31" s="1"/>
      <c r="FLB31" s="1"/>
      <c r="FLC31" s="1"/>
      <c r="FLD31" s="1"/>
      <c r="FLE31" s="1"/>
      <c r="FLF31" s="1"/>
      <c r="FLG31" s="1"/>
      <c r="FLH31" s="1"/>
      <c r="FLI31" s="1"/>
      <c r="FLJ31" s="1"/>
      <c r="FLK31" s="1"/>
      <c r="FLL31" s="1"/>
      <c r="FLM31" s="1"/>
      <c r="FLN31" s="1"/>
      <c r="FLO31" s="1"/>
      <c r="FLP31" s="1"/>
      <c r="FLQ31" s="1"/>
      <c r="FLR31" s="1"/>
      <c r="FLS31" s="1"/>
      <c r="FLT31" s="1"/>
      <c r="FLU31" s="1"/>
      <c r="FLV31" s="1"/>
      <c r="FLW31" s="1"/>
      <c r="FLX31" s="1"/>
      <c r="FLY31" s="1"/>
      <c r="FLZ31" s="1"/>
      <c r="FMA31" s="1"/>
      <c r="FMB31" s="1"/>
      <c r="FMC31" s="1"/>
      <c r="FMD31" s="1"/>
      <c r="FME31" s="1"/>
      <c r="FMF31" s="1"/>
      <c r="FMG31" s="1"/>
      <c r="FMH31" s="1"/>
      <c r="FMI31" s="1"/>
      <c r="FMJ31" s="1"/>
      <c r="FMK31" s="1"/>
      <c r="FML31" s="1"/>
      <c r="FMM31" s="1"/>
      <c r="FMN31" s="1"/>
      <c r="FMO31" s="1"/>
      <c r="FMP31" s="1"/>
      <c r="FMQ31" s="1"/>
      <c r="FMR31" s="1"/>
      <c r="FMS31" s="1"/>
      <c r="FMT31" s="1"/>
      <c r="FMU31" s="1"/>
      <c r="FMV31" s="1"/>
      <c r="FMW31" s="1"/>
      <c r="FMX31" s="1"/>
      <c r="FMY31" s="1"/>
      <c r="FMZ31" s="1"/>
      <c r="FNA31" s="1"/>
      <c r="FNB31" s="1"/>
      <c r="FNC31" s="1"/>
      <c r="FND31" s="1"/>
      <c r="FNE31" s="1"/>
      <c r="FNF31" s="1"/>
      <c r="FNG31" s="1"/>
      <c r="FNH31" s="1"/>
      <c r="FNI31" s="1"/>
      <c r="FNJ31" s="1"/>
      <c r="FNK31" s="1"/>
      <c r="FNL31" s="1"/>
      <c r="FNM31" s="1"/>
      <c r="FNN31" s="1"/>
      <c r="FNO31" s="1"/>
      <c r="FNP31" s="1"/>
      <c r="FNQ31" s="1"/>
      <c r="FNR31" s="1"/>
      <c r="FNS31" s="1"/>
      <c r="FNT31" s="1"/>
      <c r="FNU31" s="1"/>
      <c r="FNV31" s="1"/>
      <c r="FNW31" s="1"/>
      <c r="FNX31" s="1"/>
      <c r="FNY31" s="1"/>
      <c r="FNZ31" s="1"/>
      <c r="FOA31" s="1"/>
      <c r="FOB31" s="1"/>
      <c r="FOC31" s="1"/>
      <c r="FOD31" s="1"/>
      <c r="FOE31" s="1"/>
      <c r="FOF31" s="1"/>
      <c r="FOG31" s="1"/>
      <c r="FOH31" s="1"/>
      <c r="FOI31" s="1"/>
      <c r="FOJ31" s="1"/>
      <c r="FOK31" s="1"/>
      <c r="FOL31" s="1"/>
      <c r="FOM31" s="1"/>
      <c r="FON31" s="1"/>
      <c r="FOO31" s="1"/>
      <c r="FOP31" s="1"/>
      <c r="FOQ31" s="1"/>
      <c r="FOR31" s="1"/>
      <c r="FOS31" s="1"/>
      <c r="FOT31" s="1"/>
      <c r="FOU31" s="1"/>
      <c r="FOV31" s="1"/>
      <c r="FOW31" s="1"/>
      <c r="FOX31" s="1"/>
      <c r="FOY31" s="1"/>
      <c r="FOZ31" s="1"/>
      <c r="FPA31" s="1"/>
      <c r="FPB31" s="1"/>
      <c r="FPC31" s="1"/>
      <c r="FPD31" s="1"/>
      <c r="FPE31" s="1"/>
      <c r="FPF31" s="1"/>
      <c r="FPG31" s="1"/>
      <c r="FPH31" s="1"/>
      <c r="FPI31" s="1"/>
      <c r="FPJ31" s="1"/>
      <c r="FPK31" s="1"/>
      <c r="FPL31" s="1"/>
      <c r="FPM31" s="1"/>
      <c r="FPN31" s="1"/>
      <c r="FPO31" s="1"/>
      <c r="FPP31" s="1"/>
      <c r="FPQ31" s="1"/>
      <c r="FPR31" s="1"/>
      <c r="FPS31" s="1"/>
      <c r="FPT31" s="1"/>
      <c r="FPU31" s="1"/>
      <c r="FPV31" s="1"/>
      <c r="FPW31" s="1"/>
      <c r="FPX31" s="1"/>
      <c r="FPY31" s="1"/>
      <c r="FPZ31" s="1"/>
      <c r="FQA31" s="1"/>
      <c r="FQB31" s="1"/>
      <c r="FQC31" s="1"/>
      <c r="FQD31" s="1"/>
      <c r="FQE31" s="1"/>
      <c r="FQF31" s="1"/>
      <c r="FQG31" s="1"/>
      <c r="FQH31" s="1"/>
      <c r="FQI31" s="1"/>
      <c r="FQJ31" s="1"/>
      <c r="FQK31" s="1"/>
      <c r="FQL31" s="1"/>
      <c r="FQM31" s="1"/>
      <c r="FQN31" s="1"/>
      <c r="FQO31" s="1"/>
      <c r="FQP31" s="1"/>
      <c r="FQQ31" s="1"/>
      <c r="FQR31" s="1"/>
      <c r="FQS31" s="1"/>
      <c r="FQT31" s="1"/>
      <c r="FQU31" s="1"/>
      <c r="FQV31" s="1"/>
      <c r="FQW31" s="1"/>
      <c r="FQX31" s="1"/>
      <c r="FQY31" s="1"/>
      <c r="FQZ31" s="1"/>
      <c r="FRA31" s="1"/>
      <c r="FRB31" s="1"/>
      <c r="FRC31" s="1"/>
      <c r="FRD31" s="1"/>
      <c r="FRE31" s="1"/>
      <c r="FRF31" s="1"/>
      <c r="FRG31" s="1"/>
      <c r="FRH31" s="1"/>
      <c r="FRI31" s="1"/>
      <c r="FRJ31" s="1"/>
      <c r="FRK31" s="1"/>
      <c r="FRL31" s="1"/>
      <c r="FRM31" s="1"/>
      <c r="FRN31" s="1"/>
      <c r="FRO31" s="1"/>
      <c r="FRP31" s="1"/>
      <c r="FRQ31" s="1"/>
      <c r="FRR31" s="1"/>
      <c r="FRS31" s="1"/>
      <c r="FRT31" s="1"/>
      <c r="FRU31" s="1"/>
      <c r="FRV31" s="1"/>
      <c r="FRW31" s="1"/>
      <c r="FRX31" s="1"/>
      <c r="FRY31" s="1"/>
      <c r="FRZ31" s="1"/>
      <c r="FSA31" s="1"/>
      <c r="FSB31" s="1"/>
      <c r="FSC31" s="1"/>
      <c r="FSD31" s="1"/>
      <c r="FSE31" s="1"/>
      <c r="FSF31" s="1"/>
      <c r="FSG31" s="1"/>
      <c r="FSH31" s="1"/>
      <c r="FSI31" s="1"/>
      <c r="FSJ31" s="1"/>
      <c r="FSK31" s="1"/>
      <c r="FSL31" s="1"/>
      <c r="FSM31" s="1"/>
      <c r="FSN31" s="1"/>
      <c r="FSO31" s="1"/>
      <c r="FSP31" s="1"/>
      <c r="FSQ31" s="1"/>
      <c r="FSR31" s="1"/>
      <c r="FSS31" s="1"/>
      <c r="FST31" s="1"/>
      <c r="FSU31" s="1"/>
      <c r="FSV31" s="1"/>
      <c r="FSW31" s="1"/>
      <c r="FSX31" s="1"/>
      <c r="FSY31" s="1"/>
      <c r="FSZ31" s="1"/>
      <c r="FTA31" s="1"/>
      <c r="FTB31" s="1"/>
      <c r="FTC31" s="1"/>
      <c r="FTD31" s="1"/>
      <c r="FTE31" s="1"/>
      <c r="FTF31" s="1"/>
      <c r="FTG31" s="1"/>
      <c r="FTH31" s="1"/>
      <c r="FTI31" s="1"/>
      <c r="FTJ31" s="1"/>
      <c r="FTK31" s="1"/>
      <c r="FTL31" s="1"/>
      <c r="FTM31" s="1"/>
      <c r="FTN31" s="1"/>
      <c r="FTO31" s="1"/>
      <c r="FTP31" s="1"/>
      <c r="FTQ31" s="1"/>
      <c r="FTR31" s="1"/>
      <c r="FTS31" s="1"/>
      <c r="FTT31" s="1"/>
      <c r="FTU31" s="1"/>
      <c r="FTV31" s="1"/>
      <c r="FTW31" s="1"/>
      <c r="FTX31" s="1"/>
      <c r="FTY31" s="1"/>
      <c r="FTZ31" s="1"/>
      <c r="FUA31" s="1"/>
      <c r="FUB31" s="1"/>
      <c r="FUC31" s="1"/>
      <c r="FUD31" s="1"/>
      <c r="FUE31" s="1"/>
      <c r="FUF31" s="1"/>
      <c r="FUG31" s="1"/>
      <c r="FUH31" s="1"/>
      <c r="FUI31" s="1"/>
      <c r="FUJ31" s="1"/>
      <c r="FUK31" s="1"/>
      <c r="FUL31" s="1"/>
      <c r="FUM31" s="1"/>
      <c r="FUN31" s="1"/>
      <c r="FUO31" s="1"/>
      <c r="FUP31" s="1"/>
      <c r="FUQ31" s="1"/>
      <c r="FUR31" s="1"/>
      <c r="FUS31" s="1"/>
      <c r="FUT31" s="1"/>
      <c r="FUU31" s="1"/>
      <c r="FUV31" s="1"/>
      <c r="FUW31" s="1"/>
      <c r="FUX31" s="1"/>
      <c r="FUY31" s="1"/>
      <c r="FUZ31" s="1"/>
      <c r="FVA31" s="1"/>
      <c r="FVB31" s="1"/>
      <c r="FVC31" s="1"/>
      <c r="FVD31" s="1"/>
      <c r="FVE31" s="1"/>
      <c r="FVF31" s="1"/>
      <c r="FVG31" s="1"/>
      <c r="FVH31" s="1"/>
      <c r="FVI31" s="1"/>
      <c r="FVJ31" s="1"/>
      <c r="FVK31" s="1"/>
      <c r="FVL31" s="1"/>
      <c r="FVM31" s="1"/>
      <c r="FVN31" s="1"/>
      <c r="FVO31" s="1"/>
      <c r="FVP31" s="1"/>
      <c r="FVQ31" s="1"/>
      <c r="FVR31" s="1"/>
      <c r="FVS31" s="1"/>
      <c r="FVT31" s="1"/>
      <c r="FVU31" s="1"/>
      <c r="FVV31" s="1"/>
      <c r="FVW31" s="1"/>
      <c r="FVX31" s="1"/>
      <c r="FVY31" s="1"/>
      <c r="FVZ31" s="1"/>
      <c r="FWA31" s="1"/>
      <c r="FWB31" s="1"/>
      <c r="FWC31" s="1"/>
      <c r="FWD31" s="1"/>
      <c r="FWE31" s="1"/>
      <c r="FWF31" s="1"/>
      <c r="FWG31" s="1"/>
      <c r="FWH31" s="1"/>
      <c r="FWI31" s="1"/>
      <c r="FWJ31" s="1"/>
      <c r="FWK31" s="1"/>
      <c r="FWL31" s="1"/>
      <c r="FWM31" s="1"/>
      <c r="FWN31" s="1"/>
      <c r="FWO31" s="1"/>
      <c r="FWP31" s="1"/>
      <c r="FWQ31" s="1"/>
      <c r="FWR31" s="1"/>
      <c r="FWS31" s="1"/>
      <c r="FWT31" s="1"/>
      <c r="FWU31" s="1"/>
      <c r="FWV31" s="1"/>
      <c r="FWW31" s="1"/>
      <c r="FWX31" s="1"/>
      <c r="FWY31" s="1"/>
      <c r="FWZ31" s="1"/>
      <c r="FXA31" s="1"/>
      <c r="FXB31" s="1"/>
      <c r="FXC31" s="1"/>
      <c r="FXD31" s="1"/>
      <c r="FXE31" s="1"/>
      <c r="FXF31" s="1"/>
      <c r="FXG31" s="1"/>
      <c r="FXH31" s="1"/>
      <c r="FXI31" s="1"/>
      <c r="FXJ31" s="1"/>
      <c r="FXK31" s="1"/>
      <c r="FXL31" s="1"/>
      <c r="FXM31" s="1"/>
      <c r="FXN31" s="1"/>
      <c r="FXO31" s="1"/>
      <c r="FXP31" s="1"/>
      <c r="FXQ31" s="1"/>
      <c r="FXR31" s="1"/>
      <c r="FXS31" s="1"/>
      <c r="FXT31" s="1"/>
      <c r="FXU31" s="1"/>
      <c r="FXV31" s="1"/>
      <c r="FXW31" s="1"/>
      <c r="FXX31" s="1"/>
      <c r="FXY31" s="1"/>
      <c r="FXZ31" s="1"/>
      <c r="FYA31" s="1"/>
      <c r="FYB31" s="1"/>
      <c r="FYC31" s="1"/>
      <c r="FYD31" s="1"/>
      <c r="FYE31" s="1"/>
      <c r="FYF31" s="1"/>
      <c r="FYG31" s="1"/>
      <c r="FYH31" s="1"/>
      <c r="FYI31" s="1"/>
      <c r="FYJ31" s="1"/>
      <c r="FYK31" s="1"/>
      <c r="FYL31" s="1"/>
      <c r="FYM31" s="1"/>
      <c r="FYN31" s="1"/>
      <c r="FYO31" s="1"/>
      <c r="FYP31" s="1"/>
      <c r="FYQ31" s="1"/>
      <c r="FYR31" s="1"/>
      <c r="FYS31" s="1"/>
      <c r="FYT31" s="1"/>
      <c r="FYU31" s="1"/>
      <c r="FYV31" s="1"/>
      <c r="FYW31" s="1"/>
      <c r="FYX31" s="1"/>
      <c r="FYY31" s="1"/>
      <c r="FYZ31" s="1"/>
      <c r="FZA31" s="1"/>
      <c r="FZB31" s="1"/>
      <c r="FZC31" s="1"/>
      <c r="FZD31" s="1"/>
      <c r="FZE31" s="1"/>
      <c r="FZF31" s="1"/>
      <c r="FZG31" s="1"/>
      <c r="FZH31" s="1"/>
      <c r="FZI31" s="1"/>
      <c r="FZJ31" s="1"/>
      <c r="FZK31" s="1"/>
      <c r="FZL31" s="1"/>
      <c r="FZM31" s="1"/>
      <c r="FZN31" s="1"/>
      <c r="FZO31" s="1"/>
      <c r="FZP31" s="1"/>
      <c r="FZQ31" s="1"/>
      <c r="FZR31" s="1"/>
      <c r="FZS31" s="1"/>
      <c r="FZT31" s="1"/>
      <c r="FZU31" s="1"/>
      <c r="FZV31" s="1"/>
      <c r="FZW31" s="1"/>
      <c r="FZX31" s="1"/>
      <c r="FZY31" s="1"/>
      <c r="FZZ31" s="1"/>
      <c r="GAA31" s="1"/>
      <c r="GAB31" s="1"/>
      <c r="GAC31" s="1"/>
      <c r="GAD31" s="1"/>
      <c r="GAE31" s="1"/>
      <c r="GAF31" s="1"/>
      <c r="GAG31" s="1"/>
      <c r="GAH31" s="1"/>
      <c r="GAI31" s="1"/>
      <c r="GAJ31" s="1"/>
      <c r="GAK31" s="1"/>
      <c r="GAL31" s="1"/>
      <c r="GAM31" s="1"/>
      <c r="GAN31" s="1"/>
      <c r="GAO31" s="1"/>
      <c r="GAP31" s="1"/>
      <c r="GAQ31" s="1"/>
      <c r="GAR31" s="1"/>
      <c r="GAS31" s="1"/>
      <c r="GAT31" s="1"/>
      <c r="GAU31" s="1"/>
      <c r="GAV31" s="1"/>
      <c r="GAW31" s="1"/>
      <c r="GAX31" s="1"/>
      <c r="GAY31" s="1"/>
      <c r="GAZ31" s="1"/>
      <c r="GBA31" s="1"/>
      <c r="GBB31" s="1"/>
      <c r="GBC31" s="1"/>
      <c r="GBD31" s="1"/>
      <c r="GBE31" s="1"/>
      <c r="GBF31" s="1"/>
      <c r="GBG31" s="1"/>
      <c r="GBH31" s="1"/>
      <c r="GBI31" s="1"/>
      <c r="GBJ31" s="1"/>
      <c r="GBK31" s="1"/>
      <c r="GBL31" s="1"/>
      <c r="GBM31" s="1"/>
      <c r="GBN31" s="1"/>
      <c r="GBO31" s="1"/>
      <c r="GBP31" s="1"/>
      <c r="GBQ31" s="1"/>
      <c r="GBR31" s="1"/>
      <c r="GBS31" s="1"/>
      <c r="GBT31" s="1"/>
      <c r="GBU31" s="1"/>
      <c r="GBV31" s="1"/>
      <c r="GBW31" s="1"/>
      <c r="GBX31" s="1"/>
      <c r="GBY31" s="1"/>
      <c r="GBZ31" s="1"/>
      <c r="GCA31" s="1"/>
      <c r="GCB31" s="1"/>
      <c r="GCC31" s="1"/>
      <c r="GCD31" s="1"/>
      <c r="GCE31" s="1"/>
      <c r="GCF31" s="1"/>
      <c r="GCG31" s="1"/>
      <c r="GCH31" s="1"/>
      <c r="GCI31" s="1"/>
      <c r="GCJ31" s="1"/>
      <c r="GCK31" s="1"/>
      <c r="GCL31" s="1"/>
      <c r="GCM31" s="1"/>
      <c r="GCN31" s="1"/>
      <c r="GCO31" s="1"/>
      <c r="GCP31" s="1"/>
      <c r="GCQ31" s="1"/>
      <c r="GCR31" s="1"/>
      <c r="GCS31" s="1"/>
      <c r="GCT31" s="1"/>
      <c r="GCU31" s="1"/>
      <c r="GCV31" s="1"/>
      <c r="GCW31" s="1"/>
      <c r="GCX31" s="1"/>
      <c r="GCY31" s="1"/>
      <c r="GCZ31" s="1"/>
      <c r="GDA31" s="1"/>
      <c r="GDB31" s="1"/>
      <c r="GDC31" s="1"/>
      <c r="GDD31" s="1"/>
      <c r="GDE31" s="1"/>
      <c r="GDF31" s="1"/>
      <c r="GDG31" s="1"/>
      <c r="GDH31" s="1"/>
      <c r="GDI31" s="1"/>
      <c r="GDJ31" s="1"/>
      <c r="GDK31" s="1"/>
      <c r="GDL31" s="1"/>
      <c r="GDM31" s="1"/>
      <c r="GDN31" s="1"/>
      <c r="GDO31" s="1"/>
      <c r="GDP31" s="1"/>
      <c r="GDQ31" s="1"/>
      <c r="GDR31" s="1"/>
      <c r="GDS31" s="1"/>
      <c r="GDT31" s="1"/>
      <c r="GDU31" s="1"/>
      <c r="GDV31" s="1"/>
      <c r="GDW31" s="1"/>
      <c r="GDX31" s="1"/>
      <c r="GDY31" s="1"/>
      <c r="GDZ31" s="1"/>
      <c r="GEA31" s="1"/>
      <c r="GEB31" s="1"/>
      <c r="GEC31" s="1"/>
      <c r="GED31" s="1"/>
      <c r="GEE31" s="1"/>
      <c r="GEF31" s="1"/>
      <c r="GEG31" s="1"/>
      <c r="GEH31" s="1"/>
      <c r="GEI31" s="1"/>
      <c r="GEJ31" s="1"/>
      <c r="GEK31" s="1"/>
      <c r="GEL31" s="1"/>
      <c r="GEM31" s="1"/>
      <c r="GEN31" s="1"/>
      <c r="GEO31" s="1"/>
      <c r="GEP31" s="1"/>
      <c r="GEQ31" s="1"/>
      <c r="GER31" s="1"/>
      <c r="GES31" s="1"/>
      <c r="GET31" s="1"/>
      <c r="GEU31" s="1"/>
      <c r="GEV31" s="1"/>
      <c r="GEW31" s="1"/>
      <c r="GEX31" s="1"/>
      <c r="GEY31" s="1"/>
      <c r="GEZ31" s="1"/>
      <c r="GFA31" s="1"/>
      <c r="GFB31" s="1"/>
      <c r="GFC31" s="1"/>
      <c r="GFD31" s="1"/>
      <c r="GFE31" s="1"/>
      <c r="GFF31" s="1"/>
      <c r="GFG31" s="1"/>
      <c r="GFH31" s="1"/>
      <c r="GFI31" s="1"/>
      <c r="GFJ31" s="1"/>
      <c r="GFK31" s="1"/>
      <c r="GFL31" s="1"/>
      <c r="GFM31" s="1"/>
      <c r="GFN31" s="1"/>
      <c r="GFO31" s="1"/>
      <c r="GFP31" s="1"/>
      <c r="GFQ31" s="1"/>
      <c r="GFR31" s="1"/>
      <c r="GFS31" s="1"/>
      <c r="GFT31" s="1"/>
      <c r="GFU31" s="1"/>
      <c r="GFV31" s="1"/>
      <c r="GFW31" s="1"/>
      <c r="GFX31" s="1"/>
      <c r="GFY31" s="1"/>
      <c r="GFZ31" s="1"/>
      <c r="GGA31" s="1"/>
      <c r="GGB31" s="1"/>
      <c r="GGC31" s="1"/>
      <c r="GGD31" s="1"/>
      <c r="GGE31" s="1"/>
      <c r="GGF31" s="1"/>
      <c r="GGG31" s="1"/>
      <c r="GGH31" s="1"/>
      <c r="GGI31" s="1"/>
      <c r="GGJ31" s="1"/>
      <c r="GGK31" s="1"/>
      <c r="GGL31" s="1"/>
      <c r="GGM31" s="1"/>
      <c r="GGN31" s="1"/>
      <c r="GGO31" s="1"/>
      <c r="GGP31" s="1"/>
      <c r="GGQ31" s="1"/>
      <c r="GGR31" s="1"/>
      <c r="GGS31" s="1"/>
      <c r="GGT31" s="1"/>
      <c r="GGU31" s="1"/>
      <c r="GGV31" s="1"/>
      <c r="GGW31" s="1"/>
      <c r="GGX31" s="1"/>
      <c r="GGY31" s="1"/>
      <c r="GGZ31" s="1"/>
      <c r="GHA31" s="1"/>
      <c r="GHB31" s="1"/>
      <c r="GHC31" s="1"/>
      <c r="GHD31" s="1"/>
      <c r="GHE31" s="1"/>
      <c r="GHF31" s="1"/>
      <c r="GHG31" s="1"/>
      <c r="GHH31" s="1"/>
      <c r="GHI31" s="1"/>
      <c r="GHJ31" s="1"/>
      <c r="GHK31" s="1"/>
      <c r="GHL31" s="1"/>
      <c r="GHM31" s="1"/>
      <c r="GHN31" s="1"/>
      <c r="GHO31" s="1"/>
      <c r="GHP31" s="1"/>
      <c r="GHQ31" s="1"/>
      <c r="GHR31" s="1"/>
      <c r="GHS31" s="1"/>
      <c r="GHT31" s="1"/>
      <c r="GHU31" s="1"/>
      <c r="GHV31" s="1"/>
      <c r="GHW31" s="1"/>
      <c r="GHX31" s="1"/>
      <c r="GHY31" s="1"/>
      <c r="GHZ31" s="1"/>
      <c r="GIA31" s="1"/>
      <c r="GIB31" s="1"/>
      <c r="GIC31" s="1"/>
      <c r="GID31" s="1"/>
      <c r="GIE31" s="1"/>
      <c r="GIF31" s="1"/>
      <c r="GIG31" s="1"/>
      <c r="GIH31" s="1"/>
      <c r="GII31" s="1"/>
      <c r="GIJ31" s="1"/>
      <c r="GIK31" s="1"/>
      <c r="GIL31" s="1"/>
      <c r="GIM31" s="1"/>
      <c r="GIN31" s="1"/>
      <c r="GIO31" s="1"/>
      <c r="GIP31" s="1"/>
      <c r="GIQ31" s="1"/>
      <c r="GIR31" s="1"/>
      <c r="GIS31" s="1"/>
      <c r="GIT31" s="1"/>
      <c r="GIU31" s="1"/>
      <c r="GIV31" s="1"/>
      <c r="GIW31" s="1"/>
      <c r="GIX31" s="1"/>
      <c r="GIY31" s="1"/>
      <c r="GIZ31" s="1"/>
      <c r="GJA31" s="1"/>
      <c r="GJB31" s="1"/>
      <c r="GJC31" s="1"/>
      <c r="GJD31" s="1"/>
      <c r="GJE31" s="1"/>
      <c r="GJF31" s="1"/>
      <c r="GJG31" s="1"/>
      <c r="GJH31" s="1"/>
      <c r="GJI31" s="1"/>
      <c r="GJJ31" s="1"/>
      <c r="GJK31" s="1"/>
      <c r="GJL31" s="1"/>
      <c r="GJM31" s="1"/>
      <c r="GJN31" s="1"/>
      <c r="GJO31" s="1"/>
      <c r="GJP31" s="1"/>
      <c r="GJQ31" s="1"/>
      <c r="GJR31" s="1"/>
      <c r="GJS31" s="1"/>
      <c r="GJT31" s="1"/>
      <c r="GJU31" s="1"/>
      <c r="GJV31" s="1"/>
      <c r="GJW31" s="1"/>
      <c r="GJX31" s="1"/>
      <c r="GJY31" s="1"/>
      <c r="GJZ31" s="1"/>
      <c r="GKA31" s="1"/>
      <c r="GKB31" s="1"/>
      <c r="GKC31" s="1"/>
      <c r="GKD31" s="1"/>
      <c r="GKE31" s="1"/>
      <c r="GKF31" s="1"/>
      <c r="GKG31" s="1"/>
      <c r="GKH31" s="1"/>
      <c r="GKI31" s="1"/>
      <c r="GKJ31" s="1"/>
      <c r="GKK31" s="1"/>
      <c r="GKL31" s="1"/>
      <c r="GKM31" s="1"/>
      <c r="GKN31" s="1"/>
      <c r="GKO31" s="1"/>
      <c r="GKP31" s="1"/>
      <c r="GKQ31" s="1"/>
      <c r="GKR31" s="1"/>
      <c r="GKS31" s="1"/>
      <c r="GKT31" s="1"/>
      <c r="GKU31" s="1"/>
      <c r="GKV31" s="1"/>
      <c r="GKW31" s="1"/>
      <c r="GKX31" s="1"/>
      <c r="GKY31" s="1"/>
      <c r="GKZ31" s="1"/>
      <c r="GLA31" s="1"/>
      <c r="GLB31" s="1"/>
      <c r="GLC31" s="1"/>
      <c r="GLD31" s="1"/>
      <c r="GLE31" s="1"/>
      <c r="GLF31" s="1"/>
      <c r="GLG31" s="1"/>
      <c r="GLH31" s="1"/>
      <c r="GLI31" s="1"/>
      <c r="GLJ31" s="1"/>
      <c r="GLK31" s="1"/>
      <c r="GLL31" s="1"/>
      <c r="GLM31" s="1"/>
      <c r="GLN31" s="1"/>
      <c r="GLO31" s="1"/>
      <c r="GLP31" s="1"/>
      <c r="GLQ31" s="1"/>
      <c r="GLR31" s="1"/>
      <c r="GLS31" s="1"/>
      <c r="GLT31" s="1"/>
      <c r="GLU31" s="1"/>
      <c r="GLV31" s="1"/>
      <c r="GLW31" s="1"/>
      <c r="GLX31" s="1"/>
      <c r="GLY31" s="1"/>
      <c r="GLZ31" s="1"/>
      <c r="GMA31" s="1"/>
      <c r="GMB31" s="1"/>
      <c r="GMC31" s="1"/>
      <c r="GMD31" s="1"/>
      <c r="GME31" s="1"/>
      <c r="GMF31" s="1"/>
      <c r="GMG31" s="1"/>
      <c r="GMH31" s="1"/>
      <c r="GMI31" s="1"/>
      <c r="GMJ31" s="1"/>
      <c r="GMK31" s="1"/>
      <c r="GML31" s="1"/>
      <c r="GMM31" s="1"/>
      <c r="GMN31" s="1"/>
      <c r="GMO31" s="1"/>
      <c r="GMP31" s="1"/>
      <c r="GMQ31" s="1"/>
      <c r="GMR31" s="1"/>
      <c r="GMS31" s="1"/>
      <c r="GMT31" s="1"/>
      <c r="GMU31" s="1"/>
      <c r="GMV31" s="1"/>
      <c r="GMW31" s="1"/>
      <c r="GMX31" s="1"/>
      <c r="GMY31" s="1"/>
      <c r="GMZ31" s="1"/>
      <c r="GNA31" s="1"/>
      <c r="GNB31" s="1"/>
      <c r="GNC31" s="1"/>
      <c r="GND31" s="1"/>
      <c r="GNE31" s="1"/>
      <c r="GNF31" s="1"/>
      <c r="GNG31" s="1"/>
      <c r="GNH31" s="1"/>
      <c r="GNI31" s="1"/>
      <c r="GNJ31" s="1"/>
      <c r="GNK31" s="1"/>
      <c r="GNL31" s="1"/>
      <c r="GNM31" s="1"/>
      <c r="GNN31" s="1"/>
      <c r="GNO31" s="1"/>
      <c r="GNP31" s="1"/>
      <c r="GNQ31" s="1"/>
      <c r="GNR31" s="1"/>
      <c r="GNS31" s="1"/>
      <c r="GNT31" s="1"/>
      <c r="GNU31" s="1"/>
      <c r="GNV31" s="1"/>
      <c r="GNW31" s="1"/>
      <c r="GNX31" s="1"/>
      <c r="GNY31" s="1"/>
      <c r="GNZ31" s="1"/>
      <c r="GOA31" s="1"/>
      <c r="GOB31" s="1"/>
      <c r="GOC31" s="1"/>
      <c r="GOD31" s="1"/>
      <c r="GOE31" s="1"/>
      <c r="GOF31" s="1"/>
      <c r="GOG31" s="1"/>
      <c r="GOH31" s="1"/>
      <c r="GOI31" s="1"/>
      <c r="GOJ31" s="1"/>
      <c r="GOK31" s="1"/>
      <c r="GOL31" s="1"/>
      <c r="GOM31" s="1"/>
      <c r="GON31" s="1"/>
      <c r="GOO31" s="1"/>
      <c r="GOP31" s="1"/>
      <c r="GOQ31" s="1"/>
      <c r="GOR31" s="1"/>
      <c r="GOS31" s="1"/>
      <c r="GOT31" s="1"/>
      <c r="GOU31" s="1"/>
      <c r="GOV31" s="1"/>
      <c r="GOW31" s="1"/>
      <c r="GOX31" s="1"/>
      <c r="GOY31" s="1"/>
      <c r="GOZ31" s="1"/>
      <c r="GPA31" s="1"/>
      <c r="GPB31" s="1"/>
      <c r="GPC31" s="1"/>
      <c r="GPD31" s="1"/>
      <c r="GPE31" s="1"/>
      <c r="GPF31" s="1"/>
      <c r="GPG31" s="1"/>
      <c r="GPH31" s="1"/>
      <c r="GPI31" s="1"/>
      <c r="GPJ31" s="1"/>
      <c r="GPK31" s="1"/>
      <c r="GPL31" s="1"/>
      <c r="GPM31" s="1"/>
      <c r="GPN31" s="1"/>
      <c r="GPO31" s="1"/>
      <c r="GPP31" s="1"/>
      <c r="GPQ31" s="1"/>
      <c r="GPR31" s="1"/>
      <c r="GPS31" s="1"/>
      <c r="GPT31" s="1"/>
      <c r="GPU31" s="1"/>
      <c r="GPV31" s="1"/>
      <c r="GPW31" s="1"/>
      <c r="GPX31" s="1"/>
      <c r="GPY31" s="1"/>
      <c r="GPZ31" s="1"/>
      <c r="GQA31" s="1"/>
      <c r="GQB31" s="1"/>
      <c r="GQC31" s="1"/>
      <c r="GQD31" s="1"/>
      <c r="GQE31" s="1"/>
      <c r="GQF31" s="1"/>
      <c r="GQG31" s="1"/>
      <c r="GQH31" s="1"/>
      <c r="GQI31" s="1"/>
      <c r="GQJ31" s="1"/>
      <c r="GQK31" s="1"/>
      <c r="GQL31" s="1"/>
      <c r="GQM31" s="1"/>
      <c r="GQN31" s="1"/>
      <c r="GQO31" s="1"/>
      <c r="GQP31" s="1"/>
      <c r="GQQ31" s="1"/>
      <c r="GQR31" s="1"/>
      <c r="GQS31" s="1"/>
      <c r="GQT31" s="1"/>
      <c r="GQU31" s="1"/>
      <c r="GQV31" s="1"/>
      <c r="GQW31" s="1"/>
      <c r="GQX31" s="1"/>
      <c r="GQY31" s="1"/>
      <c r="GQZ31" s="1"/>
      <c r="GRA31" s="1"/>
      <c r="GRB31" s="1"/>
      <c r="GRC31" s="1"/>
      <c r="GRD31" s="1"/>
      <c r="GRE31" s="1"/>
      <c r="GRF31" s="1"/>
      <c r="GRG31" s="1"/>
      <c r="GRH31" s="1"/>
      <c r="GRI31" s="1"/>
      <c r="GRJ31" s="1"/>
      <c r="GRK31" s="1"/>
      <c r="GRL31" s="1"/>
      <c r="GRM31" s="1"/>
      <c r="GRN31" s="1"/>
      <c r="GRO31" s="1"/>
      <c r="GRP31" s="1"/>
      <c r="GRQ31" s="1"/>
      <c r="GRR31" s="1"/>
      <c r="GRS31" s="1"/>
      <c r="GRT31" s="1"/>
      <c r="GRU31" s="1"/>
      <c r="GRV31" s="1"/>
      <c r="GRW31" s="1"/>
      <c r="GRX31" s="1"/>
      <c r="GRY31" s="1"/>
      <c r="GRZ31" s="1"/>
      <c r="GSA31" s="1"/>
      <c r="GSB31" s="1"/>
      <c r="GSC31" s="1"/>
      <c r="GSD31" s="1"/>
      <c r="GSE31" s="1"/>
      <c r="GSF31" s="1"/>
      <c r="GSG31" s="1"/>
      <c r="GSH31" s="1"/>
      <c r="GSI31" s="1"/>
      <c r="GSJ31" s="1"/>
      <c r="GSK31" s="1"/>
      <c r="GSL31" s="1"/>
      <c r="GSM31" s="1"/>
      <c r="GSN31" s="1"/>
      <c r="GSO31" s="1"/>
      <c r="GSP31" s="1"/>
      <c r="GSQ31" s="1"/>
      <c r="GSR31" s="1"/>
      <c r="GSS31" s="1"/>
      <c r="GST31" s="1"/>
      <c r="GSU31" s="1"/>
      <c r="GSV31" s="1"/>
      <c r="GSW31" s="1"/>
      <c r="GSX31" s="1"/>
      <c r="GSY31" s="1"/>
      <c r="GSZ31" s="1"/>
      <c r="GTA31" s="1"/>
      <c r="GTB31" s="1"/>
      <c r="GTC31" s="1"/>
      <c r="GTD31" s="1"/>
      <c r="GTE31" s="1"/>
      <c r="GTF31" s="1"/>
      <c r="GTG31" s="1"/>
      <c r="GTH31" s="1"/>
      <c r="GTI31" s="1"/>
      <c r="GTJ31" s="1"/>
      <c r="GTK31" s="1"/>
      <c r="GTL31" s="1"/>
      <c r="GTM31" s="1"/>
      <c r="GTN31" s="1"/>
      <c r="GTO31" s="1"/>
      <c r="GTP31" s="1"/>
      <c r="GTQ31" s="1"/>
      <c r="GTR31" s="1"/>
      <c r="GTS31" s="1"/>
      <c r="GTT31" s="1"/>
      <c r="GTU31" s="1"/>
      <c r="GTV31" s="1"/>
      <c r="GTW31" s="1"/>
      <c r="GTX31" s="1"/>
      <c r="GTY31" s="1"/>
      <c r="GTZ31" s="1"/>
      <c r="GUA31" s="1"/>
      <c r="GUB31" s="1"/>
      <c r="GUC31" s="1"/>
      <c r="GUD31" s="1"/>
      <c r="GUE31" s="1"/>
      <c r="GUF31" s="1"/>
      <c r="GUG31" s="1"/>
      <c r="GUH31" s="1"/>
      <c r="GUI31" s="1"/>
      <c r="GUJ31" s="1"/>
      <c r="GUK31" s="1"/>
      <c r="GUL31" s="1"/>
      <c r="GUM31" s="1"/>
      <c r="GUN31" s="1"/>
      <c r="GUO31" s="1"/>
      <c r="GUP31" s="1"/>
      <c r="GUQ31" s="1"/>
      <c r="GUR31" s="1"/>
      <c r="GUS31" s="1"/>
      <c r="GUT31" s="1"/>
      <c r="GUU31" s="1"/>
      <c r="GUV31" s="1"/>
      <c r="GUW31" s="1"/>
      <c r="GUX31" s="1"/>
      <c r="GUY31" s="1"/>
      <c r="GUZ31" s="1"/>
      <c r="GVA31" s="1"/>
      <c r="GVB31" s="1"/>
      <c r="GVC31" s="1"/>
      <c r="GVD31" s="1"/>
      <c r="GVE31" s="1"/>
      <c r="GVF31" s="1"/>
      <c r="GVG31" s="1"/>
      <c r="GVH31" s="1"/>
      <c r="GVI31" s="1"/>
      <c r="GVJ31" s="1"/>
      <c r="GVK31" s="1"/>
      <c r="GVL31" s="1"/>
      <c r="GVM31" s="1"/>
      <c r="GVN31" s="1"/>
      <c r="GVO31" s="1"/>
      <c r="GVP31" s="1"/>
      <c r="GVQ31" s="1"/>
      <c r="GVR31" s="1"/>
      <c r="GVS31" s="1"/>
      <c r="GVT31" s="1"/>
      <c r="GVU31" s="1"/>
      <c r="GVV31" s="1"/>
      <c r="GVW31" s="1"/>
      <c r="GVX31" s="1"/>
      <c r="GVY31" s="1"/>
      <c r="GVZ31" s="1"/>
      <c r="GWA31" s="1"/>
      <c r="GWB31" s="1"/>
      <c r="GWC31" s="1"/>
      <c r="GWD31" s="1"/>
      <c r="GWE31" s="1"/>
      <c r="GWF31" s="1"/>
      <c r="GWG31" s="1"/>
      <c r="GWH31" s="1"/>
      <c r="GWI31" s="1"/>
      <c r="GWJ31" s="1"/>
      <c r="GWK31" s="1"/>
      <c r="GWL31" s="1"/>
      <c r="GWM31" s="1"/>
      <c r="GWN31" s="1"/>
      <c r="GWO31" s="1"/>
      <c r="GWP31" s="1"/>
      <c r="GWQ31" s="1"/>
      <c r="GWR31" s="1"/>
      <c r="GWS31" s="1"/>
      <c r="GWT31" s="1"/>
      <c r="GWU31" s="1"/>
      <c r="GWV31" s="1"/>
      <c r="GWW31" s="1"/>
      <c r="GWX31" s="1"/>
      <c r="GWY31" s="1"/>
      <c r="GWZ31" s="1"/>
      <c r="GXA31" s="1"/>
      <c r="GXB31" s="1"/>
      <c r="GXC31" s="1"/>
      <c r="GXD31" s="1"/>
      <c r="GXE31" s="1"/>
      <c r="GXF31" s="1"/>
      <c r="GXG31" s="1"/>
      <c r="GXH31" s="1"/>
      <c r="GXI31" s="1"/>
      <c r="GXJ31" s="1"/>
      <c r="GXK31" s="1"/>
      <c r="GXL31" s="1"/>
      <c r="GXM31" s="1"/>
      <c r="GXN31" s="1"/>
      <c r="GXO31" s="1"/>
      <c r="GXP31" s="1"/>
      <c r="GXQ31" s="1"/>
      <c r="GXR31" s="1"/>
      <c r="GXS31" s="1"/>
      <c r="GXT31" s="1"/>
      <c r="GXU31" s="1"/>
      <c r="GXV31" s="1"/>
      <c r="GXW31" s="1"/>
      <c r="GXX31" s="1"/>
      <c r="GXY31" s="1"/>
      <c r="GXZ31" s="1"/>
      <c r="GYA31" s="1"/>
      <c r="GYB31" s="1"/>
      <c r="GYC31" s="1"/>
      <c r="GYD31" s="1"/>
      <c r="GYE31" s="1"/>
      <c r="GYF31" s="1"/>
      <c r="GYG31" s="1"/>
      <c r="GYH31" s="1"/>
      <c r="GYI31" s="1"/>
      <c r="GYJ31" s="1"/>
      <c r="GYK31" s="1"/>
      <c r="GYL31" s="1"/>
      <c r="GYM31" s="1"/>
      <c r="GYN31" s="1"/>
      <c r="GYO31" s="1"/>
      <c r="GYP31" s="1"/>
      <c r="GYQ31" s="1"/>
      <c r="GYR31" s="1"/>
      <c r="GYS31" s="1"/>
      <c r="GYT31" s="1"/>
      <c r="GYU31" s="1"/>
      <c r="GYV31" s="1"/>
      <c r="GYW31" s="1"/>
      <c r="GYX31" s="1"/>
      <c r="GYY31" s="1"/>
      <c r="GYZ31" s="1"/>
      <c r="GZA31" s="1"/>
      <c r="GZB31" s="1"/>
      <c r="GZC31" s="1"/>
      <c r="GZD31" s="1"/>
      <c r="GZE31" s="1"/>
      <c r="GZF31" s="1"/>
      <c r="GZG31" s="1"/>
      <c r="GZH31" s="1"/>
      <c r="GZI31" s="1"/>
      <c r="GZJ31" s="1"/>
      <c r="GZK31" s="1"/>
      <c r="GZL31" s="1"/>
      <c r="GZM31" s="1"/>
      <c r="GZN31" s="1"/>
      <c r="GZO31" s="1"/>
      <c r="GZP31" s="1"/>
      <c r="GZQ31" s="1"/>
      <c r="GZR31" s="1"/>
      <c r="GZS31" s="1"/>
      <c r="GZT31" s="1"/>
      <c r="GZU31" s="1"/>
      <c r="GZV31" s="1"/>
      <c r="GZW31" s="1"/>
      <c r="GZX31" s="1"/>
      <c r="GZY31" s="1"/>
      <c r="GZZ31" s="1"/>
      <c r="HAA31" s="1"/>
      <c r="HAB31" s="1"/>
      <c r="HAC31" s="1"/>
      <c r="HAD31" s="1"/>
      <c r="HAE31" s="1"/>
      <c r="HAF31" s="1"/>
      <c r="HAG31" s="1"/>
      <c r="HAH31" s="1"/>
      <c r="HAI31" s="1"/>
      <c r="HAJ31" s="1"/>
      <c r="HAK31" s="1"/>
      <c r="HAL31" s="1"/>
      <c r="HAM31" s="1"/>
      <c r="HAN31" s="1"/>
      <c r="HAO31" s="1"/>
      <c r="HAP31" s="1"/>
      <c r="HAQ31" s="1"/>
      <c r="HAR31" s="1"/>
      <c r="HAS31" s="1"/>
      <c r="HAT31" s="1"/>
      <c r="HAU31" s="1"/>
      <c r="HAV31" s="1"/>
      <c r="HAW31" s="1"/>
      <c r="HAX31" s="1"/>
      <c r="HAY31" s="1"/>
      <c r="HAZ31" s="1"/>
      <c r="HBA31" s="1"/>
      <c r="HBB31" s="1"/>
      <c r="HBC31" s="1"/>
      <c r="HBD31" s="1"/>
      <c r="HBE31" s="1"/>
      <c r="HBF31" s="1"/>
      <c r="HBG31" s="1"/>
      <c r="HBH31" s="1"/>
      <c r="HBI31" s="1"/>
      <c r="HBJ31" s="1"/>
      <c r="HBK31" s="1"/>
      <c r="HBL31" s="1"/>
      <c r="HBM31" s="1"/>
      <c r="HBN31" s="1"/>
      <c r="HBO31" s="1"/>
      <c r="HBP31" s="1"/>
      <c r="HBQ31" s="1"/>
      <c r="HBR31" s="1"/>
      <c r="HBS31" s="1"/>
      <c r="HBT31" s="1"/>
      <c r="HBU31" s="1"/>
      <c r="HBV31" s="1"/>
      <c r="HBW31" s="1"/>
      <c r="HBX31" s="1"/>
      <c r="HBY31" s="1"/>
      <c r="HBZ31" s="1"/>
      <c r="HCA31" s="1"/>
      <c r="HCB31" s="1"/>
      <c r="HCC31" s="1"/>
      <c r="HCD31" s="1"/>
      <c r="HCE31" s="1"/>
      <c r="HCF31" s="1"/>
      <c r="HCG31" s="1"/>
      <c r="HCH31" s="1"/>
      <c r="HCI31" s="1"/>
      <c r="HCJ31" s="1"/>
      <c r="HCK31" s="1"/>
      <c r="HCL31" s="1"/>
      <c r="HCM31" s="1"/>
      <c r="HCN31" s="1"/>
      <c r="HCO31" s="1"/>
      <c r="HCP31" s="1"/>
      <c r="HCQ31" s="1"/>
      <c r="HCR31" s="1"/>
      <c r="HCS31" s="1"/>
      <c r="HCT31" s="1"/>
      <c r="HCU31" s="1"/>
      <c r="HCV31" s="1"/>
      <c r="HCW31" s="1"/>
      <c r="HCX31" s="1"/>
      <c r="HCY31" s="1"/>
      <c r="HCZ31" s="1"/>
      <c r="HDA31" s="1"/>
      <c r="HDB31" s="1"/>
      <c r="HDC31" s="1"/>
      <c r="HDD31" s="1"/>
      <c r="HDE31" s="1"/>
      <c r="HDF31" s="1"/>
      <c r="HDG31" s="1"/>
      <c r="HDH31" s="1"/>
      <c r="HDI31" s="1"/>
      <c r="HDJ31" s="1"/>
      <c r="HDK31" s="1"/>
      <c r="HDL31" s="1"/>
      <c r="HDM31" s="1"/>
      <c r="HDN31" s="1"/>
      <c r="HDO31" s="1"/>
      <c r="HDP31" s="1"/>
      <c r="HDQ31" s="1"/>
      <c r="HDR31" s="1"/>
      <c r="HDS31" s="1"/>
      <c r="HDT31" s="1"/>
      <c r="HDU31" s="1"/>
      <c r="HDV31" s="1"/>
      <c r="HDW31" s="1"/>
      <c r="HDX31" s="1"/>
      <c r="HDY31" s="1"/>
      <c r="HDZ31" s="1"/>
      <c r="HEA31" s="1"/>
      <c r="HEB31" s="1"/>
      <c r="HEC31" s="1"/>
      <c r="HED31" s="1"/>
      <c r="HEE31" s="1"/>
      <c r="HEF31" s="1"/>
      <c r="HEG31" s="1"/>
      <c r="HEH31" s="1"/>
      <c r="HEI31" s="1"/>
      <c r="HEJ31" s="1"/>
      <c r="HEK31" s="1"/>
      <c r="HEL31" s="1"/>
      <c r="HEM31" s="1"/>
      <c r="HEN31" s="1"/>
      <c r="HEO31" s="1"/>
      <c r="HEP31" s="1"/>
      <c r="HEQ31" s="1"/>
      <c r="HER31" s="1"/>
      <c r="HES31" s="1"/>
      <c r="HET31" s="1"/>
      <c r="HEU31" s="1"/>
      <c r="HEV31" s="1"/>
      <c r="HEW31" s="1"/>
      <c r="HEX31" s="1"/>
      <c r="HEY31" s="1"/>
      <c r="HEZ31" s="1"/>
      <c r="HFA31" s="1"/>
      <c r="HFB31" s="1"/>
      <c r="HFC31" s="1"/>
      <c r="HFD31" s="1"/>
      <c r="HFE31" s="1"/>
      <c r="HFF31" s="1"/>
      <c r="HFG31" s="1"/>
      <c r="HFH31" s="1"/>
      <c r="HFI31" s="1"/>
      <c r="HFJ31" s="1"/>
      <c r="HFK31" s="1"/>
      <c r="HFL31" s="1"/>
      <c r="HFM31" s="1"/>
      <c r="HFN31" s="1"/>
      <c r="HFO31" s="1"/>
      <c r="HFP31" s="1"/>
      <c r="HFQ31" s="1"/>
      <c r="HFR31" s="1"/>
      <c r="HFS31" s="1"/>
      <c r="HFT31" s="1"/>
      <c r="HFU31" s="1"/>
      <c r="HFV31" s="1"/>
      <c r="HFW31" s="1"/>
      <c r="HFX31" s="1"/>
      <c r="HFY31" s="1"/>
      <c r="HFZ31" s="1"/>
      <c r="HGA31" s="1"/>
      <c r="HGB31" s="1"/>
      <c r="HGC31" s="1"/>
      <c r="HGD31" s="1"/>
      <c r="HGE31" s="1"/>
      <c r="HGF31" s="1"/>
      <c r="HGG31" s="1"/>
      <c r="HGH31" s="1"/>
      <c r="HGI31" s="1"/>
      <c r="HGJ31" s="1"/>
      <c r="HGK31" s="1"/>
      <c r="HGL31" s="1"/>
      <c r="HGM31" s="1"/>
      <c r="HGN31" s="1"/>
      <c r="HGO31" s="1"/>
      <c r="HGP31" s="1"/>
      <c r="HGQ31" s="1"/>
      <c r="HGR31" s="1"/>
      <c r="HGS31" s="1"/>
      <c r="HGT31" s="1"/>
      <c r="HGU31" s="1"/>
      <c r="HGV31" s="1"/>
      <c r="HGW31" s="1"/>
      <c r="HGX31" s="1"/>
      <c r="HGY31" s="1"/>
      <c r="HGZ31" s="1"/>
      <c r="HHA31" s="1"/>
      <c r="HHB31" s="1"/>
      <c r="HHC31" s="1"/>
      <c r="HHD31" s="1"/>
      <c r="HHE31" s="1"/>
      <c r="HHF31" s="1"/>
      <c r="HHG31" s="1"/>
      <c r="HHH31" s="1"/>
      <c r="HHI31" s="1"/>
      <c r="HHJ31" s="1"/>
      <c r="HHK31" s="1"/>
      <c r="HHL31" s="1"/>
      <c r="HHM31" s="1"/>
      <c r="HHN31" s="1"/>
      <c r="HHO31" s="1"/>
      <c r="HHP31" s="1"/>
      <c r="HHQ31" s="1"/>
      <c r="HHR31" s="1"/>
      <c r="HHS31" s="1"/>
      <c r="HHT31" s="1"/>
      <c r="HHU31" s="1"/>
      <c r="HHV31" s="1"/>
      <c r="HHW31" s="1"/>
      <c r="HHX31" s="1"/>
      <c r="HHY31" s="1"/>
      <c r="HHZ31" s="1"/>
      <c r="HIA31" s="1"/>
      <c r="HIB31" s="1"/>
      <c r="HIC31" s="1"/>
      <c r="HID31" s="1"/>
      <c r="HIE31" s="1"/>
      <c r="HIF31" s="1"/>
      <c r="HIG31" s="1"/>
      <c r="HIH31" s="1"/>
      <c r="HII31" s="1"/>
      <c r="HIJ31" s="1"/>
      <c r="HIK31" s="1"/>
      <c r="HIL31" s="1"/>
      <c r="HIM31" s="1"/>
      <c r="HIN31" s="1"/>
      <c r="HIO31" s="1"/>
      <c r="HIP31" s="1"/>
      <c r="HIQ31" s="1"/>
      <c r="HIR31" s="1"/>
      <c r="HIS31" s="1"/>
      <c r="HIT31" s="1"/>
      <c r="HIU31" s="1"/>
      <c r="HIV31" s="1"/>
      <c r="HIW31" s="1"/>
      <c r="HIX31" s="1"/>
      <c r="HIY31" s="1"/>
      <c r="HIZ31" s="1"/>
      <c r="HJA31" s="1"/>
      <c r="HJB31" s="1"/>
      <c r="HJC31" s="1"/>
      <c r="HJD31" s="1"/>
      <c r="HJE31" s="1"/>
      <c r="HJF31" s="1"/>
      <c r="HJG31" s="1"/>
      <c r="HJH31" s="1"/>
      <c r="HJI31" s="1"/>
      <c r="HJJ31" s="1"/>
      <c r="HJK31" s="1"/>
      <c r="HJL31" s="1"/>
      <c r="HJM31" s="1"/>
      <c r="HJN31" s="1"/>
      <c r="HJO31" s="1"/>
      <c r="HJP31" s="1"/>
      <c r="HJQ31" s="1"/>
      <c r="HJR31" s="1"/>
      <c r="HJS31" s="1"/>
      <c r="HJT31" s="1"/>
      <c r="HJU31" s="1"/>
      <c r="HJV31" s="1"/>
      <c r="HJW31" s="1"/>
      <c r="HJX31" s="1"/>
      <c r="HJY31" s="1"/>
      <c r="HJZ31" s="1"/>
      <c r="HKA31" s="1"/>
      <c r="HKB31" s="1"/>
      <c r="HKC31" s="1"/>
      <c r="HKD31" s="1"/>
      <c r="HKE31" s="1"/>
      <c r="HKF31" s="1"/>
      <c r="HKG31" s="1"/>
      <c r="HKH31" s="1"/>
      <c r="HKI31" s="1"/>
      <c r="HKJ31" s="1"/>
      <c r="HKK31" s="1"/>
      <c r="HKL31" s="1"/>
      <c r="HKM31" s="1"/>
      <c r="HKN31" s="1"/>
      <c r="HKO31" s="1"/>
      <c r="HKP31" s="1"/>
      <c r="HKQ31" s="1"/>
      <c r="HKR31" s="1"/>
      <c r="HKS31" s="1"/>
      <c r="HKT31" s="1"/>
      <c r="HKU31" s="1"/>
      <c r="HKV31" s="1"/>
      <c r="HKW31" s="1"/>
      <c r="HKX31" s="1"/>
      <c r="HKY31" s="1"/>
      <c r="HKZ31" s="1"/>
      <c r="HLA31" s="1"/>
      <c r="HLB31" s="1"/>
      <c r="HLC31" s="1"/>
      <c r="HLD31" s="1"/>
      <c r="HLE31" s="1"/>
      <c r="HLF31" s="1"/>
      <c r="HLG31" s="1"/>
      <c r="HLH31" s="1"/>
      <c r="HLI31" s="1"/>
      <c r="HLJ31" s="1"/>
      <c r="HLK31" s="1"/>
      <c r="HLL31" s="1"/>
      <c r="HLM31" s="1"/>
      <c r="HLN31" s="1"/>
      <c r="HLO31" s="1"/>
      <c r="HLP31" s="1"/>
      <c r="HLQ31" s="1"/>
      <c r="HLR31" s="1"/>
      <c r="HLS31" s="1"/>
      <c r="HLT31" s="1"/>
      <c r="HLU31" s="1"/>
      <c r="HLV31" s="1"/>
      <c r="HLW31" s="1"/>
      <c r="HLX31" s="1"/>
      <c r="HLY31" s="1"/>
      <c r="HLZ31" s="1"/>
      <c r="HMA31" s="1"/>
      <c r="HMB31" s="1"/>
      <c r="HMC31" s="1"/>
      <c r="HMD31" s="1"/>
      <c r="HME31" s="1"/>
      <c r="HMF31" s="1"/>
      <c r="HMG31" s="1"/>
      <c r="HMH31" s="1"/>
      <c r="HMI31" s="1"/>
      <c r="HMJ31" s="1"/>
      <c r="HMK31" s="1"/>
      <c r="HML31" s="1"/>
      <c r="HMM31" s="1"/>
      <c r="HMN31" s="1"/>
      <c r="HMO31" s="1"/>
      <c r="HMP31" s="1"/>
      <c r="HMQ31" s="1"/>
      <c r="HMR31" s="1"/>
      <c r="HMS31" s="1"/>
      <c r="HMT31" s="1"/>
      <c r="HMU31" s="1"/>
      <c r="HMV31" s="1"/>
      <c r="HMW31" s="1"/>
      <c r="HMX31" s="1"/>
      <c r="HMY31" s="1"/>
      <c r="HMZ31" s="1"/>
      <c r="HNA31" s="1"/>
      <c r="HNB31" s="1"/>
      <c r="HNC31" s="1"/>
      <c r="HND31" s="1"/>
      <c r="HNE31" s="1"/>
      <c r="HNF31" s="1"/>
      <c r="HNG31" s="1"/>
      <c r="HNH31" s="1"/>
      <c r="HNI31" s="1"/>
      <c r="HNJ31" s="1"/>
      <c r="HNK31" s="1"/>
      <c r="HNL31" s="1"/>
      <c r="HNM31" s="1"/>
      <c r="HNN31" s="1"/>
      <c r="HNO31" s="1"/>
      <c r="HNP31" s="1"/>
      <c r="HNQ31" s="1"/>
      <c r="HNR31" s="1"/>
      <c r="HNS31" s="1"/>
      <c r="HNT31" s="1"/>
      <c r="HNU31" s="1"/>
      <c r="HNV31" s="1"/>
      <c r="HNW31" s="1"/>
      <c r="HNX31" s="1"/>
      <c r="HNY31" s="1"/>
      <c r="HNZ31" s="1"/>
      <c r="HOA31" s="1"/>
      <c r="HOB31" s="1"/>
      <c r="HOC31" s="1"/>
      <c r="HOD31" s="1"/>
      <c r="HOE31" s="1"/>
      <c r="HOF31" s="1"/>
      <c r="HOG31" s="1"/>
      <c r="HOH31" s="1"/>
      <c r="HOI31" s="1"/>
      <c r="HOJ31" s="1"/>
      <c r="HOK31" s="1"/>
      <c r="HOL31" s="1"/>
      <c r="HOM31" s="1"/>
      <c r="HON31" s="1"/>
      <c r="HOO31" s="1"/>
      <c r="HOP31" s="1"/>
      <c r="HOQ31" s="1"/>
      <c r="HOR31" s="1"/>
      <c r="HOS31" s="1"/>
      <c r="HOT31" s="1"/>
      <c r="HOU31" s="1"/>
      <c r="HOV31" s="1"/>
      <c r="HOW31" s="1"/>
      <c r="HOX31" s="1"/>
      <c r="HOY31" s="1"/>
      <c r="HOZ31" s="1"/>
      <c r="HPA31" s="1"/>
      <c r="HPB31" s="1"/>
      <c r="HPC31" s="1"/>
      <c r="HPD31" s="1"/>
      <c r="HPE31" s="1"/>
      <c r="HPF31" s="1"/>
      <c r="HPG31" s="1"/>
      <c r="HPH31" s="1"/>
      <c r="HPI31" s="1"/>
      <c r="HPJ31" s="1"/>
      <c r="HPK31" s="1"/>
      <c r="HPL31" s="1"/>
      <c r="HPM31" s="1"/>
      <c r="HPN31" s="1"/>
      <c r="HPO31" s="1"/>
      <c r="HPP31" s="1"/>
      <c r="HPQ31" s="1"/>
      <c r="HPR31" s="1"/>
      <c r="HPS31" s="1"/>
      <c r="HPT31" s="1"/>
      <c r="HPU31" s="1"/>
      <c r="HPV31" s="1"/>
      <c r="HPW31" s="1"/>
      <c r="HPX31" s="1"/>
      <c r="HPY31" s="1"/>
      <c r="HPZ31" s="1"/>
      <c r="HQA31" s="1"/>
      <c r="HQB31" s="1"/>
      <c r="HQC31" s="1"/>
      <c r="HQD31" s="1"/>
      <c r="HQE31" s="1"/>
      <c r="HQF31" s="1"/>
      <c r="HQG31" s="1"/>
      <c r="HQH31" s="1"/>
      <c r="HQI31" s="1"/>
      <c r="HQJ31" s="1"/>
      <c r="HQK31" s="1"/>
      <c r="HQL31" s="1"/>
      <c r="HQM31" s="1"/>
      <c r="HQN31" s="1"/>
      <c r="HQO31" s="1"/>
      <c r="HQP31" s="1"/>
      <c r="HQQ31" s="1"/>
      <c r="HQR31" s="1"/>
      <c r="HQS31" s="1"/>
      <c r="HQT31" s="1"/>
      <c r="HQU31" s="1"/>
      <c r="HQV31" s="1"/>
      <c r="HQW31" s="1"/>
      <c r="HQX31" s="1"/>
      <c r="HQY31" s="1"/>
      <c r="HQZ31" s="1"/>
      <c r="HRA31" s="1"/>
      <c r="HRB31" s="1"/>
      <c r="HRC31" s="1"/>
      <c r="HRD31" s="1"/>
      <c r="HRE31" s="1"/>
      <c r="HRF31" s="1"/>
      <c r="HRG31" s="1"/>
      <c r="HRH31" s="1"/>
      <c r="HRI31" s="1"/>
      <c r="HRJ31" s="1"/>
      <c r="HRK31" s="1"/>
      <c r="HRL31" s="1"/>
      <c r="HRM31" s="1"/>
      <c r="HRN31" s="1"/>
      <c r="HRO31" s="1"/>
      <c r="HRP31" s="1"/>
      <c r="HRQ31" s="1"/>
      <c r="HRR31" s="1"/>
      <c r="HRS31" s="1"/>
      <c r="HRT31" s="1"/>
      <c r="HRU31" s="1"/>
      <c r="HRV31" s="1"/>
      <c r="HRW31" s="1"/>
      <c r="HRX31" s="1"/>
      <c r="HRY31" s="1"/>
      <c r="HRZ31" s="1"/>
      <c r="HSA31" s="1"/>
      <c r="HSB31" s="1"/>
      <c r="HSC31" s="1"/>
      <c r="HSD31" s="1"/>
      <c r="HSE31" s="1"/>
      <c r="HSF31" s="1"/>
      <c r="HSG31" s="1"/>
      <c r="HSH31" s="1"/>
      <c r="HSI31" s="1"/>
      <c r="HSJ31" s="1"/>
      <c r="HSK31" s="1"/>
      <c r="HSL31" s="1"/>
      <c r="HSM31" s="1"/>
      <c r="HSN31" s="1"/>
      <c r="HSO31" s="1"/>
      <c r="HSP31" s="1"/>
      <c r="HSQ31" s="1"/>
      <c r="HSR31" s="1"/>
      <c r="HSS31" s="1"/>
      <c r="HST31" s="1"/>
      <c r="HSU31" s="1"/>
      <c r="HSV31" s="1"/>
      <c r="HSW31" s="1"/>
      <c r="HSX31" s="1"/>
      <c r="HSY31" s="1"/>
      <c r="HSZ31" s="1"/>
      <c r="HTA31" s="1"/>
      <c r="HTB31" s="1"/>
      <c r="HTC31" s="1"/>
      <c r="HTD31" s="1"/>
      <c r="HTE31" s="1"/>
      <c r="HTF31" s="1"/>
      <c r="HTG31" s="1"/>
      <c r="HTH31" s="1"/>
      <c r="HTI31" s="1"/>
      <c r="HTJ31" s="1"/>
      <c r="HTK31" s="1"/>
      <c r="HTL31" s="1"/>
      <c r="HTM31" s="1"/>
      <c r="HTN31" s="1"/>
      <c r="HTO31" s="1"/>
      <c r="HTP31" s="1"/>
      <c r="HTQ31" s="1"/>
      <c r="HTR31" s="1"/>
      <c r="HTS31" s="1"/>
      <c r="HTT31" s="1"/>
      <c r="HTU31" s="1"/>
      <c r="HTV31" s="1"/>
      <c r="HTW31" s="1"/>
      <c r="HTX31" s="1"/>
      <c r="HTY31" s="1"/>
      <c r="HTZ31" s="1"/>
      <c r="HUA31" s="1"/>
      <c r="HUB31" s="1"/>
      <c r="HUC31" s="1"/>
      <c r="HUD31" s="1"/>
      <c r="HUE31" s="1"/>
      <c r="HUF31" s="1"/>
      <c r="HUG31" s="1"/>
      <c r="HUH31" s="1"/>
      <c r="HUI31" s="1"/>
      <c r="HUJ31" s="1"/>
      <c r="HUK31" s="1"/>
      <c r="HUL31" s="1"/>
      <c r="HUM31" s="1"/>
      <c r="HUN31" s="1"/>
      <c r="HUO31" s="1"/>
      <c r="HUP31" s="1"/>
      <c r="HUQ31" s="1"/>
      <c r="HUR31" s="1"/>
      <c r="HUS31" s="1"/>
      <c r="HUT31" s="1"/>
      <c r="HUU31" s="1"/>
      <c r="HUV31" s="1"/>
      <c r="HUW31" s="1"/>
      <c r="HUX31" s="1"/>
      <c r="HUY31" s="1"/>
      <c r="HUZ31" s="1"/>
      <c r="HVA31" s="1"/>
      <c r="HVB31" s="1"/>
      <c r="HVC31" s="1"/>
      <c r="HVD31" s="1"/>
      <c r="HVE31" s="1"/>
      <c r="HVF31" s="1"/>
      <c r="HVG31" s="1"/>
      <c r="HVH31" s="1"/>
      <c r="HVI31" s="1"/>
      <c r="HVJ31" s="1"/>
      <c r="HVK31" s="1"/>
      <c r="HVL31" s="1"/>
      <c r="HVM31" s="1"/>
      <c r="HVN31" s="1"/>
      <c r="HVO31" s="1"/>
      <c r="HVP31" s="1"/>
      <c r="HVQ31" s="1"/>
      <c r="HVR31" s="1"/>
      <c r="HVS31" s="1"/>
      <c r="HVT31" s="1"/>
      <c r="HVU31" s="1"/>
      <c r="HVV31" s="1"/>
      <c r="HVW31" s="1"/>
      <c r="HVX31" s="1"/>
      <c r="HVY31" s="1"/>
      <c r="HVZ31" s="1"/>
      <c r="HWA31" s="1"/>
      <c r="HWB31" s="1"/>
      <c r="HWC31" s="1"/>
      <c r="HWD31" s="1"/>
      <c r="HWE31" s="1"/>
      <c r="HWF31" s="1"/>
      <c r="HWG31" s="1"/>
      <c r="HWH31" s="1"/>
      <c r="HWI31" s="1"/>
      <c r="HWJ31" s="1"/>
      <c r="HWK31" s="1"/>
      <c r="HWL31" s="1"/>
      <c r="HWM31" s="1"/>
      <c r="HWN31" s="1"/>
      <c r="HWO31" s="1"/>
      <c r="HWP31" s="1"/>
      <c r="HWQ31" s="1"/>
      <c r="HWR31" s="1"/>
      <c r="HWS31" s="1"/>
      <c r="HWT31" s="1"/>
      <c r="HWU31" s="1"/>
      <c r="HWV31" s="1"/>
      <c r="HWW31" s="1"/>
      <c r="HWX31" s="1"/>
      <c r="HWY31" s="1"/>
      <c r="HWZ31" s="1"/>
      <c r="HXA31" s="1"/>
      <c r="HXB31" s="1"/>
      <c r="HXC31" s="1"/>
      <c r="HXD31" s="1"/>
      <c r="HXE31" s="1"/>
      <c r="HXF31" s="1"/>
      <c r="HXG31" s="1"/>
      <c r="HXH31" s="1"/>
      <c r="HXI31" s="1"/>
      <c r="HXJ31" s="1"/>
      <c r="HXK31" s="1"/>
      <c r="HXL31" s="1"/>
      <c r="HXM31" s="1"/>
      <c r="HXN31" s="1"/>
      <c r="HXO31" s="1"/>
      <c r="HXP31" s="1"/>
      <c r="HXQ31" s="1"/>
      <c r="HXR31" s="1"/>
      <c r="HXS31" s="1"/>
      <c r="HXT31" s="1"/>
      <c r="HXU31" s="1"/>
      <c r="HXV31" s="1"/>
      <c r="HXW31" s="1"/>
      <c r="HXX31" s="1"/>
      <c r="HXY31" s="1"/>
      <c r="HXZ31" s="1"/>
      <c r="HYA31" s="1"/>
      <c r="HYB31" s="1"/>
      <c r="HYC31" s="1"/>
      <c r="HYD31" s="1"/>
      <c r="HYE31" s="1"/>
      <c r="HYF31" s="1"/>
      <c r="HYG31" s="1"/>
      <c r="HYH31" s="1"/>
      <c r="HYI31" s="1"/>
      <c r="HYJ31" s="1"/>
      <c r="HYK31" s="1"/>
      <c r="HYL31" s="1"/>
      <c r="HYM31" s="1"/>
      <c r="HYN31" s="1"/>
      <c r="HYO31" s="1"/>
      <c r="HYP31" s="1"/>
      <c r="HYQ31" s="1"/>
      <c r="HYR31" s="1"/>
      <c r="HYS31" s="1"/>
      <c r="HYT31" s="1"/>
      <c r="HYU31" s="1"/>
      <c r="HYV31" s="1"/>
      <c r="HYW31" s="1"/>
      <c r="HYX31" s="1"/>
      <c r="HYY31" s="1"/>
      <c r="HYZ31" s="1"/>
      <c r="HZA31" s="1"/>
      <c r="HZB31" s="1"/>
      <c r="HZC31" s="1"/>
      <c r="HZD31" s="1"/>
      <c r="HZE31" s="1"/>
      <c r="HZF31" s="1"/>
      <c r="HZG31" s="1"/>
      <c r="HZH31" s="1"/>
      <c r="HZI31" s="1"/>
      <c r="HZJ31" s="1"/>
      <c r="HZK31" s="1"/>
      <c r="HZL31" s="1"/>
      <c r="HZM31" s="1"/>
      <c r="HZN31" s="1"/>
      <c r="HZO31" s="1"/>
      <c r="HZP31" s="1"/>
      <c r="HZQ31" s="1"/>
      <c r="HZR31" s="1"/>
      <c r="HZS31" s="1"/>
      <c r="HZT31" s="1"/>
      <c r="HZU31" s="1"/>
      <c r="HZV31" s="1"/>
      <c r="HZW31" s="1"/>
      <c r="HZX31" s="1"/>
      <c r="HZY31" s="1"/>
      <c r="HZZ31" s="1"/>
      <c r="IAA31" s="1"/>
      <c r="IAB31" s="1"/>
      <c r="IAC31" s="1"/>
      <c r="IAD31" s="1"/>
      <c r="IAE31" s="1"/>
      <c r="IAF31" s="1"/>
      <c r="IAG31" s="1"/>
      <c r="IAH31" s="1"/>
      <c r="IAI31" s="1"/>
      <c r="IAJ31" s="1"/>
      <c r="IAK31" s="1"/>
      <c r="IAL31" s="1"/>
      <c r="IAM31" s="1"/>
      <c r="IAN31" s="1"/>
      <c r="IAO31" s="1"/>
      <c r="IAP31" s="1"/>
      <c r="IAQ31" s="1"/>
      <c r="IAR31" s="1"/>
      <c r="IAS31" s="1"/>
      <c r="IAT31" s="1"/>
      <c r="IAU31" s="1"/>
      <c r="IAV31" s="1"/>
      <c r="IAW31" s="1"/>
      <c r="IAX31" s="1"/>
      <c r="IAY31" s="1"/>
      <c r="IAZ31" s="1"/>
      <c r="IBA31" s="1"/>
      <c r="IBB31" s="1"/>
      <c r="IBC31" s="1"/>
      <c r="IBD31" s="1"/>
      <c r="IBE31" s="1"/>
      <c r="IBF31" s="1"/>
      <c r="IBG31" s="1"/>
      <c r="IBH31" s="1"/>
      <c r="IBI31" s="1"/>
      <c r="IBJ31" s="1"/>
      <c r="IBK31" s="1"/>
      <c r="IBL31" s="1"/>
      <c r="IBM31" s="1"/>
      <c r="IBN31" s="1"/>
      <c r="IBO31" s="1"/>
      <c r="IBP31" s="1"/>
      <c r="IBQ31" s="1"/>
      <c r="IBR31" s="1"/>
      <c r="IBS31" s="1"/>
      <c r="IBT31" s="1"/>
      <c r="IBU31" s="1"/>
      <c r="IBV31" s="1"/>
      <c r="IBW31" s="1"/>
      <c r="IBX31" s="1"/>
      <c r="IBY31" s="1"/>
      <c r="IBZ31" s="1"/>
      <c r="ICA31" s="1"/>
      <c r="ICB31" s="1"/>
      <c r="ICC31" s="1"/>
      <c r="ICD31" s="1"/>
      <c r="ICE31" s="1"/>
      <c r="ICF31" s="1"/>
      <c r="ICG31" s="1"/>
      <c r="ICH31" s="1"/>
      <c r="ICI31" s="1"/>
      <c r="ICJ31" s="1"/>
      <c r="ICK31" s="1"/>
      <c r="ICL31" s="1"/>
      <c r="ICM31" s="1"/>
      <c r="ICN31" s="1"/>
      <c r="ICO31" s="1"/>
      <c r="ICP31" s="1"/>
      <c r="ICQ31" s="1"/>
      <c r="ICR31" s="1"/>
      <c r="ICS31" s="1"/>
      <c r="ICT31" s="1"/>
      <c r="ICU31" s="1"/>
      <c r="ICV31" s="1"/>
      <c r="ICW31" s="1"/>
      <c r="ICX31" s="1"/>
      <c r="ICY31" s="1"/>
      <c r="ICZ31" s="1"/>
      <c r="IDA31" s="1"/>
      <c r="IDB31" s="1"/>
      <c r="IDC31" s="1"/>
      <c r="IDD31" s="1"/>
      <c r="IDE31" s="1"/>
      <c r="IDF31" s="1"/>
      <c r="IDG31" s="1"/>
      <c r="IDH31" s="1"/>
      <c r="IDI31" s="1"/>
      <c r="IDJ31" s="1"/>
      <c r="IDK31" s="1"/>
      <c r="IDL31" s="1"/>
      <c r="IDM31" s="1"/>
      <c r="IDN31" s="1"/>
      <c r="IDO31" s="1"/>
      <c r="IDP31" s="1"/>
      <c r="IDQ31" s="1"/>
      <c r="IDR31" s="1"/>
      <c r="IDS31" s="1"/>
      <c r="IDT31" s="1"/>
      <c r="IDU31" s="1"/>
      <c r="IDV31" s="1"/>
      <c r="IDW31" s="1"/>
      <c r="IDX31" s="1"/>
      <c r="IDY31" s="1"/>
      <c r="IDZ31" s="1"/>
      <c r="IEA31" s="1"/>
      <c r="IEB31" s="1"/>
      <c r="IEC31" s="1"/>
      <c r="IED31" s="1"/>
      <c r="IEE31" s="1"/>
      <c r="IEF31" s="1"/>
      <c r="IEG31" s="1"/>
      <c r="IEH31" s="1"/>
      <c r="IEI31" s="1"/>
      <c r="IEJ31" s="1"/>
      <c r="IEK31" s="1"/>
      <c r="IEL31" s="1"/>
      <c r="IEM31" s="1"/>
      <c r="IEN31" s="1"/>
      <c r="IEO31" s="1"/>
      <c r="IEP31" s="1"/>
      <c r="IEQ31" s="1"/>
      <c r="IER31" s="1"/>
      <c r="IES31" s="1"/>
      <c r="IET31" s="1"/>
      <c r="IEU31" s="1"/>
      <c r="IEV31" s="1"/>
      <c r="IEW31" s="1"/>
      <c r="IEX31" s="1"/>
      <c r="IEY31" s="1"/>
      <c r="IEZ31" s="1"/>
      <c r="IFA31" s="1"/>
      <c r="IFB31" s="1"/>
      <c r="IFC31" s="1"/>
      <c r="IFD31" s="1"/>
      <c r="IFE31" s="1"/>
      <c r="IFF31" s="1"/>
      <c r="IFG31" s="1"/>
      <c r="IFH31" s="1"/>
      <c r="IFI31" s="1"/>
      <c r="IFJ31" s="1"/>
      <c r="IFK31" s="1"/>
      <c r="IFL31" s="1"/>
      <c r="IFM31" s="1"/>
      <c r="IFN31" s="1"/>
      <c r="IFO31" s="1"/>
      <c r="IFP31" s="1"/>
      <c r="IFQ31" s="1"/>
      <c r="IFR31" s="1"/>
      <c r="IFS31" s="1"/>
      <c r="IFT31" s="1"/>
      <c r="IFU31" s="1"/>
      <c r="IFV31" s="1"/>
      <c r="IFW31" s="1"/>
      <c r="IFX31" s="1"/>
      <c r="IFY31" s="1"/>
      <c r="IFZ31" s="1"/>
      <c r="IGA31" s="1"/>
      <c r="IGB31" s="1"/>
      <c r="IGC31" s="1"/>
      <c r="IGD31" s="1"/>
      <c r="IGE31" s="1"/>
      <c r="IGF31" s="1"/>
      <c r="IGG31" s="1"/>
      <c r="IGH31" s="1"/>
      <c r="IGI31" s="1"/>
      <c r="IGJ31" s="1"/>
      <c r="IGK31" s="1"/>
      <c r="IGL31" s="1"/>
      <c r="IGM31" s="1"/>
      <c r="IGN31" s="1"/>
      <c r="IGO31" s="1"/>
      <c r="IGP31" s="1"/>
      <c r="IGQ31" s="1"/>
      <c r="IGR31" s="1"/>
      <c r="IGS31" s="1"/>
      <c r="IGT31" s="1"/>
      <c r="IGU31" s="1"/>
      <c r="IGV31" s="1"/>
      <c r="IGW31" s="1"/>
      <c r="IGX31" s="1"/>
      <c r="IGY31" s="1"/>
      <c r="IGZ31" s="1"/>
      <c r="IHA31" s="1"/>
      <c r="IHB31" s="1"/>
      <c r="IHC31" s="1"/>
      <c r="IHD31" s="1"/>
      <c r="IHE31" s="1"/>
      <c r="IHF31" s="1"/>
      <c r="IHG31" s="1"/>
      <c r="IHH31" s="1"/>
      <c r="IHI31" s="1"/>
      <c r="IHJ31" s="1"/>
      <c r="IHK31" s="1"/>
      <c r="IHL31" s="1"/>
      <c r="IHM31" s="1"/>
      <c r="IHN31" s="1"/>
      <c r="IHO31" s="1"/>
      <c r="IHP31" s="1"/>
      <c r="IHQ31" s="1"/>
      <c r="IHR31" s="1"/>
      <c r="IHS31" s="1"/>
      <c r="IHT31" s="1"/>
      <c r="IHU31" s="1"/>
      <c r="IHV31" s="1"/>
      <c r="IHW31" s="1"/>
      <c r="IHX31" s="1"/>
      <c r="IHY31" s="1"/>
      <c r="IHZ31" s="1"/>
      <c r="IIA31" s="1"/>
      <c r="IIB31" s="1"/>
      <c r="IIC31" s="1"/>
      <c r="IID31" s="1"/>
      <c r="IIE31" s="1"/>
      <c r="IIF31" s="1"/>
      <c r="IIG31" s="1"/>
      <c r="IIH31" s="1"/>
      <c r="III31" s="1"/>
      <c r="IIJ31" s="1"/>
      <c r="IIK31" s="1"/>
      <c r="IIL31" s="1"/>
      <c r="IIM31" s="1"/>
      <c r="IIN31" s="1"/>
      <c r="IIO31" s="1"/>
      <c r="IIP31" s="1"/>
      <c r="IIQ31" s="1"/>
      <c r="IIR31" s="1"/>
      <c r="IIS31" s="1"/>
      <c r="IIT31" s="1"/>
      <c r="IIU31" s="1"/>
      <c r="IIV31" s="1"/>
      <c r="IIW31" s="1"/>
      <c r="IIX31" s="1"/>
      <c r="IIY31" s="1"/>
      <c r="IIZ31" s="1"/>
      <c r="IJA31" s="1"/>
      <c r="IJB31" s="1"/>
      <c r="IJC31" s="1"/>
      <c r="IJD31" s="1"/>
      <c r="IJE31" s="1"/>
      <c r="IJF31" s="1"/>
      <c r="IJG31" s="1"/>
      <c r="IJH31" s="1"/>
      <c r="IJI31" s="1"/>
      <c r="IJJ31" s="1"/>
      <c r="IJK31" s="1"/>
      <c r="IJL31" s="1"/>
      <c r="IJM31" s="1"/>
      <c r="IJN31" s="1"/>
      <c r="IJO31" s="1"/>
      <c r="IJP31" s="1"/>
      <c r="IJQ31" s="1"/>
      <c r="IJR31" s="1"/>
      <c r="IJS31" s="1"/>
      <c r="IJT31" s="1"/>
      <c r="IJU31" s="1"/>
      <c r="IJV31" s="1"/>
      <c r="IJW31" s="1"/>
      <c r="IJX31" s="1"/>
      <c r="IJY31" s="1"/>
      <c r="IJZ31" s="1"/>
      <c r="IKA31" s="1"/>
      <c r="IKB31" s="1"/>
      <c r="IKC31" s="1"/>
      <c r="IKD31" s="1"/>
      <c r="IKE31" s="1"/>
      <c r="IKF31" s="1"/>
      <c r="IKG31" s="1"/>
      <c r="IKH31" s="1"/>
      <c r="IKI31" s="1"/>
      <c r="IKJ31" s="1"/>
      <c r="IKK31" s="1"/>
      <c r="IKL31" s="1"/>
      <c r="IKM31" s="1"/>
      <c r="IKN31" s="1"/>
      <c r="IKO31" s="1"/>
      <c r="IKP31" s="1"/>
      <c r="IKQ31" s="1"/>
      <c r="IKR31" s="1"/>
      <c r="IKS31" s="1"/>
      <c r="IKT31" s="1"/>
      <c r="IKU31" s="1"/>
      <c r="IKV31" s="1"/>
      <c r="IKW31" s="1"/>
      <c r="IKX31" s="1"/>
      <c r="IKY31" s="1"/>
      <c r="IKZ31" s="1"/>
      <c r="ILA31" s="1"/>
      <c r="ILB31" s="1"/>
      <c r="ILC31" s="1"/>
      <c r="ILD31" s="1"/>
      <c r="ILE31" s="1"/>
      <c r="ILF31" s="1"/>
      <c r="ILG31" s="1"/>
      <c r="ILH31" s="1"/>
      <c r="ILI31" s="1"/>
      <c r="ILJ31" s="1"/>
      <c r="ILK31" s="1"/>
      <c r="ILL31" s="1"/>
      <c r="ILM31" s="1"/>
      <c r="ILN31" s="1"/>
      <c r="ILO31" s="1"/>
      <c r="ILP31" s="1"/>
      <c r="ILQ31" s="1"/>
      <c r="ILR31" s="1"/>
      <c r="ILS31" s="1"/>
      <c r="ILT31" s="1"/>
      <c r="ILU31" s="1"/>
      <c r="ILV31" s="1"/>
      <c r="ILW31" s="1"/>
      <c r="ILX31" s="1"/>
      <c r="ILY31" s="1"/>
      <c r="ILZ31" s="1"/>
      <c r="IMA31" s="1"/>
      <c r="IMB31" s="1"/>
      <c r="IMC31" s="1"/>
      <c r="IMD31" s="1"/>
      <c r="IME31" s="1"/>
      <c r="IMF31" s="1"/>
      <c r="IMG31" s="1"/>
      <c r="IMH31" s="1"/>
      <c r="IMI31" s="1"/>
      <c r="IMJ31" s="1"/>
      <c r="IMK31" s="1"/>
      <c r="IML31" s="1"/>
      <c r="IMM31" s="1"/>
      <c r="IMN31" s="1"/>
      <c r="IMO31" s="1"/>
      <c r="IMP31" s="1"/>
      <c r="IMQ31" s="1"/>
      <c r="IMR31" s="1"/>
      <c r="IMS31" s="1"/>
      <c r="IMT31" s="1"/>
      <c r="IMU31" s="1"/>
      <c r="IMV31" s="1"/>
      <c r="IMW31" s="1"/>
      <c r="IMX31" s="1"/>
      <c r="IMY31" s="1"/>
      <c r="IMZ31" s="1"/>
      <c r="INA31" s="1"/>
      <c r="INB31" s="1"/>
      <c r="INC31" s="1"/>
      <c r="IND31" s="1"/>
      <c r="INE31" s="1"/>
      <c r="INF31" s="1"/>
      <c r="ING31" s="1"/>
      <c r="INH31" s="1"/>
      <c r="INI31" s="1"/>
      <c r="INJ31" s="1"/>
      <c r="INK31" s="1"/>
      <c r="INL31" s="1"/>
      <c r="INM31" s="1"/>
      <c r="INN31" s="1"/>
      <c r="INO31" s="1"/>
      <c r="INP31" s="1"/>
      <c r="INQ31" s="1"/>
      <c r="INR31" s="1"/>
      <c r="INS31" s="1"/>
      <c r="INT31" s="1"/>
      <c r="INU31" s="1"/>
      <c r="INV31" s="1"/>
      <c r="INW31" s="1"/>
      <c r="INX31" s="1"/>
      <c r="INY31" s="1"/>
      <c r="INZ31" s="1"/>
      <c r="IOA31" s="1"/>
      <c r="IOB31" s="1"/>
      <c r="IOC31" s="1"/>
      <c r="IOD31" s="1"/>
      <c r="IOE31" s="1"/>
      <c r="IOF31" s="1"/>
      <c r="IOG31" s="1"/>
      <c r="IOH31" s="1"/>
      <c r="IOI31" s="1"/>
      <c r="IOJ31" s="1"/>
      <c r="IOK31" s="1"/>
      <c r="IOL31" s="1"/>
      <c r="IOM31" s="1"/>
      <c r="ION31" s="1"/>
      <c r="IOO31" s="1"/>
      <c r="IOP31" s="1"/>
      <c r="IOQ31" s="1"/>
      <c r="IOR31" s="1"/>
      <c r="IOS31" s="1"/>
      <c r="IOT31" s="1"/>
      <c r="IOU31" s="1"/>
      <c r="IOV31" s="1"/>
      <c r="IOW31" s="1"/>
      <c r="IOX31" s="1"/>
      <c r="IOY31" s="1"/>
      <c r="IOZ31" s="1"/>
      <c r="IPA31" s="1"/>
      <c r="IPB31" s="1"/>
      <c r="IPC31" s="1"/>
      <c r="IPD31" s="1"/>
      <c r="IPE31" s="1"/>
      <c r="IPF31" s="1"/>
      <c r="IPG31" s="1"/>
      <c r="IPH31" s="1"/>
      <c r="IPI31" s="1"/>
      <c r="IPJ31" s="1"/>
      <c r="IPK31" s="1"/>
      <c r="IPL31" s="1"/>
      <c r="IPM31" s="1"/>
      <c r="IPN31" s="1"/>
      <c r="IPO31" s="1"/>
      <c r="IPP31" s="1"/>
      <c r="IPQ31" s="1"/>
      <c r="IPR31" s="1"/>
      <c r="IPS31" s="1"/>
      <c r="IPT31" s="1"/>
      <c r="IPU31" s="1"/>
      <c r="IPV31" s="1"/>
      <c r="IPW31" s="1"/>
      <c r="IPX31" s="1"/>
      <c r="IPY31" s="1"/>
      <c r="IPZ31" s="1"/>
      <c r="IQA31" s="1"/>
      <c r="IQB31" s="1"/>
      <c r="IQC31" s="1"/>
      <c r="IQD31" s="1"/>
      <c r="IQE31" s="1"/>
      <c r="IQF31" s="1"/>
      <c r="IQG31" s="1"/>
      <c r="IQH31" s="1"/>
      <c r="IQI31" s="1"/>
      <c r="IQJ31" s="1"/>
      <c r="IQK31" s="1"/>
      <c r="IQL31" s="1"/>
      <c r="IQM31" s="1"/>
      <c r="IQN31" s="1"/>
      <c r="IQO31" s="1"/>
      <c r="IQP31" s="1"/>
      <c r="IQQ31" s="1"/>
      <c r="IQR31" s="1"/>
      <c r="IQS31" s="1"/>
      <c r="IQT31" s="1"/>
      <c r="IQU31" s="1"/>
      <c r="IQV31" s="1"/>
      <c r="IQW31" s="1"/>
      <c r="IQX31" s="1"/>
      <c r="IQY31" s="1"/>
      <c r="IQZ31" s="1"/>
      <c r="IRA31" s="1"/>
      <c r="IRB31" s="1"/>
      <c r="IRC31" s="1"/>
      <c r="IRD31" s="1"/>
      <c r="IRE31" s="1"/>
      <c r="IRF31" s="1"/>
      <c r="IRG31" s="1"/>
      <c r="IRH31" s="1"/>
      <c r="IRI31" s="1"/>
      <c r="IRJ31" s="1"/>
      <c r="IRK31" s="1"/>
      <c r="IRL31" s="1"/>
      <c r="IRM31" s="1"/>
      <c r="IRN31" s="1"/>
      <c r="IRO31" s="1"/>
      <c r="IRP31" s="1"/>
      <c r="IRQ31" s="1"/>
      <c r="IRR31" s="1"/>
      <c r="IRS31" s="1"/>
      <c r="IRT31" s="1"/>
      <c r="IRU31" s="1"/>
      <c r="IRV31" s="1"/>
      <c r="IRW31" s="1"/>
      <c r="IRX31" s="1"/>
      <c r="IRY31" s="1"/>
      <c r="IRZ31" s="1"/>
      <c r="ISA31" s="1"/>
      <c r="ISB31" s="1"/>
      <c r="ISC31" s="1"/>
      <c r="ISD31" s="1"/>
      <c r="ISE31" s="1"/>
      <c r="ISF31" s="1"/>
      <c r="ISG31" s="1"/>
      <c r="ISH31" s="1"/>
      <c r="ISI31" s="1"/>
      <c r="ISJ31" s="1"/>
      <c r="ISK31" s="1"/>
      <c r="ISL31" s="1"/>
      <c r="ISM31" s="1"/>
      <c r="ISN31" s="1"/>
      <c r="ISO31" s="1"/>
      <c r="ISP31" s="1"/>
      <c r="ISQ31" s="1"/>
      <c r="ISR31" s="1"/>
      <c r="ISS31" s="1"/>
      <c r="IST31" s="1"/>
      <c r="ISU31" s="1"/>
      <c r="ISV31" s="1"/>
      <c r="ISW31" s="1"/>
      <c r="ISX31" s="1"/>
      <c r="ISY31" s="1"/>
      <c r="ISZ31" s="1"/>
      <c r="ITA31" s="1"/>
      <c r="ITB31" s="1"/>
      <c r="ITC31" s="1"/>
      <c r="ITD31" s="1"/>
      <c r="ITE31" s="1"/>
      <c r="ITF31" s="1"/>
      <c r="ITG31" s="1"/>
      <c r="ITH31" s="1"/>
      <c r="ITI31" s="1"/>
      <c r="ITJ31" s="1"/>
      <c r="ITK31" s="1"/>
      <c r="ITL31" s="1"/>
      <c r="ITM31" s="1"/>
      <c r="ITN31" s="1"/>
      <c r="ITO31" s="1"/>
      <c r="ITP31" s="1"/>
      <c r="ITQ31" s="1"/>
      <c r="ITR31" s="1"/>
      <c r="ITS31" s="1"/>
      <c r="ITT31" s="1"/>
      <c r="ITU31" s="1"/>
      <c r="ITV31" s="1"/>
      <c r="ITW31" s="1"/>
      <c r="ITX31" s="1"/>
      <c r="ITY31" s="1"/>
      <c r="ITZ31" s="1"/>
      <c r="IUA31" s="1"/>
      <c r="IUB31" s="1"/>
      <c r="IUC31" s="1"/>
      <c r="IUD31" s="1"/>
      <c r="IUE31" s="1"/>
      <c r="IUF31" s="1"/>
      <c r="IUG31" s="1"/>
      <c r="IUH31" s="1"/>
      <c r="IUI31" s="1"/>
      <c r="IUJ31" s="1"/>
      <c r="IUK31" s="1"/>
      <c r="IUL31" s="1"/>
      <c r="IUM31" s="1"/>
      <c r="IUN31" s="1"/>
      <c r="IUO31" s="1"/>
      <c r="IUP31" s="1"/>
      <c r="IUQ31" s="1"/>
      <c r="IUR31" s="1"/>
      <c r="IUS31" s="1"/>
      <c r="IUT31" s="1"/>
      <c r="IUU31" s="1"/>
      <c r="IUV31" s="1"/>
      <c r="IUW31" s="1"/>
      <c r="IUX31" s="1"/>
      <c r="IUY31" s="1"/>
      <c r="IUZ31" s="1"/>
      <c r="IVA31" s="1"/>
      <c r="IVB31" s="1"/>
      <c r="IVC31" s="1"/>
      <c r="IVD31" s="1"/>
      <c r="IVE31" s="1"/>
      <c r="IVF31" s="1"/>
      <c r="IVG31" s="1"/>
      <c r="IVH31" s="1"/>
      <c r="IVI31" s="1"/>
      <c r="IVJ31" s="1"/>
      <c r="IVK31" s="1"/>
      <c r="IVL31" s="1"/>
      <c r="IVM31" s="1"/>
      <c r="IVN31" s="1"/>
      <c r="IVO31" s="1"/>
      <c r="IVP31" s="1"/>
      <c r="IVQ31" s="1"/>
      <c r="IVR31" s="1"/>
      <c r="IVS31" s="1"/>
      <c r="IVT31" s="1"/>
      <c r="IVU31" s="1"/>
      <c r="IVV31" s="1"/>
      <c r="IVW31" s="1"/>
      <c r="IVX31" s="1"/>
      <c r="IVY31" s="1"/>
      <c r="IVZ31" s="1"/>
      <c r="IWA31" s="1"/>
      <c r="IWB31" s="1"/>
      <c r="IWC31" s="1"/>
      <c r="IWD31" s="1"/>
      <c r="IWE31" s="1"/>
      <c r="IWF31" s="1"/>
      <c r="IWG31" s="1"/>
      <c r="IWH31" s="1"/>
      <c r="IWI31" s="1"/>
      <c r="IWJ31" s="1"/>
      <c r="IWK31" s="1"/>
      <c r="IWL31" s="1"/>
      <c r="IWM31" s="1"/>
      <c r="IWN31" s="1"/>
      <c r="IWO31" s="1"/>
      <c r="IWP31" s="1"/>
      <c r="IWQ31" s="1"/>
      <c r="IWR31" s="1"/>
      <c r="IWS31" s="1"/>
      <c r="IWT31" s="1"/>
      <c r="IWU31" s="1"/>
      <c r="IWV31" s="1"/>
      <c r="IWW31" s="1"/>
      <c r="IWX31" s="1"/>
      <c r="IWY31" s="1"/>
      <c r="IWZ31" s="1"/>
      <c r="IXA31" s="1"/>
      <c r="IXB31" s="1"/>
      <c r="IXC31" s="1"/>
      <c r="IXD31" s="1"/>
      <c r="IXE31" s="1"/>
      <c r="IXF31" s="1"/>
      <c r="IXG31" s="1"/>
      <c r="IXH31" s="1"/>
      <c r="IXI31" s="1"/>
      <c r="IXJ31" s="1"/>
      <c r="IXK31" s="1"/>
      <c r="IXL31" s="1"/>
      <c r="IXM31" s="1"/>
      <c r="IXN31" s="1"/>
      <c r="IXO31" s="1"/>
      <c r="IXP31" s="1"/>
      <c r="IXQ31" s="1"/>
      <c r="IXR31" s="1"/>
      <c r="IXS31" s="1"/>
      <c r="IXT31" s="1"/>
      <c r="IXU31" s="1"/>
      <c r="IXV31" s="1"/>
      <c r="IXW31" s="1"/>
      <c r="IXX31" s="1"/>
      <c r="IXY31" s="1"/>
      <c r="IXZ31" s="1"/>
      <c r="IYA31" s="1"/>
      <c r="IYB31" s="1"/>
      <c r="IYC31" s="1"/>
      <c r="IYD31" s="1"/>
      <c r="IYE31" s="1"/>
      <c r="IYF31" s="1"/>
      <c r="IYG31" s="1"/>
      <c r="IYH31" s="1"/>
      <c r="IYI31" s="1"/>
      <c r="IYJ31" s="1"/>
      <c r="IYK31" s="1"/>
      <c r="IYL31" s="1"/>
      <c r="IYM31" s="1"/>
      <c r="IYN31" s="1"/>
      <c r="IYO31" s="1"/>
      <c r="IYP31" s="1"/>
      <c r="IYQ31" s="1"/>
      <c r="IYR31" s="1"/>
      <c r="IYS31" s="1"/>
      <c r="IYT31" s="1"/>
      <c r="IYU31" s="1"/>
      <c r="IYV31" s="1"/>
      <c r="IYW31" s="1"/>
      <c r="IYX31" s="1"/>
      <c r="IYY31" s="1"/>
      <c r="IYZ31" s="1"/>
      <c r="IZA31" s="1"/>
      <c r="IZB31" s="1"/>
      <c r="IZC31" s="1"/>
      <c r="IZD31" s="1"/>
      <c r="IZE31" s="1"/>
      <c r="IZF31" s="1"/>
      <c r="IZG31" s="1"/>
      <c r="IZH31" s="1"/>
      <c r="IZI31" s="1"/>
      <c r="IZJ31" s="1"/>
      <c r="IZK31" s="1"/>
      <c r="IZL31" s="1"/>
      <c r="IZM31" s="1"/>
      <c r="IZN31" s="1"/>
      <c r="IZO31" s="1"/>
      <c r="IZP31" s="1"/>
      <c r="IZQ31" s="1"/>
      <c r="IZR31" s="1"/>
      <c r="IZS31" s="1"/>
      <c r="IZT31" s="1"/>
      <c r="IZU31" s="1"/>
      <c r="IZV31" s="1"/>
      <c r="IZW31" s="1"/>
      <c r="IZX31" s="1"/>
      <c r="IZY31" s="1"/>
      <c r="IZZ31" s="1"/>
      <c r="JAA31" s="1"/>
      <c r="JAB31" s="1"/>
      <c r="JAC31" s="1"/>
      <c r="JAD31" s="1"/>
      <c r="JAE31" s="1"/>
      <c r="JAF31" s="1"/>
      <c r="JAG31" s="1"/>
      <c r="JAH31" s="1"/>
      <c r="JAI31" s="1"/>
      <c r="JAJ31" s="1"/>
      <c r="JAK31" s="1"/>
      <c r="JAL31" s="1"/>
      <c r="JAM31" s="1"/>
      <c r="JAN31" s="1"/>
      <c r="JAO31" s="1"/>
      <c r="JAP31" s="1"/>
      <c r="JAQ31" s="1"/>
      <c r="JAR31" s="1"/>
      <c r="JAS31" s="1"/>
      <c r="JAT31" s="1"/>
      <c r="JAU31" s="1"/>
      <c r="JAV31" s="1"/>
      <c r="JAW31" s="1"/>
      <c r="JAX31" s="1"/>
      <c r="JAY31" s="1"/>
      <c r="JAZ31" s="1"/>
      <c r="JBA31" s="1"/>
      <c r="JBB31" s="1"/>
      <c r="JBC31" s="1"/>
      <c r="JBD31" s="1"/>
      <c r="JBE31" s="1"/>
      <c r="JBF31" s="1"/>
      <c r="JBG31" s="1"/>
      <c r="JBH31" s="1"/>
      <c r="JBI31" s="1"/>
      <c r="JBJ31" s="1"/>
      <c r="JBK31" s="1"/>
      <c r="JBL31" s="1"/>
      <c r="JBM31" s="1"/>
      <c r="JBN31" s="1"/>
      <c r="JBO31" s="1"/>
      <c r="JBP31" s="1"/>
      <c r="JBQ31" s="1"/>
      <c r="JBR31" s="1"/>
      <c r="JBS31" s="1"/>
      <c r="JBT31" s="1"/>
      <c r="JBU31" s="1"/>
      <c r="JBV31" s="1"/>
      <c r="JBW31" s="1"/>
      <c r="JBX31" s="1"/>
      <c r="JBY31" s="1"/>
      <c r="JBZ31" s="1"/>
      <c r="JCA31" s="1"/>
      <c r="JCB31" s="1"/>
      <c r="JCC31" s="1"/>
      <c r="JCD31" s="1"/>
      <c r="JCE31" s="1"/>
      <c r="JCF31" s="1"/>
      <c r="JCG31" s="1"/>
      <c r="JCH31" s="1"/>
      <c r="JCI31" s="1"/>
      <c r="JCJ31" s="1"/>
      <c r="JCK31" s="1"/>
      <c r="JCL31" s="1"/>
      <c r="JCM31" s="1"/>
      <c r="JCN31" s="1"/>
      <c r="JCO31" s="1"/>
      <c r="JCP31" s="1"/>
      <c r="JCQ31" s="1"/>
      <c r="JCR31" s="1"/>
      <c r="JCS31" s="1"/>
      <c r="JCT31" s="1"/>
      <c r="JCU31" s="1"/>
      <c r="JCV31" s="1"/>
      <c r="JCW31" s="1"/>
      <c r="JCX31" s="1"/>
      <c r="JCY31" s="1"/>
      <c r="JCZ31" s="1"/>
      <c r="JDA31" s="1"/>
      <c r="JDB31" s="1"/>
      <c r="JDC31" s="1"/>
      <c r="JDD31" s="1"/>
      <c r="JDE31" s="1"/>
      <c r="JDF31" s="1"/>
      <c r="JDG31" s="1"/>
      <c r="JDH31" s="1"/>
      <c r="JDI31" s="1"/>
      <c r="JDJ31" s="1"/>
      <c r="JDK31" s="1"/>
      <c r="JDL31" s="1"/>
      <c r="JDM31" s="1"/>
      <c r="JDN31" s="1"/>
      <c r="JDO31" s="1"/>
      <c r="JDP31" s="1"/>
      <c r="JDQ31" s="1"/>
      <c r="JDR31" s="1"/>
      <c r="JDS31" s="1"/>
      <c r="JDT31" s="1"/>
      <c r="JDU31" s="1"/>
      <c r="JDV31" s="1"/>
      <c r="JDW31" s="1"/>
      <c r="JDX31" s="1"/>
      <c r="JDY31" s="1"/>
      <c r="JDZ31" s="1"/>
      <c r="JEA31" s="1"/>
      <c r="JEB31" s="1"/>
      <c r="JEC31" s="1"/>
      <c r="JED31" s="1"/>
      <c r="JEE31" s="1"/>
      <c r="JEF31" s="1"/>
      <c r="JEG31" s="1"/>
      <c r="JEH31" s="1"/>
      <c r="JEI31" s="1"/>
      <c r="JEJ31" s="1"/>
      <c r="JEK31" s="1"/>
      <c r="JEL31" s="1"/>
      <c r="JEM31" s="1"/>
      <c r="JEN31" s="1"/>
      <c r="JEO31" s="1"/>
      <c r="JEP31" s="1"/>
      <c r="JEQ31" s="1"/>
      <c r="JER31" s="1"/>
      <c r="JES31" s="1"/>
      <c r="JET31" s="1"/>
      <c r="JEU31" s="1"/>
      <c r="JEV31" s="1"/>
      <c r="JEW31" s="1"/>
      <c r="JEX31" s="1"/>
      <c r="JEY31" s="1"/>
      <c r="JEZ31" s="1"/>
      <c r="JFA31" s="1"/>
      <c r="JFB31" s="1"/>
      <c r="JFC31" s="1"/>
      <c r="JFD31" s="1"/>
      <c r="JFE31" s="1"/>
      <c r="JFF31" s="1"/>
      <c r="JFG31" s="1"/>
      <c r="JFH31" s="1"/>
      <c r="JFI31" s="1"/>
      <c r="JFJ31" s="1"/>
      <c r="JFK31" s="1"/>
      <c r="JFL31" s="1"/>
      <c r="JFM31" s="1"/>
      <c r="JFN31" s="1"/>
      <c r="JFO31" s="1"/>
      <c r="JFP31" s="1"/>
      <c r="JFQ31" s="1"/>
      <c r="JFR31" s="1"/>
      <c r="JFS31" s="1"/>
      <c r="JFT31" s="1"/>
      <c r="JFU31" s="1"/>
      <c r="JFV31" s="1"/>
      <c r="JFW31" s="1"/>
      <c r="JFX31" s="1"/>
      <c r="JFY31" s="1"/>
      <c r="JFZ31" s="1"/>
      <c r="JGA31" s="1"/>
      <c r="JGB31" s="1"/>
      <c r="JGC31" s="1"/>
      <c r="JGD31" s="1"/>
      <c r="JGE31" s="1"/>
      <c r="JGF31" s="1"/>
      <c r="JGG31" s="1"/>
      <c r="JGH31" s="1"/>
      <c r="JGI31" s="1"/>
      <c r="JGJ31" s="1"/>
      <c r="JGK31" s="1"/>
      <c r="JGL31" s="1"/>
      <c r="JGM31" s="1"/>
      <c r="JGN31" s="1"/>
      <c r="JGO31" s="1"/>
      <c r="JGP31" s="1"/>
      <c r="JGQ31" s="1"/>
      <c r="JGR31" s="1"/>
      <c r="JGS31" s="1"/>
      <c r="JGT31" s="1"/>
      <c r="JGU31" s="1"/>
      <c r="JGV31" s="1"/>
      <c r="JGW31" s="1"/>
      <c r="JGX31" s="1"/>
      <c r="JGY31" s="1"/>
      <c r="JGZ31" s="1"/>
      <c r="JHA31" s="1"/>
      <c r="JHB31" s="1"/>
      <c r="JHC31" s="1"/>
      <c r="JHD31" s="1"/>
      <c r="JHE31" s="1"/>
      <c r="JHF31" s="1"/>
      <c r="JHG31" s="1"/>
      <c r="JHH31" s="1"/>
      <c r="JHI31" s="1"/>
      <c r="JHJ31" s="1"/>
      <c r="JHK31" s="1"/>
      <c r="JHL31" s="1"/>
      <c r="JHM31" s="1"/>
      <c r="JHN31" s="1"/>
      <c r="JHO31" s="1"/>
      <c r="JHP31" s="1"/>
      <c r="JHQ31" s="1"/>
      <c r="JHR31" s="1"/>
      <c r="JHS31" s="1"/>
      <c r="JHT31" s="1"/>
      <c r="JHU31" s="1"/>
      <c r="JHV31" s="1"/>
      <c r="JHW31" s="1"/>
      <c r="JHX31" s="1"/>
      <c r="JHY31" s="1"/>
      <c r="JHZ31" s="1"/>
      <c r="JIA31" s="1"/>
      <c r="JIB31" s="1"/>
      <c r="JIC31" s="1"/>
      <c r="JID31" s="1"/>
      <c r="JIE31" s="1"/>
      <c r="JIF31" s="1"/>
      <c r="JIG31" s="1"/>
      <c r="JIH31" s="1"/>
      <c r="JII31" s="1"/>
      <c r="JIJ31" s="1"/>
      <c r="JIK31" s="1"/>
      <c r="JIL31" s="1"/>
      <c r="JIM31" s="1"/>
      <c r="JIN31" s="1"/>
      <c r="JIO31" s="1"/>
      <c r="JIP31" s="1"/>
      <c r="JIQ31" s="1"/>
      <c r="JIR31" s="1"/>
      <c r="JIS31" s="1"/>
      <c r="JIT31" s="1"/>
      <c r="JIU31" s="1"/>
      <c r="JIV31" s="1"/>
      <c r="JIW31" s="1"/>
      <c r="JIX31" s="1"/>
      <c r="JIY31" s="1"/>
      <c r="JIZ31" s="1"/>
      <c r="JJA31" s="1"/>
      <c r="JJB31" s="1"/>
      <c r="JJC31" s="1"/>
      <c r="JJD31" s="1"/>
      <c r="JJE31" s="1"/>
      <c r="JJF31" s="1"/>
      <c r="JJG31" s="1"/>
      <c r="JJH31" s="1"/>
      <c r="JJI31" s="1"/>
      <c r="JJJ31" s="1"/>
      <c r="JJK31" s="1"/>
      <c r="JJL31" s="1"/>
      <c r="JJM31" s="1"/>
      <c r="JJN31" s="1"/>
      <c r="JJO31" s="1"/>
      <c r="JJP31" s="1"/>
      <c r="JJQ31" s="1"/>
      <c r="JJR31" s="1"/>
      <c r="JJS31" s="1"/>
      <c r="JJT31" s="1"/>
      <c r="JJU31" s="1"/>
      <c r="JJV31" s="1"/>
      <c r="JJW31" s="1"/>
      <c r="JJX31" s="1"/>
      <c r="JJY31" s="1"/>
      <c r="JJZ31" s="1"/>
      <c r="JKA31" s="1"/>
      <c r="JKB31" s="1"/>
      <c r="JKC31" s="1"/>
      <c r="JKD31" s="1"/>
      <c r="JKE31" s="1"/>
      <c r="JKF31" s="1"/>
      <c r="JKG31" s="1"/>
      <c r="JKH31" s="1"/>
      <c r="JKI31" s="1"/>
      <c r="JKJ31" s="1"/>
      <c r="JKK31" s="1"/>
      <c r="JKL31" s="1"/>
      <c r="JKM31" s="1"/>
      <c r="JKN31" s="1"/>
      <c r="JKO31" s="1"/>
      <c r="JKP31" s="1"/>
      <c r="JKQ31" s="1"/>
      <c r="JKR31" s="1"/>
      <c r="JKS31" s="1"/>
      <c r="JKT31" s="1"/>
      <c r="JKU31" s="1"/>
      <c r="JKV31" s="1"/>
      <c r="JKW31" s="1"/>
      <c r="JKX31" s="1"/>
      <c r="JKY31" s="1"/>
      <c r="JKZ31" s="1"/>
      <c r="JLA31" s="1"/>
      <c r="JLB31" s="1"/>
      <c r="JLC31" s="1"/>
      <c r="JLD31" s="1"/>
      <c r="JLE31" s="1"/>
      <c r="JLF31" s="1"/>
      <c r="JLG31" s="1"/>
      <c r="JLH31" s="1"/>
      <c r="JLI31" s="1"/>
      <c r="JLJ31" s="1"/>
      <c r="JLK31" s="1"/>
      <c r="JLL31" s="1"/>
      <c r="JLM31" s="1"/>
      <c r="JLN31" s="1"/>
      <c r="JLO31" s="1"/>
      <c r="JLP31" s="1"/>
      <c r="JLQ31" s="1"/>
      <c r="JLR31" s="1"/>
      <c r="JLS31" s="1"/>
      <c r="JLT31" s="1"/>
      <c r="JLU31" s="1"/>
      <c r="JLV31" s="1"/>
      <c r="JLW31" s="1"/>
      <c r="JLX31" s="1"/>
      <c r="JLY31" s="1"/>
      <c r="JLZ31" s="1"/>
      <c r="JMA31" s="1"/>
      <c r="JMB31" s="1"/>
      <c r="JMC31" s="1"/>
      <c r="JMD31" s="1"/>
      <c r="JME31" s="1"/>
      <c r="JMF31" s="1"/>
      <c r="JMG31" s="1"/>
      <c r="JMH31" s="1"/>
      <c r="JMI31" s="1"/>
      <c r="JMJ31" s="1"/>
      <c r="JMK31" s="1"/>
      <c r="JML31" s="1"/>
      <c r="JMM31" s="1"/>
      <c r="JMN31" s="1"/>
      <c r="JMO31" s="1"/>
      <c r="JMP31" s="1"/>
      <c r="JMQ31" s="1"/>
      <c r="JMR31" s="1"/>
      <c r="JMS31" s="1"/>
      <c r="JMT31" s="1"/>
      <c r="JMU31" s="1"/>
      <c r="JMV31" s="1"/>
      <c r="JMW31" s="1"/>
      <c r="JMX31" s="1"/>
      <c r="JMY31" s="1"/>
      <c r="JMZ31" s="1"/>
      <c r="JNA31" s="1"/>
      <c r="JNB31" s="1"/>
      <c r="JNC31" s="1"/>
      <c r="JND31" s="1"/>
      <c r="JNE31" s="1"/>
      <c r="JNF31" s="1"/>
      <c r="JNG31" s="1"/>
      <c r="JNH31" s="1"/>
      <c r="JNI31" s="1"/>
      <c r="JNJ31" s="1"/>
      <c r="JNK31" s="1"/>
      <c r="JNL31" s="1"/>
      <c r="JNM31" s="1"/>
      <c r="JNN31" s="1"/>
      <c r="JNO31" s="1"/>
      <c r="JNP31" s="1"/>
      <c r="JNQ31" s="1"/>
      <c r="JNR31" s="1"/>
      <c r="JNS31" s="1"/>
      <c r="JNT31" s="1"/>
      <c r="JNU31" s="1"/>
      <c r="JNV31" s="1"/>
      <c r="JNW31" s="1"/>
      <c r="JNX31" s="1"/>
      <c r="JNY31" s="1"/>
      <c r="JNZ31" s="1"/>
      <c r="JOA31" s="1"/>
      <c r="JOB31" s="1"/>
      <c r="JOC31" s="1"/>
      <c r="JOD31" s="1"/>
      <c r="JOE31" s="1"/>
      <c r="JOF31" s="1"/>
      <c r="JOG31" s="1"/>
      <c r="JOH31" s="1"/>
      <c r="JOI31" s="1"/>
      <c r="JOJ31" s="1"/>
      <c r="JOK31" s="1"/>
      <c r="JOL31" s="1"/>
      <c r="JOM31" s="1"/>
      <c r="JON31" s="1"/>
      <c r="JOO31" s="1"/>
      <c r="JOP31" s="1"/>
      <c r="JOQ31" s="1"/>
      <c r="JOR31" s="1"/>
      <c r="JOS31" s="1"/>
      <c r="JOT31" s="1"/>
      <c r="JOU31" s="1"/>
      <c r="JOV31" s="1"/>
      <c r="JOW31" s="1"/>
      <c r="JOX31" s="1"/>
      <c r="JOY31" s="1"/>
      <c r="JOZ31" s="1"/>
      <c r="JPA31" s="1"/>
      <c r="JPB31" s="1"/>
      <c r="JPC31" s="1"/>
      <c r="JPD31" s="1"/>
      <c r="JPE31" s="1"/>
      <c r="JPF31" s="1"/>
      <c r="JPG31" s="1"/>
      <c r="JPH31" s="1"/>
      <c r="JPI31" s="1"/>
      <c r="JPJ31" s="1"/>
      <c r="JPK31" s="1"/>
      <c r="JPL31" s="1"/>
      <c r="JPM31" s="1"/>
      <c r="JPN31" s="1"/>
      <c r="JPO31" s="1"/>
      <c r="JPP31" s="1"/>
      <c r="JPQ31" s="1"/>
      <c r="JPR31" s="1"/>
      <c r="JPS31" s="1"/>
      <c r="JPT31" s="1"/>
      <c r="JPU31" s="1"/>
      <c r="JPV31" s="1"/>
      <c r="JPW31" s="1"/>
      <c r="JPX31" s="1"/>
      <c r="JPY31" s="1"/>
      <c r="JPZ31" s="1"/>
      <c r="JQA31" s="1"/>
      <c r="JQB31" s="1"/>
      <c r="JQC31" s="1"/>
      <c r="JQD31" s="1"/>
      <c r="JQE31" s="1"/>
      <c r="JQF31" s="1"/>
      <c r="JQG31" s="1"/>
      <c r="JQH31" s="1"/>
      <c r="JQI31" s="1"/>
      <c r="JQJ31" s="1"/>
      <c r="JQK31" s="1"/>
      <c r="JQL31" s="1"/>
      <c r="JQM31" s="1"/>
      <c r="JQN31" s="1"/>
      <c r="JQO31" s="1"/>
      <c r="JQP31" s="1"/>
      <c r="JQQ31" s="1"/>
      <c r="JQR31" s="1"/>
      <c r="JQS31" s="1"/>
      <c r="JQT31" s="1"/>
      <c r="JQU31" s="1"/>
      <c r="JQV31" s="1"/>
      <c r="JQW31" s="1"/>
      <c r="JQX31" s="1"/>
      <c r="JQY31" s="1"/>
      <c r="JQZ31" s="1"/>
      <c r="JRA31" s="1"/>
      <c r="JRB31" s="1"/>
      <c r="JRC31" s="1"/>
      <c r="JRD31" s="1"/>
      <c r="JRE31" s="1"/>
      <c r="JRF31" s="1"/>
      <c r="JRG31" s="1"/>
      <c r="JRH31" s="1"/>
      <c r="JRI31" s="1"/>
      <c r="JRJ31" s="1"/>
      <c r="JRK31" s="1"/>
      <c r="JRL31" s="1"/>
      <c r="JRM31" s="1"/>
      <c r="JRN31" s="1"/>
      <c r="JRO31" s="1"/>
      <c r="JRP31" s="1"/>
      <c r="JRQ31" s="1"/>
      <c r="JRR31" s="1"/>
      <c r="JRS31" s="1"/>
      <c r="JRT31" s="1"/>
      <c r="JRU31" s="1"/>
      <c r="JRV31" s="1"/>
      <c r="JRW31" s="1"/>
      <c r="JRX31" s="1"/>
      <c r="JRY31" s="1"/>
      <c r="JRZ31" s="1"/>
      <c r="JSA31" s="1"/>
      <c r="JSB31" s="1"/>
      <c r="JSC31" s="1"/>
      <c r="JSD31" s="1"/>
      <c r="JSE31" s="1"/>
      <c r="JSF31" s="1"/>
      <c r="JSG31" s="1"/>
      <c r="JSH31" s="1"/>
      <c r="JSI31" s="1"/>
      <c r="JSJ31" s="1"/>
      <c r="JSK31" s="1"/>
      <c r="JSL31" s="1"/>
      <c r="JSM31" s="1"/>
      <c r="JSN31" s="1"/>
      <c r="JSO31" s="1"/>
      <c r="JSP31" s="1"/>
      <c r="JSQ31" s="1"/>
      <c r="JSR31" s="1"/>
      <c r="JSS31" s="1"/>
      <c r="JST31" s="1"/>
      <c r="JSU31" s="1"/>
      <c r="JSV31" s="1"/>
      <c r="JSW31" s="1"/>
      <c r="JSX31" s="1"/>
      <c r="JSY31" s="1"/>
      <c r="JSZ31" s="1"/>
      <c r="JTA31" s="1"/>
      <c r="JTB31" s="1"/>
      <c r="JTC31" s="1"/>
      <c r="JTD31" s="1"/>
      <c r="JTE31" s="1"/>
      <c r="JTF31" s="1"/>
      <c r="JTG31" s="1"/>
      <c r="JTH31" s="1"/>
      <c r="JTI31" s="1"/>
      <c r="JTJ31" s="1"/>
      <c r="JTK31" s="1"/>
      <c r="JTL31" s="1"/>
      <c r="JTM31" s="1"/>
      <c r="JTN31" s="1"/>
      <c r="JTO31" s="1"/>
      <c r="JTP31" s="1"/>
      <c r="JTQ31" s="1"/>
      <c r="JTR31" s="1"/>
      <c r="JTS31" s="1"/>
      <c r="JTT31" s="1"/>
      <c r="JTU31" s="1"/>
      <c r="JTV31" s="1"/>
      <c r="JTW31" s="1"/>
      <c r="JTX31" s="1"/>
      <c r="JTY31" s="1"/>
      <c r="JTZ31" s="1"/>
      <c r="JUA31" s="1"/>
      <c r="JUB31" s="1"/>
      <c r="JUC31" s="1"/>
      <c r="JUD31" s="1"/>
      <c r="JUE31" s="1"/>
      <c r="JUF31" s="1"/>
      <c r="JUG31" s="1"/>
      <c r="JUH31" s="1"/>
      <c r="JUI31" s="1"/>
      <c r="JUJ31" s="1"/>
      <c r="JUK31" s="1"/>
      <c r="JUL31" s="1"/>
      <c r="JUM31" s="1"/>
      <c r="JUN31" s="1"/>
      <c r="JUO31" s="1"/>
      <c r="JUP31" s="1"/>
      <c r="JUQ31" s="1"/>
      <c r="JUR31" s="1"/>
      <c r="JUS31" s="1"/>
      <c r="JUT31" s="1"/>
      <c r="JUU31" s="1"/>
      <c r="JUV31" s="1"/>
      <c r="JUW31" s="1"/>
      <c r="JUX31" s="1"/>
      <c r="JUY31" s="1"/>
      <c r="JUZ31" s="1"/>
      <c r="JVA31" s="1"/>
      <c r="JVB31" s="1"/>
      <c r="JVC31" s="1"/>
      <c r="JVD31" s="1"/>
      <c r="JVE31" s="1"/>
      <c r="JVF31" s="1"/>
      <c r="JVG31" s="1"/>
      <c r="JVH31" s="1"/>
      <c r="JVI31" s="1"/>
      <c r="JVJ31" s="1"/>
      <c r="JVK31" s="1"/>
      <c r="JVL31" s="1"/>
      <c r="JVM31" s="1"/>
      <c r="JVN31" s="1"/>
      <c r="JVO31" s="1"/>
      <c r="JVP31" s="1"/>
      <c r="JVQ31" s="1"/>
      <c r="JVR31" s="1"/>
      <c r="JVS31" s="1"/>
      <c r="JVT31" s="1"/>
      <c r="JVU31" s="1"/>
      <c r="JVV31" s="1"/>
      <c r="JVW31" s="1"/>
      <c r="JVX31" s="1"/>
      <c r="JVY31" s="1"/>
      <c r="JVZ31" s="1"/>
      <c r="JWA31" s="1"/>
      <c r="JWB31" s="1"/>
      <c r="JWC31" s="1"/>
      <c r="JWD31" s="1"/>
      <c r="JWE31" s="1"/>
      <c r="JWF31" s="1"/>
      <c r="JWG31" s="1"/>
      <c r="JWH31" s="1"/>
      <c r="JWI31" s="1"/>
      <c r="JWJ31" s="1"/>
      <c r="JWK31" s="1"/>
      <c r="JWL31" s="1"/>
      <c r="JWM31" s="1"/>
      <c r="JWN31" s="1"/>
      <c r="JWO31" s="1"/>
      <c r="JWP31" s="1"/>
      <c r="JWQ31" s="1"/>
      <c r="JWR31" s="1"/>
      <c r="JWS31" s="1"/>
      <c r="JWT31" s="1"/>
      <c r="JWU31" s="1"/>
      <c r="JWV31" s="1"/>
      <c r="JWW31" s="1"/>
      <c r="JWX31" s="1"/>
      <c r="JWY31" s="1"/>
      <c r="JWZ31" s="1"/>
      <c r="JXA31" s="1"/>
      <c r="JXB31" s="1"/>
      <c r="JXC31" s="1"/>
      <c r="JXD31" s="1"/>
      <c r="JXE31" s="1"/>
      <c r="JXF31" s="1"/>
      <c r="JXG31" s="1"/>
      <c r="JXH31" s="1"/>
      <c r="JXI31" s="1"/>
      <c r="JXJ31" s="1"/>
      <c r="JXK31" s="1"/>
      <c r="JXL31" s="1"/>
      <c r="JXM31" s="1"/>
      <c r="JXN31" s="1"/>
      <c r="JXO31" s="1"/>
      <c r="JXP31" s="1"/>
      <c r="JXQ31" s="1"/>
      <c r="JXR31" s="1"/>
      <c r="JXS31" s="1"/>
      <c r="JXT31" s="1"/>
      <c r="JXU31" s="1"/>
      <c r="JXV31" s="1"/>
      <c r="JXW31" s="1"/>
      <c r="JXX31" s="1"/>
      <c r="JXY31" s="1"/>
      <c r="JXZ31" s="1"/>
      <c r="JYA31" s="1"/>
      <c r="JYB31" s="1"/>
      <c r="JYC31" s="1"/>
      <c r="JYD31" s="1"/>
      <c r="JYE31" s="1"/>
      <c r="JYF31" s="1"/>
      <c r="JYG31" s="1"/>
      <c r="JYH31" s="1"/>
      <c r="JYI31" s="1"/>
      <c r="JYJ31" s="1"/>
      <c r="JYK31" s="1"/>
      <c r="JYL31" s="1"/>
      <c r="JYM31" s="1"/>
      <c r="JYN31" s="1"/>
      <c r="JYO31" s="1"/>
      <c r="JYP31" s="1"/>
      <c r="JYQ31" s="1"/>
      <c r="JYR31" s="1"/>
      <c r="JYS31" s="1"/>
      <c r="JYT31" s="1"/>
      <c r="JYU31" s="1"/>
      <c r="JYV31" s="1"/>
      <c r="JYW31" s="1"/>
      <c r="JYX31" s="1"/>
      <c r="JYY31" s="1"/>
      <c r="JYZ31" s="1"/>
      <c r="JZA31" s="1"/>
      <c r="JZB31" s="1"/>
      <c r="JZC31" s="1"/>
      <c r="JZD31" s="1"/>
      <c r="JZE31" s="1"/>
      <c r="JZF31" s="1"/>
      <c r="JZG31" s="1"/>
      <c r="JZH31" s="1"/>
      <c r="JZI31" s="1"/>
      <c r="JZJ31" s="1"/>
      <c r="JZK31" s="1"/>
      <c r="JZL31" s="1"/>
      <c r="JZM31" s="1"/>
      <c r="JZN31" s="1"/>
      <c r="JZO31" s="1"/>
      <c r="JZP31" s="1"/>
      <c r="JZQ31" s="1"/>
      <c r="JZR31" s="1"/>
      <c r="JZS31" s="1"/>
      <c r="JZT31" s="1"/>
      <c r="JZU31" s="1"/>
      <c r="JZV31" s="1"/>
      <c r="JZW31" s="1"/>
      <c r="JZX31" s="1"/>
      <c r="JZY31" s="1"/>
      <c r="JZZ31" s="1"/>
      <c r="KAA31" s="1"/>
      <c r="KAB31" s="1"/>
      <c r="KAC31" s="1"/>
      <c r="KAD31" s="1"/>
      <c r="KAE31" s="1"/>
      <c r="KAF31" s="1"/>
      <c r="KAG31" s="1"/>
      <c r="KAH31" s="1"/>
      <c r="KAI31" s="1"/>
      <c r="KAJ31" s="1"/>
      <c r="KAK31" s="1"/>
      <c r="KAL31" s="1"/>
      <c r="KAM31" s="1"/>
      <c r="KAN31" s="1"/>
      <c r="KAO31" s="1"/>
      <c r="KAP31" s="1"/>
      <c r="KAQ31" s="1"/>
      <c r="KAR31" s="1"/>
      <c r="KAS31" s="1"/>
      <c r="KAT31" s="1"/>
      <c r="KAU31" s="1"/>
      <c r="KAV31" s="1"/>
      <c r="KAW31" s="1"/>
      <c r="KAX31" s="1"/>
      <c r="KAY31" s="1"/>
      <c r="KAZ31" s="1"/>
      <c r="KBA31" s="1"/>
      <c r="KBB31" s="1"/>
      <c r="KBC31" s="1"/>
      <c r="KBD31" s="1"/>
      <c r="KBE31" s="1"/>
      <c r="KBF31" s="1"/>
      <c r="KBG31" s="1"/>
      <c r="KBH31" s="1"/>
      <c r="KBI31" s="1"/>
      <c r="KBJ31" s="1"/>
      <c r="KBK31" s="1"/>
      <c r="KBL31" s="1"/>
      <c r="KBM31" s="1"/>
      <c r="KBN31" s="1"/>
      <c r="KBO31" s="1"/>
      <c r="KBP31" s="1"/>
      <c r="KBQ31" s="1"/>
      <c r="KBR31" s="1"/>
      <c r="KBS31" s="1"/>
      <c r="KBT31" s="1"/>
      <c r="KBU31" s="1"/>
      <c r="KBV31" s="1"/>
      <c r="KBW31" s="1"/>
      <c r="KBX31" s="1"/>
      <c r="KBY31" s="1"/>
      <c r="KBZ31" s="1"/>
      <c r="KCA31" s="1"/>
      <c r="KCB31" s="1"/>
      <c r="KCC31" s="1"/>
      <c r="KCD31" s="1"/>
      <c r="KCE31" s="1"/>
      <c r="KCF31" s="1"/>
      <c r="KCG31" s="1"/>
      <c r="KCH31" s="1"/>
      <c r="KCI31" s="1"/>
      <c r="KCJ31" s="1"/>
      <c r="KCK31" s="1"/>
      <c r="KCL31" s="1"/>
      <c r="KCM31" s="1"/>
      <c r="KCN31" s="1"/>
      <c r="KCO31" s="1"/>
      <c r="KCP31" s="1"/>
      <c r="KCQ31" s="1"/>
      <c r="KCR31" s="1"/>
      <c r="KCS31" s="1"/>
      <c r="KCT31" s="1"/>
      <c r="KCU31" s="1"/>
      <c r="KCV31" s="1"/>
      <c r="KCW31" s="1"/>
      <c r="KCX31" s="1"/>
      <c r="KCY31" s="1"/>
      <c r="KCZ31" s="1"/>
      <c r="KDA31" s="1"/>
      <c r="KDB31" s="1"/>
      <c r="KDC31" s="1"/>
      <c r="KDD31" s="1"/>
      <c r="KDE31" s="1"/>
      <c r="KDF31" s="1"/>
      <c r="KDG31" s="1"/>
      <c r="KDH31" s="1"/>
      <c r="KDI31" s="1"/>
      <c r="KDJ31" s="1"/>
      <c r="KDK31" s="1"/>
      <c r="KDL31" s="1"/>
      <c r="KDM31" s="1"/>
      <c r="KDN31" s="1"/>
      <c r="KDO31" s="1"/>
      <c r="KDP31" s="1"/>
      <c r="KDQ31" s="1"/>
      <c r="KDR31" s="1"/>
      <c r="KDS31" s="1"/>
      <c r="KDT31" s="1"/>
      <c r="KDU31" s="1"/>
      <c r="KDV31" s="1"/>
      <c r="KDW31" s="1"/>
      <c r="KDX31" s="1"/>
      <c r="KDY31" s="1"/>
      <c r="KDZ31" s="1"/>
      <c r="KEA31" s="1"/>
      <c r="KEB31" s="1"/>
      <c r="KEC31" s="1"/>
      <c r="KED31" s="1"/>
      <c r="KEE31" s="1"/>
      <c r="KEF31" s="1"/>
      <c r="KEG31" s="1"/>
      <c r="KEH31" s="1"/>
      <c r="KEI31" s="1"/>
      <c r="KEJ31" s="1"/>
      <c r="KEK31" s="1"/>
      <c r="KEL31" s="1"/>
      <c r="KEM31" s="1"/>
      <c r="KEN31" s="1"/>
      <c r="KEO31" s="1"/>
      <c r="KEP31" s="1"/>
      <c r="KEQ31" s="1"/>
      <c r="KER31" s="1"/>
      <c r="KES31" s="1"/>
      <c r="KET31" s="1"/>
      <c r="KEU31" s="1"/>
      <c r="KEV31" s="1"/>
      <c r="KEW31" s="1"/>
      <c r="KEX31" s="1"/>
      <c r="KEY31" s="1"/>
      <c r="KEZ31" s="1"/>
      <c r="KFA31" s="1"/>
      <c r="KFB31" s="1"/>
      <c r="KFC31" s="1"/>
      <c r="KFD31" s="1"/>
      <c r="KFE31" s="1"/>
      <c r="KFF31" s="1"/>
      <c r="KFG31" s="1"/>
      <c r="KFH31" s="1"/>
      <c r="KFI31" s="1"/>
      <c r="KFJ31" s="1"/>
      <c r="KFK31" s="1"/>
      <c r="KFL31" s="1"/>
      <c r="KFM31" s="1"/>
      <c r="KFN31" s="1"/>
      <c r="KFO31" s="1"/>
      <c r="KFP31" s="1"/>
      <c r="KFQ31" s="1"/>
      <c r="KFR31" s="1"/>
      <c r="KFS31" s="1"/>
      <c r="KFT31" s="1"/>
      <c r="KFU31" s="1"/>
      <c r="KFV31" s="1"/>
      <c r="KFW31" s="1"/>
      <c r="KFX31" s="1"/>
      <c r="KFY31" s="1"/>
      <c r="KFZ31" s="1"/>
      <c r="KGA31" s="1"/>
      <c r="KGB31" s="1"/>
      <c r="KGC31" s="1"/>
      <c r="KGD31" s="1"/>
      <c r="KGE31" s="1"/>
      <c r="KGF31" s="1"/>
      <c r="KGG31" s="1"/>
      <c r="KGH31" s="1"/>
      <c r="KGI31" s="1"/>
      <c r="KGJ31" s="1"/>
      <c r="KGK31" s="1"/>
      <c r="KGL31" s="1"/>
      <c r="KGM31" s="1"/>
      <c r="KGN31" s="1"/>
      <c r="KGO31" s="1"/>
      <c r="KGP31" s="1"/>
      <c r="KGQ31" s="1"/>
      <c r="KGR31" s="1"/>
      <c r="KGS31" s="1"/>
      <c r="KGT31" s="1"/>
      <c r="KGU31" s="1"/>
      <c r="KGV31" s="1"/>
      <c r="KGW31" s="1"/>
      <c r="KGX31" s="1"/>
      <c r="KGY31" s="1"/>
      <c r="KGZ31" s="1"/>
      <c r="KHA31" s="1"/>
      <c r="KHB31" s="1"/>
      <c r="KHC31" s="1"/>
      <c r="KHD31" s="1"/>
      <c r="KHE31" s="1"/>
      <c r="KHF31" s="1"/>
      <c r="KHG31" s="1"/>
      <c r="KHH31" s="1"/>
      <c r="KHI31" s="1"/>
      <c r="KHJ31" s="1"/>
      <c r="KHK31" s="1"/>
      <c r="KHL31" s="1"/>
      <c r="KHM31" s="1"/>
      <c r="KHN31" s="1"/>
      <c r="KHO31" s="1"/>
      <c r="KHP31" s="1"/>
      <c r="KHQ31" s="1"/>
      <c r="KHR31" s="1"/>
      <c r="KHS31" s="1"/>
      <c r="KHT31" s="1"/>
      <c r="KHU31" s="1"/>
      <c r="KHV31" s="1"/>
      <c r="KHW31" s="1"/>
      <c r="KHX31" s="1"/>
      <c r="KHY31" s="1"/>
      <c r="KHZ31" s="1"/>
      <c r="KIA31" s="1"/>
      <c r="KIB31" s="1"/>
      <c r="KIC31" s="1"/>
      <c r="KID31" s="1"/>
      <c r="KIE31" s="1"/>
      <c r="KIF31" s="1"/>
      <c r="KIG31" s="1"/>
      <c r="KIH31" s="1"/>
      <c r="KII31" s="1"/>
      <c r="KIJ31" s="1"/>
      <c r="KIK31" s="1"/>
      <c r="KIL31" s="1"/>
      <c r="KIM31" s="1"/>
      <c r="KIN31" s="1"/>
      <c r="KIO31" s="1"/>
      <c r="KIP31" s="1"/>
      <c r="KIQ31" s="1"/>
      <c r="KIR31" s="1"/>
      <c r="KIS31" s="1"/>
      <c r="KIT31" s="1"/>
      <c r="KIU31" s="1"/>
      <c r="KIV31" s="1"/>
      <c r="KIW31" s="1"/>
      <c r="KIX31" s="1"/>
      <c r="KIY31" s="1"/>
      <c r="KIZ31" s="1"/>
      <c r="KJA31" s="1"/>
      <c r="KJB31" s="1"/>
      <c r="KJC31" s="1"/>
      <c r="KJD31" s="1"/>
      <c r="KJE31" s="1"/>
      <c r="KJF31" s="1"/>
      <c r="KJG31" s="1"/>
      <c r="KJH31" s="1"/>
      <c r="KJI31" s="1"/>
      <c r="KJJ31" s="1"/>
      <c r="KJK31" s="1"/>
      <c r="KJL31" s="1"/>
      <c r="KJM31" s="1"/>
      <c r="KJN31" s="1"/>
      <c r="KJO31" s="1"/>
      <c r="KJP31" s="1"/>
      <c r="KJQ31" s="1"/>
      <c r="KJR31" s="1"/>
      <c r="KJS31" s="1"/>
      <c r="KJT31" s="1"/>
      <c r="KJU31" s="1"/>
      <c r="KJV31" s="1"/>
      <c r="KJW31" s="1"/>
      <c r="KJX31" s="1"/>
      <c r="KJY31" s="1"/>
      <c r="KJZ31" s="1"/>
      <c r="KKA31" s="1"/>
      <c r="KKB31" s="1"/>
      <c r="KKC31" s="1"/>
      <c r="KKD31" s="1"/>
      <c r="KKE31" s="1"/>
      <c r="KKF31" s="1"/>
      <c r="KKG31" s="1"/>
      <c r="KKH31" s="1"/>
      <c r="KKI31" s="1"/>
      <c r="KKJ31" s="1"/>
      <c r="KKK31" s="1"/>
      <c r="KKL31" s="1"/>
      <c r="KKM31" s="1"/>
      <c r="KKN31" s="1"/>
      <c r="KKO31" s="1"/>
      <c r="KKP31" s="1"/>
      <c r="KKQ31" s="1"/>
      <c r="KKR31" s="1"/>
      <c r="KKS31" s="1"/>
      <c r="KKT31" s="1"/>
      <c r="KKU31" s="1"/>
      <c r="KKV31" s="1"/>
      <c r="KKW31" s="1"/>
      <c r="KKX31" s="1"/>
      <c r="KKY31" s="1"/>
      <c r="KKZ31" s="1"/>
      <c r="KLA31" s="1"/>
      <c r="KLB31" s="1"/>
      <c r="KLC31" s="1"/>
      <c r="KLD31" s="1"/>
      <c r="KLE31" s="1"/>
      <c r="KLF31" s="1"/>
      <c r="KLG31" s="1"/>
      <c r="KLH31" s="1"/>
      <c r="KLI31" s="1"/>
      <c r="KLJ31" s="1"/>
      <c r="KLK31" s="1"/>
      <c r="KLL31" s="1"/>
      <c r="KLM31" s="1"/>
      <c r="KLN31" s="1"/>
      <c r="KLO31" s="1"/>
      <c r="KLP31" s="1"/>
      <c r="KLQ31" s="1"/>
      <c r="KLR31" s="1"/>
      <c r="KLS31" s="1"/>
      <c r="KLT31" s="1"/>
      <c r="KLU31" s="1"/>
      <c r="KLV31" s="1"/>
      <c r="KLW31" s="1"/>
      <c r="KLX31" s="1"/>
      <c r="KLY31" s="1"/>
      <c r="KLZ31" s="1"/>
      <c r="KMA31" s="1"/>
      <c r="KMB31" s="1"/>
      <c r="KMC31" s="1"/>
      <c r="KMD31" s="1"/>
      <c r="KME31" s="1"/>
      <c r="KMF31" s="1"/>
      <c r="KMG31" s="1"/>
      <c r="KMH31" s="1"/>
      <c r="KMI31" s="1"/>
      <c r="KMJ31" s="1"/>
      <c r="KMK31" s="1"/>
      <c r="KML31" s="1"/>
      <c r="KMM31" s="1"/>
      <c r="KMN31" s="1"/>
      <c r="KMO31" s="1"/>
      <c r="KMP31" s="1"/>
      <c r="KMQ31" s="1"/>
      <c r="KMR31" s="1"/>
      <c r="KMS31" s="1"/>
      <c r="KMT31" s="1"/>
      <c r="KMU31" s="1"/>
      <c r="KMV31" s="1"/>
      <c r="KMW31" s="1"/>
      <c r="KMX31" s="1"/>
      <c r="KMY31" s="1"/>
      <c r="KMZ31" s="1"/>
      <c r="KNA31" s="1"/>
      <c r="KNB31" s="1"/>
      <c r="KNC31" s="1"/>
      <c r="KND31" s="1"/>
      <c r="KNE31" s="1"/>
      <c r="KNF31" s="1"/>
      <c r="KNG31" s="1"/>
      <c r="KNH31" s="1"/>
      <c r="KNI31" s="1"/>
      <c r="KNJ31" s="1"/>
      <c r="KNK31" s="1"/>
      <c r="KNL31" s="1"/>
      <c r="KNM31" s="1"/>
      <c r="KNN31" s="1"/>
      <c r="KNO31" s="1"/>
      <c r="KNP31" s="1"/>
      <c r="KNQ31" s="1"/>
      <c r="KNR31" s="1"/>
      <c r="KNS31" s="1"/>
      <c r="KNT31" s="1"/>
      <c r="KNU31" s="1"/>
      <c r="KNV31" s="1"/>
      <c r="KNW31" s="1"/>
      <c r="KNX31" s="1"/>
      <c r="KNY31" s="1"/>
      <c r="KNZ31" s="1"/>
      <c r="KOA31" s="1"/>
      <c r="KOB31" s="1"/>
      <c r="KOC31" s="1"/>
      <c r="KOD31" s="1"/>
      <c r="KOE31" s="1"/>
      <c r="KOF31" s="1"/>
      <c r="KOG31" s="1"/>
      <c r="KOH31" s="1"/>
      <c r="KOI31" s="1"/>
      <c r="KOJ31" s="1"/>
      <c r="KOK31" s="1"/>
      <c r="KOL31" s="1"/>
      <c r="KOM31" s="1"/>
      <c r="KON31" s="1"/>
      <c r="KOO31" s="1"/>
      <c r="KOP31" s="1"/>
      <c r="KOQ31" s="1"/>
      <c r="KOR31" s="1"/>
      <c r="KOS31" s="1"/>
      <c r="KOT31" s="1"/>
      <c r="KOU31" s="1"/>
      <c r="KOV31" s="1"/>
      <c r="KOW31" s="1"/>
      <c r="KOX31" s="1"/>
      <c r="KOY31" s="1"/>
      <c r="KOZ31" s="1"/>
      <c r="KPA31" s="1"/>
      <c r="KPB31" s="1"/>
      <c r="KPC31" s="1"/>
      <c r="KPD31" s="1"/>
      <c r="KPE31" s="1"/>
      <c r="KPF31" s="1"/>
      <c r="KPG31" s="1"/>
      <c r="KPH31" s="1"/>
      <c r="KPI31" s="1"/>
      <c r="KPJ31" s="1"/>
      <c r="KPK31" s="1"/>
      <c r="KPL31" s="1"/>
      <c r="KPM31" s="1"/>
      <c r="KPN31" s="1"/>
      <c r="KPO31" s="1"/>
      <c r="KPP31" s="1"/>
      <c r="KPQ31" s="1"/>
      <c r="KPR31" s="1"/>
      <c r="KPS31" s="1"/>
      <c r="KPT31" s="1"/>
      <c r="KPU31" s="1"/>
      <c r="KPV31" s="1"/>
      <c r="KPW31" s="1"/>
      <c r="KPX31" s="1"/>
      <c r="KPY31" s="1"/>
      <c r="KPZ31" s="1"/>
      <c r="KQA31" s="1"/>
      <c r="KQB31" s="1"/>
      <c r="KQC31" s="1"/>
      <c r="KQD31" s="1"/>
      <c r="KQE31" s="1"/>
      <c r="KQF31" s="1"/>
      <c r="KQG31" s="1"/>
      <c r="KQH31" s="1"/>
      <c r="KQI31" s="1"/>
      <c r="KQJ31" s="1"/>
      <c r="KQK31" s="1"/>
      <c r="KQL31" s="1"/>
      <c r="KQM31" s="1"/>
      <c r="KQN31" s="1"/>
      <c r="KQO31" s="1"/>
      <c r="KQP31" s="1"/>
      <c r="KQQ31" s="1"/>
      <c r="KQR31" s="1"/>
      <c r="KQS31" s="1"/>
      <c r="KQT31" s="1"/>
      <c r="KQU31" s="1"/>
      <c r="KQV31" s="1"/>
      <c r="KQW31" s="1"/>
      <c r="KQX31" s="1"/>
      <c r="KQY31" s="1"/>
      <c r="KQZ31" s="1"/>
      <c r="KRA31" s="1"/>
      <c r="KRB31" s="1"/>
      <c r="KRC31" s="1"/>
      <c r="KRD31" s="1"/>
      <c r="KRE31" s="1"/>
      <c r="KRF31" s="1"/>
      <c r="KRG31" s="1"/>
      <c r="KRH31" s="1"/>
      <c r="KRI31" s="1"/>
      <c r="KRJ31" s="1"/>
      <c r="KRK31" s="1"/>
      <c r="KRL31" s="1"/>
      <c r="KRM31" s="1"/>
      <c r="KRN31" s="1"/>
      <c r="KRO31" s="1"/>
      <c r="KRP31" s="1"/>
      <c r="KRQ31" s="1"/>
      <c r="KRR31" s="1"/>
      <c r="KRS31" s="1"/>
      <c r="KRT31" s="1"/>
      <c r="KRU31" s="1"/>
      <c r="KRV31" s="1"/>
      <c r="KRW31" s="1"/>
      <c r="KRX31" s="1"/>
      <c r="KRY31" s="1"/>
      <c r="KRZ31" s="1"/>
      <c r="KSA31" s="1"/>
      <c r="KSB31" s="1"/>
      <c r="KSC31" s="1"/>
      <c r="KSD31" s="1"/>
      <c r="KSE31" s="1"/>
      <c r="KSF31" s="1"/>
      <c r="KSG31" s="1"/>
      <c r="KSH31" s="1"/>
      <c r="KSI31" s="1"/>
      <c r="KSJ31" s="1"/>
      <c r="KSK31" s="1"/>
      <c r="KSL31" s="1"/>
      <c r="KSM31" s="1"/>
      <c r="KSN31" s="1"/>
      <c r="KSO31" s="1"/>
      <c r="KSP31" s="1"/>
      <c r="KSQ31" s="1"/>
      <c r="KSR31" s="1"/>
      <c r="KSS31" s="1"/>
      <c r="KST31" s="1"/>
      <c r="KSU31" s="1"/>
      <c r="KSV31" s="1"/>
      <c r="KSW31" s="1"/>
      <c r="KSX31" s="1"/>
      <c r="KSY31" s="1"/>
      <c r="KSZ31" s="1"/>
      <c r="KTA31" s="1"/>
      <c r="KTB31" s="1"/>
      <c r="KTC31" s="1"/>
      <c r="KTD31" s="1"/>
      <c r="KTE31" s="1"/>
      <c r="KTF31" s="1"/>
      <c r="KTG31" s="1"/>
      <c r="KTH31" s="1"/>
      <c r="KTI31" s="1"/>
      <c r="KTJ31" s="1"/>
      <c r="KTK31" s="1"/>
      <c r="KTL31" s="1"/>
      <c r="KTM31" s="1"/>
      <c r="KTN31" s="1"/>
      <c r="KTO31" s="1"/>
      <c r="KTP31" s="1"/>
      <c r="KTQ31" s="1"/>
      <c r="KTR31" s="1"/>
      <c r="KTS31" s="1"/>
      <c r="KTT31" s="1"/>
      <c r="KTU31" s="1"/>
      <c r="KTV31" s="1"/>
      <c r="KTW31" s="1"/>
      <c r="KTX31" s="1"/>
      <c r="KTY31" s="1"/>
      <c r="KTZ31" s="1"/>
      <c r="KUA31" s="1"/>
      <c r="KUB31" s="1"/>
      <c r="KUC31" s="1"/>
      <c r="KUD31" s="1"/>
      <c r="KUE31" s="1"/>
      <c r="KUF31" s="1"/>
      <c r="KUG31" s="1"/>
      <c r="KUH31" s="1"/>
      <c r="KUI31" s="1"/>
      <c r="KUJ31" s="1"/>
      <c r="KUK31" s="1"/>
      <c r="KUL31" s="1"/>
      <c r="KUM31" s="1"/>
      <c r="KUN31" s="1"/>
      <c r="KUO31" s="1"/>
      <c r="KUP31" s="1"/>
      <c r="KUQ31" s="1"/>
      <c r="KUR31" s="1"/>
      <c r="KUS31" s="1"/>
      <c r="KUT31" s="1"/>
      <c r="KUU31" s="1"/>
      <c r="KUV31" s="1"/>
      <c r="KUW31" s="1"/>
      <c r="KUX31" s="1"/>
      <c r="KUY31" s="1"/>
      <c r="KUZ31" s="1"/>
      <c r="KVA31" s="1"/>
      <c r="KVB31" s="1"/>
      <c r="KVC31" s="1"/>
      <c r="KVD31" s="1"/>
      <c r="KVE31" s="1"/>
      <c r="KVF31" s="1"/>
      <c r="KVG31" s="1"/>
      <c r="KVH31" s="1"/>
      <c r="KVI31" s="1"/>
      <c r="KVJ31" s="1"/>
      <c r="KVK31" s="1"/>
      <c r="KVL31" s="1"/>
      <c r="KVM31" s="1"/>
      <c r="KVN31" s="1"/>
      <c r="KVO31" s="1"/>
      <c r="KVP31" s="1"/>
      <c r="KVQ31" s="1"/>
      <c r="KVR31" s="1"/>
      <c r="KVS31" s="1"/>
      <c r="KVT31" s="1"/>
      <c r="KVU31" s="1"/>
      <c r="KVV31" s="1"/>
      <c r="KVW31" s="1"/>
      <c r="KVX31" s="1"/>
      <c r="KVY31" s="1"/>
      <c r="KVZ31" s="1"/>
      <c r="KWA31" s="1"/>
      <c r="KWB31" s="1"/>
      <c r="KWC31" s="1"/>
      <c r="KWD31" s="1"/>
      <c r="KWE31" s="1"/>
      <c r="KWF31" s="1"/>
      <c r="KWG31" s="1"/>
      <c r="KWH31" s="1"/>
      <c r="KWI31" s="1"/>
      <c r="KWJ31" s="1"/>
      <c r="KWK31" s="1"/>
      <c r="KWL31" s="1"/>
      <c r="KWM31" s="1"/>
      <c r="KWN31" s="1"/>
      <c r="KWO31" s="1"/>
      <c r="KWP31" s="1"/>
      <c r="KWQ31" s="1"/>
      <c r="KWR31" s="1"/>
      <c r="KWS31" s="1"/>
      <c r="KWT31" s="1"/>
      <c r="KWU31" s="1"/>
      <c r="KWV31" s="1"/>
      <c r="KWW31" s="1"/>
      <c r="KWX31" s="1"/>
      <c r="KWY31" s="1"/>
      <c r="KWZ31" s="1"/>
      <c r="KXA31" s="1"/>
      <c r="KXB31" s="1"/>
      <c r="KXC31" s="1"/>
      <c r="KXD31" s="1"/>
      <c r="KXE31" s="1"/>
      <c r="KXF31" s="1"/>
      <c r="KXG31" s="1"/>
      <c r="KXH31" s="1"/>
      <c r="KXI31" s="1"/>
      <c r="KXJ31" s="1"/>
      <c r="KXK31" s="1"/>
      <c r="KXL31" s="1"/>
      <c r="KXM31" s="1"/>
      <c r="KXN31" s="1"/>
      <c r="KXO31" s="1"/>
      <c r="KXP31" s="1"/>
      <c r="KXQ31" s="1"/>
      <c r="KXR31" s="1"/>
      <c r="KXS31" s="1"/>
      <c r="KXT31" s="1"/>
      <c r="KXU31" s="1"/>
      <c r="KXV31" s="1"/>
      <c r="KXW31" s="1"/>
      <c r="KXX31" s="1"/>
      <c r="KXY31" s="1"/>
      <c r="KXZ31" s="1"/>
      <c r="KYA31" s="1"/>
      <c r="KYB31" s="1"/>
      <c r="KYC31" s="1"/>
      <c r="KYD31" s="1"/>
      <c r="KYE31" s="1"/>
      <c r="KYF31" s="1"/>
      <c r="KYG31" s="1"/>
      <c r="KYH31" s="1"/>
      <c r="KYI31" s="1"/>
      <c r="KYJ31" s="1"/>
      <c r="KYK31" s="1"/>
      <c r="KYL31" s="1"/>
      <c r="KYM31" s="1"/>
      <c r="KYN31" s="1"/>
      <c r="KYO31" s="1"/>
      <c r="KYP31" s="1"/>
      <c r="KYQ31" s="1"/>
      <c r="KYR31" s="1"/>
      <c r="KYS31" s="1"/>
      <c r="KYT31" s="1"/>
      <c r="KYU31" s="1"/>
      <c r="KYV31" s="1"/>
      <c r="KYW31" s="1"/>
      <c r="KYX31" s="1"/>
      <c r="KYY31" s="1"/>
      <c r="KYZ31" s="1"/>
      <c r="KZA31" s="1"/>
      <c r="KZB31" s="1"/>
      <c r="KZC31" s="1"/>
      <c r="KZD31" s="1"/>
      <c r="KZE31" s="1"/>
      <c r="KZF31" s="1"/>
      <c r="KZG31" s="1"/>
      <c r="KZH31" s="1"/>
      <c r="KZI31" s="1"/>
      <c r="KZJ31" s="1"/>
      <c r="KZK31" s="1"/>
      <c r="KZL31" s="1"/>
      <c r="KZM31" s="1"/>
      <c r="KZN31" s="1"/>
      <c r="KZO31" s="1"/>
      <c r="KZP31" s="1"/>
      <c r="KZQ31" s="1"/>
      <c r="KZR31" s="1"/>
      <c r="KZS31" s="1"/>
      <c r="KZT31" s="1"/>
      <c r="KZU31" s="1"/>
      <c r="KZV31" s="1"/>
      <c r="KZW31" s="1"/>
      <c r="KZX31" s="1"/>
      <c r="KZY31" s="1"/>
      <c r="KZZ31" s="1"/>
      <c r="LAA31" s="1"/>
      <c r="LAB31" s="1"/>
      <c r="LAC31" s="1"/>
      <c r="LAD31" s="1"/>
      <c r="LAE31" s="1"/>
      <c r="LAF31" s="1"/>
      <c r="LAG31" s="1"/>
      <c r="LAH31" s="1"/>
      <c r="LAI31" s="1"/>
      <c r="LAJ31" s="1"/>
      <c r="LAK31" s="1"/>
      <c r="LAL31" s="1"/>
      <c r="LAM31" s="1"/>
      <c r="LAN31" s="1"/>
      <c r="LAO31" s="1"/>
      <c r="LAP31" s="1"/>
      <c r="LAQ31" s="1"/>
      <c r="LAR31" s="1"/>
      <c r="LAS31" s="1"/>
      <c r="LAT31" s="1"/>
      <c r="LAU31" s="1"/>
      <c r="LAV31" s="1"/>
      <c r="LAW31" s="1"/>
      <c r="LAX31" s="1"/>
      <c r="LAY31" s="1"/>
      <c r="LAZ31" s="1"/>
      <c r="LBA31" s="1"/>
      <c r="LBB31" s="1"/>
      <c r="LBC31" s="1"/>
      <c r="LBD31" s="1"/>
      <c r="LBE31" s="1"/>
      <c r="LBF31" s="1"/>
      <c r="LBG31" s="1"/>
      <c r="LBH31" s="1"/>
      <c r="LBI31" s="1"/>
      <c r="LBJ31" s="1"/>
      <c r="LBK31" s="1"/>
      <c r="LBL31" s="1"/>
      <c r="LBM31" s="1"/>
      <c r="LBN31" s="1"/>
      <c r="LBO31" s="1"/>
      <c r="LBP31" s="1"/>
      <c r="LBQ31" s="1"/>
      <c r="LBR31" s="1"/>
      <c r="LBS31" s="1"/>
      <c r="LBT31" s="1"/>
      <c r="LBU31" s="1"/>
      <c r="LBV31" s="1"/>
      <c r="LBW31" s="1"/>
      <c r="LBX31" s="1"/>
      <c r="LBY31" s="1"/>
      <c r="LBZ31" s="1"/>
      <c r="LCA31" s="1"/>
      <c r="LCB31" s="1"/>
      <c r="LCC31" s="1"/>
      <c r="LCD31" s="1"/>
      <c r="LCE31" s="1"/>
      <c r="LCF31" s="1"/>
      <c r="LCG31" s="1"/>
      <c r="LCH31" s="1"/>
      <c r="LCI31" s="1"/>
      <c r="LCJ31" s="1"/>
      <c r="LCK31" s="1"/>
      <c r="LCL31" s="1"/>
      <c r="LCM31" s="1"/>
      <c r="LCN31" s="1"/>
      <c r="LCO31" s="1"/>
      <c r="LCP31" s="1"/>
      <c r="LCQ31" s="1"/>
      <c r="LCR31" s="1"/>
      <c r="LCS31" s="1"/>
      <c r="LCT31" s="1"/>
      <c r="LCU31" s="1"/>
      <c r="LCV31" s="1"/>
      <c r="LCW31" s="1"/>
      <c r="LCX31" s="1"/>
      <c r="LCY31" s="1"/>
      <c r="LCZ31" s="1"/>
      <c r="LDA31" s="1"/>
      <c r="LDB31" s="1"/>
      <c r="LDC31" s="1"/>
      <c r="LDD31" s="1"/>
      <c r="LDE31" s="1"/>
      <c r="LDF31" s="1"/>
      <c r="LDG31" s="1"/>
      <c r="LDH31" s="1"/>
      <c r="LDI31" s="1"/>
      <c r="LDJ31" s="1"/>
      <c r="LDK31" s="1"/>
      <c r="LDL31" s="1"/>
      <c r="LDM31" s="1"/>
      <c r="LDN31" s="1"/>
      <c r="LDO31" s="1"/>
      <c r="LDP31" s="1"/>
      <c r="LDQ31" s="1"/>
      <c r="LDR31" s="1"/>
      <c r="LDS31" s="1"/>
      <c r="LDT31" s="1"/>
      <c r="LDU31" s="1"/>
      <c r="LDV31" s="1"/>
      <c r="LDW31" s="1"/>
      <c r="LDX31" s="1"/>
      <c r="LDY31" s="1"/>
      <c r="LDZ31" s="1"/>
      <c r="LEA31" s="1"/>
      <c r="LEB31" s="1"/>
      <c r="LEC31" s="1"/>
      <c r="LED31" s="1"/>
      <c r="LEE31" s="1"/>
      <c r="LEF31" s="1"/>
      <c r="LEG31" s="1"/>
      <c r="LEH31" s="1"/>
      <c r="LEI31" s="1"/>
      <c r="LEJ31" s="1"/>
      <c r="LEK31" s="1"/>
      <c r="LEL31" s="1"/>
      <c r="LEM31" s="1"/>
      <c r="LEN31" s="1"/>
      <c r="LEO31" s="1"/>
      <c r="LEP31" s="1"/>
      <c r="LEQ31" s="1"/>
      <c r="LER31" s="1"/>
      <c r="LES31" s="1"/>
      <c r="LET31" s="1"/>
      <c r="LEU31" s="1"/>
      <c r="LEV31" s="1"/>
      <c r="LEW31" s="1"/>
      <c r="LEX31" s="1"/>
      <c r="LEY31" s="1"/>
      <c r="LEZ31" s="1"/>
      <c r="LFA31" s="1"/>
      <c r="LFB31" s="1"/>
      <c r="LFC31" s="1"/>
      <c r="LFD31" s="1"/>
      <c r="LFE31" s="1"/>
      <c r="LFF31" s="1"/>
      <c r="LFG31" s="1"/>
      <c r="LFH31" s="1"/>
      <c r="LFI31" s="1"/>
      <c r="LFJ31" s="1"/>
      <c r="LFK31" s="1"/>
      <c r="LFL31" s="1"/>
      <c r="LFM31" s="1"/>
      <c r="LFN31" s="1"/>
      <c r="LFO31" s="1"/>
      <c r="LFP31" s="1"/>
      <c r="LFQ31" s="1"/>
      <c r="LFR31" s="1"/>
      <c r="LFS31" s="1"/>
      <c r="LFT31" s="1"/>
      <c r="LFU31" s="1"/>
      <c r="LFV31" s="1"/>
      <c r="LFW31" s="1"/>
      <c r="LFX31" s="1"/>
      <c r="LFY31" s="1"/>
      <c r="LFZ31" s="1"/>
      <c r="LGA31" s="1"/>
      <c r="LGB31" s="1"/>
      <c r="LGC31" s="1"/>
      <c r="LGD31" s="1"/>
      <c r="LGE31" s="1"/>
      <c r="LGF31" s="1"/>
      <c r="LGG31" s="1"/>
      <c r="LGH31" s="1"/>
      <c r="LGI31" s="1"/>
      <c r="LGJ31" s="1"/>
      <c r="LGK31" s="1"/>
      <c r="LGL31" s="1"/>
      <c r="LGM31" s="1"/>
      <c r="LGN31" s="1"/>
      <c r="LGO31" s="1"/>
      <c r="LGP31" s="1"/>
      <c r="LGQ31" s="1"/>
      <c r="LGR31" s="1"/>
      <c r="LGS31" s="1"/>
      <c r="LGT31" s="1"/>
      <c r="LGU31" s="1"/>
      <c r="LGV31" s="1"/>
      <c r="LGW31" s="1"/>
      <c r="LGX31" s="1"/>
      <c r="LGY31" s="1"/>
      <c r="LGZ31" s="1"/>
      <c r="LHA31" s="1"/>
      <c r="LHB31" s="1"/>
      <c r="LHC31" s="1"/>
      <c r="LHD31" s="1"/>
      <c r="LHE31" s="1"/>
      <c r="LHF31" s="1"/>
      <c r="LHG31" s="1"/>
      <c r="LHH31" s="1"/>
      <c r="LHI31" s="1"/>
      <c r="LHJ31" s="1"/>
      <c r="LHK31" s="1"/>
      <c r="LHL31" s="1"/>
      <c r="LHM31" s="1"/>
      <c r="LHN31" s="1"/>
      <c r="LHO31" s="1"/>
      <c r="LHP31" s="1"/>
      <c r="LHQ31" s="1"/>
      <c r="LHR31" s="1"/>
      <c r="LHS31" s="1"/>
      <c r="LHT31" s="1"/>
      <c r="LHU31" s="1"/>
      <c r="LHV31" s="1"/>
      <c r="LHW31" s="1"/>
      <c r="LHX31" s="1"/>
      <c r="LHY31" s="1"/>
      <c r="LHZ31" s="1"/>
      <c r="LIA31" s="1"/>
      <c r="LIB31" s="1"/>
      <c r="LIC31" s="1"/>
      <c r="LID31" s="1"/>
      <c r="LIE31" s="1"/>
      <c r="LIF31" s="1"/>
      <c r="LIG31" s="1"/>
      <c r="LIH31" s="1"/>
      <c r="LII31" s="1"/>
      <c r="LIJ31" s="1"/>
      <c r="LIK31" s="1"/>
      <c r="LIL31" s="1"/>
      <c r="LIM31" s="1"/>
      <c r="LIN31" s="1"/>
      <c r="LIO31" s="1"/>
      <c r="LIP31" s="1"/>
      <c r="LIQ31" s="1"/>
      <c r="LIR31" s="1"/>
      <c r="LIS31" s="1"/>
      <c r="LIT31" s="1"/>
      <c r="LIU31" s="1"/>
      <c r="LIV31" s="1"/>
      <c r="LIW31" s="1"/>
      <c r="LIX31" s="1"/>
      <c r="LIY31" s="1"/>
      <c r="LIZ31" s="1"/>
      <c r="LJA31" s="1"/>
      <c r="LJB31" s="1"/>
      <c r="LJC31" s="1"/>
      <c r="LJD31" s="1"/>
      <c r="LJE31" s="1"/>
      <c r="LJF31" s="1"/>
      <c r="LJG31" s="1"/>
      <c r="LJH31" s="1"/>
      <c r="LJI31" s="1"/>
      <c r="LJJ31" s="1"/>
      <c r="LJK31" s="1"/>
      <c r="LJL31" s="1"/>
      <c r="LJM31" s="1"/>
      <c r="LJN31" s="1"/>
      <c r="LJO31" s="1"/>
      <c r="LJP31" s="1"/>
      <c r="LJQ31" s="1"/>
      <c r="LJR31" s="1"/>
      <c r="LJS31" s="1"/>
      <c r="LJT31" s="1"/>
      <c r="LJU31" s="1"/>
      <c r="LJV31" s="1"/>
      <c r="LJW31" s="1"/>
      <c r="LJX31" s="1"/>
      <c r="LJY31" s="1"/>
      <c r="LJZ31" s="1"/>
      <c r="LKA31" s="1"/>
      <c r="LKB31" s="1"/>
      <c r="LKC31" s="1"/>
      <c r="LKD31" s="1"/>
      <c r="LKE31" s="1"/>
      <c r="LKF31" s="1"/>
      <c r="LKG31" s="1"/>
      <c r="LKH31" s="1"/>
      <c r="LKI31" s="1"/>
      <c r="LKJ31" s="1"/>
      <c r="LKK31" s="1"/>
      <c r="LKL31" s="1"/>
      <c r="LKM31" s="1"/>
      <c r="LKN31" s="1"/>
      <c r="LKO31" s="1"/>
      <c r="LKP31" s="1"/>
      <c r="LKQ31" s="1"/>
      <c r="LKR31" s="1"/>
      <c r="LKS31" s="1"/>
      <c r="LKT31" s="1"/>
      <c r="LKU31" s="1"/>
      <c r="LKV31" s="1"/>
      <c r="LKW31" s="1"/>
      <c r="LKX31" s="1"/>
      <c r="LKY31" s="1"/>
      <c r="LKZ31" s="1"/>
      <c r="LLA31" s="1"/>
      <c r="LLB31" s="1"/>
      <c r="LLC31" s="1"/>
      <c r="LLD31" s="1"/>
      <c r="LLE31" s="1"/>
      <c r="LLF31" s="1"/>
      <c r="LLG31" s="1"/>
      <c r="LLH31" s="1"/>
      <c r="LLI31" s="1"/>
      <c r="LLJ31" s="1"/>
      <c r="LLK31" s="1"/>
      <c r="LLL31" s="1"/>
      <c r="LLM31" s="1"/>
      <c r="LLN31" s="1"/>
      <c r="LLO31" s="1"/>
      <c r="LLP31" s="1"/>
      <c r="LLQ31" s="1"/>
      <c r="LLR31" s="1"/>
      <c r="LLS31" s="1"/>
      <c r="LLT31" s="1"/>
      <c r="LLU31" s="1"/>
      <c r="LLV31" s="1"/>
      <c r="LLW31" s="1"/>
      <c r="LLX31" s="1"/>
      <c r="LLY31" s="1"/>
      <c r="LLZ31" s="1"/>
      <c r="LMA31" s="1"/>
      <c r="LMB31" s="1"/>
      <c r="LMC31" s="1"/>
      <c r="LMD31" s="1"/>
      <c r="LME31" s="1"/>
      <c r="LMF31" s="1"/>
      <c r="LMG31" s="1"/>
      <c r="LMH31" s="1"/>
      <c r="LMI31" s="1"/>
      <c r="LMJ31" s="1"/>
      <c r="LMK31" s="1"/>
      <c r="LML31" s="1"/>
      <c r="LMM31" s="1"/>
      <c r="LMN31" s="1"/>
      <c r="LMO31" s="1"/>
      <c r="LMP31" s="1"/>
      <c r="LMQ31" s="1"/>
      <c r="LMR31" s="1"/>
      <c r="LMS31" s="1"/>
      <c r="LMT31" s="1"/>
      <c r="LMU31" s="1"/>
      <c r="LMV31" s="1"/>
      <c r="LMW31" s="1"/>
      <c r="LMX31" s="1"/>
      <c r="LMY31" s="1"/>
      <c r="LMZ31" s="1"/>
      <c r="LNA31" s="1"/>
      <c r="LNB31" s="1"/>
      <c r="LNC31" s="1"/>
      <c r="LND31" s="1"/>
      <c r="LNE31" s="1"/>
      <c r="LNF31" s="1"/>
      <c r="LNG31" s="1"/>
      <c r="LNH31" s="1"/>
      <c r="LNI31" s="1"/>
      <c r="LNJ31" s="1"/>
      <c r="LNK31" s="1"/>
      <c r="LNL31" s="1"/>
      <c r="LNM31" s="1"/>
      <c r="LNN31" s="1"/>
      <c r="LNO31" s="1"/>
      <c r="LNP31" s="1"/>
      <c r="LNQ31" s="1"/>
      <c r="LNR31" s="1"/>
      <c r="LNS31" s="1"/>
      <c r="LNT31" s="1"/>
      <c r="LNU31" s="1"/>
      <c r="LNV31" s="1"/>
      <c r="LNW31" s="1"/>
      <c r="LNX31" s="1"/>
      <c r="LNY31" s="1"/>
      <c r="LNZ31" s="1"/>
      <c r="LOA31" s="1"/>
      <c r="LOB31" s="1"/>
      <c r="LOC31" s="1"/>
      <c r="LOD31" s="1"/>
      <c r="LOE31" s="1"/>
      <c r="LOF31" s="1"/>
      <c r="LOG31" s="1"/>
      <c r="LOH31" s="1"/>
      <c r="LOI31" s="1"/>
      <c r="LOJ31" s="1"/>
      <c r="LOK31" s="1"/>
      <c r="LOL31" s="1"/>
      <c r="LOM31" s="1"/>
      <c r="LON31" s="1"/>
      <c r="LOO31" s="1"/>
      <c r="LOP31" s="1"/>
      <c r="LOQ31" s="1"/>
      <c r="LOR31" s="1"/>
      <c r="LOS31" s="1"/>
      <c r="LOT31" s="1"/>
      <c r="LOU31" s="1"/>
      <c r="LOV31" s="1"/>
      <c r="LOW31" s="1"/>
      <c r="LOX31" s="1"/>
      <c r="LOY31" s="1"/>
      <c r="LOZ31" s="1"/>
      <c r="LPA31" s="1"/>
      <c r="LPB31" s="1"/>
      <c r="LPC31" s="1"/>
      <c r="LPD31" s="1"/>
      <c r="LPE31" s="1"/>
      <c r="LPF31" s="1"/>
      <c r="LPG31" s="1"/>
      <c r="LPH31" s="1"/>
      <c r="LPI31" s="1"/>
      <c r="LPJ31" s="1"/>
      <c r="LPK31" s="1"/>
      <c r="LPL31" s="1"/>
      <c r="LPM31" s="1"/>
      <c r="LPN31" s="1"/>
      <c r="LPO31" s="1"/>
      <c r="LPP31" s="1"/>
      <c r="LPQ31" s="1"/>
      <c r="LPR31" s="1"/>
      <c r="LPS31" s="1"/>
      <c r="LPT31" s="1"/>
      <c r="LPU31" s="1"/>
      <c r="LPV31" s="1"/>
      <c r="LPW31" s="1"/>
      <c r="LPX31" s="1"/>
      <c r="LPY31" s="1"/>
      <c r="LPZ31" s="1"/>
      <c r="LQA31" s="1"/>
      <c r="LQB31" s="1"/>
      <c r="LQC31" s="1"/>
      <c r="LQD31" s="1"/>
      <c r="LQE31" s="1"/>
      <c r="LQF31" s="1"/>
      <c r="LQG31" s="1"/>
      <c r="LQH31" s="1"/>
      <c r="LQI31" s="1"/>
      <c r="LQJ31" s="1"/>
      <c r="LQK31" s="1"/>
      <c r="LQL31" s="1"/>
      <c r="LQM31" s="1"/>
      <c r="LQN31" s="1"/>
      <c r="LQO31" s="1"/>
      <c r="LQP31" s="1"/>
      <c r="LQQ31" s="1"/>
      <c r="LQR31" s="1"/>
      <c r="LQS31" s="1"/>
      <c r="LQT31" s="1"/>
      <c r="LQU31" s="1"/>
      <c r="LQV31" s="1"/>
      <c r="LQW31" s="1"/>
      <c r="LQX31" s="1"/>
      <c r="LQY31" s="1"/>
      <c r="LQZ31" s="1"/>
      <c r="LRA31" s="1"/>
      <c r="LRB31" s="1"/>
      <c r="LRC31" s="1"/>
      <c r="LRD31" s="1"/>
      <c r="LRE31" s="1"/>
      <c r="LRF31" s="1"/>
      <c r="LRG31" s="1"/>
      <c r="LRH31" s="1"/>
      <c r="LRI31" s="1"/>
      <c r="LRJ31" s="1"/>
      <c r="LRK31" s="1"/>
      <c r="LRL31" s="1"/>
      <c r="LRM31" s="1"/>
      <c r="LRN31" s="1"/>
      <c r="LRO31" s="1"/>
      <c r="LRP31" s="1"/>
      <c r="LRQ31" s="1"/>
      <c r="LRR31" s="1"/>
      <c r="LRS31" s="1"/>
      <c r="LRT31" s="1"/>
      <c r="LRU31" s="1"/>
      <c r="LRV31" s="1"/>
      <c r="LRW31" s="1"/>
      <c r="LRX31" s="1"/>
      <c r="LRY31" s="1"/>
      <c r="LRZ31" s="1"/>
      <c r="LSA31" s="1"/>
      <c r="LSB31" s="1"/>
      <c r="LSC31" s="1"/>
      <c r="LSD31" s="1"/>
      <c r="LSE31" s="1"/>
      <c r="LSF31" s="1"/>
      <c r="LSG31" s="1"/>
      <c r="LSH31" s="1"/>
      <c r="LSI31" s="1"/>
      <c r="LSJ31" s="1"/>
      <c r="LSK31" s="1"/>
      <c r="LSL31" s="1"/>
      <c r="LSM31" s="1"/>
      <c r="LSN31" s="1"/>
      <c r="LSO31" s="1"/>
      <c r="LSP31" s="1"/>
      <c r="LSQ31" s="1"/>
      <c r="LSR31" s="1"/>
      <c r="LSS31" s="1"/>
      <c r="LST31" s="1"/>
      <c r="LSU31" s="1"/>
      <c r="LSV31" s="1"/>
      <c r="LSW31" s="1"/>
      <c r="LSX31" s="1"/>
      <c r="LSY31" s="1"/>
      <c r="LSZ31" s="1"/>
      <c r="LTA31" s="1"/>
      <c r="LTB31" s="1"/>
      <c r="LTC31" s="1"/>
      <c r="LTD31" s="1"/>
      <c r="LTE31" s="1"/>
      <c r="LTF31" s="1"/>
      <c r="LTG31" s="1"/>
      <c r="LTH31" s="1"/>
      <c r="LTI31" s="1"/>
      <c r="LTJ31" s="1"/>
      <c r="LTK31" s="1"/>
      <c r="LTL31" s="1"/>
      <c r="LTM31" s="1"/>
      <c r="LTN31" s="1"/>
      <c r="LTO31" s="1"/>
      <c r="LTP31" s="1"/>
      <c r="LTQ31" s="1"/>
      <c r="LTR31" s="1"/>
      <c r="LTS31" s="1"/>
      <c r="LTT31" s="1"/>
      <c r="LTU31" s="1"/>
      <c r="LTV31" s="1"/>
      <c r="LTW31" s="1"/>
      <c r="LTX31" s="1"/>
      <c r="LTY31" s="1"/>
      <c r="LTZ31" s="1"/>
      <c r="LUA31" s="1"/>
      <c r="LUB31" s="1"/>
      <c r="LUC31" s="1"/>
      <c r="LUD31" s="1"/>
      <c r="LUE31" s="1"/>
      <c r="LUF31" s="1"/>
      <c r="LUG31" s="1"/>
      <c r="LUH31" s="1"/>
      <c r="LUI31" s="1"/>
      <c r="LUJ31" s="1"/>
      <c r="LUK31" s="1"/>
      <c r="LUL31" s="1"/>
      <c r="LUM31" s="1"/>
      <c r="LUN31" s="1"/>
      <c r="LUO31" s="1"/>
      <c r="LUP31" s="1"/>
      <c r="LUQ31" s="1"/>
      <c r="LUR31" s="1"/>
      <c r="LUS31" s="1"/>
      <c r="LUT31" s="1"/>
      <c r="LUU31" s="1"/>
      <c r="LUV31" s="1"/>
      <c r="LUW31" s="1"/>
      <c r="LUX31" s="1"/>
      <c r="LUY31" s="1"/>
      <c r="LUZ31" s="1"/>
      <c r="LVA31" s="1"/>
      <c r="LVB31" s="1"/>
      <c r="LVC31" s="1"/>
      <c r="LVD31" s="1"/>
      <c r="LVE31" s="1"/>
      <c r="LVF31" s="1"/>
      <c r="LVG31" s="1"/>
      <c r="LVH31" s="1"/>
      <c r="LVI31" s="1"/>
      <c r="LVJ31" s="1"/>
      <c r="LVK31" s="1"/>
      <c r="LVL31" s="1"/>
      <c r="LVM31" s="1"/>
      <c r="LVN31" s="1"/>
      <c r="LVO31" s="1"/>
      <c r="LVP31" s="1"/>
      <c r="LVQ31" s="1"/>
      <c r="LVR31" s="1"/>
      <c r="LVS31" s="1"/>
      <c r="LVT31" s="1"/>
      <c r="LVU31" s="1"/>
      <c r="LVV31" s="1"/>
      <c r="LVW31" s="1"/>
      <c r="LVX31" s="1"/>
      <c r="LVY31" s="1"/>
      <c r="LVZ31" s="1"/>
      <c r="LWA31" s="1"/>
      <c r="LWB31" s="1"/>
      <c r="LWC31" s="1"/>
      <c r="LWD31" s="1"/>
      <c r="LWE31" s="1"/>
      <c r="LWF31" s="1"/>
      <c r="LWG31" s="1"/>
      <c r="LWH31" s="1"/>
      <c r="LWI31" s="1"/>
      <c r="LWJ31" s="1"/>
      <c r="LWK31" s="1"/>
      <c r="LWL31" s="1"/>
      <c r="LWM31" s="1"/>
      <c r="LWN31" s="1"/>
      <c r="LWO31" s="1"/>
      <c r="LWP31" s="1"/>
      <c r="LWQ31" s="1"/>
      <c r="LWR31" s="1"/>
      <c r="LWS31" s="1"/>
      <c r="LWT31" s="1"/>
      <c r="LWU31" s="1"/>
      <c r="LWV31" s="1"/>
      <c r="LWW31" s="1"/>
      <c r="LWX31" s="1"/>
      <c r="LWY31" s="1"/>
      <c r="LWZ31" s="1"/>
      <c r="LXA31" s="1"/>
      <c r="LXB31" s="1"/>
      <c r="LXC31" s="1"/>
      <c r="LXD31" s="1"/>
      <c r="LXE31" s="1"/>
      <c r="LXF31" s="1"/>
      <c r="LXG31" s="1"/>
      <c r="LXH31" s="1"/>
      <c r="LXI31" s="1"/>
      <c r="LXJ31" s="1"/>
      <c r="LXK31" s="1"/>
      <c r="LXL31" s="1"/>
      <c r="LXM31" s="1"/>
      <c r="LXN31" s="1"/>
      <c r="LXO31" s="1"/>
      <c r="LXP31" s="1"/>
      <c r="LXQ31" s="1"/>
      <c r="LXR31" s="1"/>
      <c r="LXS31" s="1"/>
      <c r="LXT31" s="1"/>
      <c r="LXU31" s="1"/>
      <c r="LXV31" s="1"/>
      <c r="LXW31" s="1"/>
      <c r="LXX31" s="1"/>
      <c r="LXY31" s="1"/>
      <c r="LXZ31" s="1"/>
      <c r="LYA31" s="1"/>
      <c r="LYB31" s="1"/>
      <c r="LYC31" s="1"/>
      <c r="LYD31" s="1"/>
      <c r="LYE31" s="1"/>
      <c r="LYF31" s="1"/>
      <c r="LYG31" s="1"/>
      <c r="LYH31" s="1"/>
      <c r="LYI31" s="1"/>
      <c r="LYJ31" s="1"/>
      <c r="LYK31" s="1"/>
      <c r="LYL31" s="1"/>
      <c r="LYM31" s="1"/>
      <c r="LYN31" s="1"/>
      <c r="LYO31" s="1"/>
      <c r="LYP31" s="1"/>
      <c r="LYQ31" s="1"/>
      <c r="LYR31" s="1"/>
      <c r="LYS31" s="1"/>
      <c r="LYT31" s="1"/>
      <c r="LYU31" s="1"/>
      <c r="LYV31" s="1"/>
      <c r="LYW31" s="1"/>
      <c r="LYX31" s="1"/>
      <c r="LYY31" s="1"/>
      <c r="LYZ31" s="1"/>
      <c r="LZA31" s="1"/>
      <c r="LZB31" s="1"/>
      <c r="LZC31" s="1"/>
      <c r="LZD31" s="1"/>
      <c r="LZE31" s="1"/>
      <c r="LZF31" s="1"/>
      <c r="LZG31" s="1"/>
      <c r="LZH31" s="1"/>
      <c r="LZI31" s="1"/>
      <c r="LZJ31" s="1"/>
      <c r="LZK31" s="1"/>
      <c r="LZL31" s="1"/>
      <c r="LZM31" s="1"/>
      <c r="LZN31" s="1"/>
      <c r="LZO31" s="1"/>
      <c r="LZP31" s="1"/>
      <c r="LZQ31" s="1"/>
      <c r="LZR31" s="1"/>
      <c r="LZS31" s="1"/>
      <c r="LZT31" s="1"/>
      <c r="LZU31" s="1"/>
      <c r="LZV31" s="1"/>
      <c r="LZW31" s="1"/>
      <c r="LZX31" s="1"/>
      <c r="LZY31" s="1"/>
      <c r="LZZ31" s="1"/>
      <c r="MAA31" s="1"/>
      <c r="MAB31" s="1"/>
      <c r="MAC31" s="1"/>
      <c r="MAD31" s="1"/>
      <c r="MAE31" s="1"/>
      <c r="MAF31" s="1"/>
      <c r="MAG31" s="1"/>
      <c r="MAH31" s="1"/>
      <c r="MAI31" s="1"/>
      <c r="MAJ31" s="1"/>
      <c r="MAK31" s="1"/>
      <c r="MAL31" s="1"/>
      <c r="MAM31" s="1"/>
      <c r="MAN31" s="1"/>
      <c r="MAO31" s="1"/>
      <c r="MAP31" s="1"/>
      <c r="MAQ31" s="1"/>
      <c r="MAR31" s="1"/>
      <c r="MAS31" s="1"/>
      <c r="MAT31" s="1"/>
      <c r="MAU31" s="1"/>
      <c r="MAV31" s="1"/>
      <c r="MAW31" s="1"/>
      <c r="MAX31" s="1"/>
      <c r="MAY31" s="1"/>
      <c r="MAZ31" s="1"/>
      <c r="MBA31" s="1"/>
      <c r="MBB31" s="1"/>
      <c r="MBC31" s="1"/>
      <c r="MBD31" s="1"/>
      <c r="MBE31" s="1"/>
      <c r="MBF31" s="1"/>
      <c r="MBG31" s="1"/>
      <c r="MBH31" s="1"/>
      <c r="MBI31" s="1"/>
      <c r="MBJ31" s="1"/>
      <c r="MBK31" s="1"/>
      <c r="MBL31" s="1"/>
      <c r="MBM31" s="1"/>
      <c r="MBN31" s="1"/>
      <c r="MBO31" s="1"/>
      <c r="MBP31" s="1"/>
      <c r="MBQ31" s="1"/>
      <c r="MBR31" s="1"/>
      <c r="MBS31" s="1"/>
      <c r="MBT31" s="1"/>
      <c r="MBU31" s="1"/>
      <c r="MBV31" s="1"/>
      <c r="MBW31" s="1"/>
      <c r="MBX31" s="1"/>
      <c r="MBY31" s="1"/>
      <c r="MBZ31" s="1"/>
      <c r="MCA31" s="1"/>
      <c r="MCB31" s="1"/>
      <c r="MCC31" s="1"/>
      <c r="MCD31" s="1"/>
      <c r="MCE31" s="1"/>
      <c r="MCF31" s="1"/>
      <c r="MCG31" s="1"/>
      <c r="MCH31" s="1"/>
      <c r="MCI31" s="1"/>
      <c r="MCJ31" s="1"/>
      <c r="MCK31" s="1"/>
      <c r="MCL31" s="1"/>
      <c r="MCM31" s="1"/>
      <c r="MCN31" s="1"/>
      <c r="MCO31" s="1"/>
      <c r="MCP31" s="1"/>
      <c r="MCQ31" s="1"/>
      <c r="MCR31" s="1"/>
      <c r="MCS31" s="1"/>
      <c r="MCT31" s="1"/>
      <c r="MCU31" s="1"/>
      <c r="MCV31" s="1"/>
      <c r="MCW31" s="1"/>
      <c r="MCX31" s="1"/>
      <c r="MCY31" s="1"/>
      <c r="MCZ31" s="1"/>
      <c r="MDA31" s="1"/>
      <c r="MDB31" s="1"/>
      <c r="MDC31" s="1"/>
      <c r="MDD31" s="1"/>
      <c r="MDE31" s="1"/>
      <c r="MDF31" s="1"/>
      <c r="MDG31" s="1"/>
      <c r="MDH31" s="1"/>
      <c r="MDI31" s="1"/>
      <c r="MDJ31" s="1"/>
      <c r="MDK31" s="1"/>
      <c r="MDL31" s="1"/>
      <c r="MDM31" s="1"/>
      <c r="MDN31" s="1"/>
      <c r="MDO31" s="1"/>
      <c r="MDP31" s="1"/>
      <c r="MDQ31" s="1"/>
      <c r="MDR31" s="1"/>
      <c r="MDS31" s="1"/>
      <c r="MDT31" s="1"/>
      <c r="MDU31" s="1"/>
      <c r="MDV31" s="1"/>
      <c r="MDW31" s="1"/>
      <c r="MDX31" s="1"/>
      <c r="MDY31" s="1"/>
      <c r="MDZ31" s="1"/>
      <c r="MEA31" s="1"/>
      <c r="MEB31" s="1"/>
      <c r="MEC31" s="1"/>
      <c r="MED31" s="1"/>
      <c r="MEE31" s="1"/>
      <c r="MEF31" s="1"/>
      <c r="MEG31" s="1"/>
      <c r="MEH31" s="1"/>
      <c r="MEI31" s="1"/>
      <c r="MEJ31" s="1"/>
      <c r="MEK31" s="1"/>
      <c r="MEL31" s="1"/>
      <c r="MEM31" s="1"/>
      <c r="MEN31" s="1"/>
      <c r="MEO31" s="1"/>
      <c r="MEP31" s="1"/>
      <c r="MEQ31" s="1"/>
      <c r="MER31" s="1"/>
      <c r="MES31" s="1"/>
      <c r="MET31" s="1"/>
      <c r="MEU31" s="1"/>
      <c r="MEV31" s="1"/>
      <c r="MEW31" s="1"/>
      <c r="MEX31" s="1"/>
      <c r="MEY31" s="1"/>
      <c r="MEZ31" s="1"/>
      <c r="MFA31" s="1"/>
      <c r="MFB31" s="1"/>
      <c r="MFC31" s="1"/>
      <c r="MFD31" s="1"/>
      <c r="MFE31" s="1"/>
      <c r="MFF31" s="1"/>
      <c r="MFG31" s="1"/>
      <c r="MFH31" s="1"/>
      <c r="MFI31" s="1"/>
      <c r="MFJ31" s="1"/>
      <c r="MFK31" s="1"/>
      <c r="MFL31" s="1"/>
      <c r="MFM31" s="1"/>
      <c r="MFN31" s="1"/>
      <c r="MFO31" s="1"/>
      <c r="MFP31" s="1"/>
      <c r="MFQ31" s="1"/>
      <c r="MFR31" s="1"/>
      <c r="MFS31" s="1"/>
      <c r="MFT31" s="1"/>
      <c r="MFU31" s="1"/>
      <c r="MFV31" s="1"/>
      <c r="MFW31" s="1"/>
      <c r="MFX31" s="1"/>
      <c r="MFY31" s="1"/>
      <c r="MFZ31" s="1"/>
      <c r="MGA31" s="1"/>
      <c r="MGB31" s="1"/>
      <c r="MGC31" s="1"/>
      <c r="MGD31" s="1"/>
      <c r="MGE31" s="1"/>
      <c r="MGF31" s="1"/>
      <c r="MGG31" s="1"/>
      <c r="MGH31" s="1"/>
      <c r="MGI31" s="1"/>
      <c r="MGJ31" s="1"/>
      <c r="MGK31" s="1"/>
      <c r="MGL31" s="1"/>
      <c r="MGM31" s="1"/>
      <c r="MGN31" s="1"/>
      <c r="MGO31" s="1"/>
      <c r="MGP31" s="1"/>
      <c r="MGQ31" s="1"/>
      <c r="MGR31" s="1"/>
      <c r="MGS31" s="1"/>
      <c r="MGT31" s="1"/>
      <c r="MGU31" s="1"/>
      <c r="MGV31" s="1"/>
      <c r="MGW31" s="1"/>
      <c r="MGX31" s="1"/>
      <c r="MGY31" s="1"/>
      <c r="MGZ31" s="1"/>
      <c r="MHA31" s="1"/>
      <c r="MHB31" s="1"/>
      <c r="MHC31" s="1"/>
      <c r="MHD31" s="1"/>
      <c r="MHE31" s="1"/>
      <c r="MHF31" s="1"/>
      <c r="MHG31" s="1"/>
      <c r="MHH31" s="1"/>
      <c r="MHI31" s="1"/>
      <c r="MHJ31" s="1"/>
      <c r="MHK31" s="1"/>
      <c r="MHL31" s="1"/>
      <c r="MHM31" s="1"/>
      <c r="MHN31" s="1"/>
      <c r="MHO31" s="1"/>
      <c r="MHP31" s="1"/>
      <c r="MHQ31" s="1"/>
      <c r="MHR31" s="1"/>
      <c r="MHS31" s="1"/>
      <c r="MHT31" s="1"/>
      <c r="MHU31" s="1"/>
      <c r="MHV31" s="1"/>
      <c r="MHW31" s="1"/>
      <c r="MHX31" s="1"/>
      <c r="MHY31" s="1"/>
      <c r="MHZ31" s="1"/>
      <c r="MIA31" s="1"/>
      <c r="MIB31" s="1"/>
      <c r="MIC31" s="1"/>
      <c r="MID31" s="1"/>
      <c r="MIE31" s="1"/>
      <c r="MIF31" s="1"/>
      <c r="MIG31" s="1"/>
      <c r="MIH31" s="1"/>
      <c r="MII31" s="1"/>
      <c r="MIJ31" s="1"/>
      <c r="MIK31" s="1"/>
      <c r="MIL31" s="1"/>
      <c r="MIM31" s="1"/>
      <c r="MIN31" s="1"/>
      <c r="MIO31" s="1"/>
      <c r="MIP31" s="1"/>
      <c r="MIQ31" s="1"/>
      <c r="MIR31" s="1"/>
      <c r="MIS31" s="1"/>
      <c r="MIT31" s="1"/>
      <c r="MIU31" s="1"/>
      <c r="MIV31" s="1"/>
      <c r="MIW31" s="1"/>
      <c r="MIX31" s="1"/>
      <c r="MIY31" s="1"/>
      <c r="MIZ31" s="1"/>
      <c r="MJA31" s="1"/>
      <c r="MJB31" s="1"/>
      <c r="MJC31" s="1"/>
      <c r="MJD31" s="1"/>
      <c r="MJE31" s="1"/>
      <c r="MJF31" s="1"/>
      <c r="MJG31" s="1"/>
      <c r="MJH31" s="1"/>
      <c r="MJI31" s="1"/>
      <c r="MJJ31" s="1"/>
      <c r="MJK31" s="1"/>
      <c r="MJL31" s="1"/>
      <c r="MJM31" s="1"/>
      <c r="MJN31" s="1"/>
      <c r="MJO31" s="1"/>
      <c r="MJP31" s="1"/>
      <c r="MJQ31" s="1"/>
      <c r="MJR31" s="1"/>
      <c r="MJS31" s="1"/>
      <c r="MJT31" s="1"/>
      <c r="MJU31" s="1"/>
      <c r="MJV31" s="1"/>
      <c r="MJW31" s="1"/>
      <c r="MJX31" s="1"/>
      <c r="MJY31" s="1"/>
      <c r="MJZ31" s="1"/>
      <c r="MKA31" s="1"/>
      <c r="MKB31" s="1"/>
      <c r="MKC31" s="1"/>
      <c r="MKD31" s="1"/>
      <c r="MKE31" s="1"/>
      <c r="MKF31" s="1"/>
      <c r="MKG31" s="1"/>
      <c r="MKH31" s="1"/>
      <c r="MKI31" s="1"/>
      <c r="MKJ31" s="1"/>
      <c r="MKK31" s="1"/>
      <c r="MKL31" s="1"/>
      <c r="MKM31" s="1"/>
      <c r="MKN31" s="1"/>
      <c r="MKO31" s="1"/>
      <c r="MKP31" s="1"/>
      <c r="MKQ31" s="1"/>
      <c r="MKR31" s="1"/>
      <c r="MKS31" s="1"/>
      <c r="MKT31" s="1"/>
      <c r="MKU31" s="1"/>
      <c r="MKV31" s="1"/>
      <c r="MKW31" s="1"/>
      <c r="MKX31" s="1"/>
      <c r="MKY31" s="1"/>
      <c r="MKZ31" s="1"/>
      <c r="MLA31" s="1"/>
      <c r="MLB31" s="1"/>
      <c r="MLC31" s="1"/>
      <c r="MLD31" s="1"/>
      <c r="MLE31" s="1"/>
      <c r="MLF31" s="1"/>
      <c r="MLG31" s="1"/>
      <c r="MLH31" s="1"/>
      <c r="MLI31" s="1"/>
      <c r="MLJ31" s="1"/>
      <c r="MLK31" s="1"/>
      <c r="MLL31" s="1"/>
      <c r="MLM31" s="1"/>
      <c r="MLN31" s="1"/>
      <c r="MLO31" s="1"/>
      <c r="MLP31" s="1"/>
      <c r="MLQ31" s="1"/>
      <c r="MLR31" s="1"/>
      <c r="MLS31" s="1"/>
      <c r="MLT31" s="1"/>
      <c r="MLU31" s="1"/>
      <c r="MLV31" s="1"/>
      <c r="MLW31" s="1"/>
      <c r="MLX31" s="1"/>
      <c r="MLY31" s="1"/>
      <c r="MLZ31" s="1"/>
      <c r="MMA31" s="1"/>
      <c r="MMB31" s="1"/>
      <c r="MMC31" s="1"/>
      <c r="MMD31" s="1"/>
      <c r="MME31" s="1"/>
      <c r="MMF31" s="1"/>
      <c r="MMG31" s="1"/>
      <c r="MMH31" s="1"/>
      <c r="MMI31" s="1"/>
      <c r="MMJ31" s="1"/>
      <c r="MMK31" s="1"/>
      <c r="MML31" s="1"/>
      <c r="MMM31" s="1"/>
      <c r="MMN31" s="1"/>
      <c r="MMO31" s="1"/>
      <c r="MMP31" s="1"/>
      <c r="MMQ31" s="1"/>
      <c r="MMR31" s="1"/>
      <c r="MMS31" s="1"/>
      <c r="MMT31" s="1"/>
      <c r="MMU31" s="1"/>
      <c r="MMV31" s="1"/>
      <c r="MMW31" s="1"/>
      <c r="MMX31" s="1"/>
      <c r="MMY31" s="1"/>
      <c r="MMZ31" s="1"/>
      <c r="MNA31" s="1"/>
      <c r="MNB31" s="1"/>
      <c r="MNC31" s="1"/>
      <c r="MND31" s="1"/>
      <c r="MNE31" s="1"/>
      <c r="MNF31" s="1"/>
      <c r="MNG31" s="1"/>
      <c r="MNH31" s="1"/>
      <c r="MNI31" s="1"/>
      <c r="MNJ31" s="1"/>
      <c r="MNK31" s="1"/>
      <c r="MNL31" s="1"/>
      <c r="MNM31" s="1"/>
      <c r="MNN31" s="1"/>
      <c r="MNO31" s="1"/>
      <c r="MNP31" s="1"/>
      <c r="MNQ31" s="1"/>
      <c r="MNR31" s="1"/>
      <c r="MNS31" s="1"/>
      <c r="MNT31" s="1"/>
      <c r="MNU31" s="1"/>
      <c r="MNV31" s="1"/>
      <c r="MNW31" s="1"/>
      <c r="MNX31" s="1"/>
      <c r="MNY31" s="1"/>
      <c r="MNZ31" s="1"/>
      <c r="MOA31" s="1"/>
      <c r="MOB31" s="1"/>
      <c r="MOC31" s="1"/>
      <c r="MOD31" s="1"/>
      <c r="MOE31" s="1"/>
      <c r="MOF31" s="1"/>
      <c r="MOG31" s="1"/>
      <c r="MOH31" s="1"/>
      <c r="MOI31" s="1"/>
      <c r="MOJ31" s="1"/>
      <c r="MOK31" s="1"/>
      <c r="MOL31" s="1"/>
      <c r="MOM31" s="1"/>
      <c r="MON31" s="1"/>
      <c r="MOO31" s="1"/>
      <c r="MOP31" s="1"/>
      <c r="MOQ31" s="1"/>
      <c r="MOR31" s="1"/>
      <c r="MOS31" s="1"/>
      <c r="MOT31" s="1"/>
      <c r="MOU31" s="1"/>
      <c r="MOV31" s="1"/>
      <c r="MOW31" s="1"/>
      <c r="MOX31" s="1"/>
      <c r="MOY31" s="1"/>
      <c r="MOZ31" s="1"/>
      <c r="MPA31" s="1"/>
      <c r="MPB31" s="1"/>
      <c r="MPC31" s="1"/>
      <c r="MPD31" s="1"/>
      <c r="MPE31" s="1"/>
      <c r="MPF31" s="1"/>
      <c r="MPG31" s="1"/>
      <c r="MPH31" s="1"/>
      <c r="MPI31" s="1"/>
      <c r="MPJ31" s="1"/>
      <c r="MPK31" s="1"/>
      <c r="MPL31" s="1"/>
      <c r="MPM31" s="1"/>
      <c r="MPN31" s="1"/>
      <c r="MPO31" s="1"/>
      <c r="MPP31" s="1"/>
      <c r="MPQ31" s="1"/>
      <c r="MPR31" s="1"/>
      <c r="MPS31" s="1"/>
      <c r="MPT31" s="1"/>
      <c r="MPU31" s="1"/>
      <c r="MPV31" s="1"/>
      <c r="MPW31" s="1"/>
      <c r="MPX31" s="1"/>
      <c r="MPY31" s="1"/>
      <c r="MPZ31" s="1"/>
      <c r="MQA31" s="1"/>
      <c r="MQB31" s="1"/>
      <c r="MQC31" s="1"/>
      <c r="MQD31" s="1"/>
      <c r="MQE31" s="1"/>
      <c r="MQF31" s="1"/>
      <c r="MQG31" s="1"/>
      <c r="MQH31" s="1"/>
      <c r="MQI31" s="1"/>
      <c r="MQJ31" s="1"/>
      <c r="MQK31" s="1"/>
      <c r="MQL31" s="1"/>
      <c r="MQM31" s="1"/>
      <c r="MQN31" s="1"/>
      <c r="MQO31" s="1"/>
      <c r="MQP31" s="1"/>
      <c r="MQQ31" s="1"/>
      <c r="MQR31" s="1"/>
      <c r="MQS31" s="1"/>
      <c r="MQT31" s="1"/>
      <c r="MQU31" s="1"/>
      <c r="MQV31" s="1"/>
      <c r="MQW31" s="1"/>
      <c r="MQX31" s="1"/>
      <c r="MQY31" s="1"/>
      <c r="MQZ31" s="1"/>
      <c r="MRA31" s="1"/>
      <c r="MRB31" s="1"/>
      <c r="MRC31" s="1"/>
      <c r="MRD31" s="1"/>
      <c r="MRE31" s="1"/>
      <c r="MRF31" s="1"/>
      <c r="MRG31" s="1"/>
      <c r="MRH31" s="1"/>
      <c r="MRI31" s="1"/>
      <c r="MRJ31" s="1"/>
      <c r="MRK31" s="1"/>
      <c r="MRL31" s="1"/>
      <c r="MRM31" s="1"/>
      <c r="MRN31" s="1"/>
      <c r="MRO31" s="1"/>
      <c r="MRP31" s="1"/>
      <c r="MRQ31" s="1"/>
      <c r="MRR31" s="1"/>
      <c r="MRS31" s="1"/>
      <c r="MRT31" s="1"/>
      <c r="MRU31" s="1"/>
      <c r="MRV31" s="1"/>
      <c r="MRW31" s="1"/>
      <c r="MRX31" s="1"/>
      <c r="MRY31" s="1"/>
      <c r="MRZ31" s="1"/>
      <c r="MSA31" s="1"/>
      <c r="MSB31" s="1"/>
      <c r="MSC31" s="1"/>
      <c r="MSD31" s="1"/>
      <c r="MSE31" s="1"/>
      <c r="MSF31" s="1"/>
      <c r="MSG31" s="1"/>
      <c r="MSH31" s="1"/>
      <c r="MSI31" s="1"/>
      <c r="MSJ31" s="1"/>
      <c r="MSK31" s="1"/>
      <c r="MSL31" s="1"/>
      <c r="MSM31" s="1"/>
      <c r="MSN31" s="1"/>
      <c r="MSO31" s="1"/>
      <c r="MSP31" s="1"/>
      <c r="MSQ31" s="1"/>
      <c r="MSR31" s="1"/>
      <c r="MSS31" s="1"/>
      <c r="MST31" s="1"/>
      <c r="MSU31" s="1"/>
      <c r="MSV31" s="1"/>
      <c r="MSW31" s="1"/>
      <c r="MSX31" s="1"/>
      <c r="MSY31" s="1"/>
      <c r="MSZ31" s="1"/>
      <c r="MTA31" s="1"/>
      <c r="MTB31" s="1"/>
      <c r="MTC31" s="1"/>
      <c r="MTD31" s="1"/>
      <c r="MTE31" s="1"/>
      <c r="MTF31" s="1"/>
      <c r="MTG31" s="1"/>
      <c r="MTH31" s="1"/>
      <c r="MTI31" s="1"/>
      <c r="MTJ31" s="1"/>
      <c r="MTK31" s="1"/>
      <c r="MTL31" s="1"/>
      <c r="MTM31" s="1"/>
      <c r="MTN31" s="1"/>
      <c r="MTO31" s="1"/>
      <c r="MTP31" s="1"/>
      <c r="MTQ31" s="1"/>
      <c r="MTR31" s="1"/>
      <c r="MTS31" s="1"/>
      <c r="MTT31" s="1"/>
      <c r="MTU31" s="1"/>
      <c r="MTV31" s="1"/>
      <c r="MTW31" s="1"/>
      <c r="MTX31" s="1"/>
      <c r="MTY31" s="1"/>
      <c r="MTZ31" s="1"/>
      <c r="MUA31" s="1"/>
      <c r="MUB31" s="1"/>
      <c r="MUC31" s="1"/>
      <c r="MUD31" s="1"/>
      <c r="MUE31" s="1"/>
      <c r="MUF31" s="1"/>
      <c r="MUG31" s="1"/>
      <c r="MUH31" s="1"/>
      <c r="MUI31" s="1"/>
      <c r="MUJ31" s="1"/>
      <c r="MUK31" s="1"/>
      <c r="MUL31" s="1"/>
      <c r="MUM31" s="1"/>
      <c r="MUN31" s="1"/>
      <c r="MUO31" s="1"/>
      <c r="MUP31" s="1"/>
      <c r="MUQ31" s="1"/>
      <c r="MUR31" s="1"/>
      <c r="MUS31" s="1"/>
      <c r="MUT31" s="1"/>
      <c r="MUU31" s="1"/>
      <c r="MUV31" s="1"/>
      <c r="MUW31" s="1"/>
      <c r="MUX31" s="1"/>
      <c r="MUY31" s="1"/>
      <c r="MUZ31" s="1"/>
      <c r="MVA31" s="1"/>
      <c r="MVB31" s="1"/>
      <c r="MVC31" s="1"/>
      <c r="MVD31" s="1"/>
      <c r="MVE31" s="1"/>
      <c r="MVF31" s="1"/>
      <c r="MVG31" s="1"/>
      <c r="MVH31" s="1"/>
      <c r="MVI31" s="1"/>
      <c r="MVJ31" s="1"/>
      <c r="MVK31" s="1"/>
      <c r="MVL31" s="1"/>
      <c r="MVM31" s="1"/>
      <c r="MVN31" s="1"/>
      <c r="MVO31" s="1"/>
      <c r="MVP31" s="1"/>
      <c r="MVQ31" s="1"/>
      <c r="MVR31" s="1"/>
      <c r="MVS31" s="1"/>
      <c r="MVT31" s="1"/>
      <c r="MVU31" s="1"/>
      <c r="MVV31" s="1"/>
      <c r="MVW31" s="1"/>
      <c r="MVX31" s="1"/>
      <c r="MVY31" s="1"/>
      <c r="MVZ31" s="1"/>
      <c r="MWA31" s="1"/>
      <c r="MWB31" s="1"/>
      <c r="MWC31" s="1"/>
      <c r="MWD31" s="1"/>
      <c r="MWE31" s="1"/>
      <c r="MWF31" s="1"/>
      <c r="MWG31" s="1"/>
      <c r="MWH31" s="1"/>
      <c r="MWI31" s="1"/>
      <c r="MWJ31" s="1"/>
      <c r="MWK31" s="1"/>
      <c r="MWL31" s="1"/>
      <c r="MWM31" s="1"/>
      <c r="MWN31" s="1"/>
      <c r="MWO31" s="1"/>
      <c r="MWP31" s="1"/>
      <c r="MWQ31" s="1"/>
      <c r="MWR31" s="1"/>
      <c r="MWS31" s="1"/>
      <c r="MWT31" s="1"/>
      <c r="MWU31" s="1"/>
      <c r="MWV31" s="1"/>
      <c r="MWW31" s="1"/>
      <c r="MWX31" s="1"/>
      <c r="MWY31" s="1"/>
      <c r="MWZ31" s="1"/>
      <c r="MXA31" s="1"/>
      <c r="MXB31" s="1"/>
      <c r="MXC31" s="1"/>
      <c r="MXD31" s="1"/>
      <c r="MXE31" s="1"/>
      <c r="MXF31" s="1"/>
      <c r="MXG31" s="1"/>
      <c r="MXH31" s="1"/>
      <c r="MXI31" s="1"/>
      <c r="MXJ31" s="1"/>
      <c r="MXK31" s="1"/>
      <c r="MXL31" s="1"/>
      <c r="MXM31" s="1"/>
      <c r="MXN31" s="1"/>
      <c r="MXO31" s="1"/>
      <c r="MXP31" s="1"/>
      <c r="MXQ31" s="1"/>
      <c r="MXR31" s="1"/>
      <c r="MXS31" s="1"/>
      <c r="MXT31" s="1"/>
      <c r="MXU31" s="1"/>
      <c r="MXV31" s="1"/>
      <c r="MXW31" s="1"/>
      <c r="MXX31" s="1"/>
      <c r="MXY31" s="1"/>
      <c r="MXZ31" s="1"/>
      <c r="MYA31" s="1"/>
      <c r="MYB31" s="1"/>
      <c r="MYC31" s="1"/>
      <c r="MYD31" s="1"/>
      <c r="MYE31" s="1"/>
      <c r="MYF31" s="1"/>
      <c r="MYG31" s="1"/>
      <c r="MYH31" s="1"/>
      <c r="MYI31" s="1"/>
      <c r="MYJ31" s="1"/>
      <c r="MYK31" s="1"/>
      <c r="MYL31" s="1"/>
      <c r="MYM31" s="1"/>
      <c r="MYN31" s="1"/>
      <c r="MYO31" s="1"/>
      <c r="MYP31" s="1"/>
      <c r="MYQ31" s="1"/>
      <c r="MYR31" s="1"/>
      <c r="MYS31" s="1"/>
      <c r="MYT31" s="1"/>
      <c r="MYU31" s="1"/>
      <c r="MYV31" s="1"/>
      <c r="MYW31" s="1"/>
      <c r="MYX31" s="1"/>
      <c r="MYY31" s="1"/>
      <c r="MYZ31" s="1"/>
      <c r="MZA31" s="1"/>
      <c r="MZB31" s="1"/>
      <c r="MZC31" s="1"/>
      <c r="MZD31" s="1"/>
      <c r="MZE31" s="1"/>
      <c r="MZF31" s="1"/>
      <c r="MZG31" s="1"/>
      <c r="MZH31" s="1"/>
      <c r="MZI31" s="1"/>
      <c r="MZJ31" s="1"/>
      <c r="MZK31" s="1"/>
      <c r="MZL31" s="1"/>
      <c r="MZM31" s="1"/>
      <c r="MZN31" s="1"/>
      <c r="MZO31" s="1"/>
      <c r="MZP31" s="1"/>
      <c r="MZQ31" s="1"/>
      <c r="MZR31" s="1"/>
      <c r="MZS31" s="1"/>
      <c r="MZT31" s="1"/>
      <c r="MZU31" s="1"/>
      <c r="MZV31" s="1"/>
      <c r="MZW31" s="1"/>
      <c r="MZX31" s="1"/>
      <c r="MZY31" s="1"/>
      <c r="MZZ31" s="1"/>
      <c r="NAA31" s="1"/>
      <c r="NAB31" s="1"/>
      <c r="NAC31" s="1"/>
      <c r="NAD31" s="1"/>
      <c r="NAE31" s="1"/>
      <c r="NAF31" s="1"/>
      <c r="NAG31" s="1"/>
      <c r="NAH31" s="1"/>
      <c r="NAI31" s="1"/>
      <c r="NAJ31" s="1"/>
      <c r="NAK31" s="1"/>
      <c r="NAL31" s="1"/>
      <c r="NAM31" s="1"/>
      <c r="NAN31" s="1"/>
      <c r="NAO31" s="1"/>
      <c r="NAP31" s="1"/>
      <c r="NAQ31" s="1"/>
      <c r="NAR31" s="1"/>
      <c r="NAS31" s="1"/>
      <c r="NAT31" s="1"/>
      <c r="NAU31" s="1"/>
      <c r="NAV31" s="1"/>
      <c r="NAW31" s="1"/>
      <c r="NAX31" s="1"/>
      <c r="NAY31" s="1"/>
      <c r="NAZ31" s="1"/>
      <c r="NBA31" s="1"/>
      <c r="NBB31" s="1"/>
      <c r="NBC31" s="1"/>
      <c r="NBD31" s="1"/>
      <c r="NBE31" s="1"/>
      <c r="NBF31" s="1"/>
      <c r="NBG31" s="1"/>
      <c r="NBH31" s="1"/>
      <c r="NBI31" s="1"/>
      <c r="NBJ31" s="1"/>
      <c r="NBK31" s="1"/>
      <c r="NBL31" s="1"/>
      <c r="NBM31" s="1"/>
      <c r="NBN31" s="1"/>
      <c r="NBO31" s="1"/>
      <c r="NBP31" s="1"/>
      <c r="NBQ31" s="1"/>
      <c r="NBR31" s="1"/>
      <c r="NBS31" s="1"/>
      <c r="NBT31" s="1"/>
      <c r="NBU31" s="1"/>
      <c r="NBV31" s="1"/>
      <c r="NBW31" s="1"/>
      <c r="NBX31" s="1"/>
      <c r="NBY31" s="1"/>
      <c r="NBZ31" s="1"/>
      <c r="NCA31" s="1"/>
      <c r="NCB31" s="1"/>
      <c r="NCC31" s="1"/>
      <c r="NCD31" s="1"/>
      <c r="NCE31" s="1"/>
      <c r="NCF31" s="1"/>
      <c r="NCG31" s="1"/>
      <c r="NCH31" s="1"/>
      <c r="NCI31" s="1"/>
      <c r="NCJ31" s="1"/>
      <c r="NCK31" s="1"/>
      <c r="NCL31" s="1"/>
      <c r="NCM31" s="1"/>
      <c r="NCN31" s="1"/>
      <c r="NCO31" s="1"/>
      <c r="NCP31" s="1"/>
      <c r="NCQ31" s="1"/>
      <c r="NCR31" s="1"/>
      <c r="NCS31" s="1"/>
      <c r="NCT31" s="1"/>
      <c r="NCU31" s="1"/>
      <c r="NCV31" s="1"/>
      <c r="NCW31" s="1"/>
      <c r="NCX31" s="1"/>
      <c r="NCY31" s="1"/>
      <c r="NCZ31" s="1"/>
      <c r="NDA31" s="1"/>
      <c r="NDB31" s="1"/>
      <c r="NDC31" s="1"/>
      <c r="NDD31" s="1"/>
      <c r="NDE31" s="1"/>
      <c r="NDF31" s="1"/>
      <c r="NDG31" s="1"/>
      <c r="NDH31" s="1"/>
      <c r="NDI31" s="1"/>
      <c r="NDJ31" s="1"/>
      <c r="NDK31" s="1"/>
      <c r="NDL31" s="1"/>
      <c r="NDM31" s="1"/>
      <c r="NDN31" s="1"/>
      <c r="NDO31" s="1"/>
      <c r="NDP31" s="1"/>
      <c r="NDQ31" s="1"/>
      <c r="NDR31" s="1"/>
      <c r="NDS31" s="1"/>
      <c r="NDT31" s="1"/>
      <c r="NDU31" s="1"/>
      <c r="NDV31" s="1"/>
      <c r="NDW31" s="1"/>
      <c r="NDX31" s="1"/>
      <c r="NDY31" s="1"/>
      <c r="NDZ31" s="1"/>
      <c r="NEA31" s="1"/>
      <c r="NEB31" s="1"/>
      <c r="NEC31" s="1"/>
      <c r="NED31" s="1"/>
      <c r="NEE31" s="1"/>
      <c r="NEF31" s="1"/>
      <c r="NEG31" s="1"/>
      <c r="NEH31" s="1"/>
      <c r="NEI31" s="1"/>
      <c r="NEJ31" s="1"/>
      <c r="NEK31" s="1"/>
      <c r="NEL31" s="1"/>
      <c r="NEM31" s="1"/>
      <c r="NEN31" s="1"/>
      <c r="NEO31" s="1"/>
      <c r="NEP31" s="1"/>
      <c r="NEQ31" s="1"/>
      <c r="NER31" s="1"/>
      <c r="NES31" s="1"/>
      <c r="NET31" s="1"/>
      <c r="NEU31" s="1"/>
      <c r="NEV31" s="1"/>
      <c r="NEW31" s="1"/>
      <c r="NEX31" s="1"/>
      <c r="NEY31" s="1"/>
      <c r="NEZ31" s="1"/>
      <c r="NFA31" s="1"/>
      <c r="NFB31" s="1"/>
      <c r="NFC31" s="1"/>
      <c r="NFD31" s="1"/>
      <c r="NFE31" s="1"/>
      <c r="NFF31" s="1"/>
      <c r="NFG31" s="1"/>
      <c r="NFH31" s="1"/>
      <c r="NFI31" s="1"/>
      <c r="NFJ31" s="1"/>
      <c r="NFK31" s="1"/>
      <c r="NFL31" s="1"/>
      <c r="NFM31" s="1"/>
      <c r="NFN31" s="1"/>
      <c r="NFO31" s="1"/>
      <c r="NFP31" s="1"/>
      <c r="NFQ31" s="1"/>
      <c r="NFR31" s="1"/>
      <c r="NFS31" s="1"/>
      <c r="NFT31" s="1"/>
      <c r="NFU31" s="1"/>
      <c r="NFV31" s="1"/>
      <c r="NFW31" s="1"/>
      <c r="NFX31" s="1"/>
      <c r="NFY31" s="1"/>
      <c r="NFZ31" s="1"/>
      <c r="NGA31" s="1"/>
      <c r="NGB31" s="1"/>
      <c r="NGC31" s="1"/>
      <c r="NGD31" s="1"/>
      <c r="NGE31" s="1"/>
      <c r="NGF31" s="1"/>
      <c r="NGG31" s="1"/>
      <c r="NGH31" s="1"/>
      <c r="NGI31" s="1"/>
      <c r="NGJ31" s="1"/>
      <c r="NGK31" s="1"/>
      <c r="NGL31" s="1"/>
      <c r="NGM31" s="1"/>
      <c r="NGN31" s="1"/>
      <c r="NGO31" s="1"/>
      <c r="NGP31" s="1"/>
      <c r="NGQ31" s="1"/>
      <c r="NGR31" s="1"/>
      <c r="NGS31" s="1"/>
      <c r="NGT31" s="1"/>
      <c r="NGU31" s="1"/>
      <c r="NGV31" s="1"/>
      <c r="NGW31" s="1"/>
      <c r="NGX31" s="1"/>
      <c r="NGY31" s="1"/>
      <c r="NGZ31" s="1"/>
      <c r="NHA31" s="1"/>
      <c r="NHB31" s="1"/>
      <c r="NHC31" s="1"/>
      <c r="NHD31" s="1"/>
      <c r="NHE31" s="1"/>
      <c r="NHF31" s="1"/>
      <c r="NHG31" s="1"/>
      <c r="NHH31" s="1"/>
      <c r="NHI31" s="1"/>
      <c r="NHJ31" s="1"/>
      <c r="NHK31" s="1"/>
      <c r="NHL31" s="1"/>
      <c r="NHM31" s="1"/>
      <c r="NHN31" s="1"/>
      <c r="NHO31" s="1"/>
      <c r="NHP31" s="1"/>
      <c r="NHQ31" s="1"/>
      <c r="NHR31" s="1"/>
      <c r="NHS31" s="1"/>
      <c r="NHT31" s="1"/>
      <c r="NHU31" s="1"/>
      <c r="NHV31" s="1"/>
      <c r="NHW31" s="1"/>
      <c r="NHX31" s="1"/>
      <c r="NHY31" s="1"/>
      <c r="NHZ31" s="1"/>
      <c r="NIA31" s="1"/>
      <c r="NIB31" s="1"/>
      <c r="NIC31" s="1"/>
      <c r="NID31" s="1"/>
      <c r="NIE31" s="1"/>
      <c r="NIF31" s="1"/>
      <c r="NIG31" s="1"/>
      <c r="NIH31" s="1"/>
      <c r="NII31" s="1"/>
      <c r="NIJ31" s="1"/>
      <c r="NIK31" s="1"/>
      <c r="NIL31" s="1"/>
      <c r="NIM31" s="1"/>
      <c r="NIN31" s="1"/>
      <c r="NIO31" s="1"/>
      <c r="NIP31" s="1"/>
      <c r="NIQ31" s="1"/>
      <c r="NIR31" s="1"/>
      <c r="NIS31" s="1"/>
      <c r="NIT31" s="1"/>
      <c r="NIU31" s="1"/>
      <c r="NIV31" s="1"/>
      <c r="NIW31" s="1"/>
      <c r="NIX31" s="1"/>
      <c r="NIY31" s="1"/>
      <c r="NIZ31" s="1"/>
      <c r="NJA31" s="1"/>
      <c r="NJB31" s="1"/>
      <c r="NJC31" s="1"/>
      <c r="NJD31" s="1"/>
      <c r="NJE31" s="1"/>
      <c r="NJF31" s="1"/>
      <c r="NJG31" s="1"/>
      <c r="NJH31" s="1"/>
      <c r="NJI31" s="1"/>
      <c r="NJJ31" s="1"/>
      <c r="NJK31" s="1"/>
      <c r="NJL31" s="1"/>
      <c r="NJM31" s="1"/>
      <c r="NJN31" s="1"/>
      <c r="NJO31" s="1"/>
      <c r="NJP31" s="1"/>
      <c r="NJQ31" s="1"/>
      <c r="NJR31" s="1"/>
      <c r="NJS31" s="1"/>
      <c r="NJT31" s="1"/>
      <c r="NJU31" s="1"/>
      <c r="NJV31" s="1"/>
      <c r="NJW31" s="1"/>
      <c r="NJX31" s="1"/>
      <c r="NJY31" s="1"/>
      <c r="NJZ31" s="1"/>
      <c r="NKA31" s="1"/>
      <c r="NKB31" s="1"/>
      <c r="NKC31" s="1"/>
      <c r="NKD31" s="1"/>
      <c r="NKE31" s="1"/>
      <c r="NKF31" s="1"/>
      <c r="NKG31" s="1"/>
      <c r="NKH31" s="1"/>
      <c r="NKI31" s="1"/>
      <c r="NKJ31" s="1"/>
      <c r="NKK31" s="1"/>
      <c r="NKL31" s="1"/>
      <c r="NKM31" s="1"/>
      <c r="NKN31" s="1"/>
      <c r="NKO31" s="1"/>
      <c r="NKP31" s="1"/>
      <c r="NKQ31" s="1"/>
      <c r="NKR31" s="1"/>
      <c r="NKS31" s="1"/>
      <c r="NKT31" s="1"/>
      <c r="NKU31" s="1"/>
      <c r="NKV31" s="1"/>
      <c r="NKW31" s="1"/>
      <c r="NKX31" s="1"/>
      <c r="NKY31" s="1"/>
      <c r="NKZ31" s="1"/>
      <c r="NLA31" s="1"/>
      <c r="NLB31" s="1"/>
      <c r="NLC31" s="1"/>
      <c r="NLD31" s="1"/>
      <c r="NLE31" s="1"/>
      <c r="NLF31" s="1"/>
      <c r="NLG31" s="1"/>
      <c r="NLH31" s="1"/>
      <c r="NLI31" s="1"/>
      <c r="NLJ31" s="1"/>
      <c r="NLK31" s="1"/>
      <c r="NLL31" s="1"/>
      <c r="NLM31" s="1"/>
      <c r="NLN31" s="1"/>
      <c r="NLO31" s="1"/>
      <c r="NLP31" s="1"/>
      <c r="NLQ31" s="1"/>
      <c r="NLR31" s="1"/>
      <c r="NLS31" s="1"/>
      <c r="NLT31" s="1"/>
      <c r="NLU31" s="1"/>
      <c r="NLV31" s="1"/>
      <c r="NLW31" s="1"/>
      <c r="NLX31" s="1"/>
      <c r="NLY31" s="1"/>
      <c r="NLZ31" s="1"/>
      <c r="NMA31" s="1"/>
      <c r="NMB31" s="1"/>
      <c r="NMC31" s="1"/>
      <c r="NMD31" s="1"/>
      <c r="NME31" s="1"/>
      <c r="NMF31" s="1"/>
      <c r="NMG31" s="1"/>
      <c r="NMH31" s="1"/>
      <c r="NMI31" s="1"/>
      <c r="NMJ31" s="1"/>
      <c r="NMK31" s="1"/>
      <c r="NML31" s="1"/>
      <c r="NMM31" s="1"/>
      <c r="NMN31" s="1"/>
      <c r="NMO31" s="1"/>
      <c r="NMP31" s="1"/>
      <c r="NMQ31" s="1"/>
      <c r="NMR31" s="1"/>
      <c r="NMS31" s="1"/>
      <c r="NMT31" s="1"/>
      <c r="NMU31" s="1"/>
      <c r="NMV31" s="1"/>
      <c r="NMW31" s="1"/>
      <c r="NMX31" s="1"/>
      <c r="NMY31" s="1"/>
      <c r="NMZ31" s="1"/>
      <c r="NNA31" s="1"/>
      <c r="NNB31" s="1"/>
      <c r="NNC31" s="1"/>
      <c r="NND31" s="1"/>
      <c r="NNE31" s="1"/>
      <c r="NNF31" s="1"/>
      <c r="NNG31" s="1"/>
      <c r="NNH31" s="1"/>
      <c r="NNI31" s="1"/>
      <c r="NNJ31" s="1"/>
      <c r="NNK31" s="1"/>
      <c r="NNL31" s="1"/>
      <c r="NNM31" s="1"/>
      <c r="NNN31" s="1"/>
      <c r="NNO31" s="1"/>
      <c r="NNP31" s="1"/>
      <c r="NNQ31" s="1"/>
      <c r="NNR31" s="1"/>
      <c r="NNS31" s="1"/>
      <c r="NNT31" s="1"/>
      <c r="NNU31" s="1"/>
      <c r="NNV31" s="1"/>
      <c r="NNW31" s="1"/>
      <c r="NNX31" s="1"/>
      <c r="NNY31" s="1"/>
      <c r="NNZ31" s="1"/>
      <c r="NOA31" s="1"/>
      <c r="NOB31" s="1"/>
      <c r="NOC31" s="1"/>
      <c r="NOD31" s="1"/>
      <c r="NOE31" s="1"/>
      <c r="NOF31" s="1"/>
      <c r="NOG31" s="1"/>
      <c r="NOH31" s="1"/>
      <c r="NOI31" s="1"/>
      <c r="NOJ31" s="1"/>
      <c r="NOK31" s="1"/>
      <c r="NOL31" s="1"/>
      <c r="NOM31" s="1"/>
      <c r="NON31" s="1"/>
      <c r="NOO31" s="1"/>
      <c r="NOP31" s="1"/>
      <c r="NOQ31" s="1"/>
      <c r="NOR31" s="1"/>
      <c r="NOS31" s="1"/>
      <c r="NOT31" s="1"/>
      <c r="NOU31" s="1"/>
      <c r="NOV31" s="1"/>
      <c r="NOW31" s="1"/>
      <c r="NOX31" s="1"/>
      <c r="NOY31" s="1"/>
      <c r="NOZ31" s="1"/>
      <c r="NPA31" s="1"/>
      <c r="NPB31" s="1"/>
      <c r="NPC31" s="1"/>
      <c r="NPD31" s="1"/>
      <c r="NPE31" s="1"/>
      <c r="NPF31" s="1"/>
      <c r="NPG31" s="1"/>
      <c r="NPH31" s="1"/>
      <c r="NPI31" s="1"/>
      <c r="NPJ31" s="1"/>
      <c r="NPK31" s="1"/>
      <c r="NPL31" s="1"/>
      <c r="NPM31" s="1"/>
      <c r="NPN31" s="1"/>
      <c r="NPO31" s="1"/>
      <c r="NPP31" s="1"/>
      <c r="NPQ31" s="1"/>
      <c r="NPR31" s="1"/>
      <c r="NPS31" s="1"/>
      <c r="NPT31" s="1"/>
      <c r="NPU31" s="1"/>
      <c r="NPV31" s="1"/>
      <c r="NPW31" s="1"/>
      <c r="NPX31" s="1"/>
      <c r="NPY31" s="1"/>
      <c r="NPZ31" s="1"/>
      <c r="NQA31" s="1"/>
      <c r="NQB31" s="1"/>
      <c r="NQC31" s="1"/>
      <c r="NQD31" s="1"/>
      <c r="NQE31" s="1"/>
      <c r="NQF31" s="1"/>
      <c r="NQG31" s="1"/>
      <c r="NQH31" s="1"/>
      <c r="NQI31" s="1"/>
      <c r="NQJ31" s="1"/>
      <c r="NQK31" s="1"/>
      <c r="NQL31" s="1"/>
      <c r="NQM31" s="1"/>
      <c r="NQN31" s="1"/>
      <c r="NQO31" s="1"/>
      <c r="NQP31" s="1"/>
      <c r="NQQ31" s="1"/>
      <c r="NQR31" s="1"/>
      <c r="NQS31" s="1"/>
      <c r="NQT31" s="1"/>
      <c r="NQU31" s="1"/>
      <c r="NQV31" s="1"/>
      <c r="NQW31" s="1"/>
      <c r="NQX31" s="1"/>
      <c r="NQY31" s="1"/>
      <c r="NQZ31" s="1"/>
      <c r="NRA31" s="1"/>
      <c r="NRB31" s="1"/>
      <c r="NRC31" s="1"/>
      <c r="NRD31" s="1"/>
      <c r="NRE31" s="1"/>
      <c r="NRF31" s="1"/>
      <c r="NRG31" s="1"/>
      <c r="NRH31" s="1"/>
      <c r="NRI31" s="1"/>
      <c r="NRJ31" s="1"/>
      <c r="NRK31" s="1"/>
      <c r="NRL31" s="1"/>
      <c r="NRM31" s="1"/>
      <c r="NRN31" s="1"/>
      <c r="NRO31" s="1"/>
      <c r="NRP31" s="1"/>
      <c r="NRQ31" s="1"/>
      <c r="NRR31" s="1"/>
      <c r="NRS31" s="1"/>
      <c r="NRT31" s="1"/>
      <c r="NRU31" s="1"/>
      <c r="NRV31" s="1"/>
      <c r="NRW31" s="1"/>
      <c r="NRX31" s="1"/>
      <c r="NRY31" s="1"/>
      <c r="NRZ31" s="1"/>
      <c r="NSA31" s="1"/>
      <c r="NSB31" s="1"/>
      <c r="NSC31" s="1"/>
      <c r="NSD31" s="1"/>
      <c r="NSE31" s="1"/>
      <c r="NSF31" s="1"/>
      <c r="NSG31" s="1"/>
      <c r="NSH31" s="1"/>
      <c r="NSI31" s="1"/>
      <c r="NSJ31" s="1"/>
      <c r="NSK31" s="1"/>
      <c r="NSL31" s="1"/>
      <c r="NSM31" s="1"/>
      <c r="NSN31" s="1"/>
      <c r="NSO31" s="1"/>
      <c r="NSP31" s="1"/>
      <c r="NSQ31" s="1"/>
      <c r="NSR31" s="1"/>
      <c r="NSS31" s="1"/>
      <c r="NST31" s="1"/>
      <c r="NSU31" s="1"/>
      <c r="NSV31" s="1"/>
      <c r="NSW31" s="1"/>
      <c r="NSX31" s="1"/>
      <c r="NSY31" s="1"/>
      <c r="NSZ31" s="1"/>
      <c r="NTA31" s="1"/>
      <c r="NTB31" s="1"/>
      <c r="NTC31" s="1"/>
      <c r="NTD31" s="1"/>
      <c r="NTE31" s="1"/>
      <c r="NTF31" s="1"/>
      <c r="NTG31" s="1"/>
      <c r="NTH31" s="1"/>
      <c r="NTI31" s="1"/>
      <c r="NTJ31" s="1"/>
      <c r="NTK31" s="1"/>
      <c r="NTL31" s="1"/>
      <c r="NTM31" s="1"/>
      <c r="NTN31" s="1"/>
      <c r="NTO31" s="1"/>
      <c r="NTP31" s="1"/>
      <c r="NTQ31" s="1"/>
      <c r="NTR31" s="1"/>
      <c r="NTS31" s="1"/>
      <c r="NTT31" s="1"/>
      <c r="NTU31" s="1"/>
      <c r="NTV31" s="1"/>
      <c r="NTW31" s="1"/>
      <c r="NTX31" s="1"/>
      <c r="NTY31" s="1"/>
      <c r="NTZ31" s="1"/>
      <c r="NUA31" s="1"/>
      <c r="NUB31" s="1"/>
      <c r="NUC31" s="1"/>
      <c r="NUD31" s="1"/>
      <c r="NUE31" s="1"/>
      <c r="NUF31" s="1"/>
      <c r="NUG31" s="1"/>
      <c r="NUH31" s="1"/>
      <c r="NUI31" s="1"/>
      <c r="NUJ31" s="1"/>
      <c r="NUK31" s="1"/>
      <c r="NUL31" s="1"/>
      <c r="NUM31" s="1"/>
      <c r="NUN31" s="1"/>
      <c r="NUO31" s="1"/>
      <c r="NUP31" s="1"/>
      <c r="NUQ31" s="1"/>
      <c r="NUR31" s="1"/>
      <c r="NUS31" s="1"/>
      <c r="NUT31" s="1"/>
      <c r="NUU31" s="1"/>
      <c r="NUV31" s="1"/>
      <c r="NUW31" s="1"/>
      <c r="NUX31" s="1"/>
      <c r="NUY31" s="1"/>
      <c r="NUZ31" s="1"/>
      <c r="NVA31" s="1"/>
      <c r="NVB31" s="1"/>
      <c r="NVC31" s="1"/>
      <c r="NVD31" s="1"/>
      <c r="NVE31" s="1"/>
      <c r="NVF31" s="1"/>
      <c r="NVG31" s="1"/>
      <c r="NVH31" s="1"/>
      <c r="NVI31" s="1"/>
      <c r="NVJ31" s="1"/>
      <c r="NVK31" s="1"/>
      <c r="NVL31" s="1"/>
      <c r="NVM31" s="1"/>
      <c r="NVN31" s="1"/>
      <c r="NVO31" s="1"/>
      <c r="NVP31" s="1"/>
      <c r="NVQ31" s="1"/>
      <c r="NVR31" s="1"/>
      <c r="NVS31" s="1"/>
      <c r="NVT31" s="1"/>
      <c r="NVU31" s="1"/>
      <c r="NVV31" s="1"/>
      <c r="NVW31" s="1"/>
      <c r="NVX31" s="1"/>
      <c r="NVY31" s="1"/>
      <c r="NVZ31" s="1"/>
      <c r="NWA31" s="1"/>
      <c r="NWB31" s="1"/>
      <c r="NWC31" s="1"/>
      <c r="NWD31" s="1"/>
      <c r="NWE31" s="1"/>
      <c r="NWF31" s="1"/>
      <c r="NWG31" s="1"/>
      <c r="NWH31" s="1"/>
      <c r="NWI31" s="1"/>
      <c r="NWJ31" s="1"/>
      <c r="NWK31" s="1"/>
      <c r="NWL31" s="1"/>
      <c r="NWM31" s="1"/>
      <c r="NWN31" s="1"/>
      <c r="NWO31" s="1"/>
      <c r="NWP31" s="1"/>
      <c r="NWQ31" s="1"/>
      <c r="NWR31" s="1"/>
      <c r="NWS31" s="1"/>
      <c r="NWT31" s="1"/>
      <c r="NWU31" s="1"/>
      <c r="NWV31" s="1"/>
      <c r="NWW31" s="1"/>
      <c r="NWX31" s="1"/>
      <c r="NWY31" s="1"/>
      <c r="NWZ31" s="1"/>
      <c r="NXA31" s="1"/>
      <c r="NXB31" s="1"/>
      <c r="NXC31" s="1"/>
      <c r="NXD31" s="1"/>
      <c r="NXE31" s="1"/>
      <c r="NXF31" s="1"/>
      <c r="NXG31" s="1"/>
      <c r="NXH31" s="1"/>
      <c r="NXI31" s="1"/>
      <c r="NXJ31" s="1"/>
      <c r="NXK31" s="1"/>
      <c r="NXL31" s="1"/>
      <c r="NXM31" s="1"/>
      <c r="NXN31" s="1"/>
      <c r="NXO31" s="1"/>
      <c r="NXP31" s="1"/>
      <c r="NXQ31" s="1"/>
      <c r="NXR31" s="1"/>
      <c r="NXS31" s="1"/>
      <c r="NXT31" s="1"/>
      <c r="NXU31" s="1"/>
      <c r="NXV31" s="1"/>
      <c r="NXW31" s="1"/>
      <c r="NXX31" s="1"/>
      <c r="NXY31" s="1"/>
      <c r="NXZ31" s="1"/>
      <c r="NYA31" s="1"/>
      <c r="NYB31" s="1"/>
      <c r="NYC31" s="1"/>
      <c r="NYD31" s="1"/>
      <c r="NYE31" s="1"/>
      <c r="NYF31" s="1"/>
      <c r="NYG31" s="1"/>
      <c r="NYH31" s="1"/>
      <c r="NYI31" s="1"/>
      <c r="NYJ31" s="1"/>
      <c r="NYK31" s="1"/>
      <c r="NYL31" s="1"/>
      <c r="NYM31" s="1"/>
      <c r="NYN31" s="1"/>
      <c r="NYO31" s="1"/>
      <c r="NYP31" s="1"/>
      <c r="NYQ31" s="1"/>
      <c r="NYR31" s="1"/>
      <c r="NYS31" s="1"/>
      <c r="NYT31" s="1"/>
      <c r="NYU31" s="1"/>
      <c r="NYV31" s="1"/>
      <c r="NYW31" s="1"/>
      <c r="NYX31" s="1"/>
      <c r="NYY31" s="1"/>
      <c r="NYZ31" s="1"/>
      <c r="NZA31" s="1"/>
      <c r="NZB31" s="1"/>
      <c r="NZC31" s="1"/>
      <c r="NZD31" s="1"/>
      <c r="NZE31" s="1"/>
      <c r="NZF31" s="1"/>
      <c r="NZG31" s="1"/>
      <c r="NZH31" s="1"/>
      <c r="NZI31" s="1"/>
      <c r="NZJ31" s="1"/>
      <c r="NZK31" s="1"/>
      <c r="NZL31" s="1"/>
      <c r="NZM31" s="1"/>
      <c r="NZN31" s="1"/>
      <c r="NZO31" s="1"/>
      <c r="NZP31" s="1"/>
      <c r="NZQ31" s="1"/>
      <c r="NZR31" s="1"/>
      <c r="NZS31" s="1"/>
      <c r="NZT31" s="1"/>
      <c r="NZU31" s="1"/>
      <c r="NZV31" s="1"/>
      <c r="NZW31" s="1"/>
      <c r="NZX31" s="1"/>
      <c r="NZY31" s="1"/>
      <c r="NZZ31" s="1"/>
      <c r="OAA31" s="1"/>
      <c r="OAB31" s="1"/>
      <c r="OAC31" s="1"/>
      <c r="OAD31" s="1"/>
      <c r="OAE31" s="1"/>
      <c r="OAF31" s="1"/>
      <c r="OAG31" s="1"/>
      <c r="OAH31" s="1"/>
      <c r="OAI31" s="1"/>
      <c r="OAJ31" s="1"/>
      <c r="OAK31" s="1"/>
      <c r="OAL31" s="1"/>
      <c r="OAM31" s="1"/>
      <c r="OAN31" s="1"/>
      <c r="OAO31" s="1"/>
      <c r="OAP31" s="1"/>
      <c r="OAQ31" s="1"/>
      <c r="OAR31" s="1"/>
      <c r="OAS31" s="1"/>
      <c r="OAT31" s="1"/>
      <c r="OAU31" s="1"/>
      <c r="OAV31" s="1"/>
      <c r="OAW31" s="1"/>
      <c r="OAX31" s="1"/>
      <c r="OAY31" s="1"/>
      <c r="OAZ31" s="1"/>
      <c r="OBA31" s="1"/>
      <c r="OBB31" s="1"/>
      <c r="OBC31" s="1"/>
      <c r="OBD31" s="1"/>
      <c r="OBE31" s="1"/>
      <c r="OBF31" s="1"/>
      <c r="OBG31" s="1"/>
      <c r="OBH31" s="1"/>
      <c r="OBI31" s="1"/>
      <c r="OBJ31" s="1"/>
      <c r="OBK31" s="1"/>
      <c r="OBL31" s="1"/>
      <c r="OBM31" s="1"/>
      <c r="OBN31" s="1"/>
      <c r="OBO31" s="1"/>
      <c r="OBP31" s="1"/>
      <c r="OBQ31" s="1"/>
      <c r="OBR31" s="1"/>
      <c r="OBS31" s="1"/>
      <c r="OBT31" s="1"/>
      <c r="OBU31" s="1"/>
      <c r="OBV31" s="1"/>
      <c r="OBW31" s="1"/>
      <c r="OBX31" s="1"/>
      <c r="OBY31" s="1"/>
      <c r="OBZ31" s="1"/>
      <c r="OCA31" s="1"/>
      <c r="OCB31" s="1"/>
      <c r="OCC31" s="1"/>
      <c r="OCD31" s="1"/>
      <c r="OCE31" s="1"/>
      <c r="OCF31" s="1"/>
      <c r="OCG31" s="1"/>
      <c r="OCH31" s="1"/>
      <c r="OCI31" s="1"/>
      <c r="OCJ31" s="1"/>
      <c r="OCK31" s="1"/>
      <c r="OCL31" s="1"/>
      <c r="OCM31" s="1"/>
      <c r="OCN31" s="1"/>
      <c r="OCO31" s="1"/>
      <c r="OCP31" s="1"/>
      <c r="OCQ31" s="1"/>
      <c r="OCR31" s="1"/>
      <c r="OCS31" s="1"/>
      <c r="OCT31" s="1"/>
      <c r="OCU31" s="1"/>
      <c r="OCV31" s="1"/>
      <c r="OCW31" s="1"/>
      <c r="OCX31" s="1"/>
      <c r="OCY31" s="1"/>
      <c r="OCZ31" s="1"/>
      <c r="ODA31" s="1"/>
      <c r="ODB31" s="1"/>
      <c r="ODC31" s="1"/>
      <c r="ODD31" s="1"/>
      <c r="ODE31" s="1"/>
      <c r="ODF31" s="1"/>
      <c r="ODG31" s="1"/>
      <c r="ODH31" s="1"/>
      <c r="ODI31" s="1"/>
      <c r="ODJ31" s="1"/>
      <c r="ODK31" s="1"/>
      <c r="ODL31" s="1"/>
      <c r="ODM31" s="1"/>
      <c r="ODN31" s="1"/>
      <c r="ODO31" s="1"/>
      <c r="ODP31" s="1"/>
      <c r="ODQ31" s="1"/>
      <c r="ODR31" s="1"/>
      <c r="ODS31" s="1"/>
      <c r="ODT31" s="1"/>
      <c r="ODU31" s="1"/>
      <c r="ODV31" s="1"/>
      <c r="ODW31" s="1"/>
      <c r="ODX31" s="1"/>
      <c r="ODY31" s="1"/>
      <c r="ODZ31" s="1"/>
      <c r="OEA31" s="1"/>
      <c r="OEB31" s="1"/>
      <c r="OEC31" s="1"/>
      <c r="OED31" s="1"/>
      <c r="OEE31" s="1"/>
      <c r="OEF31" s="1"/>
      <c r="OEG31" s="1"/>
      <c r="OEH31" s="1"/>
      <c r="OEI31" s="1"/>
      <c r="OEJ31" s="1"/>
      <c r="OEK31" s="1"/>
      <c r="OEL31" s="1"/>
      <c r="OEM31" s="1"/>
      <c r="OEN31" s="1"/>
      <c r="OEO31" s="1"/>
      <c r="OEP31" s="1"/>
      <c r="OEQ31" s="1"/>
      <c r="OER31" s="1"/>
      <c r="OES31" s="1"/>
      <c r="OET31" s="1"/>
      <c r="OEU31" s="1"/>
      <c r="OEV31" s="1"/>
      <c r="OEW31" s="1"/>
      <c r="OEX31" s="1"/>
      <c r="OEY31" s="1"/>
      <c r="OEZ31" s="1"/>
      <c r="OFA31" s="1"/>
      <c r="OFB31" s="1"/>
      <c r="OFC31" s="1"/>
      <c r="OFD31" s="1"/>
      <c r="OFE31" s="1"/>
      <c r="OFF31" s="1"/>
      <c r="OFG31" s="1"/>
      <c r="OFH31" s="1"/>
      <c r="OFI31" s="1"/>
      <c r="OFJ31" s="1"/>
      <c r="OFK31" s="1"/>
      <c r="OFL31" s="1"/>
      <c r="OFM31" s="1"/>
      <c r="OFN31" s="1"/>
      <c r="OFO31" s="1"/>
      <c r="OFP31" s="1"/>
      <c r="OFQ31" s="1"/>
      <c r="OFR31" s="1"/>
      <c r="OFS31" s="1"/>
      <c r="OFT31" s="1"/>
      <c r="OFU31" s="1"/>
      <c r="OFV31" s="1"/>
      <c r="OFW31" s="1"/>
      <c r="OFX31" s="1"/>
      <c r="OFY31" s="1"/>
      <c r="OFZ31" s="1"/>
      <c r="OGA31" s="1"/>
      <c r="OGB31" s="1"/>
      <c r="OGC31" s="1"/>
      <c r="OGD31" s="1"/>
      <c r="OGE31" s="1"/>
      <c r="OGF31" s="1"/>
      <c r="OGG31" s="1"/>
      <c r="OGH31" s="1"/>
      <c r="OGI31" s="1"/>
      <c r="OGJ31" s="1"/>
      <c r="OGK31" s="1"/>
      <c r="OGL31" s="1"/>
      <c r="OGM31" s="1"/>
      <c r="OGN31" s="1"/>
      <c r="OGO31" s="1"/>
      <c r="OGP31" s="1"/>
      <c r="OGQ31" s="1"/>
      <c r="OGR31" s="1"/>
      <c r="OGS31" s="1"/>
      <c r="OGT31" s="1"/>
      <c r="OGU31" s="1"/>
      <c r="OGV31" s="1"/>
      <c r="OGW31" s="1"/>
      <c r="OGX31" s="1"/>
      <c r="OGY31" s="1"/>
      <c r="OGZ31" s="1"/>
      <c r="OHA31" s="1"/>
      <c r="OHB31" s="1"/>
      <c r="OHC31" s="1"/>
      <c r="OHD31" s="1"/>
      <c r="OHE31" s="1"/>
      <c r="OHF31" s="1"/>
      <c r="OHG31" s="1"/>
      <c r="OHH31" s="1"/>
      <c r="OHI31" s="1"/>
      <c r="OHJ31" s="1"/>
      <c r="OHK31" s="1"/>
      <c r="OHL31" s="1"/>
      <c r="OHM31" s="1"/>
      <c r="OHN31" s="1"/>
      <c r="OHO31" s="1"/>
      <c r="OHP31" s="1"/>
      <c r="OHQ31" s="1"/>
      <c r="OHR31" s="1"/>
      <c r="OHS31" s="1"/>
      <c r="OHT31" s="1"/>
      <c r="OHU31" s="1"/>
      <c r="OHV31" s="1"/>
      <c r="OHW31" s="1"/>
      <c r="OHX31" s="1"/>
      <c r="OHY31" s="1"/>
      <c r="OHZ31" s="1"/>
      <c r="OIA31" s="1"/>
      <c r="OIB31" s="1"/>
      <c r="OIC31" s="1"/>
      <c r="OID31" s="1"/>
      <c r="OIE31" s="1"/>
      <c r="OIF31" s="1"/>
      <c r="OIG31" s="1"/>
      <c r="OIH31" s="1"/>
      <c r="OII31" s="1"/>
      <c r="OIJ31" s="1"/>
      <c r="OIK31" s="1"/>
      <c r="OIL31" s="1"/>
      <c r="OIM31" s="1"/>
      <c r="OIN31" s="1"/>
      <c r="OIO31" s="1"/>
      <c r="OIP31" s="1"/>
      <c r="OIQ31" s="1"/>
      <c r="OIR31" s="1"/>
      <c r="OIS31" s="1"/>
      <c r="OIT31" s="1"/>
      <c r="OIU31" s="1"/>
      <c r="OIV31" s="1"/>
      <c r="OIW31" s="1"/>
      <c r="OIX31" s="1"/>
      <c r="OIY31" s="1"/>
      <c r="OIZ31" s="1"/>
      <c r="OJA31" s="1"/>
      <c r="OJB31" s="1"/>
      <c r="OJC31" s="1"/>
      <c r="OJD31" s="1"/>
      <c r="OJE31" s="1"/>
      <c r="OJF31" s="1"/>
      <c r="OJG31" s="1"/>
      <c r="OJH31" s="1"/>
      <c r="OJI31" s="1"/>
      <c r="OJJ31" s="1"/>
      <c r="OJK31" s="1"/>
      <c r="OJL31" s="1"/>
      <c r="OJM31" s="1"/>
      <c r="OJN31" s="1"/>
      <c r="OJO31" s="1"/>
      <c r="OJP31" s="1"/>
      <c r="OJQ31" s="1"/>
      <c r="OJR31" s="1"/>
      <c r="OJS31" s="1"/>
      <c r="OJT31" s="1"/>
      <c r="OJU31" s="1"/>
      <c r="OJV31" s="1"/>
      <c r="OJW31" s="1"/>
      <c r="OJX31" s="1"/>
      <c r="OJY31" s="1"/>
      <c r="OJZ31" s="1"/>
      <c r="OKA31" s="1"/>
      <c r="OKB31" s="1"/>
      <c r="OKC31" s="1"/>
      <c r="OKD31" s="1"/>
      <c r="OKE31" s="1"/>
      <c r="OKF31" s="1"/>
      <c r="OKG31" s="1"/>
      <c r="OKH31" s="1"/>
      <c r="OKI31" s="1"/>
      <c r="OKJ31" s="1"/>
      <c r="OKK31" s="1"/>
      <c r="OKL31" s="1"/>
      <c r="OKM31" s="1"/>
      <c r="OKN31" s="1"/>
      <c r="OKO31" s="1"/>
      <c r="OKP31" s="1"/>
      <c r="OKQ31" s="1"/>
      <c r="OKR31" s="1"/>
      <c r="OKS31" s="1"/>
      <c r="OKT31" s="1"/>
      <c r="OKU31" s="1"/>
      <c r="OKV31" s="1"/>
      <c r="OKW31" s="1"/>
      <c r="OKX31" s="1"/>
      <c r="OKY31" s="1"/>
      <c r="OKZ31" s="1"/>
      <c r="OLA31" s="1"/>
      <c r="OLB31" s="1"/>
      <c r="OLC31" s="1"/>
      <c r="OLD31" s="1"/>
      <c r="OLE31" s="1"/>
      <c r="OLF31" s="1"/>
      <c r="OLG31" s="1"/>
      <c r="OLH31" s="1"/>
      <c r="OLI31" s="1"/>
      <c r="OLJ31" s="1"/>
      <c r="OLK31" s="1"/>
      <c r="OLL31" s="1"/>
      <c r="OLM31" s="1"/>
      <c r="OLN31" s="1"/>
      <c r="OLO31" s="1"/>
      <c r="OLP31" s="1"/>
      <c r="OLQ31" s="1"/>
      <c r="OLR31" s="1"/>
      <c r="OLS31" s="1"/>
      <c r="OLT31" s="1"/>
      <c r="OLU31" s="1"/>
      <c r="OLV31" s="1"/>
      <c r="OLW31" s="1"/>
      <c r="OLX31" s="1"/>
      <c r="OLY31" s="1"/>
      <c r="OLZ31" s="1"/>
      <c r="OMA31" s="1"/>
      <c r="OMB31" s="1"/>
      <c r="OMC31" s="1"/>
      <c r="OMD31" s="1"/>
      <c r="OME31" s="1"/>
      <c r="OMF31" s="1"/>
      <c r="OMG31" s="1"/>
      <c r="OMH31" s="1"/>
      <c r="OMI31" s="1"/>
      <c r="OMJ31" s="1"/>
      <c r="OMK31" s="1"/>
      <c r="OML31" s="1"/>
      <c r="OMM31" s="1"/>
      <c r="OMN31" s="1"/>
      <c r="OMO31" s="1"/>
      <c r="OMP31" s="1"/>
      <c r="OMQ31" s="1"/>
      <c r="OMR31" s="1"/>
      <c r="OMS31" s="1"/>
      <c r="OMT31" s="1"/>
      <c r="OMU31" s="1"/>
      <c r="OMV31" s="1"/>
      <c r="OMW31" s="1"/>
      <c r="OMX31" s="1"/>
      <c r="OMY31" s="1"/>
      <c r="OMZ31" s="1"/>
      <c r="ONA31" s="1"/>
      <c r="ONB31" s="1"/>
      <c r="ONC31" s="1"/>
      <c r="OND31" s="1"/>
      <c r="ONE31" s="1"/>
      <c r="ONF31" s="1"/>
      <c r="ONG31" s="1"/>
      <c r="ONH31" s="1"/>
      <c r="ONI31" s="1"/>
      <c r="ONJ31" s="1"/>
      <c r="ONK31" s="1"/>
      <c r="ONL31" s="1"/>
      <c r="ONM31" s="1"/>
      <c r="ONN31" s="1"/>
      <c r="ONO31" s="1"/>
      <c r="ONP31" s="1"/>
      <c r="ONQ31" s="1"/>
      <c r="ONR31" s="1"/>
      <c r="ONS31" s="1"/>
      <c r="ONT31" s="1"/>
      <c r="ONU31" s="1"/>
      <c r="ONV31" s="1"/>
      <c r="ONW31" s="1"/>
      <c r="ONX31" s="1"/>
      <c r="ONY31" s="1"/>
      <c r="ONZ31" s="1"/>
      <c r="OOA31" s="1"/>
      <c r="OOB31" s="1"/>
      <c r="OOC31" s="1"/>
      <c r="OOD31" s="1"/>
      <c r="OOE31" s="1"/>
      <c r="OOF31" s="1"/>
      <c r="OOG31" s="1"/>
      <c r="OOH31" s="1"/>
      <c r="OOI31" s="1"/>
      <c r="OOJ31" s="1"/>
      <c r="OOK31" s="1"/>
      <c r="OOL31" s="1"/>
      <c r="OOM31" s="1"/>
      <c r="OON31" s="1"/>
      <c r="OOO31" s="1"/>
      <c r="OOP31" s="1"/>
      <c r="OOQ31" s="1"/>
      <c r="OOR31" s="1"/>
      <c r="OOS31" s="1"/>
      <c r="OOT31" s="1"/>
      <c r="OOU31" s="1"/>
      <c r="OOV31" s="1"/>
      <c r="OOW31" s="1"/>
      <c r="OOX31" s="1"/>
      <c r="OOY31" s="1"/>
      <c r="OOZ31" s="1"/>
      <c r="OPA31" s="1"/>
      <c r="OPB31" s="1"/>
      <c r="OPC31" s="1"/>
      <c r="OPD31" s="1"/>
      <c r="OPE31" s="1"/>
      <c r="OPF31" s="1"/>
      <c r="OPG31" s="1"/>
      <c r="OPH31" s="1"/>
      <c r="OPI31" s="1"/>
      <c r="OPJ31" s="1"/>
      <c r="OPK31" s="1"/>
      <c r="OPL31" s="1"/>
      <c r="OPM31" s="1"/>
      <c r="OPN31" s="1"/>
      <c r="OPO31" s="1"/>
      <c r="OPP31" s="1"/>
      <c r="OPQ31" s="1"/>
      <c r="OPR31" s="1"/>
      <c r="OPS31" s="1"/>
      <c r="OPT31" s="1"/>
      <c r="OPU31" s="1"/>
      <c r="OPV31" s="1"/>
      <c r="OPW31" s="1"/>
      <c r="OPX31" s="1"/>
      <c r="OPY31" s="1"/>
      <c r="OPZ31" s="1"/>
      <c r="OQA31" s="1"/>
      <c r="OQB31" s="1"/>
      <c r="OQC31" s="1"/>
      <c r="OQD31" s="1"/>
      <c r="OQE31" s="1"/>
      <c r="OQF31" s="1"/>
      <c r="OQG31" s="1"/>
      <c r="OQH31" s="1"/>
      <c r="OQI31" s="1"/>
      <c r="OQJ31" s="1"/>
      <c r="OQK31" s="1"/>
      <c r="OQL31" s="1"/>
      <c r="OQM31" s="1"/>
      <c r="OQN31" s="1"/>
      <c r="OQO31" s="1"/>
      <c r="OQP31" s="1"/>
      <c r="OQQ31" s="1"/>
      <c r="OQR31" s="1"/>
      <c r="OQS31" s="1"/>
      <c r="OQT31" s="1"/>
      <c r="OQU31" s="1"/>
      <c r="OQV31" s="1"/>
      <c r="OQW31" s="1"/>
      <c r="OQX31" s="1"/>
      <c r="OQY31" s="1"/>
      <c r="OQZ31" s="1"/>
      <c r="ORA31" s="1"/>
      <c r="ORB31" s="1"/>
      <c r="ORC31" s="1"/>
      <c r="ORD31" s="1"/>
      <c r="ORE31" s="1"/>
      <c r="ORF31" s="1"/>
      <c r="ORG31" s="1"/>
      <c r="ORH31" s="1"/>
      <c r="ORI31" s="1"/>
      <c r="ORJ31" s="1"/>
      <c r="ORK31" s="1"/>
      <c r="ORL31" s="1"/>
      <c r="ORM31" s="1"/>
      <c r="ORN31" s="1"/>
      <c r="ORO31" s="1"/>
      <c r="ORP31" s="1"/>
      <c r="ORQ31" s="1"/>
      <c r="ORR31" s="1"/>
      <c r="ORS31" s="1"/>
      <c r="ORT31" s="1"/>
      <c r="ORU31" s="1"/>
      <c r="ORV31" s="1"/>
      <c r="ORW31" s="1"/>
      <c r="ORX31" s="1"/>
      <c r="ORY31" s="1"/>
      <c r="ORZ31" s="1"/>
      <c r="OSA31" s="1"/>
      <c r="OSB31" s="1"/>
      <c r="OSC31" s="1"/>
      <c r="OSD31" s="1"/>
      <c r="OSE31" s="1"/>
      <c r="OSF31" s="1"/>
      <c r="OSG31" s="1"/>
      <c r="OSH31" s="1"/>
      <c r="OSI31" s="1"/>
      <c r="OSJ31" s="1"/>
      <c r="OSK31" s="1"/>
      <c r="OSL31" s="1"/>
      <c r="OSM31" s="1"/>
      <c r="OSN31" s="1"/>
      <c r="OSO31" s="1"/>
      <c r="OSP31" s="1"/>
      <c r="OSQ31" s="1"/>
      <c r="OSR31" s="1"/>
      <c r="OSS31" s="1"/>
      <c r="OST31" s="1"/>
      <c r="OSU31" s="1"/>
      <c r="OSV31" s="1"/>
      <c r="OSW31" s="1"/>
      <c r="OSX31" s="1"/>
      <c r="OSY31" s="1"/>
      <c r="OSZ31" s="1"/>
      <c r="OTA31" s="1"/>
      <c r="OTB31" s="1"/>
      <c r="OTC31" s="1"/>
      <c r="OTD31" s="1"/>
      <c r="OTE31" s="1"/>
      <c r="OTF31" s="1"/>
      <c r="OTG31" s="1"/>
      <c r="OTH31" s="1"/>
      <c r="OTI31" s="1"/>
      <c r="OTJ31" s="1"/>
      <c r="OTK31" s="1"/>
      <c r="OTL31" s="1"/>
      <c r="OTM31" s="1"/>
      <c r="OTN31" s="1"/>
      <c r="OTO31" s="1"/>
      <c r="OTP31" s="1"/>
      <c r="OTQ31" s="1"/>
      <c r="OTR31" s="1"/>
      <c r="OTS31" s="1"/>
      <c r="OTT31" s="1"/>
      <c r="OTU31" s="1"/>
      <c r="OTV31" s="1"/>
      <c r="OTW31" s="1"/>
      <c r="OTX31" s="1"/>
      <c r="OTY31" s="1"/>
      <c r="OTZ31" s="1"/>
      <c r="OUA31" s="1"/>
      <c r="OUB31" s="1"/>
      <c r="OUC31" s="1"/>
      <c r="OUD31" s="1"/>
      <c r="OUE31" s="1"/>
      <c r="OUF31" s="1"/>
      <c r="OUG31" s="1"/>
      <c r="OUH31" s="1"/>
      <c r="OUI31" s="1"/>
      <c r="OUJ31" s="1"/>
      <c r="OUK31" s="1"/>
      <c r="OUL31" s="1"/>
      <c r="OUM31" s="1"/>
      <c r="OUN31" s="1"/>
      <c r="OUO31" s="1"/>
      <c r="OUP31" s="1"/>
      <c r="OUQ31" s="1"/>
      <c r="OUR31" s="1"/>
      <c r="OUS31" s="1"/>
      <c r="OUT31" s="1"/>
      <c r="OUU31" s="1"/>
      <c r="OUV31" s="1"/>
      <c r="OUW31" s="1"/>
      <c r="OUX31" s="1"/>
      <c r="OUY31" s="1"/>
      <c r="OUZ31" s="1"/>
      <c r="OVA31" s="1"/>
      <c r="OVB31" s="1"/>
      <c r="OVC31" s="1"/>
      <c r="OVD31" s="1"/>
      <c r="OVE31" s="1"/>
      <c r="OVF31" s="1"/>
      <c r="OVG31" s="1"/>
      <c r="OVH31" s="1"/>
      <c r="OVI31" s="1"/>
      <c r="OVJ31" s="1"/>
      <c r="OVK31" s="1"/>
      <c r="OVL31" s="1"/>
      <c r="OVM31" s="1"/>
      <c r="OVN31" s="1"/>
      <c r="OVO31" s="1"/>
      <c r="OVP31" s="1"/>
      <c r="OVQ31" s="1"/>
      <c r="OVR31" s="1"/>
      <c r="OVS31" s="1"/>
      <c r="OVT31" s="1"/>
      <c r="OVU31" s="1"/>
      <c r="OVV31" s="1"/>
      <c r="OVW31" s="1"/>
      <c r="OVX31" s="1"/>
      <c r="OVY31" s="1"/>
      <c r="OVZ31" s="1"/>
      <c r="OWA31" s="1"/>
      <c r="OWB31" s="1"/>
      <c r="OWC31" s="1"/>
      <c r="OWD31" s="1"/>
      <c r="OWE31" s="1"/>
      <c r="OWF31" s="1"/>
      <c r="OWG31" s="1"/>
      <c r="OWH31" s="1"/>
      <c r="OWI31" s="1"/>
      <c r="OWJ31" s="1"/>
      <c r="OWK31" s="1"/>
      <c r="OWL31" s="1"/>
      <c r="OWM31" s="1"/>
      <c r="OWN31" s="1"/>
      <c r="OWO31" s="1"/>
      <c r="OWP31" s="1"/>
      <c r="OWQ31" s="1"/>
      <c r="OWR31" s="1"/>
      <c r="OWS31" s="1"/>
      <c r="OWT31" s="1"/>
      <c r="OWU31" s="1"/>
      <c r="OWV31" s="1"/>
      <c r="OWW31" s="1"/>
      <c r="OWX31" s="1"/>
      <c r="OWY31" s="1"/>
      <c r="OWZ31" s="1"/>
      <c r="OXA31" s="1"/>
      <c r="OXB31" s="1"/>
      <c r="OXC31" s="1"/>
      <c r="OXD31" s="1"/>
      <c r="OXE31" s="1"/>
      <c r="OXF31" s="1"/>
      <c r="OXG31" s="1"/>
      <c r="OXH31" s="1"/>
      <c r="OXI31" s="1"/>
      <c r="OXJ31" s="1"/>
      <c r="OXK31" s="1"/>
      <c r="OXL31" s="1"/>
      <c r="OXM31" s="1"/>
      <c r="OXN31" s="1"/>
      <c r="OXO31" s="1"/>
      <c r="OXP31" s="1"/>
      <c r="OXQ31" s="1"/>
      <c r="OXR31" s="1"/>
      <c r="OXS31" s="1"/>
      <c r="OXT31" s="1"/>
      <c r="OXU31" s="1"/>
      <c r="OXV31" s="1"/>
      <c r="OXW31" s="1"/>
      <c r="OXX31" s="1"/>
      <c r="OXY31" s="1"/>
      <c r="OXZ31" s="1"/>
      <c r="OYA31" s="1"/>
      <c r="OYB31" s="1"/>
      <c r="OYC31" s="1"/>
      <c r="OYD31" s="1"/>
      <c r="OYE31" s="1"/>
      <c r="OYF31" s="1"/>
      <c r="OYG31" s="1"/>
      <c r="OYH31" s="1"/>
      <c r="OYI31" s="1"/>
      <c r="OYJ31" s="1"/>
      <c r="OYK31" s="1"/>
      <c r="OYL31" s="1"/>
      <c r="OYM31" s="1"/>
      <c r="OYN31" s="1"/>
      <c r="OYO31" s="1"/>
      <c r="OYP31" s="1"/>
      <c r="OYQ31" s="1"/>
      <c r="OYR31" s="1"/>
      <c r="OYS31" s="1"/>
      <c r="OYT31" s="1"/>
      <c r="OYU31" s="1"/>
      <c r="OYV31" s="1"/>
      <c r="OYW31" s="1"/>
      <c r="OYX31" s="1"/>
      <c r="OYY31" s="1"/>
      <c r="OYZ31" s="1"/>
      <c r="OZA31" s="1"/>
      <c r="OZB31" s="1"/>
      <c r="OZC31" s="1"/>
      <c r="OZD31" s="1"/>
      <c r="OZE31" s="1"/>
      <c r="OZF31" s="1"/>
      <c r="OZG31" s="1"/>
      <c r="OZH31" s="1"/>
      <c r="OZI31" s="1"/>
      <c r="OZJ31" s="1"/>
      <c r="OZK31" s="1"/>
      <c r="OZL31" s="1"/>
      <c r="OZM31" s="1"/>
      <c r="OZN31" s="1"/>
      <c r="OZO31" s="1"/>
      <c r="OZP31" s="1"/>
      <c r="OZQ31" s="1"/>
      <c r="OZR31" s="1"/>
      <c r="OZS31" s="1"/>
      <c r="OZT31" s="1"/>
      <c r="OZU31" s="1"/>
      <c r="OZV31" s="1"/>
      <c r="OZW31" s="1"/>
      <c r="OZX31" s="1"/>
      <c r="OZY31" s="1"/>
      <c r="OZZ31" s="1"/>
      <c r="PAA31" s="1"/>
      <c r="PAB31" s="1"/>
      <c r="PAC31" s="1"/>
      <c r="PAD31" s="1"/>
      <c r="PAE31" s="1"/>
      <c r="PAF31" s="1"/>
      <c r="PAG31" s="1"/>
      <c r="PAH31" s="1"/>
      <c r="PAI31" s="1"/>
      <c r="PAJ31" s="1"/>
      <c r="PAK31" s="1"/>
      <c r="PAL31" s="1"/>
      <c r="PAM31" s="1"/>
      <c r="PAN31" s="1"/>
      <c r="PAO31" s="1"/>
      <c r="PAP31" s="1"/>
      <c r="PAQ31" s="1"/>
      <c r="PAR31" s="1"/>
      <c r="PAS31" s="1"/>
      <c r="PAT31" s="1"/>
      <c r="PAU31" s="1"/>
      <c r="PAV31" s="1"/>
      <c r="PAW31" s="1"/>
      <c r="PAX31" s="1"/>
      <c r="PAY31" s="1"/>
      <c r="PAZ31" s="1"/>
      <c r="PBA31" s="1"/>
      <c r="PBB31" s="1"/>
      <c r="PBC31" s="1"/>
      <c r="PBD31" s="1"/>
      <c r="PBE31" s="1"/>
      <c r="PBF31" s="1"/>
      <c r="PBG31" s="1"/>
      <c r="PBH31" s="1"/>
      <c r="PBI31" s="1"/>
      <c r="PBJ31" s="1"/>
      <c r="PBK31" s="1"/>
      <c r="PBL31" s="1"/>
      <c r="PBM31" s="1"/>
      <c r="PBN31" s="1"/>
      <c r="PBO31" s="1"/>
      <c r="PBP31" s="1"/>
      <c r="PBQ31" s="1"/>
      <c r="PBR31" s="1"/>
      <c r="PBS31" s="1"/>
      <c r="PBT31" s="1"/>
      <c r="PBU31" s="1"/>
      <c r="PBV31" s="1"/>
      <c r="PBW31" s="1"/>
      <c r="PBX31" s="1"/>
      <c r="PBY31" s="1"/>
      <c r="PBZ31" s="1"/>
      <c r="PCA31" s="1"/>
      <c r="PCB31" s="1"/>
      <c r="PCC31" s="1"/>
      <c r="PCD31" s="1"/>
      <c r="PCE31" s="1"/>
      <c r="PCF31" s="1"/>
      <c r="PCG31" s="1"/>
      <c r="PCH31" s="1"/>
      <c r="PCI31" s="1"/>
      <c r="PCJ31" s="1"/>
      <c r="PCK31" s="1"/>
      <c r="PCL31" s="1"/>
      <c r="PCM31" s="1"/>
      <c r="PCN31" s="1"/>
      <c r="PCO31" s="1"/>
      <c r="PCP31" s="1"/>
      <c r="PCQ31" s="1"/>
      <c r="PCR31" s="1"/>
      <c r="PCS31" s="1"/>
      <c r="PCT31" s="1"/>
      <c r="PCU31" s="1"/>
      <c r="PCV31" s="1"/>
      <c r="PCW31" s="1"/>
      <c r="PCX31" s="1"/>
      <c r="PCY31" s="1"/>
      <c r="PCZ31" s="1"/>
      <c r="PDA31" s="1"/>
      <c r="PDB31" s="1"/>
      <c r="PDC31" s="1"/>
      <c r="PDD31" s="1"/>
      <c r="PDE31" s="1"/>
      <c r="PDF31" s="1"/>
      <c r="PDG31" s="1"/>
      <c r="PDH31" s="1"/>
      <c r="PDI31" s="1"/>
      <c r="PDJ31" s="1"/>
      <c r="PDK31" s="1"/>
      <c r="PDL31" s="1"/>
      <c r="PDM31" s="1"/>
      <c r="PDN31" s="1"/>
      <c r="PDO31" s="1"/>
      <c r="PDP31" s="1"/>
      <c r="PDQ31" s="1"/>
      <c r="PDR31" s="1"/>
      <c r="PDS31" s="1"/>
      <c r="PDT31" s="1"/>
      <c r="PDU31" s="1"/>
      <c r="PDV31" s="1"/>
      <c r="PDW31" s="1"/>
      <c r="PDX31" s="1"/>
      <c r="PDY31" s="1"/>
      <c r="PDZ31" s="1"/>
      <c r="PEA31" s="1"/>
      <c r="PEB31" s="1"/>
      <c r="PEC31" s="1"/>
      <c r="PED31" s="1"/>
      <c r="PEE31" s="1"/>
      <c r="PEF31" s="1"/>
      <c r="PEG31" s="1"/>
      <c r="PEH31" s="1"/>
      <c r="PEI31" s="1"/>
      <c r="PEJ31" s="1"/>
      <c r="PEK31" s="1"/>
      <c r="PEL31" s="1"/>
      <c r="PEM31" s="1"/>
      <c r="PEN31" s="1"/>
      <c r="PEO31" s="1"/>
      <c r="PEP31" s="1"/>
      <c r="PEQ31" s="1"/>
      <c r="PER31" s="1"/>
      <c r="PES31" s="1"/>
      <c r="PET31" s="1"/>
      <c r="PEU31" s="1"/>
      <c r="PEV31" s="1"/>
      <c r="PEW31" s="1"/>
      <c r="PEX31" s="1"/>
      <c r="PEY31" s="1"/>
      <c r="PEZ31" s="1"/>
      <c r="PFA31" s="1"/>
      <c r="PFB31" s="1"/>
      <c r="PFC31" s="1"/>
      <c r="PFD31" s="1"/>
      <c r="PFE31" s="1"/>
      <c r="PFF31" s="1"/>
      <c r="PFG31" s="1"/>
      <c r="PFH31" s="1"/>
      <c r="PFI31" s="1"/>
      <c r="PFJ31" s="1"/>
      <c r="PFK31" s="1"/>
      <c r="PFL31" s="1"/>
      <c r="PFM31" s="1"/>
      <c r="PFN31" s="1"/>
      <c r="PFO31" s="1"/>
      <c r="PFP31" s="1"/>
      <c r="PFQ31" s="1"/>
      <c r="PFR31" s="1"/>
      <c r="PFS31" s="1"/>
      <c r="PFT31" s="1"/>
      <c r="PFU31" s="1"/>
      <c r="PFV31" s="1"/>
      <c r="PFW31" s="1"/>
      <c r="PFX31" s="1"/>
      <c r="PFY31" s="1"/>
      <c r="PFZ31" s="1"/>
      <c r="PGA31" s="1"/>
      <c r="PGB31" s="1"/>
      <c r="PGC31" s="1"/>
      <c r="PGD31" s="1"/>
      <c r="PGE31" s="1"/>
      <c r="PGF31" s="1"/>
      <c r="PGG31" s="1"/>
      <c r="PGH31" s="1"/>
      <c r="PGI31" s="1"/>
      <c r="PGJ31" s="1"/>
      <c r="PGK31" s="1"/>
      <c r="PGL31" s="1"/>
      <c r="PGM31" s="1"/>
      <c r="PGN31" s="1"/>
      <c r="PGO31" s="1"/>
      <c r="PGP31" s="1"/>
      <c r="PGQ31" s="1"/>
      <c r="PGR31" s="1"/>
      <c r="PGS31" s="1"/>
      <c r="PGT31" s="1"/>
      <c r="PGU31" s="1"/>
      <c r="PGV31" s="1"/>
      <c r="PGW31" s="1"/>
      <c r="PGX31" s="1"/>
      <c r="PGY31" s="1"/>
      <c r="PGZ31" s="1"/>
      <c r="PHA31" s="1"/>
      <c r="PHB31" s="1"/>
      <c r="PHC31" s="1"/>
      <c r="PHD31" s="1"/>
      <c r="PHE31" s="1"/>
      <c r="PHF31" s="1"/>
      <c r="PHG31" s="1"/>
      <c r="PHH31" s="1"/>
      <c r="PHI31" s="1"/>
      <c r="PHJ31" s="1"/>
      <c r="PHK31" s="1"/>
      <c r="PHL31" s="1"/>
      <c r="PHM31" s="1"/>
      <c r="PHN31" s="1"/>
      <c r="PHO31" s="1"/>
      <c r="PHP31" s="1"/>
      <c r="PHQ31" s="1"/>
      <c r="PHR31" s="1"/>
      <c r="PHS31" s="1"/>
      <c r="PHT31" s="1"/>
      <c r="PHU31" s="1"/>
      <c r="PHV31" s="1"/>
      <c r="PHW31" s="1"/>
      <c r="PHX31" s="1"/>
      <c r="PHY31" s="1"/>
      <c r="PHZ31" s="1"/>
      <c r="PIA31" s="1"/>
      <c r="PIB31" s="1"/>
      <c r="PIC31" s="1"/>
      <c r="PID31" s="1"/>
      <c r="PIE31" s="1"/>
      <c r="PIF31" s="1"/>
      <c r="PIG31" s="1"/>
      <c r="PIH31" s="1"/>
      <c r="PII31" s="1"/>
      <c r="PIJ31" s="1"/>
      <c r="PIK31" s="1"/>
      <c r="PIL31" s="1"/>
      <c r="PIM31" s="1"/>
      <c r="PIN31" s="1"/>
      <c r="PIO31" s="1"/>
      <c r="PIP31" s="1"/>
      <c r="PIQ31" s="1"/>
      <c r="PIR31" s="1"/>
      <c r="PIS31" s="1"/>
      <c r="PIT31" s="1"/>
      <c r="PIU31" s="1"/>
      <c r="PIV31" s="1"/>
      <c r="PIW31" s="1"/>
      <c r="PIX31" s="1"/>
      <c r="PIY31" s="1"/>
      <c r="PIZ31" s="1"/>
      <c r="PJA31" s="1"/>
      <c r="PJB31" s="1"/>
      <c r="PJC31" s="1"/>
      <c r="PJD31" s="1"/>
      <c r="PJE31" s="1"/>
      <c r="PJF31" s="1"/>
      <c r="PJG31" s="1"/>
      <c r="PJH31" s="1"/>
      <c r="PJI31" s="1"/>
      <c r="PJJ31" s="1"/>
      <c r="PJK31" s="1"/>
      <c r="PJL31" s="1"/>
      <c r="PJM31" s="1"/>
      <c r="PJN31" s="1"/>
      <c r="PJO31" s="1"/>
      <c r="PJP31" s="1"/>
      <c r="PJQ31" s="1"/>
      <c r="PJR31" s="1"/>
      <c r="PJS31" s="1"/>
      <c r="PJT31" s="1"/>
      <c r="PJU31" s="1"/>
      <c r="PJV31" s="1"/>
      <c r="PJW31" s="1"/>
      <c r="PJX31" s="1"/>
      <c r="PJY31" s="1"/>
      <c r="PJZ31" s="1"/>
      <c r="PKA31" s="1"/>
      <c r="PKB31" s="1"/>
      <c r="PKC31" s="1"/>
      <c r="PKD31" s="1"/>
      <c r="PKE31" s="1"/>
      <c r="PKF31" s="1"/>
      <c r="PKG31" s="1"/>
      <c r="PKH31" s="1"/>
      <c r="PKI31" s="1"/>
      <c r="PKJ31" s="1"/>
      <c r="PKK31" s="1"/>
      <c r="PKL31" s="1"/>
      <c r="PKM31" s="1"/>
      <c r="PKN31" s="1"/>
      <c r="PKO31" s="1"/>
      <c r="PKP31" s="1"/>
      <c r="PKQ31" s="1"/>
      <c r="PKR31" s="1"/>
      <c r="PKS31" s="1"/>
      <c r="PKT31" s="1"/>
      <c r="PKU31" s="1"/>
      <c r="PKV31" s="1"/>
      <c r="PKW31" s="1"/>
      <c r="PKX31" s="1"/>
      <c r="PKY31" s="1"/>
      <c r="PKZ31" s="1"/>
      <c r="PLA31" s="1"/>
      <c r="PLB31" s="1"/>
      <c r="PLC31" s="1"/>
      <c r="PLD31" s="1"/>
      <c r="PLE31" s="1"/>
      <c r="PLF31" s="1"/>
      <c r="PLG31" s="1"/>
      <c r="PLH31" s="1"/>
      <c r="PLI31" s="1"/>
      <c r="PLJ31" s="1"/>
      <c r="PLK31" s="1"/>
      <c r="PLL31" s="1"/>
      <c r="PLM31" s="1"/>
      <c r="PLN31" s="1"/>
      <c r="PLO31" s="1"/>
      <c r="PLP31" s="1"/>
      <c r="PLQ31" s="1"/>
      <c r="PLR31" s="1"/>
      <c r="PLS31" s="1"/>
      <c r="PLT31" s="1"/>
      <c r="PLU31" s="1"/>
      <c r="PLV31" s="1"/>
      <c r="PLW31" s="1"/>
      <c r="PLX31" s="1"/>
      <c r="PLY31" s="1"/>
      <c r="PLZ31" s="1"/>
      <c r="PMA31" s="1"/>
      <c r="PMB31" s="1"/>
      <c r="PMC31" s="1"/>
      <c r="PMD31" s="1"/>
      <c r="PME31" s="1"/>
      <c r="PMF31" s="1"/>
      <c r="PMG31" s="1"/>
      <c r="PMH31" s="1"/>
      <c r="PMI31" s="1"/>
      <c r="PMJ31" s="1"/>
      <c r="PMK31" s="1"/>
      <c r="PML31" s="1"/>
      <c r="PMM31" s="1"/>
      <c r="PMN31" s="1"/>
      <c r="PMO31" s="1"/>
      <c r="PMP31" s="1"/>
      <c r="PMQ31" s="1"/>
      <c r="PMR31" s="1"/>
      <c r="PMS31" s="1"/>
      <c r="PMT31" s="1"/>
      <c r="PMU31" s="1"/>
      <c r="PMV31" s="1"/>
      <c r="PMW31" s="1"/>
      <c r="PMX31" s="1"/>
      <c r="PMY31" s="1"/>
      <c r="PMZ31" s="1"/>
      <c r="PNA31" s="1"/>
      <c r="PNB31" s="1"/>
      <c r="PNC31" s="1"/>
      <c r="PND31" s="1"/>
      <c r="PNE31" s="1"/>
      <c r="PNF31" s="1"/>
      <c r="PNG31" s="1"/>
      <c r="PNH31" s="1"/>
      <c r="PNI31" s="1"/>
      <c r="PNJ31" s="1"/>
      <c r="PNK31" s="1"/>
      <c r="PNL31" s="1"/>
      <c r="PNM31" s="1"/>
      <c r="PNN31" s="1"/>
      <c r="PNO31" s="1"/>
      <c r="PNP31" s="1"/>
      <c r="PNQ31" s="1"/>
      <c r="PNR31" s="1"/>
      <c r="PNS31" s="1"/>
      <c r="PNT31" s="1"/>
      <c r="PNU31" s="1"/>
      <c r="PNV31" s="1"/>
      <c r="PNW31" s="1"/>
      <c r="PNX31" s="1"/>
      <c r="PNY31" s="1"/>
      <c r="PNZ31" s="1"/>
      <c r="POA31" s="1"/>
      <c r="POB31" s="1"/>
      <c r="POC31" s="1"/>
      <c r="POD31" s="1"/>
      <c r="POE31" s="1"/>
      <c r="POF31" s="1"/>
      <c r="POG31" s="1"/>
      <c r="POH31" s="1"/>
      <c r="POI31" s="1"/>
      <c r="POJ31" s="1"/>
      <c r="POK31" s="1"/>
      <c r="POL31" s="1"/>
      <c r="POM31" s="1"/>
      <c r="PON31" s="1"/>
      <c r="POO31" s="1"/>
      <c r="POP31" s="1"/>
      <c r="POQ31" s="1"/>
      <c r="POR31" s="1"/>
      <c r="POS31" s="1"/>
      <c r="POT31" s="1"/>
      <c r="POU31" s="1"/>
      <c r="POV31" s="1"/>
      <c r="POW31" s="1"/>
      <c r="POX31" s="1"/>
      <c r="POY31" s="1"/>
      <c r="POZ31" s="1"/>
      <c r="PPA31" s="1"/>
      <c r="PPB31" s="1"/>
      <c r="PPC31" s="1"/>
      <c r="PPD31" s="1"/>
      <c r="PPE31" s="1"/>
      <c r="PPF31" s="1"/>
      <c r="PPG31" s="1"/>
      <c r="PPH31" s="1"/>
      <c r="PPI31" s="1"/>
      <c r="PPJ31" s="1"/>
      <c r="PPK31" s="1"/>
      <c r="PPL31" s="1"/>
      <c r="PPM31" s="1"/>
      <c r="PPN31" s="1"/>
      <c r="PPO31" s="1"/>
      <c r="PPP31" s="1"/>
      <c r="PPQ31" s="1"/>
      <c r="PPR31" s="1"/>
      <c r="PPS31" s="1"/>
      <c r="PPT31" s="1"/>
      <c r="PPU31" s="1"/>
      <c r="PPV31" s="1"/>
      <c r="PPW31" s="1"/>
      <c r="PPX31" s="1"/>
      <c r="PPY31" s="1"/>
      <c r="PPZ31" s="1"/>
      <c r="PQA31" s="1"/>
      <c r="PQB31" s="1"/>
      <c r="PQC31" s="1"/>
      <c r="PQD31" s="1"/>
      <c r="PQE31" s="1"/>
      <c r="PQF31" s="1"/>
      <c r="PQG31" s="1"/>
      <c r="PQH31" s="1"/>
      <c r="PQI31" s="1"/>
      <c r="PQJ31" s="1"/>
      <c r="PQK31" s="1"/>
      <c r="PQL31" s="1"/>
      <c r="PQM31" s="1"/>
      <c r="PQN31" s="1"/>
      <c r="PQO31" s="1"/>
      <c r="PQP31" s="1"/>
      <c r="PQQ31" s="1"/>
      <c r="PQR31" s="1"/>
      <c r="PQS31" s="1"/>
      <c r="PQT31" s="1"/>
      <c r="PQU31" s="1"/>
      <c r="PQV31" s="1"/>
      <c r="PQW31" s="1"/>
      <c r="PQX31" s="1"/>
      <c r="PQY31" s="1"/>
      <c r="PQZ31" s="1"/>
      <c r="PRA31" s="1"/>
      <c r="PRB31" s="1"/>
      <c r="PRC31" s="1"/>
      <c r="PRD31" s="1"/>
      <c r="PRE31" s="1"/>
      <c r="PRF31" s="1"/>
      <c r="PRG31" s="1"/>
      <c r="PRH31" s="1"/>
      <c r="PRI31" s="1"/>
      <c r="PRJ31" s="1"/>
      <c r="PRK31" s="1"/>
      <c r="PRL31" s="1"/>
      <c r="PRM31" s="1"/>
      <c r="PRN31" s="1"/>
      <c r="PRO31" s="1"/>
      <c r="PRP31" s="1"/>
      <c r="PRQ31" s="1"/>
      <c r="PRR31" s="1"/>
      <c r="PRS31" s="1"/>
      <c r="PRT31" s="1"/>
      <c r="PRU31" s="1"/>
      <c r="PRV31" s="1"/>
      <c r="PRW31" s="1"/>
      <c r="PRX31" s="1"/>
      <c r="PRY31" s="1"/>
      <c r="PRZ31" s="1"/>
      <c r="PSA31" s="1"/>
      <c r="PSB31" s="1"/>
      <c r="PSC31" s="1"/>
      <c r="PSD31" s="1"/>
      <c r="PSE31" s="1"/>
      <c r="PSF31" s="1"/>
      <c r="PSG31" s="1"/>
      <c r="PSH31" s="1"/>
      <c r="PSI31" s="1"/>
      <c r="PSJ31" s="1"/>
      <c r="PSK31" s="1"/>
      <c r="PSL31" s="1"/>
      <c r="PSM31" s="1"/>
      <c r="PSN31" s="1"/>
      <c r="PSO31" s="1"/>
      <c r="PSP31" s="1"/>
      <c r="PSQ31" s="1"/>
      <c r="PSR31" s="1"/>
      <c r="PSS31" s="1"/>
      <c r="PST31" s="1"/>
      <c r="PSU31" s="1"/>
      <c r="PSV31" s="1"/>
      <c r="PSW31" s="1"/>
      <c r="PSX31" s="1"/>
      <c r="PSY31" s="1"/>
      <c r="PSZ31" s="1"/>
      <c r="PTA31" s="1"/>
      <c r="PTB31" s="1"/>
      <c r="PTC31" s="1"/>
      <c r="PTD31" s="1"/>
      <c r="PTE31" s="1"/>
      <c r="PTF31" s="1"/>
      <c r="PTG31" s="1"/>
      <c r="PTH31" s="1"/>
      <c r="PTI31" s="1"/>
      <c r="PTJ31" s="1"/>
      <c r="PTK31" s="1"/>
      <c r="PTL31" s="1"/>
      <c r="PTM31" s="1"/>
      <c r="PTN31" s="1"/>
      <c r="PTO31" s="1"/>
      <c r="PTP31" s="1"/>
      <c r="PTQ31" s="1"/>
      <c r="PTR31" s="1"/>
      <c r="PTS31" s="1"/>
      <c r="PTT31" s="1"/>
      <c r="PTU31" s="1"/>
      <c r="PTV31" s="1"/>
      <c r="PTW31" s="1"/>
      <c r="PTX31" s="1"/>
      <c r="PTY31" s="1"/>
      <c r="PTZ31" s="1"/>
      <c r="PUA31" s="1"/>
      <c r="PUB31" s="1"/>
      <c r="PUC31" s="1"/>
      <c r="PUD31" s="1"/>
      <c r="PUE31" s="1"/>
      <c r="PUF31" s="1"/>
      <c r="PUG31" s="1"/>
      <c r="PUH31" s="1"/>
      <c r="PUI31" s="1"/>
      <c r="PUJ31" s="1"/>
      <c r="PUK31" s="1"/>
      <c r="PUL31" s="1"/>
      <c r="PUM31" s="1"/>
      <c r="PUN31" s="1"/>
      <c r="PUO31" s="1"/>
      <c r="PUP31" s="1"/>
      <c r="PUQ31" s="1"/>
      <c r="PUR31" s="1"/>
      <c r="PUS31" s="1"/>
      <c r="PUT31" s="1"/>
      <c r="PUU31" s="1"/>
      <c r="PUV31" s="1"/>
      <c r="PUW31" s="1"/>
      <c r="PUX31" s="1"/>
      <c r="PUY31" s="1"/>
      <c r="PUZ31" s="1"/>
      <c r="PVA31" s="1"/>
      <c r="PVB31" s="1"/>
      <c r="PVC31" s="1"/>
      <c r="PVD31" s="1"/>
      <c r="PVE31" s="1"/>
      <c r="PVF31" s="1"/>
      <c r="PVG31" s="1"/>
      <c r="PVH31" s="1"/>
      <c r="PVI31" s="1"/>
      <c r="PVJ31" s="1"/>
      <c r="PVK31" s="1"/>
      <c r="PVL31" s="1"/>
      <c r="PVM31" s="1"/>
      <c r="PVN31" s="1"/>
      <c r="PVO31" s="1"/>
      <c r="PVP31" s="1"/>
      <c r="PVQ31" s="1"/>
      <c r="PVR31" s="1"/>
      <c r="PVS31" s="1"/>
      <c r="PVT31" s="1"/>
      <c r="PVU31" s="1"/>
      <c r="PVV31" s="1"/>
      <c r="PVW31" s="1"/>
      <c r="PVX31" s="1"/>
      <c r="PVY31" s="1"/>
      <c r="PVZ31" s="1"/>
      <c r="PWA31" s="1"/>
      <c r="PWB31" s="1"/>
      <c r="PWC31" s="1"/>
      <c r="PWD31" s="1"/>
      <c r="PWE31" s="1"/>
      <c r="PWF31" s="1"/>
      <c r="PWG31" s="1"/>
      <c r="PWH31" s="1"/>
      <c r="PWI31" s="1"/>
      <c r="PWJ31" s="1"/>
      <c r="PWK31" s="1"/>
      <c r="PWL31" s="1"/>
      <c r="PWM31" s="1"/>
      <c r="PWN31" s="1"/>
      <c r="PWO31" s="1"/>
      <c r="PWP31" s="1"/>
      <c r="PWQ31" s="1"/>
      <c r="PWR31" s="1"/>
      <c r="PWS31" s="1"/>
      <c r="PWT31" s="1"/>
      <c r="PWU31" s="1"/>
      <c r="PWV31" s="1"/>
      <c r="PWW31" s="1"/>
      <c r="PWX31" s="1"/>
      <c r="PWY31" s="1"/>
      <c r="PWZ31" s="1"/>
      <c r="PXA31" s="1"/>
      <c r="PXB31" s="1"/>
      <c r="PXC31" s="1"/>
      <c r="PXD31" s="1"/>
      <c r="PXE31" s="1"/>
      <c r="PXF31" s="1"/>
      <c r="PXG31" s="1"/>
      <c r="PXH31" s="1"/>
      <c r="PXI31" s="1"/>
      <c r="PXJ31" s="1"/>
      <c r="PXK31" s="1"/>
      <c r="PXL31" s="1"/>
      <c r="PXM31" s="1"/>
      <c r="PXN31" s="1"/>
      <c r="PXO31" s="1"/>
      <c r="PXP31" s="1"/>
      <c r="PXQ31" s="1"/>
      <c r="PXR31" s="1"/>
      <c r="PXS31" s="1"/>
      <c r="PXT31" s="1"/>
      <c r="PXU31" s="1"/>
      <c r="PXV31" s="1"/>
      <c r="PXW31" s="1"/>
      <c r="PXX31" s="1"/>
      <c r="PXY31" s="1"/>
      <c r="PXZ31" s="1"/>
      <c r="PYA31" s="1"/>
      <c r="PYB31" s="1"/>
      <c r="PYC31" s="1"/>
      <c r="PYD31" s="1"/>
      <c r="PYE31" s="1"/>
      <c r="PYF31" s="1"/>
      <c r="PYG31" s="1"/>
      <c r="PYH31" s="1"/>
      <c r="PYI31" s="1"/>
      <c r="PYJ31" s="1"/>
      <c r="PYK31" s="1"/>
      <c r="PYL31" s="1"/>
      <c r="PYM31" s="1"/>
      <c r="PYN31" s="1"/>
      <c r="PYO31" s="1"/>
      <c r="PYP31" s="1"/>
      <c r="PYQ31" s="1"/>
      <c r="PYR31" s="1"/>
      <c r="PYS31" s="1"/>
      <c r="PYT31" s="1"/>
      <c r="PYU31" s="1"/>
      <c r="PYV31" s="1"/>
      <c r="PYW31" s="1"/>
      <c r="PYX31" s="1"/>
      <c r="PYY31" s="1"/>
      <c r="PYZ31" s="1"/>
      <c r="PZA31" s="1"/>
      <c r="PZB31" s="1"/>
      <c r="PZC31" s="1"/>
      <c r="PZD31" s="1"/>
      <c r="PZE31" s="1"/>
      <c r="PZF31" s="1"/>
      <c r="PZG31" s="1"/>
      <c r="PZH31" s="1"/>
      <c r="PZI31" s="1"/>
      <c r="PZJ31" s="1"/>
      <c r="PZK31" s="1"/>
      <c r="PZL31" s="1"/>
      <c r="PZM31" s="1"/>
      <c r="PZN31" s="1"/>
      <c r="PZO31" s="1"/>
      <c r="PZP31" s="1"/>
      <c r="PZQ31" s="1"/>
      <c r="PZR31" s="1"/>
      <c r="PZS31" s="1"/>
      <c r="PZT31" s="1"/>
      <c r="PZU31" s="1"/>
      <c r="PZV31" s="1"/>
      <c r="PZW31" s="1"/>
      <c r="PZX31" s="1"/>
      <c r="PZY31" s="1"/>
      <c r="PZZ31" s="1"/>
      <c r="QAA31" s="1"/>
      <c r="QAB31" s="1"/>
      <c r="QAC31" s="1"/>
      <c r="QAD31" s="1"/>
      <c r="QAE31" s="1"/>
      <c r="QAF31" s="1"/>
      <c r="QAG31" s="1"/>
      <c r="QAH31" s="1"/>
      <c r="QAI31" s="1"/>
      <c r="QAJ31" s="1"/>
      <c r="QAK31" s="1"/>
      <c r="QAL31" s="1"/>
      <c r="QAM31" s="1"/>
      <c r="QAN31" s="1"/>
      <c r="QAO31" s="1"/>
      <c r="QAP31" s="1"/>
      <c r="QAQ31" s="1"/>
      <c r="QAR31" s="1"/>
      <c r="QAS31" s="1"/>
      <c r="QAT31" s="1"/>
      <c r="QAU31" s="1"/>
      <c r="QAV31" s="1"/>
      <c r="QAW31" s="1"/>
      <c r="QAX31" s="1"/>
      <c r="QAY31" s="1"/>
      <c r="QAZ31" s="1"/>
      <c r="QBA31" s="1"/>
      <c r="QBB31" s="1"/>
      <c r="QBC31" s="1"/>
      <c r="QBD31" s="1"/>
      <c r="QBE31" s="1"/>
      <c r="QBF31" s="1"/>
      <c r="QBG31" s="1"/>
      <c r="QBH31" s="1"/>
      <c r="QBI31" s="1"/>
      <c r="QBJ31" s="1"/>
      <c r="QBK31" s="1"/>
      <c r="QBL31" s="1"/>
      <c r="QBM31" s="1"/>
      <c r="QBN31" s="1"/>
      <c r="QBO31" s="1"/>
      <c r="QBP31" s="1"/>
      <c r="QBQ31" s="1"/>
      <c r="QBR31" s="1"/>
      <c r="QBS31" s="1"/>
      <c r="QBT31" s="1"/>
      <c r="QBU31" s="1"/>
      <c r="QBV31" s="1"/>
      <c r="QBW31" s="1"/>
      <c r="QBX31" s="1"/>
      <c r="QBY31" s="1"/>
      <c r="QBZ31" s="1"/>
      <c r="QCA31" s="1"/>
      <c r="QCB31" s="1"/>
      <c r="QCC31" s="1"/>
      <c r="QCD31" s="1"/>
      <c r="QCE31" s="1"/>
      <c r="QCF31" s="1"/>
      <c r="QCG31" s="1"/>
      <c r="QCH31" s="1"/>
      <c r="QCI31" s="1"/>
      <c r="QCJ31" s="1"/>
      <c r="QCK31" s="1"/>
      <c r="QCL31" s="1"/>
      <c r="QCM31" s="1"/>
      <c r="QCN31" s="1"/>
      <c r="QCO31" s="1"/>
      <c r="QCP31" s="1"/>
      <c r="QCQ31" s="1"/>
      <c r="QCR31" s="1"/>
      <c r="QCS31" s="1"/>
      <c r="QCT31" s="1"/>
      <c r="QCU31" s="1"/>
      <c r="QCV31" s="1"/>
      <c r="QCW31" s="1"/>
      <c r="QCX31" s="1"/>
      <c r="QCY31" s="1"/>
      <c r="QCZ31" s="1"/>
      <c r="QDA31" s="1"/>
      <c r="QDB31" s="1"/>
      <c r="QDC31" s="1"/>
      <c r="QDD31" s="1"/>
      <c r="QDE31" s="1"/>
      <c r="QDF31" s="1"/>
      <c r="QDG31" s="1"/>
      <c r="QDH31" s="1"/>
      <c r="QDI31" s="1"/>
      <c r="QDJ31" s="1"/>
      <c r="QDK31" s="1"/>
      <c r="QDL31" s="1"/>
      <c r="QDM31" s="1"/>
      <c r="QDN31" s="1"/>
      <c r="QDO31" s="1"/>
      <c r="QDP31" s="1"/>
      <c r="QDQ31" s="1"/>
      <c r="QDR31" s="1"/>
      <c r="QDS31" s="1"/>
      <c r="QDT31" s="1"/>
      <c r="QDU31" s="1"/>
      <c r="QDV31" s="1"/>
      <c r="QDW31" s="1"/>
      <c r="QDX31" s="1"/>
      <c r="QDY31" s="1"/>
      <c r="QDZ31" s="1"/>
      <c r="QEA31" s="1"/>
      <c r="QEB31" s="1"/>
      <c r="QEC31" s="1"/>
      <c r="QED31" s="1"/>
      <c r="QEE31" s="1"/>
      <c r="QEF31" s="1"/>
      <c r="QEG31" s="1"/>
      <c r="QEH31" s="1"/>
      <c r="QEI31" s="1"/>
      <c r="QEJ31" s="1"/>
      <c r="QEK31" s="1"/>
      <c r="QEL31" s="1"/>
      <c r="QEM31" s="1"/>
      <c r="QEN31" s="1"/>
      <c r="QEO31" s="1"/>
      <c r="QEP31" s="1"/>
      <c r="QEQ31" s="1"/>
      <c r="QER31" s="1"/>
      <c r="QES31" s="1"/>
      <c r="QET31" s="1"/>
      <c r="QEU31" s="1"/>
      <c r="QEV31" s="1"/>
      <c r="QEW31" s="1"/>
      <c r="QEX31" s="1"/>
      <c r="QEY31" s="1"/>
      <c r="QEZ31" s="1"/>
      <c r="QFA31" s="1"/>
      <c r="QFB31" s="1"/>
      <c r="QFC31" s="1"/>
      <c r="QFD31" s="1"/>
      <c r="QFE31" s="1"/>
      <c r="QFF31" s="1"/>
      <c r="QFG31" s="1"/>
      <c r="QFH31" s="1"/>
      <c r="QFI31" s="1"/>
      <c r="QFJ31" s="1"/>
      <c r="QFK31" s="1"/>
      <c r="QFL31" s="1"/>
      <c r="QFM31" s="1"/>
      <c r="QFN31" s="1"/>
      <c r="QFO31" s="1"/>
      <c r="QFP31" s="1"/>
      <c r="QFQ31" s="1"/>
      <c r="QFR31" s="1"/>
      <c r="QFS31" s="1"/>
      <c r="QFT31" s="1"/>
      <c r="QFU31" s="1"/>
      <c r="QFV31" s="1"/>
      <c r="QFW31" s="1"/>
      <c r="QFX31" s="1"/>
      <c r="QFY31" s="1"/>
      <c r="QFZ31" s="1"/>
      <c r="QGA31" s="1"/>
      <c r="QGB31" s="1"/>
      <c r="QGC31" s="1"/>
      <c r="QGD31" s="1"/>
      <c r="QGE31" s="1"/>
      <c r="QGF31" s="1"/>
      <c r="QGG31" s="1"/>
      <c r="QGH31" s="1"/>
      <c r="QGI31" s="1"/>
      <c r="QGJ31" s="1"/>
      <c r="QGK31" s="1"/>
      <c r="QGL31" s="1"/>
      <c r="QGM31" s="1"/>
      <c r="QGN31" s="1"/>
      <c r="QGO31" s="1"/>
      <c r="QGP31" s="1"/>
      <c r="QGQ31" s="1"/>
      <c r="QGR31" s="1"/>
      <c r="QGS31" s="1"/>
      <c r="QGT31" s="1"/>
      <c r="QGU31" s="1"/>
      <c r="QGV31" s="1"/>
      <c r="QGW31" s="1"/>
      <c r="QGX31" s="1"/>
      <c r="QGY31" s="1"/>
      <c r="QGZ31" s="1"/>
      <c r="QHA31" s="1"/>
      <c r="QHB31" s="1"/>
      <c r="QHC31" s="1"/>
      <c r="QHD31" s="1"/>
      <c r="QHE31" s="1"/>
      <c r="QHF31" s="1"/>
      <c r="QHG31" s="1"/>
      <c r="QHH31" s="1"/>
      <c r="QHI31" s="1"/>
      <c r="QHJ31" s="1"/>
      <c r="QHK31" s="1"/>
      <c r="QHL31" s="1"/>
      <c r="QHM31" s="1"/>
      <c r="QHN31" s="1"/>
      <c r="QHO31" s="1"/>
      <c r="QHP31" s="1"/>
      <c r="QHQ31" s="1"/>
      <c r="QHR31" s="1"/>
      <c r="QHS31" s="1"/>
      <c r="QHT31" s="1"/>
      <c r="QHU31" s="1"/>
      <c r="QHV31" s="1"/>
      <c r="QHW31" s="1"/>
      <c r="QHX31" s="1"/>
      <c r="QHY31" s="1"/>
      <c r="QHZ31" s="1"/>
      <c r="QIA31" s="1"/>
      <c r="QIB31" s="1"/>
      <c r="QIC31" s="1"/>
      <c r="QID31" s="1"/>
      <c r="QIE31" s="1"/>
      <c r="QIF31" s="1"/>
      <c r="QIG31" s="1"/>
      <c r="QIH31" s="1"/>
      <c r="QII31" s="1"/>
      <c r="QIJ31" s="1"/>
      <c r="QIK31" s="1"/>
      <c r="QIL31" s="1"/>
      <c r="QIM31" s="1"/>
      <c r="QIN31" s="1"/>
      <c r="QIO31" s="1"/>
      <c r="QIP31" s="1"/>
      <c r="QIQ31" s="1"/>
      <c r="QIR31" s="1"/>
      <c r="QIS31" s="1"/>
      <c r="QIT31" s="1"/>
      <c r="QIU31" s="1"/>
      <c r="QIV31" s="1"/>
      <c r="QIW31" s="1"/>
      <c r="QIX31" s="1"/>
      <c r="QIY31" s="1"/>
      <c r="QIZ31" s="1"/>
      <c r="QJA31" s="1"/>
      <c r="QJB31" s="1"/>
      <c r="QJC31" s="1"/>
      <c r="QJD31" s="1"/>
      <c r="QJE31" s="1"/>
      <c r="QJF31" s="1"/>
      <c r="QJG31" s="1"/>
      <c r="QJH31" s="1"/>
      <c r="QJI31" s="1"/>
      <c r="QJJ31" s="1"/>
      <c r="QJK31" s="1"/>
      <c r="QJL31" s="1"/>
      <c r="QJM31" s="1"/>
      <c r="QJN31" s="1"/>
      <c r="QJO31" s="1"/>
      <c r="QJP31" s="1"/>
      <c r="QJQ31" s="1"/>
      <c r="QJR31" s="1"/>
      <c r="QJS31" s="1"/>
      <c r="QJT31" s="1"/>
      <c r="QJU31" s="1"/>
      <c r="QJV31" s="1"/>
      <c r="QJW31" s="1"/>
      <c r="QJX31" s="1"/>
      <c r="QJY31" s="1"/>
      <c r="QJZ31" s="1"/>
      <c r="QKA31" s="1"/>
      <c r="QKB31" s="1"/>
      <c r="QKC31" s="1"/>
      <c r="QKD31" s="1"/>
      <c r="QKE31" s="1"/>
      <c r="QKF31" s="1"/>
      <c r="QKG31" s="1"/>
      <c r="QKH31" s="1"/>
      <c r="QKI31" s="1"/>
      <c r="QKJ31" s="1"/>
      <c r="QKK31" s="1"/>
      <c r="QKL31" s="1"/>
      <c r="QKM31" s="1"/>
      <c r="QKN31" s="1"/>
      <c r="QKO31" s="1"/>
      <c r="QKP31" s="1"/>
      <c r="QKQ31" s="1"/>
      <c r="QKR31" s="1"/>
      <c r="QKS31" s="1"/>
      <c r="QKT31" s="1"/>
      <c r="QKU31" s="1"/>
      <c r="QKV31" s="1"/>
      <c r="QKW31" s="1"/>
      <c r="QKX31" s="1"/>
      <c r="QKY31" s="1"/>
      <c r="QKZ31" s="1"/>
      <c r="QLA31" s="1"/>
      <c r="QLB31" s="1"/>
      <c r="QLC31" s="1"/>
      <c r="QLD31" s="1"/>
      <c r="QLE31" s="1"/>
      <c r="QLF31" s="1"/>
      <c r="QLG31" s="1"/>
      <c r="QLH31" s="1"/>
      <c r="QLI31" s="1"/>
      <c r="QLJ31" s="1"/>
      <c r="QLK31" s="1"/>
      <c r="QLL31" s="1"/>
      <c r="QLM31" s="1"/>
      <c r="QLN31" s="1"/>
      <c r="QLO31" s="1"/>
      <c r="QLP31" s="1"/>
      <c r="QLQ31" s="1"/>
      <c r="QLR31" s="1"/>
      <c r="QLS31" s="1"/>
      <c r="QLT31" s="1"/>
      <c r="QLU31" s="1"/>
      <c r="QLV31" s="1"/>
      <c r="QLW31" s="1"/>
      <c r="QLX31" s="1"/>
      <c r="QLY31" s="1"/>
      <c r="QLZ31" s="1"/>
      <c r="QMA31" s="1"/>
      <c r="QMB31" s="1"/>
      <c r="QMC31" s="1"/>
      <c r="QMD31" s="1"/>
      <c r="QME31" s="1"/>
      <c r="QMF31" s="1"/>
      <c r="QMG31" s="1"/>
      <c r="QMH31" s="1"/>
      <c r="QMI31" s="1"/>
      <c r="QMJ31" s="1"/>
      <c r="QMK31" s="1"/>
      <c r="QML31" s="1"/>
      <c r="QMM31" s="1"/>
      <c r="QMN31" s="1"/>
      <c r="QMO31" s="1"/>
      <c r="QMP31" s="1"/>
      <c r="QMQ31" s="1"/>
      <c r="QMR31" s="1"/>
      <c r="QMS31" s="1"/>
      <c r="QMT31" s="1"/>
      <c r="QMU31" s="1"/>
      <c r="QMV31" s="1"/>
      <c r="QMW31" s="1"/>
      <c r="QMX31" s="1"/>
      <c r="QMY31" s="1"/>
      <c r="QMZ31" s="1"/>
      <c r="QNA31" s="1"/>
      <c r="QNB31" s="1"/>
      <c r="QNC31" s="1"/>
      <c r="QND31" s="1"/>
      <c r="QNE31" s="1"/>
      <c r="QNF31" s="1"/>
      <c r="QNG31" s="1"/>
      <c r="QNH31" s="1"/>
      <c r="QNI31" s="1"/>
      <c r="QNJ31" s="1"/>
      <c r="QNK31" s="1"/>
      <c r="QNL31" s="1"/>
      <c r="QNM31" s="1"/>
      <c r="QNN31" s="1"/>
      <c r="QNO31" s="1"/>
      <c r="QNP31" s="1"/>
      <c r="QNQ31" s="1"/>
      <c r="QNR31" s="1"/>
      <c r="QNS31" s="1"/>
      <c r="QNT31" s="1"/>
      <c r="QNU31" s="1"/>
      <c r="QNV31" s="1"/>
      <c r="QNW31" s="1"/>
      <c r="QNX31" s="1"/>
      <c r="QNY31" s="1"/>
      <c r="QNZ31" s="1"/>
      <c r="QOA31" s="1"/>
      <c r="QOB31" s="1"/>
      <c r="QOC31" s="1"/>
      <c r="QOD31" s="1"/>
      <c r="QOE31" s="1"/>
      <c r="QOF31" s="1"/>
      <c r="QOG31" s="1"/>
      <c r="QOH31" s="1"/>
      <c r="QOI31" s="1"/>
      <c r="QOJ31" s="1"/>
      <c r="QOK31" s="1"/>
      <c r="QOL31" s="1"/>
      <c r="QOM31" s="1"/>
      <c r="QON31" s="1"/>
      <c r="QOO31" s="1"/>
      <c r="QOP31" s="1"/>
      <c r="QOQ31" s="1"/>
      <c r="QOR31" s="1"/>
      <c r="QOS31" s="1"/>
      <c r="QOT31" s="1"/>
      <c r="QOU31" s="1"/>
      <c r="QOV31" s="1"/>
      <c r="QOW31" s="1"/>
      <c r="QOX31" s="1"/>
      <c r="QOY31" s="1"/>
      <c r="QOZ31" s="1"/>
      <c r="QPA31" s="1"/>
      <c r="QPB31" s="1"/>
      <c r="QPC31" s="1"/>
      <c r="QPD31" s="1"/>
      <c r="QPE31" s="1"/>
      <c r="QPF31" s="1"/>
      <c r="QPG31" s="1"/>
      <c r="QPH31" s="1"/>
      <c r="QPI31" s="1"/>
      <c r="QPJ31" s="1"/>
      <c r="QPK31" s="1"/>
      <c r="QPL31" s="1"/>
      <c r="QPM31" s="1"/>
      <c r="QPN31" s="1"/>
      <c r="QPO31" s="1"/>
      <c r="QPP31" s="1"/>
      <c r="QPQ31" s="1"/>
      <c r="QPR31" s="1"/>
      <c r="QPS31" s="1"/>
      <c r="QPT31" s="1"/>
      <c r="QPU31" s="1"/>
      <c r="QPV31" s="1"/>
      <c r="QPW31" s="1"/>
      <c r="QPX31" s="1"/>
      <c r="QPY31" s="1"/>
      <c r="QPZ31" s="1"/>
      <c r="QQA31" s="1"/>
      <c r="QQB31" s="1"/>
      <c r="QQC31" s="1"/>
      <c r="QQD31" s="1"/>
      <c r="QQE31" s="1"/>
      <c r="QQF31" s="1"/>
      <c r="QQG31" s="1"/>
      <c r="QQH31" s="1"/>
      <c r="QQI31" s="1"/>
      <c r="QQJ31" s="1"/>
      <c r="QQK31" s="1"/>
      <c r="QQL31" s="1"/>
      <c r="QQM31" s="1"/>
      <c r="QQN31" s="1"/>
      <c r="QQO31" s="1"/>
      <c r="QQP31" s="1"/>
      <c r="QQQ31" s="1"/>
      <c r="QQR31" s="1"/>
      <c r="QQS31" s="1"/>
      <c r="QQT31" s="1"/>
      <c r="QQU31" s="1"/>
      <c r="QQV31" s="1"/>
      <c r="QQW31" s="1"/>
      <c r="QQX31" s="1"/>
      <c r="QQY31" s="1"/>
      <c r="QQZ31" s="1"/>
      <c r="QRA31" s="1"/>
      <c r="QRB31" s="1"/>
      <c r="QRC31" s="1"/>
      <c r="QRD31" s="1"/>
      <c r="QRE31" s="1"/>
      <c r="QRF31" s="1"/>
      <c r="QRG31" s="1"/>
      <c r="QRH31" s="1"/>
      <c r="QRI31" s="1"/>
      <c r="QRJ31" s="1"/>
      <c r="QRK31" s="1"/>
      <c r="QRL31" s="1"/>
      <c r="QRM31" s="1"/>
      <c r="QRN31" s="1"/>
      <c r="QRO31" s="1"/>
      <c r="QRP31" s="1"/>
      <c r="QRQ31" s="1"/>
      <c r="QRR31" s="1"/>
      <c r="QRS31" s="1"/>
      <c r="QRT31" s="1"/>
      <c r="QRU31" s="1"/>
      <c r="QRV31" s="1"/>
      <c r="QRW31" s="1"/>
      <c r="QRX31" s="1"/>
      <c r="QRY31" s="1"/>
      <c r="QRZ31" s="1"/>
      <c r="QSA31" s="1"/>
      <c r="QSB31" s="1"/>
      <c r="QSC31" s="1"/>
      <c r="QSD31" s="1"/>
      <c r="QSE31" s="1"/>
      <c r="QSF31" s="1"/>
      <c r="QSG31" s="1"/>
      <c r="QSH31" s="1"/>
      <c r="QSI31" s="1"/>
      <c r="QSJ31" s="1"/>
      <c r="QSK31" s="1"/>
      <c r="QSL31" s="1"/>
      <c r="QSM31" s="1"/>
      <c r="QSN31" s="1"/>
      <c r="QSO31" s="1"/>
      <c r="QSP31" s="1"/>
      <c r="QSQ31" s="1"/>
      <c r="QSR31" s="1"/>
      <c r="QSS31" s="1"/>
      <c r="QST31" s="1"/>
      <c r="QSU31" s="1"/>
      <c r="QSV31" s="1"/>
      <c r="QSW31" s="1"/>
      <c r="QSX31" s="1"/>
      <c r="QSY31" s="1"/>
      <c r="QSZ31" s="1"/>
      <c r="QTA31" s="1"/>
      <c r="QTB31" s="1"/>
      <c r="QTC31" s="1"/>
      <c r="QTD31" s="1"/>
      <c r="QTE31" s="1"/>
      <c r="QTF31" s="1"/>
      <c r="QTG31" s="1"/>
      <c r="QTH31" s="1"/>
      <c r="QTI31" s="1"/>
      <c r="QTJ31" s="1"/>
      <c r="QTK31" s="1"/>
      <c r="QTL31" s="1"/>
      <c r="QTM31" s="1"/>
      <c r="QTN31" s="1"/>
      <c r="QTO31" s="1"/>
      <c r="QTP31" s="1"/>
      <c r="QTQ31" s="1"/>
      <c r="QTR31" s="1"/>
      <c r="QTS31" s="1"/>
      <c r="QTT31" s="1"/>
      <c r="QTU31" s="1"/>
      <c r="QTV31" s="1"/>
      <c r="QTW31" s="1"/>
      <c r="QTX31" s="1"/>
      <c r="QTY31" s="1"/>
      <c r="QTZ31" s="1"/>
      <c r="QUA31" s="1"/>
      <c r="QUB31" s="1"/>
      <c r="QUC31" s="1"/>
      <c r="QUD31" s="1"/>
      <c r="QUE31" s="1"/>
      <c r="QUF31" s="1"/>
      <c r="QUG31" s="1"/>
      <c r="QUH31" s="1"/>
      <c r="QUI31" s="1"/>
      <c r="QUJ31" s="1"/>
      <c r="QUK31" s="1"/>
      <c r="QUL31" s="1"/>
      <c r="QUM31" s="1"/>
      <c r="QUN31" s="1"/>
      <c r="QUO31" s="1"/>
      <c r="QUP31" s="1"/>
      <c r="QUQ31" s="1"/>
      <c r="QUR31" s="1"/>
      <c r="QUS31" s="1"/>
      <c r="QUT31" s="1"/>
      <c r="QUU31" s="1"/>
      <c r="QUV31" s="1"/>
      <c r="QUW31" s="1"/>
      <c r="QUX31" s="1"/>
      <c r="QUY31" s="1"/>
      <c r="QUZ31" s="1"/>
      <c r="QVA31" s="1"/>
      <c r="QVB31" s="1"/>
      <c r="QVC31" s="1"/>
      <c r="QVD31" s="1"/>
      <c r="QVE31" s="1"/>
      <c r="QVF31" s="1"/>
      <c r="QVG31" s="1"/>
      <c r="QVH31" s="1"/>
      <c r="QVI31" s="1"/>
      <c r="QVJ31" s="1"/>
      <c r="QVK31" s="1"/>
      <c r="QVL31" s="1"/>
      <c r="QVM31" s="1"/>
      <c r="QVN31" s="1"/>
      <c r="QVO31" s="1"/>
      <c r="QVP31" s="1"/>
      <c r="QVQ31" s="1"/>
      <c r="QVR31" s="1"/>
      <c r="QVS31" s="1"/>
      <c r="QVT31" s="1"/>
      <c r="QVU31" s="1"/>
      <c r="QVV31" s="1"/>
      <c r="QVW31" s="1"/>
      <c r="QVX31" s="1"/>
      <c r="QVY31" s="1"/>
      <c r="QVZ31" s="1"/>
      <c r="QWA31" s="1"/>
      <c r="QWB31" s="1"/>
      <c r="QWC31" s="1"/>
      <c r="QWD31" s="1"/>
      <c r="QWE31" s="1"/>
      <c r="QWF31" s="1"/>
      <c r="QWG31" s="1"/>
      <c r="QWH31" s="1"/>
      <c r="QWI31" s="1"/>
      <c r="QWJ31" s="1"/>
      <c r="QWK31" s="1"/>
      <c r="QWL31" s="1"/>
      <c r="QWM31" s="1"/>
      <c r="QWN31" s="1"/>
      <c r="QWO31" s="1"/>
      <c r="QWP31" s="1"/>
      <c r="QWQ31" s="1"/>
      <c r="QWR31" s="1"/>
      <c r="QWS31" s="1"/>
      <c r="QWT31" s="1"/>
      <c r="QWU31" s="1"/>
      <c r="QWV31" s="1"/>
      <c r="QWW31" s="1"/>
      <c r="QWX31" s="1"/>
      <c r="QWY31" s="1"/>
      <c r="QWZ31" s="1"/>
      <c r="QXA31" s="1"/>
      <c r="QXB31" s="1"/>
      <c r="QXC31" s="1"/>
      <c r="QXD31" s="1"/>
      <c r="QXE31" s="1"/>
      <c r="QXF31" s="1"/>
      <c r="QXG31" s="1"/>
      <c r="QXH31" s="1"/>
      <c r="QXI31" s="1"/>
      <c r="QXJ31" s="1"/>
      <c r="QXK31" s="1"/>
      <c r="QXL31" s="1"/>
      <c r="QXM31" s="1"/>
      <c r="QXN31" s="1"/>
      <c r="QXO31" s="1"/>
      <c r="QXP31" s="1"/>
      <c r="QXQ31" s="1"/>
      <c r="QXR31" s="1"/>
      <c r="QXS31" s="1"/>
      <c r="QXT31" s="1"/>
      <c r="QXU31" s="1"/>
      <c r="QXV31" s="1"/>
      <c r="QXW31" s="1"/>
      <c r="QXX31" s="1"/>
      <c r="QXY31" s="1"/>
      <c r="QXZ31" s="1"/>
      <c r="QYA31" s="1"/>
      <c r="QYB31" s="1"/>
      <c r="QYC31" s="1"/>
      <c r="QYD31" s="1"/>
      <c r="QYE31" s="1"/>
      <c r="QYF31" s="1"/>
      <c r="QYG31" s="1"/>
      <c r="QYH31" s="1"/>
      <c r="QYI31" s="1"/>
      <c r="QYJ31" s="1"/>
      <c r="QYK31" s="1"/>
      <c r="QYL31" s="1"/>
      <c r="QYM31" s="1"/>
      <c r="QYN31" s="1"/>
      <c r="QYO31" s="1"/>
      <c r="QYP31" s="1"/>
      <c r="QYQ31" s="1"/>
      <c r="QYR31" s="1"/>
      <c r="QYS31" s="1"/>
      <c r="QYT31" s="1"/>
      <c r="QYU31" s="1"/>
      <c r="QYV31" s="1"/>
      <c r="QYW31" s="1"/>
      <c r="QYX31" s="1"/>
      <c r="QYY31" s="1"/>
      <c r="QYZ31" s="1"/>
      <c r="QZA31" s="1"/>
      <c r="QZB31" s="1"/>
      <c r="QZC31" s="1"/>
      <c r="QZD31" s="1"/>
      <c r="QZE31" s="1"/>
      <c r="QZF31" s="1"/>
      <c r="QZG31" s="1"/>
      <c r="QZH31" s="1"/>
      <c r="QZI31" s="1"/>
      <c r="QZJ31" s="1"/>
      <c r="QZK31" s="1"/>
      <c r="QZL31" s="1"/>
      <c r="QZM31" s="1"/>
      <c r="QZN31" s="1"/>
      <c r="QZO31" s="1"/>
      <c r="QZP31" s="1"/>
      <c r="QZQ31" s="1"/>
      <c r="QZR31" s="1"/>
      <c r="QZS31" s="1"/>
      <c r="QZT31" s="1"/>
      <c r="QZU31" s="1"/>
      <c r="QZV31" s="1"/>
      <c r="QZW31" s="1"/>
      <c r="QZX31" s="1"/>
      <c r="QZY31" s="1"/>
      <c r="QZZ31" s="1"/>
      <c r="RAA31" s="1"/>
      <c r="RAB31" s="1"/>
      <c r="RAC31" s="1"/>
      <c r="RAD31" s="1"/>
      <c r="RAE31" s="1"/>
      <c r="RAF31" s="1"/>
      <c r="RAG31" s="1"/>
      <c r="RAH31" s="1"/>
      <c r="RAI31" s="1"/>
      <c r="RAJ31" s="1"/>
      <c r="RAK31" s="1"/>
      <c r="RAL31" s="1"/>
      <c r="RAM31" s="1"/>
      <c r="RAN31" s="1"/>
      <c r="RAO31" s="1"/>
      <c r="RAP31" s="1"/>
      <c r="RAQ31" s="1"/>
      <c r="RAR31" s="1"/>
      <c r="RAS31" s="1"/>
      <c r="RAT31" s="1"/>
      <c r="RAU31" s="1"/>
      <c r="RAV31" s="1"/>
      <c r="RAW31" s="1"/>
      <c r="RAX31" s="1"/>
      <c r="RAY31" s="1"/>
      <c r="RAZ31" s="1"/>
      <c r="RBA31" s="1"/>
      <c r="RBB31" s="1"/>
      <c r="RBC31" s="1"/>
      <c r="RBD31" s="1"/>
      <c r="RBE31" s="1"/>
      <c r="RBF31" s="1"/>
      <c r="RBG31" s="1"/>
      <c r="RBH31" s="1"/>
      <c r="RBI31" s="1"/>
      <c r="RBJ31" s="1"/>
      <c r="RBK31" s="1"/>
      <c r="RBL31" s="1"/>
      <c r="RBM31" s="1"/>
      <c r="RBN31" s="1"/>
      <c r="RBO31" s="1"/>
      <c r="RBP31" s="1"/>
      <c r="RBQ31" s="1"/>
      <c r="RBR31" s="1"/>
      <c r="RBS31" s="1"/>
      <c r="RBT31" s="1"/>
      <c r="RBU31" s="1"/>
      <c r="RBV31" s="1"/>
      <c r="RBW31" s="1"/>
      <c r="RBX31" s="1"/>
      <c r="RBY31" s="1"/>
      <c r="RBZ31" s="1"/>
      <c r="RCA31" s="1"/>
      <c r="RCB31" s="1"/>
      <c r="RCC31" s="1"/>
      <c r="RCD31" s="1"/>
      <c r="RCE31" s="1"/>
      <c r="RCF31" s="1"/>
      <c r="RCG31" s="1"/>
      <c r="RCH31" s="1"/>
      <c r="RCI31" s="1"/>
      <c r="RCJ31" s="1"/>
      <c r="RCK31" s="1"/>
      <c r="RCL31" s="1"/>
      <c r="RCM31" s="1"/>
      <c r="RCN31" s="1"/>
      <c r="RCO31" s="1"/>
      <c r="RCP31" s="1"/>
      <c r="RCQ31" s="1"/>
      <c r="RCR31" s="1"/>
      <c r="RCS31" s="1"/>
      <c r="RCT31" s="1"/>
      <c r="RCU31" s="1"/>
      <c r="RCV31" s="1"/>
      <c r="RCW31" s="1"/>
      <c r="RCX31" s="1"/>
      <c r="RCY31" s="1"/>
      <c r="RCZ31" s="1"/>
      <c r="RDA31" s="1"/>
      <c r="RDB31" s="1"/>
      <c r="RDC31" s="1"/>
      <c r="RDD31" s="1"/>
      <c r="RDE31" s="1"/>
      <c r="RDF31" s="1"/>
      <c r="RDG31" s="1"/>
      <c r="RDH31" s="1"/>
      <c r="RDI31" s="1"/>
      <c r="RDJ31" s="1"/>
      <c r="RDK31" s="1"/>
      <c r="RDL31" s="1"/>
      <c r="RDM31" s="1"/>
      <c r="RDN31" s="1"/>
      <c r="RDO31" s="1"/>
      <c r="RDP31" s="1"/>
      <c r="RDQ31" s="1"/>
      <c r="RDR31" s="1"/>
      <c r="RDS31" s="1"/>
      <c r="RDT31" s="1"/>
      <c r="RDU31" s="1"/>
      <c r="RDV31" s="1"/>
      <c r="RDW31" s="1"/>
      <c r="RDX31" s="1"/>
      <c r="RDY31" s="1"/>
      <c r="RDZ31" s="1"/>
      <c r="REA31" s="1"/>
      <c r="REB31" s="1"/>
      <c r="REC31" s="1"/>
      <c r="RED31" s="1"/>
      <c r="REE31" s="1"/>
      <c r="REF31" s="1"/>
      <c r="REG31" s="1"/>
      <c r="REH31" s="1"/>
      <c r="REI31" s="1"/>
      <c r="REJ31" s="1"/>
      <c r="REK31" s="1"/>
      <c r="REL31" s="1"/>
      <c r="REM31" s="1"/>
      <c r="REN31" s="1"/>
      <c r="REO31" s="1"/>
      <c r="REP31" s="1"/>
      <c r="REQ31" s="1"/>
      <c r="RER31" s="1"/>
      <c r="RES31" s="1"/>
      <c r="RET31" s="1"/>
      <c r="REU31" s="1"/>
      <c r="REV31" s="1"/>
      <c r="REW31" s="1"/>
      <c r="REX31" s="1"/>
      <c r="REY31" s="1"/>
      <c r="REZ31" s="1"/>
      <c r="RFA31" s="1"/>
      <c r="RFB31" s="1"/>
      <c r="RFC31" s="1"/>
      <c r="RFD31" s="1"/>
      <c r="RFE31" s="1"/>
      <c r="RFF31" s="1"/>
      <c r="RFG31" s="1"/>
      <c r="RFH31" s="1"/>
      <c r="RFI31" s="1"/>
      <c r="RFJ31" s="1"/>
      <c r="RFK31" s="1"/>
      <c r="RFL31" s="1"/>
      <c r="RFM31" s="1"/>
      <c r="RFN31" s="1"/>
      <c r="RFO31" s="1"/>
      <c r="RFP31" s="1"/>
      <c r="RFQ31" s="1"/>
      <c r="RFR31" s="1"/>
      <c r="RFS31" s="1"/>
      <c r="RFT31" s="1"/>
      <c r="RFU31" s="1"/>
      <c r="RFV31" s="1"/>
      <c r="RFW31" s="1"/>
      <c r="RFX31" s="1"/>
      <c r="RFY31" s="1"/>
      <c r="RFZ31" s="1"/>
      <c r="RGA31" s="1"/>
      <c r="RGB31" s="1"/>
      <c r="RGC31" s="1"/>
      <c r="RGD31" s="1"/>
      <c r="RGE31" s="1"/>
      <c r="RGF31" s="1"/>
      <c r="RGG31" s="1"/>
      <c r="RGH31" s="1"/>
      <c r="RGI31" s="1"/>
      <c r="RGJ31" s="1"/>
      <c r="RGK31" s="1"/>
      <c r="RGL31" s="1"/>
      <c r="RGM31" s="1"/>
      <c r="RGN31" s="1"/>
      <c r="RGO31" s="1"/>
      <c r="RGP31" s="1"/>
      <c r="RGQ31" s="1"/>
      <c r="RGR31" s="1"/>
      <c r="RGS31" s="1"/>
      <c r="RGT31" s="1"/>
      <c r="RGU31" s="1"/>
      <c r="RGV31" s="1"/>
      <c r="RGW31" s="1"/>
      <c r="RGX31" s="1"/>
      <c r="RGY31" s="1"/>
      <c r="RGZ31" s="1"/>
      <c r="RHA31" s="1"/>
      <c r="RHB31" s="1"/>
      <c r="RHC31" s="1"/>
      <c r="RHD31" s="1"/>
      <c r="RHE31" s="1"/>
      <c r="RHF31" s="1"/>
      <c r="RHG31" s="1"/>
      <c r="RHH31" s="1"/>
      <c r="RHI31" s="1"/>
      <c r="RHJ31" s="1"/>
      <c r="RHK31" s="1"/>
      <c r="RHL31" s="1"/>
      <c r="RHM31" s="1"/>
      <c r="RHN31" s="1"/>
      <c r="RHO31" s="1"/>
      <c r="RHP31" s="1"/>
      <c r="RHQ31" s="1"/>
      <c r="RHR31" s="1"/>
      <c r="RHS31" s="1"/>
      <c r="RHT31" s="1"/>
      <c r="RHU31" s="1"/>
      <c r="RHV31" s="1"/>
      <c r="RHW31" s="1"/>
      <c r="RHX31" s="1"/>
      <c r="RHY31" s="1"/>
      <c r="RHZ31" s="1"/>
      <c r="RIA31" s="1"/>
      <c r="RIB31" s="1"/>
      <c r="RIC31" s="1"/>
      <c r="RID31" s="1"/>
      <c r="RIE31" s="1"/>
      <c r="RIF31" s="1"/>
      <c r="RIG31" s="1"/>
      <c r="RIH31" s="1"/>
      <c r="RII31" s="1"/>
      <c r="RIJ31" s="1"/>
      <c r="RIK31" s="1"/>
      <c r="RIL31" s="1"/>
      <c r="RIM31" s="1"/>
      <c r="RIN31" s="1"/>
      <c r="RIO31" s="1"/>
      <c r="RIP31" s="1"/>
      <c r="RIQ31" s="1"/>
      <c r="RIR31" s="1"/>
      <c r="RIS31" s="1"/>
      <c r="RIT31" s="1"/>
      <c r="RIU31" s="1"/>
      <c r="RIV31" s="1"/>
      <c r="RIW31" s="1"/>
      <c r="RIX31" s="1"/>
      <c r="RIY31" s="1"/>
      <c r="RIZ31" s="1"/>
      <c r="RJA31" s="1"/>
      <c r="RJB31" s="1"/>
      <c r="RJC31" s="1"/>
      <c r="RJD31" s="1"/>
      <c r="RJE31" s="1"/>
      <c r="RJF31" s="1"/>
      <c r="RJG31" s="1"/>
      <c r="RJH31" s="1"/>
      <c r="RJI31" s="1"/>
      <c r="RJJ31" s="1"/>
      <c r="RJK31" s="1"/>
      <c r="RJL31" s="1"/>
      <c r="RJM31" s="1"/>
      <c r="RJN31" s="1"/>
      <c r="RJO31" s="1"/>
      <c r="RJP31" s="1"/>
      <c r="RJQ31" s="1"/>
      <c r="RJR31" s="1"/>
      <c r="RJS31" s="1"/>
      <c r="RJT31" s="1"/>
      <c r="RJU31" s="1"/>
      <c r="RJV31" s="1"/>
      <c r="RJW31" s="1"/>
      <c r="RJX31" s="1"/>
      <c r="RJY31" s="1"/>
      <c r="RJZ31" s="1"/>
      <c r="RKA31" s="1"/>
      <c r="RKB31" s="1"/>
      <c r="RKC31" s="1"/>
      <c r="RKD31" s="1"/>
      <c r="RKE31" s="1"/>
      <c r="RKF31" s="1"/>
      <c r="RKG31" s="1"/>
      <c r="RKH31" s="1"/>
      <c r="RKI31" s="1"/>
      <c r="RKJ31" s="1"/>
      <c r="RKK31" s="1"/>
      <c r="RKL31" s="1"/>
      <c r="RKM31" s="1"/>
      <c r="RKN31" s="1"/>
      <c r="RKO31" s="1"/>
      <c r="RKP31" s="1"/>
      <c r="RKQ31" s="1"/>
      <c r="RKR31" s="1"/>
      <c r="RKS31" s="1"/>
      <c r="RKT31" s="1"/>
      <c r="RKU31" s="1"/>
      <c r="RKV31" s="1"/>
      <c r="RKW31" s="1"/>
      <c r="RKX31" s="1"/>
      <c r="RKY31" s="1"/>
      <c r="RKZ31" s="1"/>
      <c r="RLA31" s="1"/>
      <c r="RLB31" s="1"/>
      <c r="RLC31" s="1"/>
      <c r="RLD31" s="1"/>
      <c r="RLE31" s="1"/>
      <c r="RLF31" s="1"/>
      <c r="RLG31" s="1"/>
      <c r="RLH31" s="1"/>
      <c r="RLI31" s="1"/>
      <c r="RLJ31" s="1"/>
      <c r="RLK31" s="1"/>
      <c r="RLL31" s="1"/>
      <c r="RLM31" s="1"/>
      <c r="RLN31" s="1"/>
      <c r="RLO31" s="1"/>
      <c r="RLP31" s="1"/>
      <c r="RLQ31" s="1"/>
      <c r="RLR31" s="1"/>
      <c r="RLS31" s="1"/>
      <c r="RLT31" s="1"/>
      <c r="RLU31" s="1"/>
      <c r="RLV31" s="1"/>
      <c r="RLW31" s="1"/>
      <c r="RLX31" s="1"/>
      <c r="RLY31" s="1"/>
      <c r="RLZ31" s="1"/>
      <c r="RMA31" s="1"/>
      <c r="RMB31" s="1"/>
      <c r="RMC31" s="1"/>
      <c r="RMD31" s="1"/>
      <c r="RME31" s="1"/>
      <c r="RMF31" s="1"/>
      <c r="RMG31" s="1"/>
      <c r="RMH31" s="1"/>
      <c r="RMI31" s="1"/>
      <c r="RMJ31" s="1"/>
      <c r="RMK31" s="1"/>
      <c r="RML31" s="1"/>
      <c r="RMM31" s="1"/>
      <c r="RMN31" s="1"/>
      <c r="RMO31" s="1"/>
      <c r="RMP31" s="1"/>
      <c r="RMQ31" s="1"/>
      <c r="RMR31" s="1"/>
      <c r="RMS31" s="1"/>
      <c r="RMT31" s="1"/>
      <c r="RMU31" s="1"/>
      <c r="RMV31" s="1"/>
      <c r="RMW31" s="1"/>
      <c r="RMX31" s="1"/>
      <c r="RMY31" s="1"/>
      <c r="RMZ31" s="1"/>
      <c r="RNA31" s="1"/>
      <c r="RNB31" s="1"/>
      <c r="RNC31" s="1"/>
      <c r="RND31" s="1"/>
      <c r="RNE31" s="1"/>
      <c r="RNF31" s="1"/>
      <c r="RNG31" s="1"/>
      <c r="RNH31" s="1"/>
      <c r="RNI31" s="1"/>
      <c r="RNJ31" s="1"/>
      <c r="RNK31" s="1"/>
      <c r="RNL31" s="1"/>
      <c r="RNM31" s="1"/>
      <c r="RNN31" s="1"/>
      <c r="RNO31" s="1"/>
      <c r="RNP31" s="1"/>
      <c r="RNQ31" s="1"/>
      <c r="RNR31" s="1"/>
      <c r="RNS31" s="1"/>
      <c r="RNT31" s="1"/>
      <c r="RNU31" s="1"/>
      <c r="RNV31" s="1"/>
      <c r="RNW31" s="1"/>
      <c r="RNX31" s="1"/>
      <c r="RNY31" s="1"/>
      <c r="RNZ31" s="1"/>
      <c r="ROA31" s="1"/>
      <c r="ROB31" s="1"/>
      <c r="ROC31" s="1"/>
      <c r="ROD31" s="1"/>
      <c r="ROE31" s="1"/>
      <c r="ROF31" s="1"/>
      <c r="ROG31" s="1"/>
      <c r="ROH31" s="1"/>
      <c r="ROI31" s="1"/>
      <c r="ROJ31" s="1"/>
      <c r="ROK31" s="1"/>
      <c r="ROL31" s="1"/>
      <c r="ROM31" s="1"/>
      <c r="RON31" s="1"/>
      <c r="ROO31" s="1"/>
      <c r="ROP31" s="1"/>
      <c r="ROQ31" s="1"/>
      <c r="ROR31" s="1"/>
      <c r="ROS31" s="1"/>
      <c r="ROT31" s="1"/>
      <c r="ROU31" s="1"/>
      <c r="ROV31" s="1"/>
      <c r="ROW31" s="1"/>
      <c r="ROX31" s="1"/>
      <c r="ROY31" s="1"/>
      <c r="ROZ31" s="1"/>
      <c r="RPA31" s="1"/>
      <c r="RPB31" s="1"/>
      <c r="RPC31" s="1"/>
      <c r="RPD31" s="1"/>
      <c r="RPE31" s="1"/>
      <c r="RPF31" s="1"/>
      <c r="RPG31" s="1"/>
      <c r="RPH31" s="1"/>
      <c r="RPI31" s="1"/>
      <c r="RPJ31" s="1"/>
      <c r="RPK31" s="1"/>
      <c r="RPL31" s="1"/>
      <c r="RPM31" s="1"/>
      <c r="RPN31" s="1"/>
      <c r="RPO31" s="1"/>
      <c r="RPP31" s="1"/>
      <c r="RPQ31" s="1"/>
      <c r="RPR31" s="1"/>
      <c r="RPS31" s="1"/>
      <c r="RPT31" s="1"/>
      <c r="RPU31" s="1"/>
      <c r="RPV31" s="1"/>
      <c r="RPW31" s="1"/>
      <c r="RPX31" s="1"/>
      <c r="RPY31" s="1"/>
      <c r="RPZ31" s="1"/>
      <c r="RQA31" s="1"/>
      <c r="RQB31" s="1"/>
      <c r="RQC31" s="1"/>
      <c r="RQD31" s="1"/>
      <c r="RQE31" s="1"/>
      <c r="RQF31" s="1"/>
      <c r="RQG31" s="1"/>
      <c r="RQH31" s="1"/>
      <c r="RQI31" s="1"/>
      <c r="RQJ31" s="1"/>
      <c r="RQK31" s="1"/>
      <c r="RQL31" s="1"/>
      <c r="RQM31" s="1"/>
      <c r="RQN31" s="1"/>
      <c r="RQO31" s="1"/>
      <c r="RQP31" s="1"/>
      <c r="RQQ31" s="1"/>
      <c r="RQR31" s="1"/>
      <c r="RQS31" s="1"/>
      <c r="RQT31" s="1"/>
      <c r="RQU31" s="1"/>
      <c r="RQV31" s="1"/>
      <c r="RQW31" s="1"/>
      <c r="RQX31" s="1"/>
      <c r="RQY31" s="1"/>
      <c r="RQZ31" s="1"/>
      <c r="RRA31" s="1"/>
      <c r="RRB31" s="1"/>
      <c r="RRC31" s="1"/>
      <c r="RRD31" s="1"/>
      <c r="RRE31" s="1"/>
      <c r="RRF31" s="1"/>
      <c r="RRG31" s="1"/>
      <c r="RRH31" s="1"/>
      <c r="RRI31" s="1"/>
      <c r="RRJ31" s="1"/>
      <c r="RRK31" s="1"/>
      <c r="RRL31" s="1"/>
      <c r="RRM31" s="1"/>
      <c r="RRN31" s="1"/>
      <c r="RRO31" s="1"/>
      <c r="RRP31" s="1"/>
      <c r="RRQ31" s="1"/>
      <c r="RRR31" s="1"/>
      <c r="RRS31" s="1"/>
      <c r="RRT31" s="1"/>
      <c r="RRU31" s="1"/>
      <c r="RRV31" s="1"/>
      <c r="RRW31" s="1"/>
      <c r="RRX31" s="1"/>
      <c r="RRY31" s="1"/>
      <c r="RRZ31" s="1"/>
      <c r="RSA31" s="1"/>
      <c r="RSB31" s="1"/>
      <c r="RSC31" s="1"/>
      <c r="RSD31" s="1"/>
      <c r="RSE31" s="1"/>
      <c r="RSF31" s="1"/>
      <c r="RSG31" s="1"/>
      <c r="RSH31" s="1"/>
      <c r="RSI31" s="1"/>
      <c r="RSJ31" s="1"/>
      <c r="RSK31" s="1"/>
      <c r="RSL31" s="1"/>
      <c r="RSM31" s="1"/>
      <c r="RSN31" s="1"/>
      <c r="RSO31" s="1"/>
      <c r="RSP31" s="1"/>
      <c r="RSQ31" s="1"/>
      <c r="RSR31" s="1"/>
      <c r="RSS31" s="1"/>
      <c r="RST31" s="1"/>
      <c r="RSU31" s="1"/>
      <c r="RSV31" s="1"/>
      <c r="RSW31" s="1"/>
      <c r="RSX31" s="1"/>
      <c r="RSY31" s="1"/>
      <c r="RSZ31" s="1"/>
      <c r="RTA31" s="1"/>
      <c r="RTB31" s="1"/>
      <c r="RTC31" s="1"/>
      <c r="RTD31" s="1"/>
      <c r="RTE31" s="1"/>
      <c r="RTF31" s="1"/>
      <c r="RTG31" s="1"/>
      <c r="RTH31" s="1"/>
      <c r="RTI31" s="1"/>
      <c r="RTJ31" s="1"/>
      <c r="RTK31" s="1"/>
      <c r="RTL31" s="1"/>
      <c r="RTM31" s="1"/>
      <c r="RTN31" s="1"/>
      <c r="RTO31" s="1"/>
      <c r="RTP31" s="1"/>
      <c r="RTQ31" s="1"/>
      <c r="RTR31" s="1"/>
      <c r="RTS31" s="1"/>
      <c r="RTT31" s="1"/>
      <c r="RTU31" s="1"/>
      <c r="RTV31" s="1"/>
      <c r="RTW31" s="1"/>
      <c r="RTX31" s="1"/>
      <c r="RTY31" s="1"/>
      <c r="RTZ31" s="1"/>
      <c r="RUA31" s="1"/>
      <c r="RUB31" s="1"/>
      <c r="RUC31" s="1"/>
      <c r="RUD31" s="1"/>
      <c r="RUE31" s="1"/>
      <c r="RUF31" s="1"/>
      <c r="RUG31" s="1"/>
      <c r="RUH31" s="1"/>
      <c r="RUI31" s="1"/>
      <c r="RUJ31" s="1"/>
      <c r="RUK31" s="1"/>
      <c r="RUL31" s="1"/>
      <c r="RUM31" s="1"/>
      <c r="RUN31" s="1"/>
      <c r="RUO31" s="1"/>
      <c r="RUP31" s="1"/>
      <c r="RUQ31" s="1"/>
      <c r="RUR31" s="1"/>
      <c r="RUS31" s="1"/>
      <c r="RUT31" s="1"/>
      <c r="RUU31" s="1"/>
      <c r="RUV31" s="1"/>
      <c r="RUW31" s="1"/>
      <c r="RUX31" s="1"/>
      <c r="RUY31" s="1"/>
      <c r="RUZ31" s="1"/>
      <c r="RVA31" s="1"/>
      <c r="RVB31" s="1"/>
      <c r="RVC31" s="1"/>
      <c r="RVD31" s="1"/>
      <c r="RVE31" s="1"/>
      <c r="RVF31" s="1"/>
      <c r="RVG31" s="1"/>
      <c r="RVH31" s="1"/>
      <c r="RVI31" s="1"/>
      <c r="RVJ31" s="1"/>
      <c r="RVK31" s="1"/>
      <c r="RVL31" s="1"/>
      <c r="RVM31" s="1"/>
      <c r="RVN31" s="1"/>
      <c r="RVO31" s="1"/>
      <c r="RVP31" s="1"/>
      <c r="RVQ31" s="1"/>
      <c r="RVR31" s="1"/>
      <c r="RVS31" s="1"/>
      <c r="RVT31" s="1"/>
      <c r="RVU31" s="1"/>
      <c r="RVV31" s="1"/>
      <c r="RVW31" s="1"/>
      <c r="RVX31" s="1"/>
      <c r="RVY31" s="1"/>
      <c r="RVZ31" s="1"/>
      <c r="RWA31" s="1"/>
      <c r="RWB31" s="1"/>
      <c r="RWC31" s="1"/>
      <c r="RWD31" s="1"/>
      <c r="RWE31" s="1"/>
      <c r="RWF31" s="1"/>
      <c r="RWG31" s="1"/>
      <c r="RWH31" s="1"/>
      <c r="RWI31" s="1"/>
      <c r="RWJ31" s="1"/>
      <c r="RWK31" s="1"/>
      <c r="RWL31" s="1"/>
      <c r="RWM31" s="1"/>
      <c r="RWN31" s="1"/>
      <c r="RWO31" s="1"/>
      <c r="RWP31" s="1"/>
      <c r="RWQ31" s="1"/>
      <c r="RWR31" s="1"/>
      <c r="RWS31" s="1"/>
      <c r="RWT31" s="1"/>
      <c r="RWU31" s="1"/>
      <c r="RWV31" s="1"/>
      <c r="RWW31" s="1"/>
      <c r="RWX31" s="1"/>
      <c r="RWY31" s="1"/>
      <c r="RWZ31" s="1"/>
      <c r="RXA31" s="1"/>
      <c r="RXB31" s="1"/>
      <c r="RXC31" s="1"/>
      <c r="RXD31" s="1"/>
      <c r="RXE31" s="1"/>
      <c r="RXF31" s="1"/>
      <c r="RXG31" s="1"/>
      <c r="RXH31" s="1"/>
      <c r="RXI31" s="1"/>
      <c r="RXJ31" s="1"/>
      <c r="RXK31" s="1"/>
      <c r="RXL31" s="1"/>
      <c r="RXM31" s="1"/>
      <c r="RXN31" s="1"/>
      <c r="RXO31" s="1"/>
      <c r="RXP31" s="1"/>
      <c r="RXQ31" s="1"/>
      <c r="RXR31" s="1"/>
      <c r="RXS31" s="1"/>
      <c r="RXT31" s="1"/>
      <c r="RXU31" s="1"/>
      <c r="RXV31" s="1"/>
      <c r="RXW31" s="1"/>
      <c r="RXX31" s="1"/>
      <c r="RXY31" s="1"/>
      <c r="RXZ31" s="1"/>
      <c r="RYA31" s="1"/>
      <c r="RYB31" s="1"/>
      <c r="RYC31" s="1"/>
      <c r="RYD31" s="1"/>
      <c r="RYE31" s="1"/>
      <c r="RYF31" s="1"/>
      <c r="RYG31" s="1"/>
      <c r="RYH31" s="1"/>
      <c r="RYI31" s="1"/>
      <c r="RYJ31" s="1"/>
      <c r="RYK31" s="1"/>
      <c r="RYL31" s="1"/>
      <c r="RYM31" s="1"/>
      <c r="RYN31" s="1"/>
      <c r="RYO31" s="1"/>
      <c r="RYP31" s="1"/>
      <c r="RYQ31" s="1"/>
      <c r="RYR31" s="1"/>
      <c r="RYS31" s="1"/>
      <c r="RYT31" s="1"/>
      <c r="RYU31" s="1"/>
      <c r="RYV31" s="1"/>
      <c r="RYW31" s="1"/>
      <c r="RYX31" s="1"/>
      <c r="RYY31" s="1"/>
      <c r="RYZ31" s="1"/>
      <c r="RZA31" s="1"/>
      <c r="RZB31" s="1"/>
      <c r="RZC31" s="1"/>
      <c r="RZD31" s="1"/>
      <c r="RZE31" s="1"/>
      <c r="RZF31" s="1"/>
      <c r="RZG31" s="1"/>
      <c r="RZH31" s="1"/>
      <c r="RZI31" s="1"/>
      <c r="RZJ31" s="1"/>
      <c r="RZK31" s="1"/>
      <c r="RZL31" s="1"/>
      <c r="RZM31" s="1"/>
      <c r="RZN31" s="1"/>
      <c r="RZO31" s="1"/>
      <c r="RZP31" s="1"/>
      <c r="RZQ31" s="1"/>
      <c r="RZR31" s="1"/>
      <c r="RZS31" s="1"/>
      <c r="RZT31" s="1"/>
      <c r="RZU31" s="1"/>
      <c r="RZV31" s="1"/>
      <c r="RZW31" s="1"/>
      <c r="RZX31" s="1"/>
      <c r="RZY31" s="1"/>
      <c r="RZZ31" s="1"/>
      <c r="SAA31" s="1"/>
      <c r="SAB31" s="1"/>
      <c r="SAC31" s="1"/>
      <c r="SAD31" s="1"/>
      <c r="SAE31" s="1"/>
      <c r="SAF31" s="1"/>
      <c r="SAG31" s="1"/>
      <c r="SAH31" s="1"/>
      <c r="SAI31" s="1"/>
      <c r="SAJ31" s="1"/>
      <c r="SAK31" s="1"/>
      <c r="SAL31" s="1"/>
      <c r="SAM31" s="1"/>
      <c r="SAN31" s="1"/>
      <c r="SAO31" s="1"/>
      <c r="SAP31" s="1"/>
      <c r="SAQ31" s="1"/>
      <c r="SAR31" s="1"/>
      <c r="SAS31" s="1"/>
      <c r="SAT31" s="1"/>
      <c r="SAU31" s="1"/>
      <c r="SAV31" s="1"/>
      <c r="SAW31" s="1"/>
      <c r="SAX31" s="1"/>
      <c r="SAY31" s="1"/>
      <c r="SAZ31" s="1"/>
      <c r="SBA31" s="1"/>
      <c r="SBB31" s="1"/>
      <c r="SBC31" s="1"/>
      <c r="SBD31" s="1"/>
      <c r="SBE31" s="1"/>
      <c r="SBF31" s="1"/>
      <c r="SBG31" s="1"/>
      <c r="SBH31" s="1"/>
      <c r="SBI31" s="1"/>
      <c r="SBJ31" s="1"/>
      <c r="SBK31" s="1"/>
      <c r="SBL31" s="1"/>
      <c r="SBM31" s="1"/>
      <c r="SBN31" s="1"/>
      <c r="SBO31" s="1"/>
      <c r="SBP31" s="1"/>
      <c r="SBQ31" s="1"/>
      <c r="SBR31" s="1"/>
      <c r="SBS31" s="1"/>
      <c r="SBT31" s="1"/>
      <c r="SBU31" s="1"/>
      <c r="SBV31" s="1"/>
      <c r="SBW31" s="1"/>
      <c r="SBX31" s="1"/>
      <c r="SBY31" s="1"/>
      <c r="SBZ31" s="1"/>
      <c r="SCA31" s="1"/>
      <c r="SCB31" s="1"/>
      <c r="SCC31" s="1"/>
      <c r="SCD31" s="1"/>
      <c r="SCE31" s="1"/>
      <c r="SCF31" s="1"/>
      <c r="SCG31" s="1"/>
      <c r="SCH31" s="1"/>
      <c r="SCI31" s="1"/>
      <c r="SCJ31" s="1"/>
      <c r="SCK31" s="1"/>
      <c r="SCL31" s="1"/>
      <c r="SCM31" s="1"/>
      <c r="SCN31" s="1"/>
      <c r="SCO31" s="1"/>
      <c r="SCP31" s="1"/>
      <c r="SCQ31" s="1"/>
      <c r="SCR31" s="1"/>
      <c r="SCS31" s="1"/>
      <c r="SCT31" s="1"/>
      <c r="SCU31" s="1"/>
      <c r="SCV31" s="1"/>
      <c r="SCW31" s="1"/>
      <c r="SCX31" s="1"/>
      <c r="SCY31" s="1"/>
      <c r="SCZ31" s="1"/>
      <c r="SDA31" s="1"/>
      <c r="SDB31" s="1"/>
      <c r="SDC31" s="1"/>
      <c r="SDD31" s="1"/>
      <c r="SDE31" s="1"/>
      <c r="SDF31" s="1"/>
      <c r="SDG31" s="1"/>
      <c r="SDH31" s="1"/>
      <c r="SDI31" s="1"/>
      <c r="SDJ31" s="1"/>
      <c r="SDK31" s="1"/>
      <c r="SDL31" s="1"/>
      <c r="SDM31" s="1"/>
      <c r="SDN31" s="1"/>
      <c r="SDO31" s="1"/>
      <c r="SDP31" s="1"/>
      <c r="SDQ31" s="1"/>
      <c r="SDR31" s="1"/>
      <c r="SDS31" s="1"/>
      <c r="SDT31" s="1"/>
      <c r="SDU31" s="1"/>
      <c r="SDV31" s="1"/>
      <c r="SDW31" s="1"/>
      <c r="SDX31" s="1"/>
      <c r="SDY31" s="1"/>
      <c r="SDZ31" s="1"/>
      <c r="SEA31" s="1"/>
      <c r="SEB31" s="1"/>
      <c r="SEC31" s="1"/>
      <c r="SED31" s="1"/>
      <c r="SEE31" s="1"/>
      <c r="SEF31" s="1"/>
      <c r="SEG31" s="1"/>
      <c r="SEH31" s="1"/>
      <c r="SEI31" s="1"/>
      <c r="SEJ31" s="1"/>
      <c r="SEK31" s="1"/>
      <c r="SEL31" s="1"/>
      <c r="SEM31" s="1"/>
      <c r="SEN31" s="1"/>
      <c r="SEO31" s="1"/>
      <c r="SEP31" s="1"/>
      <c r="SEQ31" s="1"/>
      <c r="SER31" s="1"/>
      <c r="SES31" s="1"/>
      <c r="SET31" s="1"/>
      <c r="SEU31" s="1"/>
      <c r="SEV31" s="1"/>
      <c r="SEW31" s="1"/>
      <c r="SEX31" s="1"/>
      <c r="SEY31" s="1"/>
      <c r="SEZ31" s="1"/>
      <c r="SFA31" s="1"/>
      <c r="SFB31" s="1"/>
      <c r="SFC31" s="1"/>
      <c r="SFD31" s="1"/>
      <c r="SFE31" s="1"/>
      <c r="SFF31" s="1"/>
      <c r="SFG31" s="1"/>
      <c r="SFH31" s="1"/>
      <c r="SFI31" s="1"/>
      <c r="SFJ31" s="1"/>
      <c r="SFK31" s="1"/>
      <c r="SFL31" s="1"/>
      <c r="SFM31" s="1"/>
      <c r="SFN31" s="1"/>
      <c r="SFO31" s="1"/>
      <c r="SFP31" s="1"/>
      <c r="SFQ31" s="1"/>
      <c r="SFR31" s="1"/>
      <c r="SFS31" s="1"/>
      <c r="SFT31" s="1"/>
      <c r="SFU31" s="1"/>
      <c r="SFV31" s="1"/>
      <c r="SFW31" s="1"/>
      <c r="SFX31" s="1"/>
      <c r="SFY31" s="1"/>
      <c r="SFZ31" s="1"/>
      <c r="SGA31" s="1"/>
      <c r="SGB31" s="1"/>
      <c r="SGC31" s="1"/>
      <c r="SGD31" s="1"/>
      <c r="SGE31" s="1"/>
      <c r="SGF31" s="1"/>
      <c r="SGG31" s="1"/>
      <c r="SGH31" s="1"/>
      <c r="SGI31" s="1"/>
      <c r="SGJ31" s="1"/>
      <c r="SGK31" s="1"/>
      <c r="SGL31" s="1"/>
      <c r="SGM31" s="1"/>
      <c r="SGN31" s="1"/>
      <c r="SGO31" s="1"/>
      <c r="SGP31" s="1"/>
      <c r="SGQ31" s="1"/>
      <c r="SGR31" s="1"/>
      <c r="SGS31" s="1"/>
      <c r="SGT31" s="1"/>
      <c r="SGU31" s="1"/>
      <c r="SGV31" s="1"/>
      <c r="SGW31" s="1"/>
      <c r="SGX31" s="1"/>
      <c r="SGY31" s="1"/>
      <c r="SGZ31" s="1"/>
      <c r="SHA31" s="1"/>
      <c r="SHB31" s="1"/>
      <c r="SHC31" s="1"/>
      <c r="SHD31" s="1"/>
      <c r="SHE31" s="1"/>
      <c r="SHF31" s="1"/>
      <c r="SHG31" s="1"/>
      <c r="SHH31" s="1"/>
      <c r="SHI31" s="1"/>
      <c r="SHJ31" s="1"/>
      <c r="SHK31" s="1"/>
      <c r="SHL31" s="1"/>
      <c r="SHM31" s="1"/>
      <c r="SHN31" s="1"/>
      <c r="SHO31" s="1"/>
      <c r="SHP31" s="1"/>
      <c r="SHQ31" s="1"/>
      <c r="SHR31" s="1"/>
      <c r="SHS31" s="1"/>
      <c r="SHT31" s="1"/>
      <c r="SHU31" s="1"/>
      <c r="SHV31" s="1"/>
      <c r="SHW31" s="1"/>
      <c r="SHX31" s="1"/>
      <c r="SHY31" s="1"/>
      <c r="SHZ31" s="1"/>
      <c r="SIA31" s="1"/>
      <c r="SIB31" s="1"/>
      <c r="SIC31" s="1"/>
      <c r="SID31" s="1"/>
      <c r="SIE31" s="1"/>
      <c r="SIF31" s="1"/>
      <c r="SIG31" s="1"/>
      <c r="SIH31" s="1"/>
      <c r="SII31" s="1"/>
      <c r="SIJ31" s="1"/>
      <c r="SIK31" s="1"/>
      <c r="SIL31" s="1"/>
      <c r="SIM31" s="1"/>
      <c r="SIN31" s="1"/>
      <c r="SIO31" s="1"/>
      <c r="SIP31" s="1"/>
      <c r="SIQ31" s="1"/>
      <c r="SIR31" s="1"/>
      <c r="SIS31" s="1"/>
      <c r="SIT31" s="1"/>
      <c r="SIU31" s="1"/>
      <c r="SIV31" s="1"/>
      <c r="SIW31" s="1"/>
      <c r="SIX31" s="1"/>
      <c r="SIY31" s="1"/>
      <c r="SIZ31" s="1"/>
      <c r="SJA31" s="1"/>
      <c r="SJB31" s="1"/>
      <c r="SJC31" s="1"/>
      <c r="SJD31" s="1"/>
      <c r="SJE31" s="1"/>
      <c r="SJF31" s="1"/>
      <c r="SJG31" s="1"/>
      <c r="SJH31" s="1"/>
      <c r="SJI31" s="1"/>
      <c r="SJJ31" s="1"/>
      <c r="SJK31" s="1"/>
      <c r="SJL31" s="1"/>
      <c r="SJM31" s="1"/>
      <c r="SJN31" s="1"/>
      <c r="SJO31" s="1"/>
      <c r="SJP31" s="1"/>
      <c r="SJQ31" s="1"/>
      <c r="SJR31" s="1"/>
      <c r="SJS31" s="1"/>
      <c r="SJT31" s="1"/>
      <c r="SJU31" s="1"/>
      <c r="SJV31" s="1"/>
      <c r="SJW31" s="1"/>
      <c r="SJX31" s="1"/>
      <c r="SJY31" s="1"/>
      <c r="SJZ31" s="1"/>
      <c r="SKA31" s="1"/>
      <c r="SKB31" s="1"/>
      <c r="SKC31" s="1"/>
      <c r="SKD31" s="1"/>
      <c r="SKE31" s="1"/>
      <c r="SKF31" s="1"/>
      <c r="SKG31" s="1"/>
      <c r="SKH31" s="1"/>
      <c r="SKI31" s="1"/>
      <c r="SKJ31" s="1"/>
      <c r="SKK31" s="1"/>
      <c r="SKL31" s="1"/>
      <c r="SKM31" s="1"/>
      <c r="SKN31" s="1"/>
      <c r="SKO31" s="1"/>
      <c r="SKP31" s="1"/>
      <c r="SKQ31" s="1"/>
      <c r="SKR31" s="1"/>
      <c r="SKS31" s="1"/>
      <c r="SKT31" s="1"/>
      <c r="SKU31" s="1"/>
      <c r="SKV31" s="1"/>
      <c r="SKW31" s="1"/>
      <c r="SKX31" s="1"/>
      <c r="SKY31" s="1"/>
      <c r="SKZ31" s="1"/>
      <c r="SLA31" s="1"/>
      <c r="SLB31" s="1"/>
      <c r="SLC31" s="1"/>
      <c r="SLD31" s="1"/>
      <c r="SLE31" s="1"/>
      <c r="SLF31" s="1"/>
      <c r="SLG31" s="1"/>
      <c r="SLH31" s="1"/>
      <c r="SLI31" s="1"/>
      <c r="SLJ31" s="1"/>
      <c r="SLK31" s="1"/>
      <c r="SLL31" s="1"/>
      <c r="SLM31" s="1"/>
      <c r="SLN31" s="1"/>
      <c r="SLO31" s="1"/>
      <c r="SLP31" s="1"/>
      <c r="SLQ31" s="1"/>
      <c r="SLR31" s="1"/>
      <c r="SLS31" s="1"/>
      <c r="SLT31" s="1"/>
      <c r="SLU31" s="1"/>
      <c r="SLV31" s="1"/>
      <c r="SLW31" s="1"/>
      <c r="SLX31" s="1"/>
      <c r="SLY31" s="1"/>
      <c r="SLZ31" s="1"/>
      <c r="SMA31" s="1"/>
      <c r="SMB31" s="1"/>
      <c r="SMC31" s="1"/>
      <c r="SMD31" s="1"/>
      <c r="SME31" s="1"/>
      <c r="SMF31" s="1"/>
      <c r="SMG31" s="1"/>
      <c r="SMH31" s="1"/>
      <c r="SMI31" s="1"/>
      <c r="SMJ31" s="1"/>
      <c r="SMK31" s="1"/>
      <c r="SML31" s="1"/>
      <c r="SMM31" s="1"/>
      <c r="SMN31" s="1"/>
      <c r="SMO31" s="1"/>
      <c r="SMP31" s="1"/>
      <c r="SMQ31" s="1"/>
      <c r="SMR31" s="1"/>
      <c r="SMS31" s="1"/>
      <c r="SMT31" s="1"/>
      <c r="SMU31" s="1"/>
      <c r="SMV31" s="1"/>
      <c r="SMW31" s="1"/>
      <c r="SMX31" s="1"/>
      <c r="SMY31" s="1"/>
      <c r="SMZ31" s="1"/>
      <c r="SNA31" s="1"/>
      <c r="SNB31" s="1"/>
      <c r="SNC31" s="1"/>
      <c r="SND31" s="1"/>
      <c r="SNE31" s="1"/>
      <c r="SNF31" s="1"/>
      <c r="SNG31" s="1"/>
      <c r="SNH31" s="1"/>
      <c r="SNI31" s="1"/>
      <c r="SNJ31" s="1"/>
      <c r="SNK31" s="1"/>
      <c r="SNL31" s="1"/>
      <c r="SNM31" s="1"/>
      <c r="SNN31" s="1"/>
      <c r="SNO31" s="1"/>
      <c r="SNP31" s="1"/>
      <c r="SNQ31" s="1"/>
      <c r="SNR31" s="1"/>
      <c r="SNS31" s="1"/>
      <c r="SNT31" s="1"/>
      <c r="SNU31" s="1"/>
      <c r="SNV31" s="1"/>
      <c r="SNW31" s="1"/>
      <c r="SNX31" s="1"/>
      <c r="SNY31" s="1"/>
      <c r="SNZ31" s="1"/>
      <c r="SOA31" s="1"/>
      <c r="SOB31" s="1"/>
      <c r="SOC31" s="1"/>
      <c r="SOD31" s="1"/>
      <c r="SOE31" s="1"/>
      <c r="SOF31" s="1"/>
      <c r="SOG31" s="1"/>
      <c r="SOH31" s="1"/>
      <c r="SOI31" s="1"/>
      <c r="SOJ31" s="1"/>
      <c r="SOK31" s="1"/>
      <c r="SOL31" s="1"/>
      <c r="SOM31" s="1"/>
      <c r="SON31" s="1"/>
      <c r="SOO31" s="1"/>
      <c r="SOP31" s="1"/>
      <c r="SOQ31" s="1"/>
      <c r="SOR31" s="1"/>
      <c r="SOS31" s="1"/>
      <c r="SOT31" s="1"/>
      <c r="SOU31" s="1"/>
      <c r="SOV31" s="1"/>
      <c r="SOW31" s="1"/>
      <c r="SOX31" s="1"/>
      <c r="SOY31" s="1"/>
      <c r="SOZ31" s="1"/>
      <c r="SPA31" s="1"/>
      <c r="SPB31" s="1"/>
      <c r="SPC31" s="1"/>
      <c r="SPD31" s="1"/>
      <c r="SPE31" s="1"/>
      <c r="SPF31" s="1"/>
      <c r="SPG31" s="1"/>
      <c r="SPH31" s="1"/>
      <c r="SPI31" s="1"/>
      <c r="SPJ31" s="1"/>
      <c r="SPK31" s="1"/>
      <c r="SPL31" s="1"/>
      <c r="SPM31" s="1"/>
      <c r="SPN31" s="1"/>
      <c r="SPO31" s="1"/>
      <c r="SPP31" s="1"/>
      <c r="SPQ31" s="1"/>
      <c r="SPR31" s="1"/>
      <c r="SPS31" s="1"/>
      <c r="SPT31" s="1"/>
      <c r="SPU31" s="1"/>
      <c r="SPV31" s="1"/>
      <c r="SPW31" s="1"/>
      <c r="SPX31" s="1"/>
      <c r="SPY31" s="1"/>
      <c r="SPZ31" s="1"/>
      <c r="SQA31" s="1"/>
      <c r="SQB31" s="1"/>
      <c r="SQC31" s="1"/>
      <c r="SQD31" s="1"/>
      <c r="SQE31" s="1"/>
      <c r="SQF31" s="1"/>
      <c r="SQG31" s="1"/>
      <c r="SQH31" s="1"/>
      <c r="SQI31" s="1"/>
      <c r="SQJ31" s="1"/>
      <c r="SQK31" s="1"/>
      <c r="SQL31" s="1"/>
      <c r="SQM31" s="1"/>
      <c r="SQN31" s="1"/>
      <c r="SQO31" s="1"/>
      <c r="SQP31" s="1"/>
      <c r="SQQ31" s="1"/>
      <c r="SQR31" s="1"/>
      <c r="SQS31" s="1"/>
      <c r="SQT31" s="1"/>
      <c r="SQU31" s="1"/>
      <c r="SQV31" s="1"/>
      <c r="SQW31" s="1"/>
      <c r="SQX31" s="1"/>
      <c r="SQY31" s="1"/>
      <c r="SQZ31" s="1"/>
      <c r="SRA31" s="1"/>
      <c r="SRB31" s="1"/>
      <c r="SRC31" s="1"/>
      <c r="SRD31" s="1"/>
      <c r="SRE31" s="1"/>
      <c r="SRF31" s="1"/>
      <c r="SRG31" s="1"/>
      <c r="SRH31" s="1"/>
      <c r="SRI31" s="1"/>
      <c r="SRJ31" s="1"/>
      <c r="SRK31" s="1"/>
      <c r="SRL31" s="1"/>
      <c r="SRM31" s="1"/>
      <c r="SRN31" s="1"/>
      <c r="SRO31" s="1"/>
      <c r="SRP31" s="1"/>
      <c r="SRQ31" s="1"/>
      <c r="SRR31" s="1"/>
      <c r="SRS31" s="1"/>
      <c r="SRT31" s="1"/>
      <c r="SRU31" s="1"/>
      <c r="SRV31" s="1"/>
      <c r="SRW31" s="1"/>
      <c r="SRX31" s="1"/>
      <c r="SRY31" s="1"/>
      <c r="SRZ31" s="1"/>
      <c r="SSA31" s="1"/>
      <c r="SSB31" s="1"/>
      <c r="SSC31" s="1"/>
      <c r="SSD31" s="1"/>
      <c r="SSE31" s="1"/>
      <c r="SSF31" s="1"/>
      <c r="SSG31" s="1"/>
      <c r="SSH31" s="1"/>
      <c r="SSI31" s="1"/>
      <c r="SSJ31" s="1"/>
      <c r="SSK31" s="1"/>
      <c r="SSL31" s="1"/>
      <c r="SSM31" s="1"/>
      <c r="SSN31" s="1"/>
      <c r="SSO31" s="1"/>
      <c r="SSP31" s="1"/>
      <c r="SSQ31" s="1"/>
      <c r="SSR31" s="1"/>
      <c r="SSS31" s="1"/>
      <c r="SST31" s="1"/>
      <c r="SSU31" s="1"/>
      <c r="SSV31" s="1"/>
      <c r="SSW31" s="1"/>
      <c r="SSX31" s="1"/>
      <c r="SSY31" s="1"/>
      <c r="SSZ31" s="1"/>
      <c r="STA31" s="1"/>
      <c r="STB31" s="1"/>
      <c r="STC31" s="1"/>
      <c r="STD31" s="1"/>
      <c r="STE31" s="1"/>
      <c r="STF31" s="1"/>
      <c r="STG31" s="1"/>
      <c r="STH31" s="1"/>
      <c r="STI31" s="1"/>
      <c r="STJ31" s="1"/>
      <c r="STK31" s="1"/>
      <c r="STL31" s="1"/>
      <c r="STM31" s="1"/>
      <c r="STN31" s="1"/>
      <c r="STO31" s="1"/>
      <c r="STP31" s="1"/>
      <c r="STQ31" s="1"/>
      <c r="STR31" s="1"/>
      <c r="STS31" s="1"/>
      <c r="STT31" s="1"/>
      <c r="STU31" s="1"/>
      <c r="STV31" s="1"/>
      <c r="STW31" s="1"/>
      <c r="STX31" s="1"/>
      <c r="STY31" s="1"/>
      <c r="STZ31" s="1"/>
      <c r="SUA31" s="1"/>
      <c r="SUB31" s="1"/>
      <c r="SUC31" s="1"/>
      <c r="SUD31" s="1"/>
      <c r="SUE31" s="1"/>
      <c r="SUF31" s="1"/>
      <c r="SUG31" s="1"/>
      <c r="SUH31" s="1"/>
      <c r="SUI31" s="1"/>
      <c r="SUJ31" s="1"/>
      <c r="SUK31" s="1"/>
      <c r="SUL31" s="1"/>
      <c r="SUM31" s="1"/>
      <c r="SUN31" s="1"/>
      <c r="SUO31" s="1"/>
      <c r="SUP31" s="1"/>
      <c r="SUQ31" s="1"/>
      <c r="SUR31" s="1"/>
      <c r="SUS31" s="1"/>
      <c r="SUT31" s="1"/>
      <c r="SUU31" s="1"/>
      <c r="SUV31" s="1"/>
      <c r="SUW31" s="1"/>
      <c r="SUX31" s="1"/>
      <c r="SUY31" s="1"/>
      <c r="SUZ31" s="1"/>
      <c r="SVA31" s="1"/>
      <c r="SVB31" s="1"/>
      <c r="SVC31" s="1"/>
      <c r="SVD31" s="1"/>
      <c r="SVE31" s="1"/>
      <c r="SVF31" s="1"/>
      <c r="SVG31" s="1"/>
      <c r="SVH31" s="1"/>
      <c r="SVI31" s="1"/>
      <c r="SVJ31" s="1"/>
      <c r="SVK31" s="1"/>
      <c r="SVL31" s="1"/>
      <c r="SVM31" s="1"/>
      <c r="SVN31" s="1"/>
      <c r="SVO31" s="1"/>
      <c r="SVP31" s="1"/>
      <c r="SVQ31" s="1"/>
      <c r="SVR31" s="1"/>
      <c r="SVS31" s="1"/>
      <c r="SVT31" s="1"/>
      <c r="SVU31" s="1"/>
      <c r="SVV31" s="1"/>
      <c r="SVW31" s="1"/>
      <c r="SVX31" s="1"/>
      <c r="SVY31" s="1"/>
      <c r="SVZ31" s="1"/>
      <c r="SWA31" s="1"/>
      <c r="SWB31" s="1"/>
      <c r="SWC31" s="1"/>
      <c r="SWD31" s="1"/>
      <c r="SWE31" s="1"/>
      <c r="SWF31" s="1"/>
      <c r="SWG31" s="1"/>
      <c r="SWH31" s="1"/>
      <c r="SWI31" s="1"/>
      <c r="SWJ31" s="1"/>
      <c r="SWK31" s="1"/>
      <c r="SWL31" s="1"/>
      <c r="SWM31" s="1"/>
      <c r="SWN31" s="1"/>
      <c r="SWO31" s="1"/>
      <c r="SWP31" s="1"/>
      <c r="SWQ31" s="1"/>
      <c r="SWR31" s="1"/>
      <c r="SWS31" s="1"/>
      <c r="SWT31" s="1"/>
      <c r="SWU31" s="1"/>
      <c r="SWV31" s="1"/>
      <c r="SWW31" s="1"/>
      <c r="SWX31" s="1"/>
      <c r="SWY31" s="1"/>
      <c r="SWZ31" s="1"/>
      <c r="SXA31" s="1"/>
      <c r="SXB31" s="1"/>
      <c r="SXC31" s="1"/>
      <c r="SXD31" s="1"/>
      <c r="SXE31" s="1"/>
      <c r="SXF31" s="1"/>
      <c r="SXG31" s="1"/>
      <c r="SXH31" s="1"/>
      <c r="SXI31" s="1"/>
      <c r="SXJ31" s="1"/>
      <c r="SXK31" s="1"/>
      <c r="SXL31" s="1"/>
      <c r="SXM31" s="1"/>
      <c r="SXN31" s="1"/>
      <c r="SXO31" s="1"/>
      <c r="SXP31" s="1"/>
      <c r="SXQ31" s="1"/>
      <c r="SXR31" s="1"/>
      <c r="SXS31" s="1"/>
      <c r="SXT31" s="1"/>
      <c r="SXU31" s="1"/>
      <c r="SXV31" s="1"/>
      <c r="SXW31" s="1"/>
      <c r="SXX31" s="1"/>
      <c r="SXY31" s="1"/>
      <c r="SXZ31" s="1"/>
      <c r="SYA31" s="1"/>
      <c r="SYB31" s="1"/>
      <c r="SYC31" s="1"/>
      <c r="SYD31" s="1"/>
      <c r="SYE31" s="1"/>
      <c r="SYF31" s="1"/>
      <c r="SYG31" s="1"/>
      <c r="SYH31" s="1"/>
      <c r="SYI31" s="1"/>
      <c r="SYJ31" s="1"/>
      <c r="SYK31" s="1"/>
      <c r="SYL31" s="1"/>
      <c r="SYM31" s="1"/>
      <c r="SYN31" s="1"/>
      <c r="SYO31" s="1"/>
      <c r="SYP31" s="1"/>
      <c r="SYQ31" s="1"/>
      <c r="SYR31" s="1"/>
      <c r="SYS31" s="1"/>
      <c r="SYT31" s="1"/>
      <c r="SYU31" s="1"/>
      <c r="SYV31" s="1"/>
      <c r="SYW31" s="1"/>
      <c r="SYX31" s="1"/>
      <c r="SYY31" s="1"/>
      <c r="SYZ31" s="1"/>
      <c r="SZA31" s="1"/>
      <c r="SZB31" s="1"/>
      <c r="SZC31" s="1"/>
      <c r="SZD31" s="1"/>
      <c r="SZE31" s="1"/>
      <c r="SZF31" s="1"/>
      <c r="SZG31" s="1"/>
      <c r="SZH31" s="1"/>
      <c r="SZI31" s="1"/>
      <c r="SZJ31" s="1"/>
      <c r="SZK31" s="1"/>
      <c r="SZL31" s="1"/>
      <c r="SZM31" s="1"/>
      <c r="SZN31" s="1"/>
      <c r="SZO31" s="1"/>
      <c r="SZP31" s="1"/>
      <c r="SZQ31" s="1"/>
      <c r="SZR31" s="1"/>
      <c r="SZS31" s="1"/>
      <c r="SZT31" s="1"/>
      <c r="SZU31" s="1"/>
      <c r="SZV31" s="1"/>
      <c r="SZW31" s="1"/>
      <c r="SZX31" s="1"/>
      <c r="SZY31" s="1"/>
      <c r="SZZ31" s="1"/>
      <c r="TAA31" s="1"/>
      <c r="TAB31" s="1"/>
      <c r="TAC31" s="1"/>
      <c r="TAD31" s="1"/>
      <c r="TAE31" s="1"/>
      <c r="TAF31" s="1"/>
      <c r="TAG31" s="1"/>
      <c r="TAH31" s="1"/>
      <c r="TAI31" s="1"/>
      <c r="TAJ31" s="1"/>
      <c r="TAK31" s="1"/>
      <c r="TAL31" s="1"/>
      <c r="TAM31" s="1"/>
      <c r="TAN31" s="1"/>
      <c r="TAO31" s="1"/>
      <c r="TAP31" s="1"/>
      <c r="TAQ31" s="1"/>
      <c r="TAR31" s="1"/>
      <c r="TAS31" s="1"/>
      <c r="TAT31" s="1"/>
      <c r="TAU31" s="1"/>
      <c r="TAV31" s="1"/>
      <c r="TAW31" s="1"/>
      <c r="TAX31" s="1"/>
      <c r="TAY31" s="1"/>
      <c r="TAZ31" s="1"/>
      <c r="TBA31" s="1"/>
      <c r="TBB31" s="1"/>
      <c r="TBC31" s="1"/>
      <c r="TBD31" s="1"/>
      <c r="TBE31" s="1"/>
      <c r="TBF31" s="1"/>
      <c r="TBG31" s="1"/>
      <c r="TBH31" s="1"/>
      <c r="TBI31" s="1"/>
      <c r="TBJ31" s="1"/>
      <c r="TBK31" s="1"/>
      <c r="TBL31" s="1"/>
      <c r="TBM31" s="1"/>
      <c r="TBN31" s="1"/>
      <c r="TBO31" s="1"/>
      <c r="TBP31" s="1"/>
      <c r="TBQ31" s="1"/>
      <c r="TBR31" s="1"/>
      <c r="TBS31" s="1"/>
      <c r="TBT31" s="1"/>
      <c r="TBU31" s="1"/>
      <c r="TBV31" s="1"/>
      <c r="TBW31" s="1"/>
      <c r="TBX31" s="1"/>
      <c r="TBY31" s="1"/>
      <c r="TBZ31" s="1"/>
      <c r="TCA31" s="1"/>
      <c r="TCB31" s="1"/>
      <c r="TCC31" s="1"/>
      <c r="TCD31" s="1"/>
      <c r="TCE31" s="1"/>
      <c r="TCF31" s="1"/>
      <c r="TCG31" s="1"/>
      <c r="TCH31" s="1"/>
      <c r="TCI31" s="1"/>
      <c r="TCJ31" s="1"/>
      <c r="TCK31" s="1"/>
      <c r="TCL31" s="1"/>
      <c r="TCM31" s="1"/>
      <c r="TCN31" s="1"/>
      <c r="TCO31" s="1"/>
      <c r="TCP31" s="1"/>
      <c r="TCQ31" s="1"/>
      <c r="TCR31" s="1"/>
      <c r="TCS31" s="1"/>
      <c r="TCT31" s="1"/>
      <c r="TCU31" s="1"/>
      <c r="TCV31" s="1"/>
      <c r="TCW31" s="1"/>
      <c r="TCX31" s="1"/>
      <c r="TCY31" s="1"/>
      <c r="TCZ31" s="1"/>
      <c r="TDA31" s="1"/>
      <c r="TDB31" s="1"/>
      <c r="TDC31" s="1"/>
      <c r="TDD31" s="1"/>
      <c r="TDE31" s="1"/>
      <c r="TDF31" s="1"/>
      <c r="TDG31" s="1"/>
      <c r="TDH31" s="1"/>
      <c r="TDI31" s="1"/>
      <c r="TDJ31" s="1"/>
      <c r="TDK31" s="1"/>
      <c r="TDL31" s="1"/>
      <c r="TDM31" s="1"/>
      <c r="TDN31" s="1"/>
      <c r="TDO31" s="1"/>
      <c r="TDP31" s="1"/>
      <c r="TDQ31" s="1"/>
      <c r="TDR31" s="1"/>
      <c r="TDS31" s="1"/>
      <c r="TDT31" s="1"/>
      <c r="TDU31" s="1"/>
      <c r="TDV31" s="1"/>
      <c r="TDW31" s="1"/>
      <c r="TDX31" s="1"/>
      <c r="TDY31" s="1"/>
      <c r="TDZ31" s="1"/>
      <c r="TEA31" s="1"/>
      <c r="TEB31" s="1"/>
      <c r="TEC31" s="1"/>
      <c r="TED31" s="1"/>
      <c r="TEE31" s="1"/>
      <c r="TEF31" s="1"/>
      <c r="TEG31" s="1"/>
      <c r="TEH31" s="1"/>
      <c r="TEI31" s="1"/>
      <c r="TEJ31" s="1"/>
      <c r="TEK31" s="1"/>
      <c r="TEL31" s="1"/>
      <c r="TEM31" s="1"/>
      <c r="TEN31" s="1"/>
      <c r="TEO31" s="1"/>
      <c r="TEP31" s="1"/>
      <c r="TEQ31" s="1"/>
      <c r="TER31" s="1"/>
      <c r="TES31" s="1"/>
      <c r="TET31" s="1"/>
      <c r="TEU31" s="1"/>
      <c r="TEV31" s="1"/>
      <c r="TEW31" s="1"/>
      <c r="TEX31" s="1"/>
      <c r="TEY31" s="1"/>
      <c r="TEZ31" s="1"/>
      <c r="TFA31" s="1"/>
      <c r="TFB31" s="1"/>
      <c r="TFC31" s="1"/>
      <c r="TFD31" s="1"/>
      <c r="TFE31" s="1"/>
      <c r="TFF31" s="1"/>
      <c r="TFG31" s="1"/>
      <c r="TFH31" s="1"/>
      <c r="TFI31" s="1"/>
      <c r="TFJ31" s="1"/>
      <c r="TFK31" s="1"/>
      <c r="TFL31" s="1"/>
      <c r="TFM31" s="1"/>
      <c r="TFN31" s="1"/>
      <c r="TFO31" s="1"/>
      <c r="TFP31" s="1"/>
      <c r="TFQ31" s="1"/>
      <c r="TFR31" s="1"/>
      <c r="TFS31" s="1"/>
      <c r="TFT31" s="1"/>
      <c r="TFU31" s="1"/>
      <c r="TFV31" s="1"/>
      <c r="TFW31" s="1"/>
      <c r="TFX31" s="1"/>
      <c r="TFY31" s="1"/>
      <c r="TFZ31" s="1"/>
      <c r="TGA31" s="1"/>
      <c r="TGB31" s="1"/>
      <c r="TGC31" s="1"/>
      <c r="TGD31" s="1"/>
      <c r="TGE31" s="1"/>
      <c r="TGF31" s="1"/>
      <c r="TGG31" s="1"/>
      <c r="TGH31" s="1"/>
      <c r="TGI31" s="1"/>
      <c r="TGJ31" s="1"/>
      <c r="TGK31" s="1"/>
      <c r="TGL31" s="1"/>
      <c r="TGM31" s="1"/>
      <c r="TGN31" s="1"/>
      <c r="TGO31" s="1"/>
      <c r="TGP31" s="1"/>
      <c r="TGQ31" s="1"/>
      <c r="TGR31" s="1"/>
      <c r="TGS31" s="1"/>
      <c r="TGT31" s="1"/>
      <c r="TGU31" s="1"/>
      <c r="TGV31" s="1"/>
      <c r="TGW31" s="1"/>
      <c r="TGX31" s="1"/>
      <c r="TGY31" s="1"/>
      <c r="TGZ31" s="1"/>
      <c r="THA31" s="1"/>
      <c r="THB31" s="1"/>
      <c r="THC31" s="1"/>
      <c r="THD31" s="1"/>
      <c r="THE31" s="1"/>
      <c r="THF31" s="1"/>
      <c r="THG31" s="1"/>
      <c r="THH31" s="1"/>
      <c r="THI31" s="1"/>
      <c r="THJ31" s="1"/>
      <c r="THK31" s="1"/>
      <c r="THL31" s="1"/>
      <c r="THM31" s="1"/>
      <c r="THN31" s="1"/>
      <c r="THO31" s="1"/>
      <c r="THP31" s="1"/>
      <c r="THQ31" s="1"/>
      <c r="THR31" s="1"/>
      <c r="THS31" s="1"/>
      <c r="THT31" s="1"/>
      <c r="THU31" s="1"/>
      <c r="THV31" s="1"/>
      <c r="THW31" s="1"/>
      <c r="THX31" s="1"/>
      <c r="THY31" s="1"/>
      <c r="THZ31" s="1"/>
      <c r="TIA31" s="1"/>
      <c r="TIB31" s="1"/>
      <c r="TIC31" s="1"/>
      <c r="TID31" s="1"/>
      <c r="TIE31" s="1"/>
      <c r="TIF31" s="1"/>
      <c r="TIG31" s="1"/>
      <c r="TIH31" s="1"/>
      <c r="TII31" s="1"/>
      <c r="TIJ31" s="1"/>
      <c r="TIK31" s="1"/>
      <c r="TIL31" s="1"/>
      <c r="TIM31" s="1"/>
      <c r="TIN31" s="1"/>
      <c r="TIO31" s="1"/>
      <c r="TIP31" s="1"/>
      <c r="TIQ31" s="1"/>
      <c r="TIR31" s="1"/>
      <c r="TIS31" s="1"/>
      <c r="TIT31" s="1"/>
      <c r="TIU31" s="1"/>
      <c r="TIV31" s="1"/>
      <c r="TIW31" s="1"/>
      <c r="TIX31" s="1"/>
      <c r="TIY31" s="1"/>
      <c r="TIZ31" s="1"/>
      <c r="TJA31" s="1"/>
      <c r="TJB31" s="1"/>
      <c r="TJC31" s="1"/>
      <c r="TJD31" s="1"/>
      <c r="TJE31" s="1"/>
      <c r="TJF31" s="1"/>
      <c r="TJG31" s="1"/>
      <c r="TJH31" s="1"/>
      <c r="TJI31" s="1"/>
      <c r="TJJ31" s="1"/>
      <c r="TJK31" s="1"/>
      <c r="TJL31" s="1"/>
      <c r="TJM31" s="1"/>
      <c r="TJN31" s="1"/>
      <c r="TJO31" s="1"/>
      <c r="TJP31" s="1"/>
      <c r="TJQ31" s="1"/>
      <c r="TJR31" s="1"/>
      <c r="TJS31" s="1"/>
      <c r="TJT31" s="1"/>
      <c r="TJU31" s="1"/>
      <c r="TJV31" s="1"/>
      <c r="TJW31" s="1"/>
      <c r="TJX31" s="1"/>
      <c r="TJY31" s="1"/>
      <c r="TJZ31" s="1"/>
      <c r="TKA31" s="1"/>
      <c r="TKB31" s="1"/>
      <c r="TKC31" s="1"/>
      <c r="TKD31" s="1"/>
      <c r="TKE31" s="1"/>
      <c r="TKF31" s="1"/>
      <c r="TKG31" s="1"/>
      <c r="TKH31" s="1"/>
      <c r="TKI31" s="1"/>
      <c r="TKJ31" s="1"/>
      <c r="TKK31" s="1"/>
      <c r="TKL31" s="1"/>
      <c r="TKM31" s="1"/>
      <c r="TKN31" s="1"/>
      <c r="TKO31" s="1"/>
      <c r="TKP31" s="1"/>
      <c r="TKQ31" s="1"/>
      <c r="TKR31" s="1"/>
      <c r="TKS31" s="1"/>
      <c r="TKT31" s="1"/>
      <c r="TKU31" s="1"/>
      <c r="TKV31" s="1"/>
      <c r="TKW31" s="1"/>
      <c r="TKX31" s="1"/>
      <c r="TKY31" s="1"/>
      <c r="TKZ31" s="1"/>
      <c r="TLA31" s="1"/>
      <c r="TLB31" s="1"/>
      <c r="TLC31" s="1"/>
      <c r="TLD31" s="1"/>
      <c r="TLE31" s="1"/>
      <c r="TLF31" s="1"/>
      <c r="TLG31" s="1"/>
      <c r="TLH31" s="1"/>
      <c r="TLI31" s="1"/>
      <c r="TLJ31" s="1"/>
      <c r="TLK31" s="1"/>
      <c r="TLL31" s="1"/>
      <c r="TLM31" s="1"/>
      <c r="TLN31" s="1"/>
      <c r="TLO31" s="1"/>
      <c r="TLP31" s="1"/>
      <c r="TLQ31" s="1"/>
      <c r="TLR31" s="1"/>
      <c r="TLS31" s="1"/>
      <c r="TLT31" s="1"/>
      <c r="TLU31" s="1"/>
      <c r="TLV31" s="1"/>
      <c r="TLW31" s="1"/>
      <c r="TLX31" s="1"/>
      <c r="TLY31" s="1"/>
      <c r="TLZ31" s="1"/>
      <c r="TMA31" s="1"/>
      <c r="TMB31" s="1"/>
      <c r="TMC31" s="1"/>
      <c r="TMD31" s="1"/>
      <c r="TME31" s="1"/>
      <c r="TMF31" s="1"/>
      <c r="TMG31" s="1"/>
      <c r="TMH31" s="1"/>
      <c r="TMI31" s="1"/>
      <c r="TMJ31" s="1"/>
      <c r="TMK31" s="1"/>
      <c r="TML31" s="1"/>
      <c r="TMM31" s="1"/>
      <c r="TMN31" s="1"/>
      <c r="TMO31" s="1"/>
      <c r="TMP31" s="1"/>
      <c r="TMQ31" s="1"/>
      <c r="TMR31" s="1"/>
      <c r="TMS31" s="1"/>
      <c r="TMT31" s="1"/>
      <c r="TMU31" s="1"/>
      <c r="TMV31" s="1"/>
      <c r="TMW31" s="1"/>
      <c r="TMX31" s="1"/>
      <c r="TMY31" s="1"/>
      <c r="TMZ31" s="1"/>
      <c r="TNA31" s="1"/>
      <c r="TNB31" s="1"/>
      <c r="TNC31" s="1"/>
      <c r="TND31" s="1"/>
      <c r="TNE31" s="1"/>
      <c r="TNF31" s="1"/>
      <c r="TNG31" s="1"/>
      <c r="TNH31" s="1"/>
      <c r="TNI31" s="1"/>
      <c r="TNJ31" s="1"/>
      <c r="TNK31" s="1"/>
      <c r="TNL31" s="1"/>
      <c r="TNM31" s="1"/>
      <c r="TNN31" s="1"/>
      <c r="TNO31" s="1"/>
      <c r="TNP31" s="1"/>
      <c r="TNQ31" s="1"/>
      <c r="TNR31" s="1"/>
      <c r="TNS31" s="1"/>
      <c r="TNT31" s="1"/>
      <c r="TNU31" s="1"/>
      <c r="TNV31" s="1"/>
      <c r="TNW31" s="1"/>
      <c r="TNX31" s="1"/>
      <c r="TNY31" s="1"/>
      <c r="TNZ31" s="1"/>
      <c r="TOA31" s="1"/>
      <c r="TOB31" s="1"/>
      <c r="TOC31" s="1"/>
      <c r="TOD31" s="1"/>
      <c r="TOE31" s="1"/>
      <c r="TOF31" s="1"/>
      <c r="TOG31" s="1"/>
      <c r="TOH31" s="1"/>
      <c r="TOI31" s="1"/>
      <c r="TOJ31" s="1"/>
      <c r="TOK31" s="1"/>
      <c r="TOL31" s="1"/>
      <c r="TOM31" s="1"/>
      <c r="TON31" s="1"/>
      <c r="TOO31" s="1"/>
      <c r="TOP31" s="1"/>
      <c r="TOQ31" s="1"/>
      <c r="TOR31" s="1"/>
      <c r="TOS31" s="1"/>
      <c r="TOT31" s="1"/>
      <c r="TOU31" s="1"/>
      <c r="TOV31" s="1"/>
      <c r="TOW31" s="1"/>
      <c r="TOX31" s="1"/>
      <c r="TOY31" s="1"/>
      <c r="TOZ31" s="1"/>
      <c r="TPA31" s="1"/>
      <c r="TPB31" s="1"/>
      <c r="TPC31" s="1"/>
      <c r="TPD31" s="1"/>
      <c r="TPE31" s="1"/>
      <c r="TPF31" s="1"/>
      <c r="TPG31" s="1"/>
      <c r="TPH31" s="1"/>
      <c r="TPI31" s="1"/>
      <c r="TPJ31" s="1"/>
      <c r="TPK31" s="1"/>
      <c r="TPL31" s="1"/>
      <c r="TPM31" s="1"/>
      <c r="TPN31" s="1"/>
      <c r="TPO31" s="1"/>
      <c r="TPP31" s="1"/>
      <c r="TPQ31" s="1"/>
      <c r="TPR31" s="1"/>
      <c r="TPS31" s="1"/>
      <c r="TPT31" s="1"/>
      <c r="TPU31" s="1"/>
      <c r="TPV31" s="1"/>
      <c r="TPW31" s="1"/>
      <c r="TPX31" s="1"/>
      <c r="TPY31" s="1"/>
      <c r="TPZ31" s="1"/>
      <c r="TQA31" s="1"/>
      <c r="TQB31" s="1"/>
      <c r="TQC31" s="1"/>
      <c r="TQD31" s="1"/>
      <c r="TQE31" s="1"/>
      <c r="TQF31" s="1"/>
      <c r="TQG31" s="1"/>
      <c r="TQH31" s="1"/>
      <c r="TQI31" s="1"/>
      <c r="TQJ31" s="1"/>
      <c r="TQK31" s="1"/>
      <c r="TQL31" s="1"/>
      <c r="TQM31" s="1"/>
      <c r="TQN31" s="1"/>
      <c r="TQO31" s="1"/>
      <c r="TQP31" s="1"/>
      <c r="TQQ31" s="1"/>
      <c r="TQR31" s="1"/>
      <c r="TQS31" s="1"/>
      <c r="TQT31" s="1"/>
      <c r="TQU31" s="1"/>
      <c r="TQV31" s="1"/>
      <c r="TQW31" s="1"/>
      <c r="TQX31" s="1"/>
      <c r="TQY31" s="1"/>
      <c r="TQZ31" s="1"/>
      <c r="TRA31" s="1"/>
      <c r="TRB31" s="1"/>
      <c r="TRC31" s="1"/>
      <c r="TRD31" s="1"/>
      <c r="TRE31" s="1"/>
      <c r="TRF31" s="1"/>
      <c r="TRG31" s="1"/>
      <c r="TRH31" s="1"/>
      <c r="TRI31" s="1"/>
      <c r="TRJ31" s="1"/>
      <c r="TRK31" s="1"/>
      <c r="TRL31" s="1"/>
      <c r="TRM31" s="1"/>
      <c r="TRN31" s="1"/>
      <c r="TRO31" s="1"/>
      <c r="TRP31" s="1"/>
      <c r="TRQ31" s="1"/>
      <c r="TRR31" s="1"/>
      <c r="TRS31" s="1"/>
      <c r="TRT31" s="1"/>
      <c r="TRU31" s="1"/>
      <c r="TRV31" s="1"/>
      <c r="TRW31" s="1"/>
      <c r="TRX31" s="1"/>
      <c r="TRY31" s="1"/>
      <c r="TRZ31" s="1"/>
      <c r="TSA31" s="1"/>
      <c r="TSB31" s="1"/>
      <c r="TSC31" s="1"/>
      <c r="TSD31" s="1"/>
      <c r="TSE31" s="1"/>
      <c r="TSF31" s="1"/>
      <c r="TSG31" s="1"/>
      <c r="TSH31" s="1"/>
      <c r="TSI31" s="1"/>
      <c r="TSJ31" s="1"/>
      <c r="TSK31" s="1"/>
      <c r="TSL31" s="1"/>
      <c r="TSM31" s="1"/>
      <c r="TSN31" s="1"/>
      <c r="TSO31" s="1"/>
      <c r="TSP31" s="1"/>
      <c r="TSQ31" s="1"/>
      <c r="TSR31" s="1"/>
      <c r="TSS31" s="1"/>
      <c r="TST31" s="1"/>
      <c r="TSU31" s="1"/>
      <c r="TSV31" s="1"/>
      <c r="TSW31" s="1"/>
      <c r="TSX31" s="1"/>
      <c r="TSY31" s="1"/>
      <c r="TSZ31" s="1"/>
      <c r="TTA31" s="1"/>
      <c r="TTB31" s="1"/>
      <c r="TTC31" s="1"/>
      <c r="TTD31" s="1"/>
      <c r="TTE31" s="1"/>
      <c r="TTF31" s="1"/>
      <c r="TTG31" s="1"/>
      <c r="TTH31" s="1"/>
      <c r="TTI31" s="1"/>
      <c r="TTJ31" s="1"/>
      <c r="TTK31" s="1"/>
      <c r="TTL31" s="1"/>
      <c r="TTM31" s="1"/>
      <c r="TTN31" s="1"/>
      <c r="TTO31" s="1"/>
      <c r="TTP31" s="1"/>
      <c r="TTQ31" s="1"/>
      <c r="TTR31" s="1"/>
      <c r="TTS31" s="1"/>
      <c r="TTT31" s="1"/>
      <c r="TTU31" s="1"/>
      <c r="TTV31" s="1"/>
      <c r="TTW31" s="1"/>
      <c r="TTX31" s="1"/>
      <c r="TTY31" s="1"/>
      <c r="TTZ31" s="1"/>
      <c r="TUA31" s="1"/>
      <c r="TUB31" s="1"/>
      <c r="TUC31" s="1"/>
      <c r="TUD31" s="1"/>
      <c r="TUE31" s="1"/>
      <c r="TUF31" s="1"/>
      <c r="TUG31" s="1"/>
      <c r="TUH31" s="1"/>
      <c r="TUI31" s="1"/>
      <c r="TUJ31" s="1"/>
      <c r="TUK31" s="1"/>
      <c r="TUL31" s="1"/>
      <c r="TUM31" s="1"/>
      <c r="TUN31" s="1"/>
      <c r="TUO31" s="1"/>
      <c r="TUP31" s="1"/>
      <c r="TUQ31" s="1"/>
      <c r="TUR31" s="1"/>
      <c r="TUS31" s="1"/>
      <c r="TUT31" s="1"/>
      <c r="TUU31" s="1"/>
      <c r="TUV31" s="1"/>
      <c r="TUW31" s="1"/>
      <c r="TUX31" s="1"/>
      <c r="TUY31" s="1"/>
      <c r="TUZ31" s="1"/>
      <c r="TVA31" s="1"/>
      <c r="TVB31" s="1"/>
      <c r="TVC31" s="1"/>
      <c r="TVD31" s="1"/>
      <c r="TVE31" s="1"/>
      <c r="TVF31" s="1"/>
      <c r="TVG31" s="1"/>
      <c r="TVH31" s="1"/>
      <c r="TVI31" s="1"/>
      <c r="TVJ31" s="1"/>
      <c r="TVK31" s="1"/>
      <c r="TVL31" s="1"/>
      <c r="TVM31" s="1"/>
      <c r="TVN31" s="1"/>
      <c r="TVO31" s="1"/>
      <c r="TVP31" s="1"/>
      <c r="TVQ31" s="1"/>
      <c r="TVR31" s="1"/>
      <c r="TVS31" s="1"/>
      <c r="TVT31" s="1"/>
      <c r="TVU31" s="1"/>
      <c r="TVV31" s="1"/>
      <c r="TVW31" s="1"/>
      <c r="TVX31" s="1"/>
      <c r="TVY31" s="1"/>
      <c r="TVZ31" s="1"/>
      <c r="TWA31" s="1"/>
      <c r="TWB31" s="1"/>
      <c r="TWC31" s="1"/>
      <c r="TWD31" s="1"/>
      <c r="TWE31" s="1"/>
      <c r="TWF31" s="1"/>
      <c r="TWG31" s="1"/>
      <c r="TWH31" s="1"/>
      <c r="TWI31" s="1"/>
      <c r="TWJ31" s="1"/>
      <c r="TWK31" s="1"/>
      <c r="TWL31" s="1"/>
      <c r="TWM31" s="1"/>
      <c r="TWN31" s="1"/>
      <c r="TWO31" s="1"/>
      <c r="TWP31" s="1"/>
      <c r="TWQ31" s="1"/>
      <c r="TWR31" s="1"/>
      <c r="TWS31" s="1"/>
      <c r="TWT31" s="1"/>
      <c r="TWU31" s="1"/>
      <c r="TWV31" s="1"/>
      <c r="TWW31" s="1"/>
      <c r="TWX31" s="1"/>
      <c r="TWY31" s="1"/>
      <c r="TWZ31" s="1"/>
      <c r="TXA31" s="1"/>
      <c r="TXB31" s="1"/>
      <c r="TXC31" s="1"/>
      <c r="TXD31" s="1"/>
      <c r="TXE31" s="1"/>
      <c r="TXF31" s="1"/>
      <c r="TXG31" s="1"/>
      <c r="TXH31" s="1"/>
      <c r="TXI31" s="1"/>
      <c r="TXJ31" s="1"/>
      <c r="TXK31" s="1"/>
      <c r="TXL31" s="1"/>
      <c r="TXM31" s="1"/>
      <c r="TXN31" s="1"/>
      <c r="TXO31" s="1"/>
      <c r="TXP31" s="1"/>
      <c r="TXQ31" s="1"/>
      <c r="TXR31" s="1"/>
      <c r="TXS31" s="1"/>
      <c r="TXT31" s="1"/>
      <c r="TXU31" s="1"/>
      <c r="TXV31" s="1"/>
      <c r="TXW31" s="1"/>
      <c r="TXX31" s="1"/>
      <c r="TXY31" s="1"/>
      <c r="TXZ31" s="1"/>
      <c r="TYA31" s="1"/>
      <c r="TYB31" s="1"/>
      <c r="TYC31" s="1"/>
      <c r="TYD31" s="1"/>
      <c r="TYE31" s="1"/>
      <c r="TYF31" s="1"/>
      <c r="TYG31" s="1"/>
      <c r="TYH31" s="1"/>
      <c r="TYI31" s="1"/>
      <c r="TYJ31" s="1"/>
      <c r="TYK31" s="1"/>
      <c r="TYL31" s="1"/>
      <c r="TYM31" s="1"/>
      <c r="TYN31" s="1"/>
      <c r="TYO31" s="1"/>
      <c r="TYP31" s="1"/>
      <c r="TYQ31" s="1"/>
      <c r="TYR31" s="1"/>
      <c r="TYS31" s="1"/>
      <c r="TYT31" s="1"/>
      <c r="TYU31" s="1"/>
      <c r="TYV31" s="1"/>
      <c r="TYW31" s="1"/>
      <c r="TYX31" s="1"/>
      <c r="TYY31" s="1"/>
      <c r="TYZ31" s="1"/>
      <c r="TZA31" s="1"/>
      <c r="TZB31" s="1"/>
      <c r="TZC31" s="1"/>
      <c r="TZD31" s="1"/>
      <c r="TZE31" s="1"/>
      <c r="TZF31" s="1"/>
      <c r="TZG31" s="1"/>
      <c r="TZH31" s="1"/>
      <c r="TZI31" s="1"/>
      <c r="TZJ31" s="1"/>
      <c r="TZK31" s="1"/>
      <c r="TZL31" s="1"/>
      <c r="TZM31" s="1"/>
      <c r="TZN31" s="1"/>
      <c r="TZO31" s="1"/>
      <c r="TZP31" s="1"/>
      <c r="TZQ31" s="1"/>
      <c r="TZR31" s="1"/>
      <c r="TZS31" s="1"/>
      <c r="TZT31" s="1"/>
      <c r="TZU31" s="1"/>
      <c r="TZV31" s="1"/>
      <c r="TZW31" s="1"/>
      <c r="TZX31" s="1"/>
      <c r="TZY31" s="1"/>
      <c r="TZZ31" s="1"/>
      <c r="UAA31" s="1"/>
      <c r="UAB31" s="1"/>
      <c r="UAC31" s="1"/>
      <c r="UAD31" s="1"/>
      <c r="UAE31" s="1"/>
      <c r="UAF31" s="1"/>
      <c r="UAG31" s="1"/>
      <c r="UAH31" s="1"/>
      <c r="UAI31" s="1"/>
      <c r="UAJ31" s="1"/>
      <c r="UAK31" s="1"/>
      <c r="UAL31" s="1"/>
      <c r="UAM31" s="1"/>
      <c r="UAN31" s="1"/>
      <c r="UAO31" s="1"/>
      <c r="UAP31" s="1"/>
      <c r="UAQ31" s="1"/>
      <c r="UAR31" s="1"/>
      <c r="UAS31" s="1"/>
      <c r="UAT31" s="1"/>
      <c r="UAU31" s="1"/>
      <c r="UAV31" s="1"/>
      <c r="UAW31" s="1"/>
      <c r="UAX31" s="1"/>
      <c r="UAY31" s="1"/>
      <c r="UAZ31" s="1"/>
      <c r="UBA31" s="1"/>
      <c r="UBB31" s="1"/>
      <c r="UBC31" s="1"/>
      <c r="UBD31" s="1"/>
      <c r="UBE31" s="1"/>
      <c r="UBF31" s="1"/>
      <c r="UBG31" s="1"/>
      <c r="UBH31" s="1"/>
      <c r="UBI31" s="1"/>
      <c r="UBJ31" s="1"/>
      <c r="UBK31" s="1"/>
      <c r="UBL31" s="1"/>
      <c r="UBM31" s="1"/>
      <c r="UBN31" s="1"/>
      <c r="UBO31" s="1"/>
      <c r="UBP31" s="1"/>
      <c r="UBQ31" s="1"/>
      <c r="UBR31" s="1"/>
      <c r="UBS31" s="1"/>
      <c r="UBT31" s="1"/>
      <c r="UBU31" s="1"/>
      <c r="UBV31" s="1"/>
      <c r="UBW31" s="1"/>
      <c r="UBX31" s="1"/>
      <c r="UBY31" s="1"/>
      <c r="UBZ31" s="1"/>
      <c r="UCA31" s="1"/>
      <c r="UCB31" s="1"/>
      <c r="UCC31" s="1"/>
      <c r="UCD31" s="1"/>
      <c r="UCE31" s="1"/>
      <c r="UCF31" s="1"/>
      <c r="UCG31" s="1"/>
      <c r="UCH31" s="1"/>
      <c r="UCI31" s="1"/>
      <c r="UCJ31" s="1"/>
      <c r="UCK31" s="1"/>
      <c r="UCL31" s="1"/>
      <c r="UCM31" s="1"/>
      <c r="UCN31" s="1"/>
      <c r="UCO31" s="1"/>
      <c r="UCP31" s="1"/>
      <c r="UCQ31" s="1"/>
      <c r="UCR31" s="1"/>
      <c r="UCS31" s="1"/>
      <c r="UCT31" s="1"/>
      <c r="UCU31" s="1"/>
      <c r="UCV31" s="1"/>
      <c r="UCW31" s="1"/>
      <c r="UCX31" s="1"/>
      <c r="UCY31" s="1"/>
      <c r="UCZ31" s="1"/>
      <c r="UDA31" s="1"/>
      <c r="UDB31" s="1"/>
      <c r="UDC31" s="1"/>
      <c r="UDD31" s="1"/>
      <c r="UDE31" s="1"/>
      <c r="UDF31" s="1"/>
      <c r="UDG31" s="1"/>
      <c r="UDH31" s="1"/>
      <c r="UDI31" s="1"/>
      <c r="UDJ31" s="1"/>
      <c r="UDK31" s="1"/>
      <c r="UDL31" s="1"/>
      <c r="UDM31" s="1"/>
      <c r="UDN31" s="1"/>
      <c r="UDO31" s="1"/>
      <c r="UDP31" s="1"/>
      <c r="UDQ31" s="1"/>
      <c r="UDR31" s="1"/>
      <c r="UDS31" s="1"/>
      <c r="UDT31" s="1"/>
      <c r="UDU31" s="1"/>
      <c r="UDV31" s="1"/>
      <c r="UDW31" s="1"/>
      <c r="UDX31" s="1"/>
      <c r="UDY31" s="1"/>
      <c r="UDZ31" s="1"/>
      <c r="UEA31" s="1"/>
      <c r="UEB31" s="1"/>
      <c r="UEC31" s="1"/>
      <c r="UED31" s="1"/>
      <c r="UEE31" s="1"/>
      <c r="UEF31" s="1"/>
      <c r="UEG31" s="1"/>
      <c r="UEH31" s="1"/>
      <c r="UEI31" s="1"/>
      <c r="UEJ31" s="1"/>
      <c r="UEK31" s="1"/>
      <c r="UEL31" s="1"/>
      <c r="UEM31" s="1"/>
      <c r="UEN31" s="1"/>
      <c r="UEO31" s="1"/>
      <c r="UEP31" s="1"/>
      <c r="UEQ31" s="1"/>
      <c r="UER31" s="1"/>
      <c r="UES31" s="1"/>
      <c r="UET31" s="1"/>
      <c r="UEU31" s="1"/>
      <c r="UEV31" s="1"/>
      <c r="UEW31" s="1"/>
      <c r="UEX31" s="1"/>
      <c r="UEY31" s="1"/>
      <c r="UEZ31" s="1"/>
      <c r="UFA31" s="1"/>
      <c r="UFB31" s="1"/>
      <c r="UFC31" s="1"/>
      <c r="UFD31" s="1"/>
      <c r="UFE31" s="1"/>
      <c r="UFF31" s="1"/>
      <c r="UFG31" s="1"/>
      <c r="UFH31" s="1"/>
      <c r="UFI31" s="1"/>
      <c r="UFJ31" s="1"/>
      <c r="UFK31" s="1"/>
      <c r="UFL31" s="1"/>
      <c r="UFM31" s="1"/>
      <c r="UFN31" s="1"/>
      <c r="UFO31" s="1"/>
      <c r="UFP31" s="1"/>
      <c r="UFQ31" s="1"/>
      <c r="UFR31" s="1"/>
      <c r="UFS31" s="1"/>
      <c r="UFT31" s="1"/>
      <c r="UFU31" s="1"/>
      <c r="UFV31" s="1"/>
      <c r="UFW31" s="1"/>
      <c r="UFX31" s="1"/>
      <c r="UFY31" s="1"/>
      <c r="UFZ31" s="1"/>
      <c r="UGA31" s="1"/>
      <c r="UGB31" s="1"/>
      <c r="UGC31" s="1"/>
      <c r="UGD31" s="1"/>
      <c r="UGE31" s="1"/>
      <c r="UGF31" s="1"/>
      <c r="UGG31" s="1"/>
      <c r="UGH31" s="1"/>
      <c r="UGI31" s="1"/>
      <c r="UGJ31" s="1"/>
      <c r="UGK31" s="1"/>
      <c r="UGL31" s="1"/>
      <c r="UGM31" s="1"/>
      <c r="UGN31" s="1"/>
      <c r="UGO31" s="1"/>
      <c r="UGP31" s="1"/>
      <c r="UGQ31" s="1"/>
      <c r="UGR31" s="1"/>
      <c r="UGS31" s="1"/>
      <c r="UGT31" s="1"/>
      <c r="UGU31" s="1"/>
      <c r="UGV31" s="1"/>
      <c r="UGW31" s="1"/>
      <c r="UGX31" s="1"/>
      <c r="UGY31" s="1"/>
      <c r="UGZ31" s="1"/>
      <c r="UHA31" s="1"/>
      <c r="UHB31" s="1"/>
      <c r="UHC31" s="1"/>
      <c r="UHD31" s="1"/>
      <c r="UHE31" s="1"/>
      <c r="UHF31" s="1"/>
      <c r="UHG31" s="1"/>
      <c r="UHH31" s="1"/>
      <c r="UHI31" s="1"/>
      <c r="UHJ31" s="1"/>
      <c r="UHK31" s="1"/>
      <c r="UHL31" s="1"/>
      <c r="UHM31" s="1"/>
      <c r="UHN31" s="1"/>
      <c r="UHO31" s="1"/>
      <c r="UHP31" s="1"/>
      <c r="UHQ31" s="1"/>
      <c r="UHR31" s="1"/>
      <c r="UHS31" s="1"/>
      <c r="UHT31" s="1"/>
      <c r="UHU31" s="1"/>
      <c r="UHV31" s="1"/>
      <c r="UHW31" s="1"/>
      <c r="UHX31" s="1"/>
      <c r="UHY31" s="1"/>
      <c r="UHZ31" s="1"/>
      <c r="UIA31" s="1"/>
      <c r="UIB31" s="1"/>
      <c r="UIC31" s="1"/>
      <c r="UID31" s="1"/>
      <c r="UIE31" s="1"/>
      <c r="UIF31" s="1"/>
      <c r="UIG31" s="1"/>
      <c r="UIH31" s="1"/>
      <c r="UII31" s="1"/>
      <c r="UIJ31" s="1"/>
      <c r="UIK31" s="1"/>
      <c r="UIL31" s="1"/>
      <c r="UIM31" s="1"/>
      <c r="UIN31" s="1"/>
      <c r="UIO31" s="1"/>
      <c r="UIP31" s="1"/>
      <c r="UIQ31" s="1"/>
      <c r="UIR31" s="1"/>
      <c r="UIS31" s="1"/>
      <c r="UIT31" s="1"/>
      <c r="UIU31" s="1"/>
      <c r="UIV31" s="1"/>
      <c r="UIW31" s="1"/>
      <c r="UIX31" s="1"/>
      <c r="UIY31" s="1"/>
      <c r="UIZ31" s="1"/>
      <c r="UJA31" s="1"/>
      <c r="UJB31" s="1"/>
      <c r="UJC31" s="1"/>
      <c r="UJD31" s="1"/>
      <c r="UJE31" s="1"/>
      <c r="UJF31" s="1"/>
      <c r="UJG31" s="1"/>
      <c r="UJH31" s="1"/>
      <c r="UJI31" s="1"/>
      <c r="UJJ31" s="1"/>
      <c r="UJK31" s="1"/>
      <c r="UJL31" s="1"/>
      <c r="UJM31" s="1"/>
      <c r="UJN31" s="1"/>
      <c r="UJO31" s="1"/>
      <c r="UJP31" s="1"/>
      <c r="UJQ31" s="1"/>
      <c r="UJR31" s="1"/>
      <c r="UJS31" s="1"/>
      <c r="UJT31" s="1"/>
      <c r="UJU31" s="1"/>
      <c r="UJV31" s="1"/>
      <c r="UJW31" s="1"/>
      <c r="UJX31" s="1"/>
      <c r="UJY31" s="1"/>
      <c r="UJZ31" s="1"/>
      <c r="UKA31" s="1"/>
      <c r="UKB31" s="1"/>
      <c r="UKC31" s="1"/>
      <c r="UKD31" s="1"/>
      <c r="UKE31" s="1"/>
      <c r="UKF31" s="1"/>
      <c r="UKG31" s="1"/>
      <c r="UKH31" s="1"/>
      <c r="UKI31" s="1"/>
      <c r="UKJ31" s="1"/>
      <c r="UKK31" s="1"/>
      <c r="UKL31" s="1"/>
      <c r="UKM31" s="1"/>
      <c r="UKN31" s="1"/>
      <c r="UKO31" s="1"/>
      <c r="UKP31" s="1"/>
      <c r="UKQ31" s="1"/>
      <c r="UKR31" s="1"/>
      <c r="UKS31" s="1"/>
      <c r="UKT31" s="1"/>
      <c r="UKU31" s="1"/>
      <c r="UKV31" s="1"/>
      <c r="UKW31" s="1"/>
      <c r="UKX31" s="1"/>
      <c r="UKY31" s="1"/>
      <c r="UKZ31" s="1"/>
      <c r="ULA31" s="1"/>
      <c r="ULB31" s="1"/>
      <c r="ULC31" s="1"/>
      <c r="ULD31" s="1"/>
      <c r="ULE31" s="1"/>
      <c r="ULF31" s="1"/>
      <c r="ULG31" s="1"/>
      <c r="ULH31" s="1"/>
      <c r="ULI31" s="1"/>
      <c r="ULJ31" s="1"/>
      <c r="ULK31" s="1"/>
      <c r="ULL31" s="1"/>
      <c r="ULM31" s="1"/>
      <c r="ULN31" s="1"/>
      <c r="ULO31" s="1"/>
      <c r="ULP31" s="1"/>
      <c r="ULQ31" s="1"/>
      <c r="ULR31" s="1"/>
      <c r="ULS31" s="1"/>
      <c r="ULT31" s="1"/>
      <c r="ULU31" s="1"/>
      <c r="ULV31" s="1"/>
      <c r="ULW31" s="1"/>
      <c r="ULX31" s="1"/>
      <c r="ULY31" s="1"/>
      <c r="ULZ31" s="1"/>
      <c r="UMA31" s="1"/>
      <c r="UMB31" s="1"/>
      <c r="UMC31" s="1"/>
      <c r="UMD31" s="1"/>
      <c r="UME31" s="1"/>
      <c r="UMF31" s="1"/>
      <c r="UMG31" s="1"/>
      <c r="UMH31" s="1"/>
      <c r="UMI31" s="1"/>
      <c r="UMJ31" s="1"/>
      <c r="UMK31" s="1"/>
      <c r="UML31" s="1"/>
      <c r="UMM31" s="1"/>
      <c r="UMN31" s="1"/>
      <c r="UMO31" s="1"/>
      <c r="UMP31" s="1"/>
      <c r="UMQ31" s="1"/>
      <c r="UMR31" s="1"/>
      <c r="UMS31" s="1"/>
      <c r="UMT31" s="1"/>
      <c r="UMU31" s="1"/>
      <c r="UMV31" s="1"/>
      <c r="UMW31" s="1"/>
      <c r="UMX31" s="1"/>
      <c r="UMY31" s="1"/>
      <c r="UMZ31" s="1"/>
      <c r="UNA31" s="1"/>
      <c r="UNB31" s="1"/>
      <c r="UNC31" s="1"/>
      <c r="UND31" s="1"/>
      <c r="UNE31" s="1"/>
      <c r="UNF31" s="1"/>
      <c r="UNG31" s="1"/>
      <c r="UNH31" s="1"/>
      <c r="UNI31" s="1"/>
      <c r="UNJ31" s="1"/>
      <c r="UNK31" s="1"/>
      <c r="UNL31" s="1"/>
      <c r="UNM31" s="1"/>
      <c r="UNN31" s="1"/>
      <c r="UNO31" s="1"/>
      <c r="UNP31" s="1"/>
      <c r="UNQ31" s="1"/>
      <c r="UNR31" s="1"/>
      <c r="UNS31" s="1"/>
      <c r="UNT31" s="1"/>
      <c r="UNU31" s="1"/>
      <c r="UNV31" s="1"/>
      <c r="UNW31" s="1"/>
      <c r="UNX31" s="1"/>
      <c r="UNY31" s="1"/>
      <c r="UNZ31" s="1"/>
      <c r="UOA31" s="1"/>
      <c r="UOB31" s="1"/>
      <c r="UOC31" s="1"/>
      <c r="UOD31" s="1"/>
      <c r="UOE31" s="1"/>
      <c r="UOF31" s="1"/>
      <c r="UOG31" s="1"/>
      <c r="UOH31" s="1"/>
      <c r="UOI31" s="1"/>
      <c r="UOJ31" s="1"/>
      <c r="UOK31" s="1"/>
      <c r="UOL31" s="1"/>
      <c r="UOM31" s="1"/>
      <c r="UON31" s="1"/>
      <c r="UOO31" s="1"/>
      <c r="UOP31" s="1"/>
      <c r="UOQ31" s="1"/>
      <c r="UOR31" s="1"/>
      <c r="UOS31" s="1"/>
      <c r="UOT31" s="1"/>
      <c r="UOU31" s="1"/>
      <c r="UOV31" s="1"/>
      <c r="UOW31" s="1"/>
      <c r="UOX31" s="1"/>
      <c r="UOY31" s="1"/>
      <c r="UOZ31" s="1"/>
      <c r="UPA31" s="1"/>
      <c r="UPB31" s="1"/>
      <c r="UPC31" s="1"/>
      <c r="UPD31" s="1"/>
      <c r="UPE31" s="1"/>
      <c r="UPF31" s="1"/>
      <c r="UPG31" s="1"/>
      <c r="UPH31" s="1"/>
      <c r="UPI31" s="1"/>
      <c r="UPJ31" s="1"/>
      <c r="UPK31" s="1"/>
      <c r="UPL31" s="1"/>
      <c r="UPM31" s="1"/>
      <c r="UPN31" s="1"/>
      <c r="UPO31" s="1"/>
      <c r="UPP31" s="1"/>
      <c r="UPQ31" s="1"/>
      <c r="UPR31" s="1"/>
      <c r="UPS31" s="1"/>
      <c r="UPT31" s="1"/>
      <c r="UPU31" s="1"/>
      <c r="UPV31" s="1"/>
      <c r="UPW31" s="1"/>
      <c r="UPX31" s="1"/>
      <c r="UPY31" s="1"/>
      <c r="UPZ31" s="1"/>
      <c r="UQA31" s="1"/>
      <c r="UQB31" s="1"/>
      <c r="UQC31" s="1"/>
      <c r="UQD31" s="1"/>
      <c r="UQE31" s="1"/>
      <c r="UQF31" s="1"/>
      <c r="UQG31" s="1"/>
      <c r="UQH31" s="1"/>
      <c r="UQI31" s="1"/>
      <c r="UQJ31" s="1"/>
      <c r="UQK31" s="1"/>
      <c r="UQL31" s="1"/>
      <c r="UQM31" s="1"/>
      <c r="UQN31" s="1"/>
      <c r="UQO31" s="1"/>
      <c r="UQP31" s="1"/>
      <c r="UQQ31" s="1"/>
      <c r="UQR31" s="1"/>
      <c r="UQS31" s="1"/>
      <c r="UQT31" s="1"/>
      <c r="UQU31" s="1"/>
      <c r="UQV31" s="1"/>
      <c r="UQW31" s="1"/>
      <c r="UQX31" s="1"/>
      <c r="UQY31" s="1"/>
      <c r="UQZ31" s="1"/>
      <c r="URA31" s="1"/>
      <c r="URB31" s="1"/>
      <c r="URC31" s="1"/>
      <c r="URD31" s="1"/>
      <c r="URE31" s="1"/>
      <c r="URF31" s="1"/>
      <c r="URG31" s="1"/>
      <c r="URH31" s="1"/>
      <c r="URI31" s="1"/>
      <c r="URJ31" s="1"/>
      <c r="URK31" s="1"/>
      <c r="URL31" s="1"/>
      <c r="URM31" s="1"/>
      <c r="URN31" s="1"/>
      <c r="URO31" s="1"/>
      <c r="URP31" s="1"/>
      <c r="URQ31" s="1"/>
      <c r="URR31" s="1"/>
      <c r="URS31" s="1"/>
      <c r="URT31" s="1"/>
      <c r="URU31" s="1"/>
      <c r="URV31" s="1"/>
      <c r="URW31" s="1"/>
      <c r="URX31" s="1"/>
      <c r="URY31" s="1"/>
      <c r="URZ31" s="1"/>
      <c r="USA31" s="1"/>
      <c r="USB31" s="1"/>
      <c r="USC31" s="1"/>
      <c r="USD31" s="1"/>
      <c r="USE31" s="1"/>
      <c r="USF31" s="1"/>
      <c r="USG31" s="1"/>
      <c r="USH31" s="1"/>
      <c r="USI31" s="1"/>
      <c r="USJ31" s="1"/>
      <c r="USK31" s="1"/>
      <c r="USL31" s="1"/>
      <c r="USM31" s="1"/>
      <c r="USN31" s="1"/>
      <c r="USO31" s="1"/>
      <c r="USP31" s="1"/>
      <c r="USQ31" s="1"/>
      <c r="USR31" s="1"/>
      <c r="USS31" s="1"/>
      <c r="UST31" s="1"/>
      <c r="USU31" s="1"/>
      <c r="USV31" s="1"/>
      <c r="USW31" s="1"/>
      <c r="USX31" s="1"/>
      <c r="USY31" s="1"/>
      <c r="USZ31" s="1"/>
      <c r="UTA31" s="1"/>
      <c r="UTB31" s="1"/>
      <c r="UTC31" s="1"/>
      <c r="UTD31" s="1"/>
      <c r="UTE31" s="1"/>
      <c r="UTF31" s="1"/>
      <c r="UTG31" s="1"/>
      <c r="UTH31" s="1"/>
      <c r="UTI31" s="1"/>
      <c r="UTJ31" s="1"/>
      <c r="UTK31" s="1"/>
      <c r="UTL31" s="1"/>
      <c r="UTM31" s="1"/>
      <c r="UTN31" s="1"/>
      <c r="UTO31" s="1"/>
      <c r="UTP31" s="1"/>
      <c r="UTQ31" s="1"/>
      <c r="UTR31" s="1"/>
      <c r="UTS31" s="1"/>
      <c r="UTT31" s="1"/>
      <c r="UTU31" s="1"/>
      <c r="UTV31" s="1"/>
      <c r="UTW31" s="1"/>
      <c r="UTX31" s="1"/>
      <c r="UTY31" s="1"/>
      <c r="UTZ31" s="1"/>
      <c r="UUA31" s="1"/>
      <c r="UUB31" s="1"/>
      <c r="UUC31" s="1"/>
      <c r="UUD31" s="1"/>
      <c r="UUE31" s="1"/>
      <c r="UUF31" s="1"/>
      <c r="UUG31" s="1"/>
      <c r="UUH31" s="1"/>
      <c r="UUI31" s="1"/>
      <c r="UUJ31" s="1"/>
      <c r="UUK31" s="1"/>
      <c r="UUL31" s="1"/>
      <c r="UUM31" s="1"/>
      <c r="UUN31" s="1"/>
      <c r="UUO31" s="1"/>
      <c r="UUP31" s="1"/>
      <c r="UUQ31" s="1"/>
      <c r="UUR31" s="1"/>
      <c r="UUS31" s="1"/>
      <c r="UUT31" s="1"/>
      <c r="UUU31" s="1"/>
      <c r="UUV31" s="1"/>
      <c r="UUW31" s="1"/>
      <c r="UUX31" s="1"/>
      <c r="UUY31" s="1"/>
      <c r="UUZ31" s="1"/>
      <c r="UVA31" s="1"/>
      <c r="UVB31" s="1"/>
      <c r="UVC31" s="1"/>
      <c r="UVD31" s="1"/>
      <c r="UVE31" s="1"/>
      <c r="UVF31" s="1"/>
      <c r="UVG31" s="1"/>
      <c r="UVH31" s="1"/>
      <c r="UVI31" s="1"/>
      <c r="UVJ31" s="1"/>
      <c r="UVK31" s="1"/>
      <c r="UVL31" s="1"/>
      <c r="UVM31" s="1"/>
      <c r="UVN31" s="1"/>
      <c r="UVO31" s="1"/>
      <c r="UVP31" s="1"/>
      <c r="UVQ31" s="1"/>
      <c r="UVR31" s="1"/>
      <c r="UVS31" s="1"/>
      <c r="UVT31" s="1"/>
      <c r="UVU31" s="1"/>
      <c r="UVV31" s="1"/>
      <c r="UVW31" s="1"/>
      <c r="UVX31" s="1"/>
      <c r="UVY31" s="1"/>
      <c r="UVZ31" s="1"/>
      <c r="UWA31" s="1"/>
      <c r="UWB31" s="1"/>
      <c r="UWC31" s="1"/>
      <c r="UWD31" s="1"/>
      <c r="UWE31" s="1"/>
      <c r="UWF31" s="1"/>
      <c r="UWG31" s="1"/>
      <c r="UWH31" s="1"/>
      <c r="UWI31" s="1"/>
      <c r="UWJ31" s="1"/>
      <c r="UWK31" s="1"/>
      <c r="UWL31" s="1"/>
      <c r="UWM31" s="1"/>
      <c r="UWN31" s="1"/>
      <c r="UWO31" s="1"/>
      <c r="UWP31" s="1"/>
      <c r="UWQ31" s="1"/>
      <c r="UWR31" s="1"/>
      <c r="UWS31" s="1"/>
      <c r="UWT31" s="1"/>
      <c r="UWU31" s="1"/>
      <c r="UWV31" s="1"/>
      <c r="UWW31" s="1"/>
      <c r="UWX31" s="1"/>
      <c r="UWY31" s="1"/>
      <c r="UWZ31" s="1"/>
      <c r="UXA31" s="1"/>
      <c r="UXB31" s="1"/>
      <c r="UXC31" s="1"/>
      <c r="UXD31" s="1"/>
      <c r="UXE31" s="1"/>
      <c r="UXF31" s="1"/>
      <c r="UXG31" s="1"/>
      <c r="UXH31" s="1"/>
      <c r="UXI31" s="1"/>
      <c r="UXJ31" s="1"/>
      <c r="UXK31" s="1"/>
      <c r="UXL31" s="1"/>
      <c r="UXM31" s="1"/>
      <c r="UXN31" s="1"/>
      <c r="UXO31" s="1"/>
      <c r="UXP31" s="1"/>
      <c r="UXQ31" s="1"/>
      <c r="UXR31" s="1"/>
      <c r="UXS31" s="1"/>
      <c r="UXT31" s="1"/>
      <c r="UXU31" s="1"/>
      <c r="UXV31" s="1"/>
      <c r="UXW31" s="1"/>
      <c r="UXX31" s="1"/>
      <c r="UXY31" s="1"/>
      <c r="UXZ31" s="1"/>
      <c r="UYA31" s="1"/>
      <c r="UYB31" s="1"/>
      <c r="UYC31" s="1"/>
      <c r="UYD31" s="1"/>
      <c r="UYE31" s="1"/>
      <c r="UYF31" s="1"/>
      <c r="UYG31" s="1"/>
      <c r="UYH31" s="1"/>
      <c r="UYI31" s="1"/>
      <c r="UYJ31" s="1"/>
      <c r="UYK31" s="1"/>
      <c r="UYL31" s="1"/>
      <c r="UYM31" s="1"/>
      <c r="UYN31" s="1"/>
      <c r="UYO31" s="1"/>
      <c r="UYP31" s="1"/>
      <c r="UYQ31" s="1"/>
      <c r="UYR31" s="1"/>
      <c r="UYS31" s="1"/>
      <c r="UYT31" s="1"/>
      <c r="UYU31" s="1"/>
      <c r="UYV31" s="1"/>
      <c r="UYW31" s="1"/>
      <c r="UYX31" s="1"/>
      <c r="UYY31" s="1"/>
      <c r="UYZ31" s="1"/>
      <c r="UZA31" s="1"/>
      <c r="UZB31" s="1"/>
      <c r="UZC31" s="1"/>
      <c r="UZD31" s="1"/>
      <c r="UZE31" s="1"/>
      <c r="UZF31" s="1"/>
      <c r="UZG31" s="1"/>
      <c r="UZH31" s="1"/>
      <c r="UZI31" s="1"/>
      <c r="UZJ31" s="1"/>
      <c r="UZK31" s="1"/>
      <c r="UZL31" s="1"/>
      <c r="UZM31" s="1"/>
      <c r="UZN31" s="1"/>
      <c r="UZO31" s="1"/>
      <c r="UZP31" s="1"/>
      <c r="UZQ31" s="1"/>
      <c r="UZR31" s="1"/>
      <c r="UZS31" s="1"/>
      <c r="UZT31" s="1"/>
      <c r="UZU31" s="1"/>
      <c r="UZV31" s="1"/>
      <c r="UZW31" s="1"/>
      <c r="UZX31" s="1"/>
      <c r="UZY31" s="1"/>
      <c r="UZZ31" s="1"/>
      <c r="VAA31" s="1"/>
      <c r="VAB31" s="1"/>
      <c r="VAC31" s="1"/>
      <c r="VAD31" s="1"/>
      <c r="VAE31" s="1"/>
      <c r="VAF31" s="1"/>
      <c r="VAG31" s="1"/>
      <c r="VAH31" s="1"/>
      <c r="VAI31" s="1"/>
      <c r="VAJ31" s="1"/>
      <c r="VAK31" s="1"/>
      <c r="VAL31" s="1"/>
      <c r="VAM31" s="1"/>
      <c r="VAN31" s="1"/>
      <c r="VAO31" s="1"/>
      <c r="VAP31" s="1"/>
      <c r="VAQ31" s="1"/>
      <c r="VAR31" s="1"/>
      <c r="VAS31" s="1"/>
      <c r="VAT31" s="1"/>
      <c r="VAU31" s="1"/>
      <c r="VAV31" s="1"/>
      <c r="VAW31" s="1"/>
      <c r="VAX31" s="1"/>
      <c r="VAY31" s="1"/>
      <c r="VAZ31" s="1"/>
      <c r="VBA31" s="1"/>
      <c r="VBB31" s="1"/>
      <c r="VBC31" s="1"/>
      <c r="VBD31" s="1"/>
      <c r="VBE31" s="1"/>
      <c r="VBF31" s="1"/>
      <c r="VBG31" s="1"/>
      <c r="VBH31" s="1"/>
      <c r="VBI31" s="1"/>
      <c r="VBJ31" s="1"/>
      <c r="VBK31" s="1"/>
      <c r="VBL31" s="1"/>
      <c r="VBM31" s="1"/>
      <c r="VBN31" s="1"/>
      <c r="VBO31" s="1"/>
      <c r="VBP31" s="1"/>
      <c r="VBQ31" s="1"/>
      <c r="VBR31" s="1"/>
      <c r="VBS31" s="1"/>
      <c r="VBT31" s="1"/>
      <c r="VBU31" s="1"/>
      <c r="VBV31" s="1"/>
      <c r="VBW31" s="1"/>
      <c r="VBX31" s="1"/>
      <c r="VBY31" s="1"/>
      <c r="VBZ31" s="1"/>
      <c r="VCA31" s="1"/>
      <c r="VCB31" s="1"/>
      <c r="VCC31" s="1"/>
      <c r="VCD31" s="1"/>
      <c r="VCE31" s="1"/>
      <c r="VCF31" s="1"/>
      <c r="VCG31" s="1"/>
      <c r="VCH31" s="1"/>
      <c r="VCI31" s="1"/>
      <c r="VCJ31" s="1"/>
      <c r="VCK31" s="1"/>
      <c r="VCL31" s="1"/>
      <c r="VCM31" s="1"/>
      <c r="VCN31" s="1"/>
      <c r="VCO31" s="1"/>
      <c r="VCP31" s="1"/>
      <c r="VCQ31" s="1"/>
      <c r="VCR31" s="1"/>
      <c r="VCS31" s="1"/>
      <c r="VCT31" s="1"/>
      <c r="VCU31" s="1"/>
      <c r="VCV31" s="1"/>
      <c r="VCW31" s="1"/>
      <c r="VCX31" s="1"/>
      <c r="VCY31" s="1"/>
      <c r="VCZ31" s="1"/>
      <c r="VDA31" s="1"/>
      <c r="VDB31" s="1"/>
      <c r="VDC31" s="1"/>
      <c r="VDD31" s="1"/>
      <c r="VDE31" s="1"/>
      <c r="VDF31" s="1"/>
      <c r="VDG31" s="1"/>
      <c r="VDH31" s="1"/>
      <c r="VDI31" s="1"/>
      <c r="VDJ31" s="1"/>
      <c r="VDK31" s="1"/>
      <c r="VDL31" s="1"/>
      <c r="VDM31" s="1"/>
      <c r="VDN31" s="1"/>
      <c r="VDO31" s="1"/>
      <c r="VDP31" s="1"/>
      <c r="VDQ31" s="1"/>
      <c r="VDR31" s="1"/>
      <c r="VDS31" s="1"/>
      <c r="VDT31" s="1"/>
      <c r="VDU31" s="1"/>
      <c r="VDV31" s="1"/>
      <c r="VDW31" s="1"/>
      <c r="VDX31" s="1"/>
      <c r="VDY31" s="1"/>
      <c r="VDZ31" s="1"/>
      <c r="VEA31" s="1"/>
      <c r="VEB31" s="1"/>
      <c r="VEC31" s="1"/>
      <c r="VED31" s="1"/>
      <c r="VEE31" s="1"/>
      <c r="VEF31" s="1"/>
      <c r="VEG31" s="1"/>
      <c r="VEH31" s="1"/>
      <c r="VEI31" s="1"/>
      <c r="VEJ31" s="1"/>
      <c r="VEK31" s="1"/>
      <c r="VEL31" s="1"/>
      <c r="VEM31" s="1"/>
      <c r="VEN31" s="1"/>
      <c r="VEO31" s="1"/>
      <c r="VEP31" s="1"/>
      <c r="VEQ31" s="1"/>
      <c r="VER31" s="1"/>
      <c r="VES31" s="1"/>
      <c r="VET31" s="1"/>
      <c r="VEU31" s="1"/>
      <c r="VEV31" s="1"/>
      <c r="VEW31" s="1"/>
      <c r="VEX31" s="1"/>
      <c r="VEY31" s="1"/>
      <c r="VEZ31" s="1"/>
      <c r="VFA31" s="1"/>
      <c r="VFB31" s="1"/>
      <c r="VFC31" s="1"/>
      <c r="VFD31" s="1"/>
      <c r="VFE31" s="1"/>
      <c r="VFF31" s="1"/>
      <c r="VFG31" s="1"/>
      <c r="VFH31" s="1"/>
      <c r="VFI31" s="1"/>
      <c r="VFJ31" s="1"/>
      <c r="VFK31" s="1"/>
      <c r="VFL31" s="1"/>
      <c r="VFM31" s="1"/>
      <c r="VFN31" s="1"/>
      <c r="VFO31" s="1"/>
      <c r="VFP31" s="1"/>
      <c r="VFQ31" s="1"/>
      <c r="VFR31" s="1"/>
      <c r="VFS31" s="1"/>
      <c r="VFT31" s="1"/>
      <c r="VFU31" s="1"/>
      <c r="VFV31" s="1"/>
      <c r="VFW31" s="1"/>
      <c r="VFX31" s="1"/>
      <c r="VFY31" s="1"/>
      <c r="VFZ31" s="1"/>
      <c r="VGA31" s="1"/>
      <c r="VGB31" s="1"/>
      <c r="VGC31" s="1"/>
      <c r="VGD31" s="1"/>
      <c r="VGE31" s="1"/>
      <c r="VGF31" s="1"/>
      <c r="VGG31" s="1"/>
      <c r="VGH31" s="1"/>
      <c r="VGI31" s="1"/>
      <c r="VGJ31" s="1"/>
      <c r="VGK31" s="1"/>
      <c r="VGL31" s="1"/>
      <c r="VGM31" s="1"/>
      <c r="VGN31" s="1"/>
      <c r="VGO31" s="1"/>
      <c r="VGP31" s="1"/>
      <c r="VGQ31" s="1"/>
      <c r="VGR31" s="1"/>
      <c r="VGS31" s="1"/>
      <c r="VGT31" s="1"/>
      <c r="VGU31" s="1"/>
      <c r="VGV31" s="1"/>
      <c r="VGW31" s="1"/>
      <c r="VGX31" s="1"/>
      <c r="VGY31" s="1"/>
      <c r="VGZ31" s="1"/>
      <c r="VHA31" s="1"/>
      <c r="VHB31" s="1"/>
      <c r="VHC31" s="1"/>
      <c r="VHD31" s="1"/>
      <c r="VHE31" s="1"/>
      <c r="VHF31" s="1"/>
      <c r="VHG31" s="1"/>
      <c r="VHH31" s="1"/>
      <c r="VHI31" s="1"/>
      <c r="VHJ31" s="1"/>
      <c r="VHK31" s="1"/>
      <c r="VHL31" s="1"/>
      <c r="VHM31" s="1"/>
      <c r="VHN31" s="1"/>
      <c r="VHO31" s="1"/>
      <c r="VHP31" s="1"/>
      <c r="VHQ31" s="1"/>
      <c r="VHR31" s="1"/>
      <c r="VHS31" s="1"/>
      <c r="VHT31" s="1"/>
      <c r="VHU31" s="1"/>
      <c r="VHV31" s="1"/>
      <c r="VHW31" s="1"/>
      <c r="VHX31" s="1"/>
      <c r="VHY31" s="1"/>
      <c r="VHZ31" s="1"/>
      <c r="VIA31" s="1"/>
      <c r="VIB31" s="1"/>
      <c r="VIC31" s="1"/>
      <c r="VID31" s="1"/>
      <c r="VIE31" s="1"/>
      <c r="VIF31" s="1"/>
      <c r="VIG31" s="1"/>
      <c r="VIH31" s="1"/>
      <c r="VII31" s="1"/>
      <c r="VIJ31" s="1"/>
      <c r="VIK31" s="1"/>
      <c r="VIL31" s="1"/>
      <c r="VIM31" s="1"/>
      <c r="VIN31" s="1"/>
      <c r="VIO31" s="1"/>
      <c r="VIP31" s="1"/>
      <c r="VIQ31" s="1"/>
      <c r="VIR31" s="1"/>
      <c r="VIS31" s="1"/>
      <c r="VIT31" s="1"/>
      <c r="VIU31" s="1"/>
      <c r="VIV31" s="1"/>
      <c r="VIW31" s="1"/>
      <c r="VIX31" s="1"/>
      <c r="VIY31" s="1"/>
      <c r="VIZ31" s="1"/>
      <c r="VJA31" s="1"/>
      <c r="VJB31" s="1"/>
      <c r="VJC31" s="1"/>
      <c r="VJD31" s="1"/>
      <c r="VJE31" s="1"/>
      <c r="VJF31" s="1"/>
      <c r="VJG31" s="1"/>
      <c r="VJH31" s="1"/>
      <c r="VJI31" s="1"/>
      <c r="VJJ31" s="1"/>
      <c r="VJK31" s="1"/>
      <c r="VJL31" s="1"/>
      <c r="VJM31" s="1"/>
      <c r="VJN31" s="1"/>
      <c r="VJO31" s="1"/>
      <c r="VJP31" s="1"/>
      <c r="VJQ31" s="1"/>
      <c r="VJR31" s="1"/>
      <c r="VJS31" s="1"/>
      <c r="VJT31" s="1"/>
      <c r="VJU31" s="1"/>
      <c r="VJV31" s="1"/>
      <c r="VJW31" s="1"/>
      <c r="VJX31" s="1"/>
      <c r="VJY31" s="1"/>
      <c r="VJZ31" s="1"/>
      <c r="VKA31" s="1"/>
      <c r="VKB31" s="1"/>
      <c r="VKC31" s="1"/>
      <c r="VKD31" s="1"/>
      <c r="VKE31" s="1"/>
      <c r="VKF31" s="1"/>
      <c r="VKG31" s="1"/>
      <c r="VKH31" s="1"/>
      <c r="VKI31" s="1"/>
      <c r="VKJ31" s="1"/>
      <c r="VKK31" s="1"/>
      <c r="VKL31" s="1"/>
      <c r="VKM31" s="1"/>
      <c r="VKN31" s="1"/>
      <c r="VKO31" s="1"/>
      <c r="VKP31" s="1"/>
      <c r="VKQ31" s="1"/>
      <c r="VKR31" s="1"/>
      <c r="VKS31" s="1"/>
      <c r="VKT31" s="1"/>
      <c r="VKU31" s="1"/>
      <c r="VKV31" s="1"/>
      <c r="VKW31" s="1"/>
      <c r="VKX31" s="1"/>
      <c r="VKY31" s="1"/>
      <c r="VKZ31" s="1"/>
      <c r="VLA31" s="1"/>
      <c r="VLB31" s="1"/>
      <c r="VLC31" s="1"/>
      <c r="VLD31" s="1"/>
      <c r="VLE31" s="1"/>
      <c r="VLF31" s="1"/>
      <c r="VLG31" s="1"/>
      <c r="VLH31" s="1"/>
      <c r="VLI31" s="1"/>
      <c r="VLJ31" s="1"/>
      <c r="VLK31" s="1"/>
      <c r="VLL31" s="1"/>
      <c r="VLM31" s="1"/>
      <c r="VLN31" s="1"/>
      <c r="VLO31" s="1"/>
      <c r="VLP31" s="1"/>
      <c r="VLQ31" s="1"/>
      <c r="VLR31" s="1"/>
      <c r="VLS31" s="1"/>
      <c r="VLT31" s="1"/>
      <c r="VLU31" s="1"/>
      <c r="VLV31" s="1"/>
      <c r="VLW31" s="1"/>
      <c r="VLX31" s="1"/>
      <c r="VLY31" s="1"/>
      <c r="VLZ31" s="1"/>
      <c r="VMA31" s="1"/>
      <c r="VMB31" s="1"/>
      <c r="VMC31" s="1"/>
      <c r="VMD31" s="1"/>
      <c r="VME31" s="1"/>
      <c r="VMF31" s="1"/>
      <c r="VMG31" s="1"/>
      <c r="VMH31" s="1"/>
      <c r="VMI31" s="1"/>
      <c r="VMJ31" s="1"/>
      <c r="VMK31" s="1"/>
      <c r="VML31" s="1"/>
      <c r="VMM31" s="1"/>
      <c r="VMN31" s="1"/>
      <c r="VMO31" s="1"/>
      <c r="VMP31" s="1"/>
      <c r="VMQ31" s="1"/>
      <c r="VMR31" s="1"/>
      <c r="VMS31" s="1"/>
      <c r="VMT31" s="1"/>
      <c r="VMU31" s="1"/>
      <c r="VMV31" s="1"/>
      <c r="VMW31" s="1"/>
      <c r="VMX31" s="1"/>
      <c r="VMY31" s="1"/>
      <c r="VMZ31" s="1"/>
      <c r="VNA31" s="1"/>
      <c r="VNB31" s="1"/>
      <c r="VNC31" s="1"/>
      <c r="VND31" s="1"/>
      <c r="VNE31" s="1"/>
      <c r="VNF31" s="1"/>
      <c r="VNG31" s="1"/>
      <c r="VNH31" s="1"/>
      <c r="VNI31" s="1"/>
      <c r="VNJ31" s="1"/>
      <c r="VNK31" s="1"/>
      <c r="VNL31" s="1"/>
      <c r="VNM31" s="1"/>
      <c r="VNN31" s="1"/>
      <c r="VNO31" s="1"/>
      <c r="VNP31" s="1"/>
      <c r="VNQ31" s="1"/>
      <c r="VNR31" s="1"/>
      <c r="VNS31" s="1"/>
      <c r="VNT31" s="1"/>
      <c r="VNU31" s="1"/>
      <c r="VNV31" s="1"/>
      <c r="VNW31" s="1"/>
      <c r="VNX31" s="1"/>
      <c r="VNY31" s="1"/>
      <c r="VNZ31" s="1"/>
      <c r="VOA31" s="1"/>
      <c r="VOB31" s="1"/>
      <c r="VOC31" s="1"/>
      <c r="VOD31" s="1"/>
      <c r="VOE31" s="1"/>
      <c r="VOF31" s="1"/>
      <c r="VOG31" s="1"/>
      <c r="VOH31" s="1"/>
      <c r="VOI31" s="1"/>
      <c r="VOJ31" s="1"/>
      <c r="VOK31" s="1"/>
      <c r="VOL31" s="1"/>
      <c r="VOM31" s="1"/>
      <c r="VON31" s="1"/>
      <c r="VOO31" s="1"/>
      <c r="VOP31" s="1"/>
      <c r="VOQ31" s="1"/>
      <c r="VOR31" s="1"/>
      <c r="VOS31" s="1"/>
      <c r="VOT31" s="1"/>
      <c r="VOU31" s="1"/>
      <c r="VOV31" s="1"/>
      <c r="VOW31" s="1"/>
      <c r="VOX31" s="1"/>
      <c r="VOY31" s="1"/>
      <c r="VOZ31" s="1"/>
      <c r="VPA31" s="1"/>
      <c r="VPB31" s="1"/>
      <c r="VPC31" s="1"/>
      <c r="VPD31" s="1"/>
      <c r="VPE31" s="1"/>
      <c r="VPF31" s="1"/>
      <c r="VPG31" s="1"/>
      <c r="VPH31" s="1"/>
      <c r="VPI31" s="1"/>
      <c r="VPJ31" s="1"/>
      <c r="VPK31" s="1"/>
      <c r="VPL31" s="1"/>
      <c r="VPM31" s="1"/>
      <c r="VPN31" s="1"/>
      <c r="VPO31" s="1"/>
      <c r="VPP31" s="1"/>
      <c r="VPQ31" s="1"/>
      <c r="VPR31" s="1"/>
      <c r="VPS31" s="1"/>
      <c r="VPT31" s="1"/>
      <c r="VPU31" s="1"/>
      <c r="VPV31" s="1"/>
      <c r="VPW31" s="1"/>
      <c r="VPX31" s="1"/>
      <c r="VPY31" s="1"/>
      <c r="VPZ31" s="1"/>
      <c r="VQA31" s="1"/>
      <c r="VQB31" s="1"/>
      <c r="VQC31" s="1"/>
      <c r="VQD31" s="1"/>
      <c r="VQE31" s="1"/>
      <c r="VQF31" s="1"/>
      <c r="VQG31" s="1"/>
      <c r="VQH31" s="1"/>
      <c r="VQI31" s="1"/>
      <c r="VQJ31" s="1"/>
      <c r="VQK31" s="1"/>
      <c r="VQL31" s="1"/>
      <c r="VQM31" s="1"/>
      <c r="VQN31" s="1"/>
      <c r="VQO31" s="1"/>
      <c r="VQP31" s="1"/>
      <c r="VQQ31" s="1"/>
      <c r="VQR31" s="1"/>
      <c r="VQS31" s="1"/>
      <c r="VQT31" s="1"/>
      <c r="VQU31" s="1"/>
      <c r="VQV31" s="1"/>
      <c r="VQW31" s="1"/>
      <c r="VQX31" s="1"/>
      <c r="VQY31" s="1"/>
      <c r="VQZ31" s="1"/>
      <c r="VRA31" s="1"/>
      <c r="VRB31" s="1"/>
      <c r="VRC31" s="1"/>
      <c r="VRD31" s="1"/>
      <c r="VRE31" s="1"/>
      <c r="VRF31" s="1"/>
      <c r="VRG31" s="1"/>
      <c r="VRH31" s="1"/>
      <c r="VRI31" s="1"/>
      <c r="VRJ31" s="1"/>
      <c r="VRK31" s="1"/>
      <c r="VRL31" s="1"/>
      <c r="VRM31" s="1"/>
      <c r="VRN31" s="1"/>
      <c r="VRO31" s="1"/>
      <c r="VRP31" s="1"/>
      <c r="VRQ31" s="1"/>
      <c r="VRR31" s="1"/>
      <c r="VRS31" s="1"/>
      <c r="VRT31" s="1"/>
      <c r="VRU31" s="1"/>
      <c r="VRV31" s="1"/>
      <c r="VRW31" s="1"/>
      <c r="VRX31" s="1"/>
      <c r="VRY31" s="1"/>
      <c r="VRZ31" s="1"/>
      <c r="VSA31" s="1"/>
      <c r="VSB31" s="1"/>
      <c r="VSC31" s="1"/>
      <c r="VSD31" s="1"/>
      <c r="VSE31" s="1"/>
      <c r="VSF31" s="1"/>
      <c r="VSG31" s="1"/>
      <c r="VSH31" s="1"/>
      <c r="VSI31" s="1"/>
      <c r="VSJ31" s="1"/>
      <c r="VSK31" s="1"/>
      <c r="VSL31" s="1"/>
      <c r="VSM31" s="1"/>
      <c r="VSN31" s="1"/>
      <c r="VSO31" s="1"/>
      <c r="VSP31" s="1"/>
      <c r="VSQ31" s="1"/>
      <c r="VSR31" s="1"/>
      <c r="VSS31" s="1"/>
      <c r="VST31" s="1"/>
      <c r="VSU31" s="1"/>
      <c r="VSV31" s="1"/>
      <c r="VSW31" s="1"/>
      <c r="VSX31" s="1"/>
      <c r="VSY31" s="1"/>
      <c r="VSZ31" s="1"/>
      <c r="VTA31" s="1"/>
      <c r="VTB31" s="1"/>
      <c r="VTC31" s="1"/>
      <c r="VTD31" s="1"/>
      <c r="VTE31" s="1"/>
      <c r="VTF31" s="1"/>
      <c r="VTG31" s="1"/>
      <c r="VTH31" s="1"/>
      <c r="VTI31" s="1"/>
      <c r="VTJ31" s="1"/>
      <c r="VTK31" s="1"/>
      <c r="VTL31" s="1"/>
      <c r="VTM31" s="1"/>
      <c r="VTN31" s="1"/>
      <c r="VTO31" s="1"/>
      <c r="VTP31" s="1"/>
      <c r="VTQ31" s="1"/>
      <c r="VTR31" s="1"/>
      <c r="VTS31" s="1"/>
      <c r="VTT31" s="1"/>
      <c r="VTU31" s="1"/>
      <c r="VTV31" s="1"/>
      <c r="VTW31" s="1"/>
      <c r="VTX31" s="1"/>
      <c r="VTY31" s="1"/>
      <c r="VTZ31" s="1"/>
      <c r="VUA31" s="1"/>
      <c r="VUB31" s="1"/>
      <c r="VUC31" s="1"/>
      <c r="VUD31" s="1"/>
      <c r="VUE31" s="1"/>
      <c r="VUF31" s="1"/>
      <c r="VUG31" s="1"/>
      <c r="VUH31" s="1"/>
      <c r="VUI31" s="1"/>
      <c r="VUJ31" s="1"/>
      <c r="VUK31" s="1"/>
      <c r="VUL31" s="1"/>
      <c r="VUM31" s="1"/>
      <c r="VUN31" s="1"/>
      <c r="VUO31" s="1"/>
      <c r="VUP31" s="1"/>
      <c r="VUQ31" s="1"/>
      <c r="VUR31" s="1"/>
      <c r="VUS31" s="1"/>
      <c r="VUT31" s="1"/>
      <c r="VUU31" s="1"/>
      <c r="VUV31" s="1"/>
      <c r="VUW31" s="1"/>
      <c r="VUX31" s="1"/>
      <c r="VUY31" s="1"/>
      <c r="VUZ31" s="1"/>
      <c r="VVA31" s="1"/>
      <c r="VVB31" s="1"/>
      <c r="VVC31" s="1"/>
      <c r="VVD31" s="1"/>
      <c r="VVE31" s="1"/>
      <c r="VVF31" s="1"/>
      <c r="VVG31" s="1"/>
      <c r="VVH31" s="1"/>
      <c r="VVI31" s="1"/>
      <c r="VVJ31" s="1"/>
      <c r="VVK31" s="1"/>
      <c r="VVL31" s="1"/>
      <c r="VVM31" s="1"/>
      <c r="VVN31" s="1"/>
      <c r="VVO31" s="1"/>
      <c r="VVP31" s="1"/>
      <c r="VVQ31" s="1"/>
      <c r="VVR31" s="1"/>
      <c r="VVS31" s="1"/>
      <c r="VVT31" s="1"/>
      <c r="VVU31" s="1"/>
      <c r="VVV31" s="1"/>
      <c r="VVW31" s="1"/>
      <c r="VVX31" s="1"/>
      <c r="VVY31" s="1"/>
      <c r="VVZ31" s="1"/>
      <c r="VWA31" s="1"/>
      <c r="VWB31" s="1"/>
      <c r="VWC31" s="1"/>
      <c r="VWD31" s="1"/>
      <c r="VWE31" s="1"/>
      <c r="VWF31" s="1"/>
      <c r="VWG31" s="1"/>
      <c r="VWH31" s="1"/>
      <c r="VWI31" s="1"/>
      <c r="VWJ31" s="1"/>
      <c r="VWK31" s="1"/>
      <c r="VWL31" s="1"/>
      <c r="VWM31" s="1"/>
      <c r="VWN31" s="1"/>
      <c r="VWO31" s="1"/>
      <c r="VWP31" s="1"/>
      <c r="VWQ31" s="1"/>
      <c r="VWR31" s="1"/>
      <c r="VWS31" s="1"/>
      <c r="VWT31" s="1"/>
      <c r="VWU31" s="1"/>
      <c r="VWV31" s="1"/>
      <c r="VWW31" s="1"/>
      <c r="VWX31" s="1"/>
      <c r="VWY31" s="1"/>
      <c r="VWZ31" s="1"/>
      <c r="VXA31" s="1"/>
      <c r="VXB31" s="1"/>
      <c r="VXC31" s="1"/>
      <c r="VXD31" s="1"/>
      <c r="VXE31" s="1"/>
      <c r="VXF31" s="1"/>
      <c r="VXG31" s="1"/>
      <c r="VXH31" s="1"/>
      <c r="VXI31" s="1"/>
      <c r="VXJ31" s="1"/>
      <c r="VXK31" s="1"/>
      <c r="VXL31" s="1"/>
      <c r="VXM31" s="1"/>
      <c r="VXN31" s="1"/>
      <c r="VXO31" s="1"/>
      <c r="VXP31" s="1"/>
      <c r="VXQ31" s="1"/>
      <c r="VXR31" s="1"/>
      <c r="VXS31" s="1"/>
      <c r="VXT31" s="1"/>
      <c r="VXU31" s="1"/>
      <c r="VXV31" s="1"/>
      <c r="VXW31" s="1"/>
      <c r="VXX31" s="1"/>
      <c r="VXY31" s="1"/>
      <c r="VXZ31" s="1"/>
      <c r="VYA31" s="1"/>
      <c r="VYB31" s="1"/>
      <c r="VYC31" s="1"/>
      <c r="VYD31" s="1"/>
      <c r="VYE31" s="1"/>
      <c r="VYF31" s="1"/>
      <c r="VYG31" s="1"/>
      <c r="VYH31" s="1"/>
      <c r="VYI31" s="1"/>
      <c r="VYJ31" s="1"/>
      <c r="VYK31" s="1"/>
      <c r="VYL31" s="1"/>
      <c r="VYM31" s="1"/>
      <c r="VYN31" s="1"/>
      <c r="VYO31" s="1"/>
      <c r="VYP31" s="1"/>
      <c r="VYQ31" s="1"/>
      <c r="VYR31" s="1"/>
      <c r="VYS31" s="1"/>
      <c r="VYT31" s="1"/>
      <c r="VYU31" s="1"/>
      <c r="VYV31" s="1"/>
      <c r="VYW31" s="1"/>
      <c r="VYX31" s="1"/>
      <c r="VYY31" s="1"/>
      <c r="VYZ31" s="1"/>
      <c r="VZA31" s="1"/>
      <c r="VZB31" s="1"/>
      <c r="VZC31" s="1"/>
      <c r="VZD31" s="1"/>
      <c r="VZE31" s="1"/>
      <c r="VZF31" s="1"/>
      <c r="VZG31" s="1"/>
      <c r="VZH31" s="1"/>
      <c r="VZI31" s="1"/>
      <c r="VZJ31" s="1"/>
      <c r="VZK31" s="1"/>
      <c r="VZL31" s="1"/>
      <c r="VZM31" s="1"/>
      <c r="VZN31" s="1"/>
      <c r="VZO31" s="1"/>
      <c r="VZP31" s="1"/>
      <c r="VZQ31" s="1"/>
      <c r="VZR31" s="1"/>
      <c r="VZS31" s="1"/>
      <c r="VZT31" s="1"/>
      <c r="VZU31" s="1"/>
      <c r="VZV31" s="1"/>
      <c r="VZW31" s="1"/>
      <c r="VZX31" s="1"/>
      <c r="VZY31" s="1"/>
      <c r="VZZ31" s="1"/>
      <c r="WAA31" s="1"/>
      <c r="WAB31" s="1"/>
      <c r="WAC31" s="1"/>
      <c r="WAD31" s="1"/>
      <c r="WAE31" s="1"/>
      <c r="WAF31" s="1"/>
      <c r="WAG31" s="1"/>
      <c r="WAH31" s="1"/>
      <c r="WAI31" s="1"/>
      <c r="WAJ31" s="1"/>
      <c r="WAK31" s="1"/>
      <c r="WAL31" s="1"/>
      <c r="WAM31" s="1"/>
      <c r="WAN31" s="1"/>
      <c r="WAO31" s="1"/>
      <c r="WAP31" s="1"/>
      <c r="WAQ31" s="1"/>
      <c r="WAR31" s="1"/>
      <c r="WAS31" s="1"/>
      <c r="WAT31" s="1"/>
      <c r="WAU31" s="1"/>
      <c r="WAV31" s="1"/>
      <c r="WAW31" s="1"/>
      <c r="WAX31" s="1"/>
      <c r="WAY31" s="1"/>
      <c r="WAZ31" s="1"/>
      <c r="WBA31" s="1"/>
      <c r="WBB31" s="1"/>
      <c r="WBC31" s="1"/>
      <c r="WBD31" s="1"/>
      <c r="WBE31" s="1"/>
      <c r="WBF31" s="1"/>
      <c r="WBG31" s="1"/>
      <c r="WBH31" s="1"/>
      <c r="WBI31" s="1"/>
      <c r="WBJ31" s="1"/>
      <c r="WBK31" s="1"/>
      <c r="WBL31" s="1"/>
      <c r="WBM31" s="1"/>
      <c r="WBN31" s="1"/>
      <c r="WBO31" s="1"/>
      <c r="WBP31" s="1"/>
      <c r="WBQ31" s="1"/>
      <c r="WBR31" s="1"/>
      <c r="WBS31" s="1"/>
      <c r="WBT31" s="1"/>
      <c r="WBU31" s="1"/>
      <c r="WBV31" s="1"/>
      <c r="WBW31" s="1"/>
      <c r="WBX31" s="1"/>
      <c r="WBY31" s="1"/>
      <c r="WBZ31" s="1"/>
      <c r="WCA31" s="1"/>
      <c r="WCB31" s="1"/>
      <c r="WCC31" s="1"/>
      <c r="WCD31" s="1"/>
      <c r="WCE31" s="1"/>
      <c r="WCF31" s="1"/>
      <c r="WCG31" s="1"/>
      <c r="WCH31" s="1"/>
      <c r="WCI31" s="1"/>
      <c r="WCJ31" s="1"/>
      <c r="WCK31" s="1"/>
      <c r="WCL31" s="1"/>
      <c r="WCM31" s="1"/>
      <c r="WCN31" s="1"/>
      <c r="WCO31" s="1"/>
      <c r="WCP31" s="1"/>
      <c r="WCQ31" s="1"/>
      <c r="WCR31" s="1"/>
      <c r="WCS31" s="1"/>
      <c r="WCT31" s="1"/>
      <c r="WCU31" s="1"/>
      <c r="WCV31" s="1"/>
      <c r="WCW31" s="1"/>
      <c r="WCX31" s="1"/>
      <c r="WCY31" s="1"/>
      <c r="WCZ31" s="1"/>
      <c r="WDA31" s="1"/>
      <c r="WDB31" s="1"/>
      <c r="WDC31" s="1"/>
      <c r="WDD31" s="1"/>
      <c r="WDE31" s="1"/>
      <c r="WDF31" s="1"/>
      <c r="WDG31" s="1"/>
      <c r="WDH31" s="1"/>
      <c r="WDI31" s="1"/>
      <c r="WDJ31" s="1"/>
      <c r="WDK31" s="1"/>
      <c r="WDL31" s="1"/>
      <c r="WDM31" s="1"/>
      <c r="WDN31" s="1"/>
      <c r="WDO31" s="1"/>
      <c r="WDP31" s="1"/>
      <c r="WDQ31" s="1"/>
      <c r="WDR31" s="1"/>
      <c r="WDS31" s="1"/>
      <c r="WDT31" s="1"/>
      <c r="WDU31" s="1"/>
      <c r="WDV31" s="1"/>
      <c r="WDW31" s="1"/>
      <c r="WDX31" s="1"/>
      <c r="WDY31" s="1"/>
      <c r="WDZ31" s="1"/>
      <c r="WEA31" s="1"/>
      <c r="WEB31" s="1"/>
      <c r="WEC31" s="1"/>
      <c r="WED31" s="1"/>
      <c r="WEE31" s="1"/>
      <c r="WEF31" s="1"/>
      <c r="WEG31" s="1"/>
      <c r="WEH31" s="1"/>
      <c r="WEI31" s="1"/>
      <c r="WEJ31" s="1"/>
      <c r="WEK31" s="1"/>
      <c r="WEL31" s="1"/>
      <c r="WEM31" s="1"/>
      <c r="WEN31" s="1"/>
      <c r="WEO31" s="1"/>
      <c r="WEP31" s="1"/>
      <c r="WEQ31" s="1"/>
      <c r="WER31" s="1"/>
      <c r="WES31" s="1"/>
      <c r="WET31" s="1"/>
      <c r="WEU31" s="1"/>
      <c r="WEV31" s="1"/>
      <c r="WEW31" s="1"/>
      <c r="WEX31" s="1"/>
      <c r="WEY31" s="1"/>
      <c r="WEZ31" s="1"/>
      <c r="WFA31" s="1"/>
      <c r="WFB31" s="1"/>
      <c r="WFC31" s="1"/>
      <c r="WFD31" s="1"/>
      <c r="WFE31" s="1"/>
      <c r="WFF31" s="1"/>
      <c r="WFG31" s="1"/>
      <c r="WFH31" s="1"/>
      <c r="WFI31" s="1"/>
      <c r="WFJ31" s="1"/>
      <c r="WFK31" s="1"/>
      <c r="WFL31" s="1"/>
      <c r="WFM31" s="1"/>
      <c r="WFN31" s="1"/>
      <c r="WFO31" s="1"/>
      <c r="WFP31" s="1"/>
      <c r="WFQ31" s="1"/>
      <c r="WFR31" s="1"/>
      <c r="WFS31" s="1"/>
      <c r="WFT31" s="1"/>
      <c r="WFU31" s="1"/>
      <c r="WFV31" s="1"/>
      <c r="WFW31" s="1"/>
      <c r="WFX31" s="1"/>
      <c r="WFY31" s="1"/>
      <c r="WFZ31" s="1"/>
      <c r="WGA31" s="1"/>
      <c r="WGB31" s="1"/>
      <c r="WGC31" s="1"/>
      <c r="WGD31" s="1"/>
      <c r="WGE31" s="1"/>
      <c r="WGF31" s="1"/>
      <c r="WGG31" s="1"/>
      <c r="WGH31" s="1"/>
      <c r="WGI31" s="1"/>
      <c r="WGJ31" s="1"/>
      <c r="WGK31" s="1"/>
      <c r="WGL31" s="1"/>
      <c r="WGM31" s="1"/>
      <c r="WGN31" s="1"/>
      <c r="WGO31" s="1"/>
      <c r="WGP31" s="1"/>
      <c r="WGQ31" s="1"/>
      <c r="WGR31" s="1"/>
      <c r="WGS31" s="1"/>
      <c r="WGT31" s="1"/>
      <c r="WGU31" s="1"/>
      <c r="WGV31" s="1"/>
      <c r="WGW31" s="1"/>
      <c r="WGX31" s="1"/>
      <c r="WGY31" s="1"/>
      <c r="WGZ31" s="1"/>
      <c r="WHA31" s="1"/>
      <c r="WHB31" s="1"/>
      <c r="WHC31" s="1"/>
      <c r="WHD31" s="1"/>
      <c r="WHE31" s="1"/>
      <c r="WHF31" s="1"/>
      <c r="WHG31" s="1"/>
      <c r="WHH31" s="1"/>
      <c r="WHI31" s="1"/>
      <c r="WHJ31" s="1"/>
      <c r="WHK31" s="1"/>
      <c r="WHL31" s="1"/>
      <c r="WHM31" s="1"/>
      <c r="WHN31" s="1"/>
      <c r="WHO31" s="1"/>
      <c r="WHP31" s="1"/>
      <c r="WHQ31" s="1"/>
      <c r="WHR31" s="1"/>
      <c r="WHS31" s="1"/>
      <c r="WHT31" s="1"/>
      <c r="WHU31" s="1"/>
      <c r="WHV31" s="1"/>
      <c r="WHW31" s="1"/>
      <c r="WHX31" s="1"/>
      <c r="WHY31" s="1"/>
      <c r="WHZ31" s="1"/>
      <c r="WIA31" s="1"/>
      <c r="WIB31" s="1"/>
      <c r="WIC31" s="1"/>
      <c r="WID31" s="1"/>
      <c r="WIE31" s="1"/>
      <c r="WIF31" s="1"/>
      <c r="WIG31" s="1"/>
      <c r="WIH31" s="1"/>
      <c r="WII31" s="1"/>
      <c r="WIJ31" s="1"/>
      <c r="WIK31" s="1"/>
      <c r="WIL31" s="1"/>
      <c r="WIM31" s="1"/>
      <c r="WIN31" s="1"/>
      <c r="WIO31" s="1"/>
      <c r="WIP31" s="1"/>
      <c r="WIQ31" s="1"/>
      <c r="WIR31" s="1"/>
      <c r="WIS31" s="1"/>
      <c r="WIT31" s="1"/>
      <c r="WIU31" s="1"/>
      <c r="WIV31" s="1"/>
      <c r="WIW31" s="1"/>
      <c r="WIX31" s="1"/>
      <c r="WIY31" s="1"/>
      <c r="WIZ31" s="1"/>
      <c r="WJA31" s="1"/>
      <c r="WJB31" s="1"/>
      <c r="WJC31" s="1"/>
      <c r="WJD31" s="1"/>
      <c r="WJE31" s="1"/>
      <c r="WJF31" s="1"/>
      <c r="WJG31" s="1"/>
      <c r="WJH31" s="1"/>
      <c r="WJI31" s="1"/>
      <c r="WJJ31" s="1"/>
      <c r="WJK31" s="1"/>
      <c r="WJL31" s="1"/>
      <c r="WJM31" s="1"/>
      <c r="WJN31" s="1"/>
      <c r="WJO31" s="1"/>
      <c r="WJP31" s="1"/>
      <c r="WJQ31" s="1"/>
      <c r="WJR31" s="1"/>
      <c r="WJS31" s="1"/>
      <c r="WJT31" s="1"/>
      <c r="WJU31" s="1"/>
      <c r="WJV31" s="1"/>
      <c r="WJW31" s="1"/>
      <c r="WJX31" s="1"/>
      <c r="WJY31" s="1"/>
      <c r="WJZ31" s="1"/>
      <c r="WKA31" s="1"/>
      <c r="WKB31" s="1"/>
      <c r="WKC31" s="1"/>
      <c r="WKD31" s="1"/>
      <c r="WKE31" s="1"/>
      <c r="WKF31" s="1"/>
      <c r="WKG31" s="1"/>
      <c r="WKH31" s="1"/>
      <c r="WKI31" s="1"/>
      <c r="WKJ31" s="1"/>
      <c r="WKK31" s="1"/>
      <c r="WKL31" s="1"/>
      <c r="WKM31" s="1"/>
      <c r="WKN31" s="1"/>
      <c r="WKO31" s="1"/>
      <c r="WKP31" s="1"/>
      <c r="WKQ31" s="1"/>
      <c r="WKR31" s="1"/>
      <c r="WKS31" s="1"/>
      <c r="WKT31" s="1"/>
      <c r="WKU31" s="1"/>
      <c r="WKV31" s="1"/>
      <c r="WKW31" s="1"/>
      <c r="WKX31" s="1"/>
      <c r="WKY31" s="1"/>
      <c r="WKZ31" s="1"/>
      <c r="WLA31" s="1"/>
      <c r="WLB31" s="1"/>
      <c r="WLC31" s="1"/>
      <c r="WLD31" s="1"/>
      <c r="WLE31" s="1"/>
      <c r="WLF31" s="1"/>
      <c r="WLG31" s="1"/>
      <c r="WLH31" s="1"/>
      <c r="WLI31" s="1"/>
      <c r="WLJ31" s="1"/>
      <c r="WLK31" s="1"/>
      <c r="WLL31" s="1"/>
      <c r="WLM31" s="1"/>
      <c r="WLN31" s="1"/>
      <c r="WLO31" s="1"/>
      <c r="WLP31" s="1"/>
      <c r="WLQ31" s="1"/>
      <c r="WLR31" s="1"/>
      <c r="WLS31" s="1"/>
      <c r="WLT31" s="1"/>
      <c r="WLU31" s="1"/>
      <c r="WLV31" s="1"/>
      <c r="WLW31" s="1"/>
      <c r="WLX31" s="1"/>
      <c r="WLY31" s="1"/>
      <c r="WLZ31" s="1"/>
      <c r="WMA31" s="1"/>
      <c r="WMB31" s="1"/>
      <c r="WMC31" s="1"/>
      <c r="WMD31" s="1"/>
      <c r="WME31" s="1"/>
      <c r="WMF31" s="1"/>
      <c r="WMG31" s="1"/>
      <c r="WMH31" s="1"/>
      <c r="WMI31" s="1"/>
      <c r="WMJ31" s="1"/>
      <c r="WMK31" s="1"/>
      <c r="WML31" s="1"/>
      <c r="WMM31" s="1"/>
      <c r="WMN31" s="1"/>
      <c r="WMO31" s="1"/>
      <c r="WMP31" s="1"/>
      <c r="WMQ31" s="1"/>
      <c r="WMR31" s="1"/>
      <c r="WMS31" s="1"/>
      <c r="WMT31" s="1"/>
      <c r="WMU31" s="1"/>
      <c r="WMV31" s="1"/>
      <c r="WMW31" s="1"/>
      <c r="WMX31" s="1"/>
      <c r="WMY31" s="1"/>
      <c r="WMZ31" s="1"/>
      <c r="WNA31" s="1"/>
      <c r="WNB31" s="1"/>
      <c r="WNC31" s="1"/>
      <c r="WND31" s="1"/>
      <c r="WNE31" s="1"/>
      <c r="WNF31" s="1"/>
      <c r="WNG31" s="1"/>
      <c r="WNH31" s="1"/>
      <c r="WNI31" s="1"/>
      <c r="WNJ31" s="1"/>
      <c r="WNK31" s="1"/>
      <c r="WNL31" s="1"/>
      <c r="WNM31" s="1"/>
      <c r="WNN31" s="1"/>
      <c r="WNO31" s="1"/>
      <c r="WNP31" s="1"/>
      <c r="WNQ31" s="1"/>
      <c r="WNR31" s="1"/>
      <c r="WNS31" s="1"/>
      <c r="WNT31" s="1"/>
      <c r="WNU31" s="1"/>
      <c r="WNV31" s="1"/>
      <c r="WNW31" s="1"/>
      <c r="WNX31" s="1"/>
      <c r="WNY31" s="1"/>
      <c r="WNZ31" s="1"/>
      <c r="WOA31" s="1"/>
      <c r="WOB31" s="1"/>
      <c r="WOC31" s="1"/>
      <c r="WOD31" s="1"/>
      <c r="WOE31" s="1"/>
      <c r="WOF31" s="1"/>
      <c r="WOG31" s="1"/>
      <c r="WOH31" s="1"/>
      <c r="WOI31" s="1"/>
      <c r="WOJ31" s="1"/>
      <c r="WOK31" s="1"/>
      <c r="WOL31" s="1"/>
      <c r="WOM31" s="1"/>
      <c r="WON31" s="1"/>
      <c r="WOO31" s="1"/>
      <c r="WOP31" s="1"/>
      <c r="WOQ31" s="1"/>
      <c r="WOR31" s="1"/>
      <c r="WOS31" s="1"/>
      <c r="WOT31" s="1"/>
      <c r="WOU31" s="1"/>
      <c r="WOV31" s="1"/>
      <c r="WOW31" s="1"/>
      <c r="WOX31" s="1"/>
      <c r="WOY31" s="1"/>
      <c r="WOZ31" s="1"/>
      <c r="WPA31" s="1"/>
      <c r="WPB31" s="1"/>
      <c r="WPC31" s="1"/>
      <c r="WPD31" s="1"/>
      <c r="WPE31" s="1"/>
      <c r="WPF31" s="1"/>
      <c r="WPG31" s="1"/>
      <c r="WPH31" s="1"/>
      <c r="WPI31" s="1"/>
      <c r="WPJ31" s="1"/>
      <c r="WPK31" s="1"/>
      <c r="WPL31" s="1"/>
      <c r="WPM31" s="1"/>
      <c r="WPN31" s="1"/>
      <c r="WPO31" s="1"/>
      <c r="WPP31" s="1"/>
      <c r="WPQ31" s="1"/>
      <c r="WPR31" s="1"/>
      <c r="WPS31" s="1"/>
      <c r="WPT31" s="1"/>
      <c r="WPU31" s="1"/>
      <c r="WPV31" s="1"/>
      <c r="WPW31" s="1"/>
      <c r="WPX31" s="1"/>
      <c r="WPY31" s="1"/>
      <c r="WPZ31" s="1"/>
      <c r="WQA31" s="1"/>
      <c r="WQB31" s="1"/>
      <c r="WQC31" s="1"/>
      <c r="WQD31" s="1"/>
      <c r="WQE31" s="1"/>
      <c r="WQF31" s="1"/>
      <c r="WQG31" s="1"/>
      <c r="WQH31" s="1"/>
      <c r="WQI31" s="1"/>
      <c r="WQJ31" s="1"/>
      <c r="WQK31" s="1"/>
      <c r="WQL31" s="1"/>
      <c r="WQM31" s="1"/>
      <c r="WQN31" s="1"/>
      <c r="WQO31" s="1"/>
      <c r="WQP31" s="1"/>
      <c r="WQQ31" s="1"/>
      <c r="WQR31" s="1"/>
      <c r="WQS31" s="1"/>
      <c r="WQT31" s="1"/>
      <c r="WQU31" s="1"/>
      <c r="WQV31" s="1"/>
      <c r="WQW31" s="1"/>
      <c r="WQX31" s="1"/>
      <c r="WQY31" s="1"/>
      <c r="WQZ31" s="1"/>
      <c r="WRA31" s="1"/>
      <c r="WRB31" s="1"/>
      <c r="WRC31" s="1"/>
      <c r="WRD31" s="1"/>
      <c r="WRE31" s="1"/>
      <c r="WRF31" s="1"/>
      <c r="WRG31" s="1"/>
      <c r="WRH31" s="1"/>
      <c r="WRI31" s="1"/>
      <c r="WRJ31" s="1"/>
      <c r="WRK31" s="1"/>
      <c r="WRL31" s="1"/>
      <c r="WRM31" s="1"/>
      <c r="WRN31" s="1"/>
      <c r="WRO31" s="1"/>
      <c r="WRP31" s="1"/>
      <c r="WRQ31" s="1"/>
      <c r="WRR31" s="1"/>
      <c r="WRS31" s="1"/>
      <c r="WRT31" s="1"/>
      <c r="WRU31" s="1"/>
      <c r="WRV31" s="1"/>
      <c r="WRW31" s="1"/>
      <c r="WRX31" s="1"/>
      <c r="WRY31" s="1"/>
      <c r="WRZ31" s="1"/>
      <c r="WSA31" s="1"/>
      <c r="WSB31" s="1"/>
      <c r="WSC31" s="1"/>
      <c r="WSD31" s="1"/>
      <c r="WSE31" s="1"/>
      <c r="WSF31" s="1"/>
      <c r="WSG31" s="1"/>
      <c r="WSH31" s="1"/>
      <c r="WSI31" s="1"/>
      <c r="WSJ31" s="1"/>
      <c r="WSK31" s="1"/>
      <c r="WSL31" s="1"/>
      <c r="WSM31" s="1"/>
      <c r="WSN31" s="1"/>
      <c r="WSO31" s="1"/>
      <c r="WSP31" s="1"/>
      <c r="WSQ31" s="1"/>
      <c r="WSR31" s="1"/>
      <c r="WSS31" s="1"/>
      <c r="WST31" s="1"/>
      <c r="WSU31" s="1"/>
      <c r="WSV31" s="1"/>
      <c r="WSW31" s="1"/>
      <c r="WSX31" s="1"/>
      <c r="WSY31" s="1"/>
      <c r="WSZ31" s="1"/>
      <c r="WTA31" s="1"/>
      <c r="WTB31" s="1"/>
      <c r="WTC31" s="1"/>
      <c r="WTD31" s="1"/>
      <c r="WTE31" s="1"/>
      <c r="WTF31" s="1"/>
      <c r="WTG31" s="1"/>
      <c r="WTH31" s="1"/>
      <c r="WTI31" s="1"/>
      <c r="WTJ31" s="1"/>
      <c r="WTK31" s="1"/>
      <c r="WTL31" s="1"/>
      <c r="WTM31" s="1"/>
      <c r="WTN31" s="1"/>
      <c r="WTO31" s="1"/>
      <c r="WTP31" s="1"/>
      <c r="WTQ31" s="1"/>
      <c r="WTR31" s="1"/>
      <c r="WTS31" s="1"/>
      <c r="WTT31" s="1"/>
      <c r="WTU31" s="1"/>
      <c r="WTV31" s="1"/>
      <c r="WTW31" s="1"/>
      <c r="WTX31" s="1"/>
      <c r="WTY31" s="1"/>
      <c r="WTZ31" s="1"/>
      <c r="WUA31" s="1"/>
      <c r="WUB31" s="1"/>
      <c r="WUC31" s="1"/>
      <c r="WUD31" s="1"/>
      <c r="WUE31" s="1"/>
      <c r="WUF31" s="1"/>
      <c r="WUG31" s="1"/>
      <c r="WUH31" s="1"/>
      <c r="WUI31" s="1"/>
      <c r="WUJ31" s="1"/>
      <c r="WUK31" s="1"/>
      <c r="WUL31" s="1"/>
      <c r="WUM31" s="1"/>
      <c r="WUN31" s="1"/>
      <c r="WUO31" s="1"/>
      <c r="WUP31" s="1"/>
      <c r="WUQ31" s="1"/>
      <c r="WUR31" s="1"/>
      <c r="WUS31" s="1"/>
      <c r="WUT31" s="1"/>
      <c r="WUU31" s="1"/>
      <c r="WUV31" s="1"/>
      <c r="WUW31" s="1"/>
      <c r="WUX31" s="1"/>
      <c r="WUY31" s="1"/>
      <c r="WUZ31" s="1"/>
      <c r="WVA31" s="1"/>
      <c r="WVB31" s="1"/>
      <c r="WVC31" s="1"/>
      <c r="WVD31" s="1"/>
      <c r="WVE31" s="1"/>
      <c r="WVF31" s="1"/>
      <c r="WVG31" s="1"/>
      <c r="WVH31" s="1"/>
      <c r="WVI31" s="1"/>
      <c r="WVJ31" s="1"/>
      <c r="WVK31" s="1"/>
      <c r="WVL31" s="1"/>
      <c r="WVM31" s="1"/>
      <c r="WVN31" s="1"/>
      <c r="WVO31" s="1"/>
      <c r="WVP31" s="1"/>
      <c r="WVQ31" s="1"/>
      <c r="WVR31" s="1"/>
      <c r="WVS31" s="1"/>
      <c r="WVT31" s="1"/>
      <c r="WVU31" s="1"/>
      <c r="WVV31" s="1"/>
      <c r="WVW31" s="1"/>
      <c r="WVX31" s="1"/>
      <c r="WVY31" s="1"/>
      <c r="WVZ31" s="1"/>
      <c r="WWA31" s="1"/>
      <c r="WWB31" s="1"/>
      <c r="WWC31" s="1"/>
      <c r="WWD31" s="1"/>
      <c r="WWE31" s="1"/>
      <c r="WWF31" s="1"/>
      <c r="WWG31" s="1"/>
      <c r="WWH31" s="1"/>
      <c r="WWI31" s="1"/>
      <c r="WWJ31" s="1"/>
      <c r="WWK31" s="1"/>
      <c r="WWL31" s="1"/>
      <c r="WWM31" s="1"/>
      <c r="WWN31" s="1"/>
      <c r="WWO31" s="1"/>
      <c r="WWP31" s="1"/>
      <c r="WWQ31" s="1"/>
      <c r="WWR31" s="1"/>
      <c r="WWS31" s="1"/>
      <c r="WWT31" s="1"/>
      <c r="WWU31" s="1"/>
      <c r="WWV31" s="1"/>
      <c r="WWW31" s="1"/>
      <c r="WWX31" s="1"/>
      <c r="WWY31" s="1"/>
      <c r="WWZ31" s="1"/>
      <c r="WXA31" s="1"/>
      <c r="WXB31" s="1"/>
      <c r="WXC31" s="1"/>
      <c r="WXD31" s="1"/>
      <c r="WXE31" s="1"/>
      <c r="WXF31" s="1"/>
      <c r="WXG31" s="1"/>
      <c r="WXH31" s="1"/>
      <c r="WXI31" s="1"/>
      <c r="WXJ31" s="1"/>
      <c r="WXK31" s="1"/>
      <c r="WXL31" s="1"/>
      <c r="WXM31" s="1"/>
      <c r="WXN31" s="1"/>
      <c r="WXO31" s="1"/>
      <c r="WXP31" s="1"/>
      <c r="WXQ31" s="1"/>
      <c r="WXR31" s="1"/>
      <c r="WXS31" s="1"/>
      <c r="WXT31" s="1"/>
      <c r="WXU31" s="1"/>
      <c r="WXV31" s="1"/>
      <c r="WXW31" s="1"/>
      <c r="WXX31" s="1"/>
      <c r="WXY31" s="1"/>
      <c r="WXZ31" s="1"/>
      <c r="WYA31" s="1"/>
      <c r="WYB31" s="1"/>
      <c r="WYC31" s="1"/>
      <c r="WYD31" s="1"/>
      <c r="WYE31" s="1"/>
      <c r="WYF31" s="1"/>
      <c r="WYG31" s="1"/>
      <c r="WYH31" s="1"/>
      <c r="WYI31" s="1"/>
      <c r="WYJ31" s="1"/>
      <c r="WYK31" s="1"/>
      <c r="WYL31" s="1"/>
      <c r="WYM31" s="1"/>
      <c r="WYN31" s="1"/>
      <c r="WYO31" s="1"/>
      <c r="WYP31" s="1"/>
      <c r="WYQ31" s="1"/>
      <c r="WYR31" s="1"/>
      <c r="WYS31" s="1"/>
      <c r="WYT31" s="1"/>
      <c r="WYU31" s="1"/>
      <c r="WYV31" s="1"/>
      <c r="WYW31" s="1"/>
      <c r="WYX31" s="1"/>
      <c r="WYY31" s="1"/>
      <c r="WYZ31" s="1"/>
      <c r="WZA31" s="1"/>
      <c r="WZB31" s="1"/>
      <c r="WZC31" s="1"/>
      <c r="WZD31" s="1"/>
      <c r="WZE31" s="1"/>
      <c r="WZF31" s="1"/>
      <c r="WZG31" s="1"/>
      <c r="WZH31" s="1"/>
      <c r="WZI31" s="1"/>
      <c r="WZJ31" s="1"/>
      <c r="WZK31" s="1"/>
      <c r="WZL31" s="1"/>
      <c r="WZM31" s="1"/>
      <c r="WZN31" s="1"/>
      <c r="WZO31" s="1"/>
      <c r="WZP31" s="1"/>
      <c r="WZQ31" s="1"/>
      <c r="WZR31" s="1"/>
      <c r="WZS31" s="1"/>
      <c r="WZT31" s="1"/>
      <c r="WZU31" s="1"/>
      <c r="WZV31" s="1"/>
      <c r="WZW31" s="1"/>
      <c r="WZX31" s="1"/>
      <c r="WZY31" s="1"/>
      <c r="WZZ31" s="1"/>
      <c r="XAA31" s="1"/>
      <c r="XAB31" s="1"/>
      <c r="XAC31" s="1"/>
      <c r="XAD31" s="1"/>
      <c r="XAE31" s="1"/>
      <c r="XAF31" s="1"/>
      <c r="XAG31" s="1"/>
      <c r="XAH31" s="1"/>
      <c r="XAI31" s="1"/>
      <c r="XAJ31" s="1"/>
      <c r="XAK31" s="1"/>
      <c r="XAL31" s="1"/>
      <c r="XAM31" s="1"/>
      <c r="XAN31" s="1"/>
      <c r="XAO31" s="1"/>
      <c r="XAP31" s="1"/>
      <c r="XAQ31" s="1"/>
      <c r="XAR31" s="1"/>
      <c r="XAS31" s="1"/>
      <c r="XAT31" s="1"/>
      <c r="XAU31" s="1"/>
      <c r="XAV31" s="1"/>
      <c r="XAW31" s="1"/>
      <c r="XAX31" s="1"/>
      <c r="XAY31" s="1"/>
      <c r="XAZ31" s="1"/>
      <c r="XBA31" s="1"/>
      <c r="XBB31" s="1"/>
      <c r="XBC31" s="1"/>
      <c r="XBD31" s="1"/>
      <c r="XBE31" s="1"/>
      <c r="XBF31" s="1"/>
      <c r="XBG31" s="1"/>
      <c r="XBH31" s="1"/>
      <c r="XBI31" s="1"/>
      <c r="XBJ31" s="1"/>
      <c r="XBK31" s="1"/>
      <c r="XBL31" s="1"/>
      <c r="XBM31" s="1"/>
      <c r="XBN31" s="1"/>
      <c r="XBO31" s="1"/>
      <c r="XBP31" s="1"/>
      <c r="XBQ31" s="1"/>
      <c r="XBR31" s="1"/>
      <c r="XBS31" s="1"/>
      <c r="XBT31" s="1"/>
      <c r="XBU31" s="1"/>
      <c r="XBV31" s="1"/>
      <c r="XBW31" s="1"/>
      <c r="XBX31" s="1"/>
      <c r="XBY31" s="1"/>
      <c r="XBZ31" s="1"/>
      <c r="XCA31" s="1"/>
      <c r="XCB31" s="1"/>
      <c r="XCC31" s="1"/>
      <c r="XCD31" s="1"/>
      <c r="XCE31" s="1"/>
      <c r="XCF31" s="1"/>
      <c r="XCG31" s="1"/>
      <c r="XCH31" s="1"/>
      <c r="XCI31" s="1"/>
      <c r="XCJ31" s="1"/>
      <c r="XCK31" s="1"/>
      <c r="XCL31" s="1"/>
      <c r="XCM31" s="1"/>
      <c r="XCN31" s="1"/>
      <c r="XCO31" s="1"/>
      <c r="XCP31" s="1"/>
      <c r="XCQ31" s="1"/>
      <c r="XCR31" s="1"/>
      <c r="XCS31" s="1"/>
      <c r="XCT31" s="1"/>
      <c r="XCU31" s="1"/>
      <c r="XCV31" s="1"/>
      <c r="XCW31" s="1"/>
      <c r="XCX31" s="1"/>
      <c r="XCY31" s="1"/>
      <c r="XCZ31" s="1"/>
      <c r="XDA31" s="1"/>
      <c r="XDB31" s="1"/>
      <c r="XDC31" s="1"/>
      <c r="XDD31" s="1"/>
      <c r="XDE31" s="1"/>
      <c r="XDF31" s="1"/>
      <c r="XDG31" s="1"/>
      <c r="XDH31" s="1"/>
      <c r="XDI31" s="1"/>
      <c r="XDJ31" s="1"/>
      <c r="XDK31" s="1"/>
      <c r="XDL31" s="1"/>
      <c r="XDM31" s="1"/>
      <c r="XDN31" s="1"/>
      <c r="XDO31" s="1"/>
      <c r="XDP31" s="1"/>
      <c r="XDQ31" s="1"/>
      <c r="XDR31" s="1"/>
      <c r="XDS31" s="1"/>
      <c r="XDT31" s="1"/>
      <c r="XDU31" s="1"/>
      <c r="XDV31" s="1"/>
      <c r="XDW31" s="1"/>
      <c r="XDX31" s="1"/>
      <c r="XDY31" s="1"/>
      <c r="XDZ31" s="1"/>
      <c r="XEA31" s="1"/>
      <c r="XEB31" s="1"/>
      <c r="XEC31" s="1"/>
      <c r="XED31" s="1"/>
      <c r="XEE31" s="1"/>
      <c r="XEF31" s="1"/>
      <c r="XEG31" s="1"/>
      <c r="XEH31" s="1"/>
      <c r="XEI31" s="1"/>
      <c r="XEJ31" s="1"/>
      <c r="XEK31" s="1"/>
      <c r="XEL31" s="1"/>
      <c r="XEM31" s="1"/>
      <c r="XEN31" s="1"/>
      <c r="XEO31" s="1"/>
      <c r="XEP31" s="1"/>
      <c r="XEQ31" s="1"/>
      <c r="XER31" s="1"/>
      <c r="XES31" s="1"/>
      <c r="XET31" s="1"/>
      <c r="XEU31" s="1"/>
      <c r="XEV31" s="1"/>
      <c r="XEW31" s="1"/>
      <c r="XEX31" s="1"/>
      <c r="XEY31" s="1"/>
      <c r="XEZ31" s="1"/>
      <c r="XFA31" s="1"/>
      <c r="XFB31" s="1"/>
      <c r="XFC31" s="1"/>
      <c r="XFD31" s="1"/>
    </row>
    <row r="32" spans="1:16384" x14ac:dyDescent="0.25">
      <c r="A32" t="s">
        <v>1057</v>
      </c>
      <c r="B32" t="s">
        <v>4403</v>
      </c>
      <c r="C32" t="s">
        <v>1056</v>
      </c>
      <c r="E32" t="s">
        <v>239</v>
      </c>
      <c r="F32" t="s">
        <v>1056</v>
      </c>
      <c r="G32">
        <v>3</v>
      </c>
      <c r="H32" s="1">
        <v>25.252777999999999</v>
      </c>
      <c r="I32" s="1">
        <v>55.364443999999999</v>
      </c>
      <c r="J32" t="s">
        <v>539</v>
      </c>
      <c r="K32" s="12">
        <f t="shared" si="0"/>
        <v>5138.3258860908809</v>
      </c>
      <c r="L32" s="12">
        <f t="shared" si="1"/>
        <v>479.89602620381572</v>
      </c>
      <c r="M32" s="18">
        <f t="shared" si="2"/>
        <v>7.9982671033969286</v>
      </c>
      <c r="N32">
        <f>IFERROR(IF(MATCH(A32,routes!B$2:B$398,0),1,0),0)</f>
        <v>1</v>
      </c>
    </row>
    <row r="33" spans="1:14" x14ac:dyDescent="0.25">
      <c r="A33" t="s">
        <v>118</v>
      </c>
      <c r="B33" t="s">
        <v>119</v>
      </c>
      <c r="C33" t="s">
        <v>119</v>
      </c>
      <c r="E33" t="s">
        <v>120</v>
      </c>
      <c r="F33" t="s">
        <v>119</v>
      </c>
      <c r="G33">
        <v>2</v>
      </c>
      <c r="H33" s="2">
        <v>53.421332999999997</v>
      </c>
      <c r="I33" s="2">
        <v>-6.2700750000000003</v>
      </c>
      <c r="J33" t="s">
        <v>538</v>
      </c>
      <c r="K33" s="12">
        <f t="shared" si="0"/>
        <v>780.20989150006517</v>
      </c>
      <c r="L33" s="12">
        <f t="shared" si="1"/>
        <v>105.0980506690056</v>
      </c>
      <c r="M33" s="18">
        <f t="shared" si="2"/>
        <v>1.7516341778167601</v>
      </c>
      <c r="N33">
        <f>IFERROR(IF(MATCH(A33,routes!B$2:B$398,0),1,0),0)</f>
        <v>1</v>
      </c>
    </row>
    <row r="34" spans="1:14" x14ac:dyDescent="0.25">
      <c r="A34" t="s">
        <v>92</v>
      </c>
      <c r="B34" t="s">
        <v>93</v>
      </c>
      <c r="C34" t="s">
        <v>93</v>
      </c>
      <c r="E34" t="s">
        <v>91</v>
      </c>
      <c r="F34" t="s">
        <v>93</v>
      </c>
      <c r="G34">
        <v>1</v>
      </c>
      <c r="H34" s="2">
        <v>51.289453000000002</v>
      </c>
      <c r="I34" s="2">
        <v>6.766775</v>
      </c>
      <c r="J34" t="s">
        <v>538</v>
      </c>
      <c r="K34" s="12">
        <f t="shared" si="0"/>
        <v>142.49215667400384</v>
      </c>
      <c r="L34" s="12">
        <f t="shared" si="1"/>
        <v>50.254325473964329</v>
      </c>
      <c r="M34" s="18">
        <f t="shared" si="2"/>
        <v>0.83757209123273879</v>
      </c>
      <c r="N34">
        <f>IFERROR(IF(MATCH(A34,routes!B$2:B$398,0),1,0),0)</f>
        <v>1</v>
      </c>
    </row>
    <row r="35" spans="1:14" x14ac:dyDescent="0.25">
      <c r="A35" t="s">
        <v>1960</v>
      </c>
      <c r="B35" t="s">
        <v>4395</v>
      </c>
      <c r="C35" t="s">
        <v>4396</v>
      </c>
      <c r="E35" t="s">
        <v>243</v>
      </c>
      <c r="F35" t="s">
        <v>4397</v>
      </c>
      <c r="G35">
        <v>0</v>
      </c>
      <c r="H35" s="1">
        <v>52.831111</v>
      </c>
      <c r="I35" s="1">
        <v>-1.3280559999999999</v>
      </c>
      <c r="J35" t="s">
        <v>538</v>
      </c>
      <c r="K35" s="12">
        <f t="shared" ref="K35" si="9">ACOS(COS(RADIANS(90-H35)) * COS(RADIANS(90-52.056283)) + SIN(RADIANS(90-H35)) * SIN(RADIANS(90-52.056283)) * COS(RADIANS(I35-5.1110978))) * 6371</f>
        <v>444.69337473675944</v>
      </c>
      <c r="L35" s="12">
        <f t="shared" ref="L35" si="10">38+K35*0.086</f>
        <v>76.243630227361308</v>
      </c>
      <c r="M35" s="18">
        <f t="shared" ref="M35" si="11">L35/60</f>
        <v>1.2707271704560219</v>
      </c>
      <c r="N35">
        <f>IFERROR(IF(MATCH(A35,routes!B$2:B$398,0),1,0),0)</f>
        <v>0</v>
      </c>
    </row>
    <row r="36" spans="1:14" x14ac:dyDescent="0.25">
      <c r="A36" t="s">
        <v>154</v>
      </c>
      <c r="B36" t="s">
        <v>155</v>
      </c>
      <c r="C36" t="s">
        <v>155</v>
      </c>
      <c r="E36" t="s">
        <v>153</v>
      </c>
      <c r="F36" t="s">
        <v>155</v>
      </c>
      <c r="G36">
        <v>1</v>
      </c>
      <c r="H36" s="2">
        <v>51.450139</v>
      </c>
      <c r="I36" s="2">
        <v>5.3745279999999998</v>
      </c>
      <c r="J36" t="s">
        <v>538</v>
      </c>
      <c r="K36" s="12">
        <f t="shared" si="0"/>
        <v>69.796675683047084</v>
      </c>
      <c r="L36" s="12">
        <f t="shared" si="1"/>
        <v>44.002514108742048</v>
      </c>
      <c r="M36" s="18">
        <f t="shared" si="2"/>
        <v>0.7333752351457008</v>
      </c>
      <c r="N36">
        <f>IFERROR(IF(MATCH(A36,routes!B$2:B$398,0),1,0),0)</f>
        <v>0</v>
      </c>
    </row>
    <row r="37" spans="1:14" x14ac:dyDescent="0.25">
      <c r="A37" t="s">
        <v>485</v>
      </c>
      <c r="B37" t="s">
        <v>486</v>
      </c>
      <c r="C37" t="s">
        <v>486</v>
      </c>
      <c r="E37" t="s">
        <v>174</v>
      </c>
      <c r="F37" t="s">
        <v>486</v>
      </c>
      <c r="G37">
        <v>4</v>
      </c>
      <c r="H37" s="1">
        <v>37.014425000000003</v>
      </c>
      <c r="I37" s="1">
        <v>-7.9659110000000002</v>
      </c>
      <c r="J37" t="s">
        <v>538</v>
      </c>
      <c r="K37" s="12">
        <f t="shared" ref="K37:K69" si="12">ACOS(COS(RADIANS(90-H37)) * COS(RADIANS(90-52.056283)) + SIN(RADIANS(90-H37)) * SIN(RADIANS(90-52.056283)) * COS(RADIANS(I37-5.1110978))) * 6371</f>
        <v>1960.9624013887719</v>
      </c>
      <c r="L37" s="12">
        <f t="shared" ref="L37:L69" si="13">38+K37*0.086</f>
        <v>206.64276651943436</v>
      </c>
      <c r="M37" s="18">
        <f t="shared" ref="M37:M69" si="14">L37/60</f>
        <v>3.4440461086572394</v>
      </c>
      <c r="N37">
        <f>IFERROR(IF(MATCH(A37,routes!B$2:B$398,0),1,0),0)</f>
        <v>1</v>
      </c>
    </row>
    <row r="38" spans="1:14" x14ac:dyDescent="0.25">
      <c r="A38" t="s">
        <v>99</v>
      </c>
      <c r="B38" t="s">
        <v>328</v>
      </c>
      <c r="C38" t="s">
        <v>100</v>
      </c>
      <c r="E38" t="s">
        <v>91</v>
      </c>
      <c r="F38" t="s">
        <v>100</v>
      </c>
      <c r="G38">
        <v>1</v>
      </c>
      <c r="H38" s="2">
        <v>50.026420999999999</v>
      </c>
      <c r="I38" s="2">
        <v>8.5431249999999999</v>
      </c>
      <c r="J38" t="s">
        <v>538</v>
      </c>
      <c r="K38" s="12">
        <f t="shared" si="12"/>
        <v>329.35837714328153</v>
      </c>
      <c r="L38" s="12">
        <f t="shared" si="13"/>
        <v>66.324820434322206</v>
      </c>
      <c r="M38" s="18">
        <f t="shared" si="14"/>
        <v>1.1054136739053702</v>
      </c>
      <c r="N38">
        <f>IFERROR(IF(MATCH(A38,routes!B$2:B$398,0),1,0),0)</f>
        <v>1</v>
      </c>
    </row>
    <row r="39" spans="1:14" x14ac:dyDescent="0.25">
      <c r="A39" t="s">
        <v>213</v>
      </c>
      <c r="B39" t="s">
        <v>330</v>
      </c>
      <c r="C39" t="s">
        <v>214</v>
      </c>
      <c r="E39" t="s">
        <v>215</v>
      </c>
      <c r="F39" t="s">
        <v>214</v>
      </c>
      <c r="G39">
        <v>1</v>
      </c>
      <c r="H39" s="2">
        <v>46.238064000000001</v>
      </c>
      <c r="I39" s="2">
        <v>6.1089500000000001</v>
      </c>
      <c r="J39" t="s">
        <v>538</v>
      </c>
      <c r="K39" s="12">
        <f t="shared" si="12"/>
        <v>650.99729467759732</v>
      </c>
      <c r="L39" s="12">
        <f t="shared" si="13"/>
        <v>93.985767342273363</v>
      </c>
      <c r="M39" s="18">
        <f t="shared" si="14"/>
        <v>1.5664294557045559</v>
      </c>
      <c r="N39">
        <f>IFERROR(IF(MATCH(A39,routes!B$2:B$398,0),1,0),0)</f>
        <v>1</v>
      </c>
    </row>
    <row r="40" spans="1:14" x14ac:dyDescent="0.25">
      <c r="A40" t="s">
        <v>240</v>
      </c>
      <c r="B40" t="s">
        <v>241</v>
      </c>
      <c r="C40" t="s">
        <v>241</v>
      </c>
      <c r="D40" t="s">
        <v>242</v>
      </c>
      <c r="E40" t="s">
        <v>243</v>
      </c>
      <c r="F40" t="s">
        <v>241</v>
      </c>
      <c r="G40">
        <v>2</v>
      </c>
      <c r="H40" s="2">
        <v>55.871943999999999</v>
      </c>
      <c r="I40" s="2">
        <v>-4.4330559999999997</v>
      </c>
      <c r="J40" t="s">
        <v>538</v>
      </c>
      <c r="K40" s="12">
        <f t="shared" si="12"/>
        <v>753.82715229552309</v>
      </c>
      <c r="L40" s="12">
        <f t="shared" si="13"/>
        <v>102.82913509741498</v>
      </c>
      <c r="M40" s="18">
        <f t="shared" si="14"/>
        <v>1.7138189182902497</v>
      </c>
      <c r="N40">
        <f>IFERROR(IF(MATCH(A40,routes!B$2:B$398,0),1,0),0)</f>
        <v>1</v>
      </c>
    </row>
    <row r="41" spans="1:14" x14ac:dyDescent="0.25">
      <c r="A41" t="s">
        <v>193</v>
      </c>
      <c r="B41" t="s">
        <v>194</v>
      </c>
      <c r="C41" t="s">
        <v>194</v>
      </c>
      <c r="D41" t="s">
        <v>195</v>
      </c>
      <c r="E41" t="s">
        <v>192</v>
      </c>
      <c r="F41" t="s">
        <v>194</v>
      </c>
      <c r="G41">
        <v>4</v>
      </c>
      <c r="H41" s="2">
        <v>27.931885999999999</v>
      </c>
      <c r="I41" s="2">
        <v>-15.386585999999999</v>
      </c>
      <c r="J41" t="s">
        <v>538</v>
      </c>
      <c r="K41" s="12">
        <f t="shared" si="12"/>
        <v>3176.423224886616</v>
      </c>
      <c r="L41" s="12">
        <f t="shared" si="13"/>
        <v>311.17239734024895</v>
      </c>
      <c r="M41" s="18">
        <f t="shared" si="14"/>
        <v>5.1862066223374823</v>
      </c>
      <c r="N41">
        <f>IFERROR(IF(MATCH(A41,routes!B$2:B$398,0),1,0),0)</f>
        <v>1</v>
      </c>
    </row>
    <row r="42" spans="1:14" x14ac:dyDescent="0.25">
      <c r="A42" t="s">
        <v>1050</v>
      </c>
      <c r="B42" t="s">
        <v>1048</v>
      </c>
      <c r="C42" t="s">
        <v>1049</v>
      </c>
      <c r="E42" t="s">
        <v>52</v>
      </c>
      <c r="F42" t="s">
        <v>1049</v>
      </c>
      <c r="G42">
        <v>2</v>
      </c>
      <c r="H42" s="1">
        <v>23.392436</v>
      </c>
      <c r="I42" s="1">
        <v>113.29878600000001</v>
      </c>
      <c r="J42" t="s">
        <v>539</v>
      </c>
      <c r="K42" s="12">
        <f t="shared" si="12"/>
        <v>9132.2778615506613</v>
      </c>
      <c r="L42" s="12">
        <f t="shared" si="13"/>
        <v>823.3758960933568</v>
      </c>
      <c r="M42" s="18">
        <f t="shared" si="14"/>
        <v>13.722931601555947</v>
      </c>
      <c r="N42">
        <f>IFERROR(IF(MATCH(A42,routes!B$2:B$398,0),1,0),0)</f>
        <v>1</v>
      </c>
    </row>
    <row r="43" spans="1:14" x14ac:dyDescent="0.25">
      <c r="A43" t="s">
        <v>94</v>
      </c>
      <c r="B43" t="s">
        <v>95</v>
      </c>
      <c r="C43" t="s">
        <v>95</v>
      </c>
      <c r="E43" t="s">
        <v>91</v>
      </c>
      <c r="F43" t="s">
        <v>95</v>
      </c>
      <c r="G43">
        <v>1</v>
      </c>
      <c r="H43" s="2">
        <v>53.630389000000001</v>
      </c>
      <c r="I43" s="2">
        <v>9.9882279999999994</v>
      </c>
      <c r="J43" t="s">
        <v>538</v>
      </c>
      <c r="K43" s="12">
        <f t="shared" si="12"/>
        <v>371.27522625889333</v>
      </c>
      <c r="L43" s="12">
        <f t="shared" si="13"/>
        <v>69.929669458264826</v>
      </c>
      <c r="M43" s="18">
        <f t="shared" si="14"/>
        <v>1.1654944909710805</v>
      </c>
      <c r="N43">
        <f>IFERROR(IF(MATCH(A43,routes!B$2:B$398,0),1,0),0)</f>
        <v>1</v>
      </c>
    </row>
    <row r="44" spans="1:14" x14ac:dyDescent="0.25">
      <c r="A44" t="s">
        <v>293</v>
      </c>
      <c r="B44" t="s">
        <v>331</v>
      </c>
      <c r="C44" t="s">
        <v>294</v>
      </c>
      <c r="E44" t="s">
        <v>295</v>
      </c>
      <c r="F44" t="s">
        <v>294</v>
      </c>
      <c r="G44">
        <v>2</v>
      </c>
      <c r="H44" s="2">
        <v>21.221191999999999</v>
      </c>
      <c r="I44" s="2">
        <v>105.80717799999999</v>
      </c>
      <c r="J44" t="s">
        <v>539</v>
      </c>
      <c r="K44" s="12">
        <f t="shared" si="12"/>
        <v>8860.4981751496307</v>
      </c>
      <c r="L44" s="12">
        <f t="shared" si="13"/>
        <v>800.00284306286812</v>
      </c>
      <c r="M44" s="18">
        <f t="shared" si="14"/>
        <v>13.333380717714469</v>
      </c>
      <c r="N44">
        <f>IFERROR(IF(MATCH(A44,routes!B$2:B$398,0),1,0),0)</f>
        <v>0</v>
      </c>
    </row>
    <row r="45" spans="1:14" x14ac:dyDescent="0.25">
      <c r="A45" t="s">
        <v>63</v>
      </c>
      <c r="B45" t="s">
        <v>332</v>
      </c>
      <c r="C45" t="s">
        <v>64</v>
      </c>
      <c r="E45" t="s">
        <v>65</v>
      </c>
      <c r="F45" t="s">
        <v>64</v>
      </c>
      <c r="G45">
        <v>2</v>
      </c>
      <c r="H45" s="2">
        <v>22.989153000000002</v>
      </c>
      <c r="I45" s="2">
        <v>-82.409086000000002</v>
      </c>
      <c r="J45" t="s">
        <v>535</v>
      </c>
      <c r="K45" s="12">
        <f t="shared" si="12"/>
        <v>7848.1357527176424</v>
      </c>
      <c r="L45" s="12">
        <f t="shared" si="13"/>
        <v>712.9396747337172</v>
      </c>
      <c r="M45" s="18">
        <f t="shared" si="14"/>
        <v>11.88232791222862</v>
      </c>
      <c r="N45">
        <f>IFERROR(IF(MATCH(A45,routes!B$2:B$398,0),1,0),0)</f>
        <v>1</v>
      </c>
    </row>
    <row r="46" spans="1:14" x14ac:dyDescent="0.25">
      <c r="A46" t="s">
        <v>80</v>
      </c>
      <c r="B46" t="s">
        <v>333</v>
      </c>
      <c r="C46" t="s">
        <v>81</v>
      </c>
      <c r="E46" t="s">
        <v>82</v>
      </c>
      <c r="F46" t="s">
        <v>81</v>
      </c>
      <c r="G46">
        <v>1</v>
      </c>
      <c r="H46" s="2">
        <v>60.317222000000001</v>
      </c>
      <c r="I46" s="2">
        <v>24.963332999999999</v>
      </c>
      <c r="J46" t="s">
        <v>538</v>
      </c>
      <c r="K46" s="12">
        <f t="shared" si="12"/>
        <v>1523.9231406741771</v>
      </c>
      <c r="L46" s="12">
        <f t="shared" si="13"/>
        <v>169.05739009797924</v>
      </c>
      <c r="M46" s="18">
        <f t="shared" si="14"/>
        <v>2.817623168299654</v>
      </c>
      <c r="N46">
        <f>IFERROR(IF(MATCH(A46,routes!B$2:B$398,0),1,0),0)</f>
        <v>1</v>
      </c>
    </row>
    <row r="47" spans="1:14" x14ac:dyDescent="0.25">
      <c r="A47" t="s">
        <v>107</v>
      </c>
      <c r="B47" t="s">
        <v>334</v>
      </c>
      <c r="C47" t="s">
        <v>108</v>
      </c>
      <c r="E47" t="s">
        <v>108</v>
      </c>
      <c r="F47" t="s">
        <v>108</v>
      </c>
      <c r="G47">
        <v>2</v>
      </c>
      <c r="H47" s="2">
        <v>22.308918999999999</v>
      </c>
      <c r="I47" s="2">
        <v>113.914603</v>
      </c>
      <c r="J47" t="s">
        <v>539</v>
      </c>
      <c r="K47" s="12">
        <f t="shared" si="12"/>
        <v>9266.8371976619528</v>
      </c>
      <c r="L47" s="12">
        <f t="shared" si="13"/>
        <v>834.94799899892791</v>
      </c>
      <c r="M47" s="18">
        <f t="shared" si="14"/>
        <v>13.915799983315464</v>
      </c>
      <c r="N47">
        <f>IFERROR(IF(MATCH(A47,routes!B$2:B$398,0),1,0),0)</f>
        <v>1</v>
      </c>
    </row>
    <row r="48" spans="1:14" x14ac:dyDescent="0.25">
      <c r="A48" t="s">
        <v>285</v>
      </c>
      <c r="B48" t="s">
        <v>336</v>
      </c>
      <c r="C48" t="s">
        <v>286</v>
      </c>
      <c r="D48" t="s">
        <v>287</v>
      </c>
      <c r="E48" t="s">
        <v>260</v>
      </c>
      <c r="F48" t="s">
        <v>286</v>
      </c>
      <c r="G48">
        <v>1</v>
      </c>
      <c r="H48" s="2">
        <v>29.984432999999999</v>
      </c>
      <c r="I48" s="2">
        <v>-95.341442000000001</v>
      </c>
      <c r="J48" t="s">
        <v>535</v>
      </c>
      <c r="K48" s="12">
        <f t="shared" si="12"/>
        <v>8083.0445471588728</v>
      </c>
      <c r="L48" s="12">
        <f t="shared" si="13"/>
        <v>733.14183105566303</v>
      </c>
      <c r="M48" s="18">
        <f t="shared" si="14"/>
        <v>12.219030517594383</v>
      </c>
      <c r="N48">
        <f>IFERROR(IF(MATCH(A48,routes!B$2:B$398,0),1,0),0)</f>
        <v>1</v>
      </c>
    </row>
    <row r="49" spans="1:14" x14ac:dyDescent="0.25">
      <c r="A49" t="s">
        <v>258</v>
      </c>
      <c r="B49" t="s">
        <v>259</v>
      </c>
      <c r="C49" t="s">
        <v>259</v>
      </c>
      <c r="D49" t="s">
        <v>259</v>
      </c>
      <c r="E49" t="s">
        <v>243</v>
      </c>
      <c r="F49" t="s">
        <v>259</v>
      </c>
      <c r="G49">
        <v>4</v>
      </c>
      <c r="H49" s="2">
        <v>54.083333000000003</v>
      </c>
      <c r="I49" s="2">
        <v>-4.6238890000000001</v>
      </c>
      <c r="J49" t="s">
        <v>538</v>
      </c>
      <c r="K49" s="12">
        <f t="shared" si="12"/>
        <v>687.67362659510422</v>
      </c>
      <c r="L49" s="12">
        <f t="shared" si="13"/>
        <v>97.13993188717896</v>
      </c>
      <c r="M49" s="18">
        <f t="shared" si="14"/>
        <v>1.618998864786316</v>
      </c>
      <c r="N49">
        <f>IFERROR(IF(MATCH(A49,routes!B$2:B$398,0),1,0),0)</f>
        <v>1</v>
      </c>
    </row>
    <row r="50" spans="1:14" x14ac:dyDescent="0.25">
      <c r="A50" t="s">
        <v>227</v>
      </c>
      <c r="B50" t="s">
        <v>228</v>
      </c>
      <c r="C50" t="s">
        <v>229</v>
      </c>
      <c r="E50" t="s">
        <v>230</v>
      </c>
      <c r="F50" t="s">
        <v>229</v>
      </c>
      <c r="G50">
        <v>2</v>
      </c>
      <c r="H50" s="2">
        <v>40.976922000000002</v>
      </c>
      <c r="I50" s="2">
        <v>28.814606000000001</v>
      </c>
      <c r="J50" t="s">
        <v>538</v>
      </c>
      <c r="K50" s="12">
        <f t="shared" si="12"/>
        <v>2176.7286176584958</v>
      </c>
      <c r="L50" s="12">
        <f t="shared" si="13"/>
        <v>225.19866111863061</v>
      </c>
      <c r="M50" s="18">
        <f t="shared" si="14"/>
        <v>3.7533110186438434</v>
      </c>
      <c r="N50">
        <f>IFERROR(IF(MATCH(A50,routes!B$2:B$398,0),1,0),0)</f>
        <v>1</v>
      </c>
    </row>
    <row r="51" spans="1:14" x14ac:dyDescent="0.25">
      <c r="A51" t="s">
        <v>112</v>
      </c>
      <c r="B51" t="s">
        <v>318</v>
      </c>
      <c r="C51" t="s">
        <v>113</v>
      </c>
      <c r="E51" t="s">
        <v>114</v>
      </c>
      <c r="F51" t="s">
        <v>113</v>
      </c>
      <c r="G51">
        <v>2</v>
      </c>
      <c r="H51" s="2">
        <v>-6.1255670000000002</v>
      </c>
      <c r="I51" s="2">
        <v>106.655897</v>
      </c>
      <c r="J51" t="s">
        <v>539</v>
      </c>
      <c r="K51" s="12">
        <f t="shared" si="12"/>
        <v>11332.745088548378</v>
      </c>
      <c r="L51" s="12">
        <f t="shared" si="13"/>
        <v>1012.6160776151604</v>
      </c>
      <c r="M51" s="18">
        <f t="shared" si="14"/>
        <v>16.87693462691934</v>
      </c>
      <c r="N51">
        <f>IFERROR(IF(MATCH(A51,routes!B$2:B$398,0),1,0),0)</f>
        <v>1</v>
      </c>
    </row>
    <row r="52" spans="1:14" x14ac:dyDescent="0.25">
      <c r="A52" t="s">
        <v>188</v>
      </c>
      <c r="B52" t="s">
        <v>1063</v>
      </c>
      <c r="C52" t="s">
        <v>189</v>
      </c>
      <c r="E52" t="s">
        <v>187</v>
      </c>
      <c r="F52" t="s">
        <v>189</v>
      </c>
      <c r="G52">
        <v>3</v>
      </c>
      <c r="H52" s="2">
        <v>-26.139165999999999</v>
      </c>
      <c r="I52" s="2">
        <v>28.245999999999999</v>
      </c>
      <c r="J52" t="s">
        <v>537</v>
      </c>
      <c r="K52" s="12">
        <f t="shared" si="12"/>
        <v>8982.6007831141378</v>
      </c>
      <c r="L52" s="12">
        <f t="shared" si="13"/>
        <v>810.50366734781574</v>
      </c>
      <c r="M52" s="18">
        <f t="shared" si="14"/>
        <v>13.508394455796928</v>
      </c>
      <c r="N52">
        <f>IFERROR(IF(MATCH(A52,routes!B$2:B$398,0),1,0),0)</f>
        <v>1</v>
      </c>
    </row>
    <row r="53" spans="1:14" x14ac:dyDescent="0.25">
      <c r="A53" t="s">
        <v>234</v>
      </c>
      <c r="B53" t="s">
        <v>338</v>
      </c>
      <c r="C53" t="s">
        <v>235</v>
      </c>
      <c r="E53" t="s">
        <v>236</v>
      </c>
      <c r="F53" t="s">
        <v>235</v>
      </c>
      <c r="G53">
        <v>1</v>
      </c>
      <c r="H53" s="2">
        <v>50.344999999999999</v>
      </c>
      <c r="I53" s="2">
        <v>30.894722000000002</v>
      </c>
      <c r="J53" t="s">
        <v>538</v>
      </c>
      <c r="K53" s="12">
        <f t="shared" si="12"/>
        <v>1796.9141931135807</v>
      </c>
      <c r="L53" s="12">
        <f t="shared" si="13"/>
        <v>192.53462060776792</v>
      </c>
      <c r="M53" s="18">
        <f t="shared" si="14"/>
        <v>3.2089103434627986</v>
      </c>
      <c r="N53">
        <f>IFERROR(IF(MATCH(A53,routes!B$2:B$398,0),1,0),0)</f>
        <v>1</v>
      </c>
    </row>
    <row r="54" spans="1:14" x14ac:dyDescent="0.25">
      <c r="A54" t="s">
        <v>129</v>
      </c>
      <c r="B54" t="s">
        <v>339</v>
      </c>
      <c r="C54" t="s">
        <v>130</v>
      </c>
      <c r="E54" t="s">
        <v>131</v>
      </c>
      <c r="F54" t="s">
        <v>130</v>
      </c>
      <c r="G54">
        <v>4</v>
      </c>
      <c r="H54" s="2">
        <v>17.935666999999999</v>
      </c>
      <c r="I54" s="2">
        <v>-76.787499999999994</v>
      </c>
      <c r="J54" t="s">
        <v>535</v>
      </c>
      <c r="K54" s="12">
        <f t="shared" si="12"/>
        <v>7896.6779269496319</v>
      </c>
      <c r="L54" s="12">
        <f t="shared" si="13"/>
        <v>717.11430171766824</v>
      </c>
      <c r="M54" s="18">
        <f t="shared" si="14"/>
        <v>11.951905028627804</v>
      </c>
      <c r="N54">
        <f>IFERROR(IF(MATCH(A54,routes!B$2:B$398,0),1,0),0)</f>
        <v>1</v>
      </c>
    </row>
    <row r="55" spans="1:14" x14ac:dyDescent="0.25">
      <c r="A55" t="s">
        <v>473</v>
      </c>
      <c r="B55" t="s">
        <v>472</v>
      </c>
      <c r="C55" t="s">
        <v>472</v>
      </c>
      <c r="E55" t="s">
        <v>103</v>
      </c>
      <c r="F55" t="s">
        <v>472</v>
      </c>
      <c r="G55" s="1">
        <v>4</v>
      </c>
      <c r="H55" s="1">
        <v>36.793334999999999</v>
      </c>
      <c r="I55" s="1">
        <v>27.091667000000001</v>
      </c>
      <c r="J55" t="s">
        <v>538</v>
      </c>
      <c r="K55" s="12">
        <f t="shared" si="12"/>
        <v>2416.3223826328453</v>
      </c>
      <c r="L55" s="12">
        <f t="shared" si="13"/>
        <v>245.80372490642469</v>
      </c>
      <c r="M55" s="18">
        <f t="shared" si="14"/>
        <v>4.0967287484404116</v>
      </c>
      <c r="N55">
        <f>IFERROR(IF(MATCH(A55,routes!B$2:B$398,0),1,0),0)</f>
        <v>1</v>
      </c>
    </row>
    <row r="56" spans="1:14" x14ac:dyDescent="0.25">
      <c r="A56" t="s">
        <v>1067</v>
      </c>
      <c r="B56" t="s">
        <v>1064</v>
      </c>
      <c r="C56" t="s">
        <v>1065</v>
      </c>
      <c r="E56" t="s">
        <v>1066</v>
      </c>
      <c r="F56" t="s">
        <v>1065</v>
      </c>
      <c r="G56">
        <v>3</v>
      </c>
      <c r="H56" s="1">
        <v>2.7455780000000001</v>
      </c>
      <c r="I56" s="1">
        <v>101.709917</v>
      </c>
      <c r="J56" t="s">
        <v>539</v>
      </c>
      <c r="K56" s="12">
        <f t="shared" si="12"/>
        <v>10216.576363656332</v>
      </c>
      <c r="L56" s="12">
        <f t="shared" si="13"/>
        <v>916.62556727444439</v>
      </c>
      <c r="M56" s="18">
        <f t="shared" si="14"/>
        <v>15.277092787907407</v>
      </c>
      <c r="N56">
        <f>IFERROR(IF(MATCH(A56,routes!B$2:B$398,0),1,0),0)</f>
        <v>1</v>
      </c>
    </row>
    <row r="57" spans="1:14" x14ac:dyDescent="0.25">
      <c r="A57" t="s">
        <v>196</v>
      </c>
      <c r="B57" t="s">
        <v>197</v>
      </c>
      <c r="C57" t="s">
        <v>197</v>
      </c>
      <c r="D57" t="s">
        <v>195</v>
      </c>
      <c r="E57" t="s">
        <v>192</v>
      </c>
      <c r="F57" t="s">
        <v>197</v>
      </c>
      <c r="G57">
        <v>4</v>
      </c>
      <c r="H57" s="2">
        <v>28.945464000000001</v>
      </c>
      <c r="I57" s="2">
        <v>-13.605225000000001</v>
      </c>
      <c r="J57" t="s">
        <v>538</v>
      </c>
      <c r="K57" s="12">
        <f t="shared" si="12"/>
        <v>2998.2353495276038</v>
      </c>
      <c r="L57" s="12">
        <f t="shared" si="13"/>
        <v>295.84824005937389</v>
      </c>
      <c r="M57" s="18">
        <f t="shared" si="14"/>
        <v>4.9308040009895651</v>
      </c>
      <c r="N57">
        <f>IFERROR(IF(MATCH(A57,routes!B$2:B$398,0),1,0),0)</f>
        <v>1</v>
      </c>
    </row>
    <row r="58" spans="1:14" x14ac:dyDescent="0.25">
      <c r="A58" t="s">
        <v>278</v>
      </c>
      <c r="B58" t="s">
        <v>340</v>
      </c>
      <c r="C58" t="s">
        <v>279</v>
      </c>
      <c r="D58" t="s">
        <v>280</v>
      </c>
      <c r="E58" t="s">
        <v>260</v>
      </c>
      <c r="F58" t="s">
        <v>279</v>
      </c>
      <c r="G58">
        <v>2</v>
      </c>
      <c r="H58" s="2">
        <v>36.080055999999999</v>
      </c>
      <c r="I58" s="2">
        <v>-115.15225</v>
      </c>
      <c r="J58" t="s">
        <v>535</v>
      </c>
      <c r="K58" s="12">
        <f t="shared" si="12"/>
        <v>8633.6689424960823</v>
      </c>
      <c r="L58" s="12">
        <f t="shared" si="13"/>
        <v>780.49552905466305</v>
      </c>
      <c r="M58" s="18">
        <f t="shared" si="14"/>
        <v>13.008258817577717</v>
      </c>
      <c r="N58">
        <f>IFERROR(IF(MATCH(A58,routes!B$2:B$398,0),1,0),0)</f>
        <v>1</v>
      </c>
    </row>
    <row r="59" spans="1:14" x14ac:dyDescent="0.25">
      <c r="A59" t="s">
        <v>171</v>
      </c>
      <c r="B59" t="s">
        <v>172</v>
      </c>
      <c r="C59" t="s">
        <v>173</v>
      </c>
      <c r="E59" t="s">
        <v>174</v>
      </c>
      <c r="F59" t="s">
        <v>173</v>
      </c>
      <c r="G59">
        <v>3</v>
      </c>
      <c r="H59" s="2">
        <v>38.781311000000002</v>
      </c>
      <c r="I59" s="2">
        <v>-9.1359189999999995</v>
      </c>
      <c r="J59" t="s">
        <v>538</v>
      </c>
      <c r="K59" s="12">
        <f t="shared" si="12"/>
        <v>1841.0513119403968</v>
      </c>
      <c r="L59" s="12">
        <f t="shared" si="13"/>
        <v>196.33041282687412</v>
      </c>
      <c r="M59" s="18">
        <f t="shared" si="14"/>
        <v>3.2721735471145688</v>
      </c>
      <c r="N59">
        <f>IFERROR(IF(MATCH(A59,routes!B$2:B$398,0),1,0),0)</f>
        <v>1</v>
      </c>
    </row>
    <row r="60" spans="1:14" x14ac:dyDescent="0.25">
      <c r="A60" t="s">
        <v>256</v>
      </c>
      <c r="B60" t="s">
        <v>257</v>
      </c>
      <c r="C60" t="s">
        <v>257</v>
      </c>
      <c r="D60" t="s">
        <v>246</v>
      </c>
      <c r="E60" t="s">
        <v>243</v>
      </c>
      <c r="F60" t="s">
        <v>257</v>
      </c>
      <c r="G60">
        <v>1</v>
      </c>
      <c r="H60" s="2">
        <v>53.333610999999998</v>
      </c>
      <c r="I60" s="2">
        <v>-2.8497219999999999</v>
      </c>
      <c r="J60" t="s">
        <v>538</v>
      </c>
      <c r="K60" s="12">
        <f t="shared" si="12"/>
        <v>554.63728669708291</v>
      </c>
      <c r="L60" s="12">
        <f t="shared" si="13"/>
        <v>85.698806655949127</v>
      </c>
      <c r="M60" s="18">
        <f t="shared" si="14"/>
        <v>1.4283134442658187</v>
      </c>
      <c r="N60">
        <f>IFERROR(IF(MATCH(A60,routes!B$2:B$398,0),1,0),0)</f>
        <v>1</v>
      </c>
    </row>
    <row r="61" spans="1:14" x14ac:dyDescent="0.25">
      <c r="A61" t="s">
        <v>182</v>
      </c>
      <c r="B61" t="s">
        <v>183</v>
      </c>
      <c r="C61" t="s">
        <v>183</v>
      </c>
      <c r="E61" t="s">
        <v>184</v>
      </c>
      <c r="F61" t="s">
        <v>183</v>
      </c>
      <c r="G61">
        <v>1</v>
      </c>
      <c r="H61" s="2">
        <v>46.223686000000001</v>
      </c>
      <c r="I61" s="2">
        <v>14.457611</v>
      </c>
      <c r="J61" t="s">
        <v>538</v>
      </c>
      <c r="K61" s="12">
        <f t="shared" si="12"/>
        <v>938.25347686825341</v>
      </c>
      <c r="L61" s="12">
        <f t="shared" si="13"/>
        <v>118.68979901066979</v>
      </c>
      <c r="M61" s="18">
        <f t="shared" si="14"/>
        <v>1.9781633168444965</v>
      </c>
      <c r="N61">
        <f>IFERROR(IF(MATCH(A61,routes!B$2:B$398,0),1,0),0)</f>
        <v>1</v>
      </c>
    </row>
    <row r="62" spans="1:14" x14ac:dyDescent="0.25">
      <c r="A62" t="s">
        <v>2691</v>
      </c>
      <c r="B62" t="s">
        <v>4413</v>
      </c>
      <c r="C62" t="s">
        <v>253</v>
      </c>
      <c r="D62" t="s">
        <v>246</v>
      </c>
      <c r="E62" t="s">
        <v>243</v>
      </c>
      <c r="F62" t="s">
        <v>4414</v>
      </c>
      <c r="G62" s="1">
        <v>0</v>
      </c>
      <c r="H62" s="1">
        <v>51.884999999999998</v>
      </c>
      <c r="I62">
        <v>0.23499999999999999</v>
      </c>
      <c r="J62" t="s">
        <v>538</v>
      </c>
      <c r="K62" s="12">
        <f t="shared" ref="K62" si="15">ACOS(COS(RADIANS(90-H62)) * COS(RADIANS(90-52.056283)) + SIN(RADIANS(90-H62)) * SIN(RADIANS(90-52.056283)) * COS(RADIANS(I62-5.1110978))) * 6371</f>
        <v>334.50824668777193</v>
      </c>
      <c r="L62" s="12">
        <f t="shared" ref="L62" si="16">38+K62*0.086</f>
        <v>66.767709215148386</v>
      </c>
      <c r="M62" s="18">
        <f t="shared" ref="M62" si="17">L62/60</f>
        <v>1.1127951535858065</v>
      </c>
      <c r="N62">
        <f>IFERROR(IF(MATCH(A62,routes!B$2:B$398,0),1,0),0)</f>
        <v>0</v>
      </c>
    </row>
    <row r="63" spans="1:14" x14ac:dyDescent="0.25">
      <c r="A63" t="s">
        <v>1044</v>
      </c>
      <c r="B63" t="s">
        <v>1045</v>
      </c>
      <c r="C63" t="s">
        <v>253</v>
      </c>
      <c r="D63" t="s">
        <v>246</v>
      </c>
      <c r="E63" t="s">
        <v>243</v>
      </c>
      <c r="F63" t="s">
        <v>4009</v>
      </c>
      <c r="G63">
        <v>1</v>
      </c>
      <c r="H63" s="1">
        <v>51.148055999999997</v>
      </c>
      <c r="I63" s="1">
        <v>-0.190278</v>
      </c>
      <c r="J63" t="s">
        <v>538</v>
      </c>
      <c r="K63" s="12">
        <f t="shared" si="12"/>
        <v>379.71425778046296</v>
      </c>
      <c r="L63" s="12">
        <f t="shared" si="13"/>
        <v>70.655426169119806</v>
      </c>
      <c r="M63" s="18">
        <f t="shared" si="14"/>
        <v>1.1775904361519969</v>
      </c>
      <c r="N63">
        <f>IFERROR(IF(MATCH(A63,routes!B$2:B$398,0),1,0),0)</f>
        <v>1</v>
      </c>
    </row>
    <row r="64" spans="1:14" x14ac:dyDescent="0.25">
      <c r="A64" t="s">
        <v>254</v>
      </c>
      <c r="B64" t="s">
        <v>255</v>
      </c>
      <c r="C64" t="s">
        <v>253</v>
      </c>
      <c r="D64" t="s">
        <v>246</v>
      </c>
      <c r="E64" t="s">
        <v>243</v>
      </c>
      <c r="F64" t="s">
        <v>253</v>
      </c>
      <c r="G64">
        <v>3</v>
      </c>
      <c r="H64" s="2">
        <v>51.477499999999999</v>
      </c>
      <c r="I64" s="2">
        <v>-0.46138899999999999</v>
      </c>
      <c r="J64" t="s">
        <v>538</v>
      </c>
      <c r="K64" s="12">
        <f t="shared" si="12"/>
        <v>388.72884957080532</v>
      </c>
      <c r="L64" s="12">
        <f t="shared" si="13"/>
        <v>71.430681063089253</v>
      </c>
      <c r="M64" s="18">
        <f t="shared" si="14"/>
        <v>1.1905113510514875</v>
      </c>
      <c r="N64">
        <f>IFERROR(IF(MATCH(A64,routes!B$2:B$398,0),1,0),0)</f>
        <v>1</v>
      </c>
    </row>
    <row r="65" spans="1:14" x14ac:dyDescent="0.25">
      <c r="A65" t="s">
        <v>262</v>
      </c>
      <c r="B65" t="s">
        <v>341</v>
      </c>
      <c r="C65" t="s">
        <v>263</v>
      </c>
      <c r="D65" t="s">
        <v>264</v>
      </c>
      <c r="E65" t="s">
        <v>260</v>
      </c>
      <c r="F65" t="s">
        <v>263</v>
      </c>
      <c r="G65">
        <v>3</v>
      </c>
      <c r="H65" s="2">
        <v>33.942535999999997</v>
      </c>
      <c r="I65" s="2">
        <v>-118.408075</v>
      </c>
      <c r="J65" t="s">
        <v>535</v>
      </c>
      <c r="K65" s="12">
        <f t="shared" si="12"/>
        <v>8992.549207473754</v>
      </c>
      <c r="L65" s="12">
        <f t="shared" si="13"/>
        <v>811.35923184274282</v>
      </c>
      <c r="M65" s="18">
        <f t="shared" si="14"/>
        <v>13.522653864045713</v>
      </c>
      <c r="N65">
        <f>IFERROR(IF(MATCH(A65,routes!B$2:B$398,0),1,0),0)</f>
        <v>1</v>
      </c>
    </row>
    <row r="66" spans="1:14" x14ac:dyDescent="0.25">
      <c r="A66" t="s">
        <v>202</v>
      </c>
      <c r="B66" t="s">
        <v>203</v>
      </c>
      <c r="C66" t="s">
        <v>204</v>
      </c>
      <c r="E66" t="s">
        <v>192</v>
      </c>
      <c r="F66" t="s">
        <v>204</v>
      </c>
      <c r="G66">
        <v>3</v>
      </c>
      <c r="H66" s="2">
        <v>40.493555999999998</v>
      </c>
      <c r="I66" s="2">
        <v>-3.566764</v>
      </c>
      <c r="J66" t="s">
        <v>538</v>
      </c>
      <c r="K66" s="12">
        <f t="shared" si="12"/>
        <v>1446.0233093051877</v>
      </c>
      <c r="L66" s="12">
        <f t="shared" si="13"/>
        <v>162.35800460024615</v>
      </c>
      <c r="M66" s="18">
        <f t="shared" si="14"/>
        <v>2.7059667433374357</v>
      </c>
      <c r="N66">
        <f>IFERROR(IF(MATCH(A66,routes!B$2:B$398,0),1,0),0)</f>
        <v>1</v>
      </c>
    </row>
    <row r="67" spans="1:14" x14ac:dyDescent="0.25">
      <c r="A67" t="s">
        <v>144</v>
      </c>
      <c r="B67" t="s">
        <v>145</v>
      </c>
      <c r="C67" t="s">
        <v>146</v>
      </c>
      <c r="E67" t="s">
        <v>146</v>
      </c>
      <c r="F67" t="s">
        <v>146</v>
      </c>
      <c r="G67">
        <v>4</v>
      </c>
      <c r="H67" s="2">
        <v>35.857497000000002</v>
      </c>
      <c r="I67" s="2">
        <v>14.477499999999999</v>
      </c>
      <c r="J67" t="s">
        <v>538</v>
      </c>
      <c r="K67" s="12">
        <f t="shared" si="12"/>
        <v>1947.2136342664132</v>
      </c>
      <c r="L67" s="12">
        <f t="shared" si="13"/>
        <v>205.46037254691151</v>
      </c>
      <c r="M67" s="18">
        <f t="shared" si="14"/>
        <v>3.4243395424485255</v>
      </c>
      <c r="N67">
        <f>IFERROR(IF(MATCH(A67,routes!B$2:B$398,0),1,0),0)</f>
        <v>1</v>
      </c>
    </row>
    <row r="68" spans="1:14" x14ac:dyDescent="0.25">
      <c r="A68" t="s">
        <v>249</v>
      </c>
      <c r="B68" t="s">
        <v>250</v>
      </c>
      <c r="C68" t="s">
        <v>250</v>
      </c>
      <c r="D68" t="s">
        <v>246</v>
      </c>
      <c r="E68" t="s">
        <v>243</v>
      </c>
      <c r="F68" t="s">
        <v>250</v>
      </c>
      <c r="G68">
        <v>1</v>
      </c>
      <c r="H68" s="2">
        <v>53.353743999999999</v>
      </c>
      <c r="I68" s="2">
        <v>-2.27495</v>
      </c>
      <c r="J68" t="s">
        <v>538</v>
      </c>
      <c r="K68" s="12">
        <f t="shared" si="12"/>
        <v>517.8542641422664</v>
      </c>
      <c r="L68" s="12">
        <f t="shared" si="13"/>
        <v>82.535466716234907</v>
      </c>
      <c r="M68" s="18">
        <f t="shared" si="14"/>
        <v>1.3755911119372484</v>
      </c>
      <c r="N68">
        <f>IFERROR(IF(MATCH(A68,routes!B$2:B$398,0),1,0),0)</f>
        <v>1</v>
      </c>
    </row>
    <row r="69" spans="1:14" x14ac:dyDescent="0.25">
      <c r="A69" t="s">
        <v>164</v>
      </c>
      <c r="B69" t="s">
        <v>344</v>
      </c>
      <c r="C69" t="s">
        <v>165</v>
      </c>
      <c r="E69" t="s">
        <v>166</v>
      </c>
      <c r="F69" t="s">
        <v>165</v>
      </c>
      <c r="G69">
        <v>3</v>
      </c>
      <c r="H69" s="2">
        <v>14.508647</v>
      </c>
      <c r="I69" s="2">
        <v>121.019581</v>
      </c>
      <c r="J69" t="s">
        <v>539</v>
      </c>
      <c r="K69" s="12">
        <f t="shared" si="12"/>
        <v>10406.176970651135</v>
      </c>
      <c r="L69" s="12">
        <f t="shared" si="13"/>
        <v>932.93121947599752</v>
      </c>
      <c r="M69" s="18">
        <f t="shared" si="14"/>
        <v>15.548853657933291</v>
      </c>
      <c r="N69">
        <f>IFERROR(IF(MATCH(A69,routes!B$2:B$398,0),1,0),0)</f>
        <v>1</v>
      </c>
    </row>
    <row r="70" spans="1:14" x14ac:dyDescent="0.25">
      <c r="A70" t="s">
        <v>147</v>
      </c>
      <c r="B70" t="s">
        <v>342</v>
      </c>
      <c r="C70" t="s">
        <v>148</v>
      </c>
      <c r="D70" t="s">
        <v>27</v>
      </c>
      <c r="E70" t="s">
        <v>149</v>
      </c>
      <c r="F70" t="s">
        <v>148</v>
      </c>
      <c r="G70">
        <v>2</v>
      </c>
      <c r="H70" s="2">
        <v>19.436302999999999</v>
      </c>
      <c r="I70" s="2">
        <v>-99.072096999999999</v>
      </c>
      <c r="J70" t="s">
        <v>535</v>
      </c>
      <c r="K70" s="12">
        <f t="shared" ref="K70:K101" si="18">ACOS(COS(RADIANS(90-H70)) * COS(RADIANS(90-52.056283)) + SIN(RADIANS(90-H70)) * SIN(RADIANS(90-52.056283)) * COS(RADIANS(I70-5.1110978))) * 6371</f>
        <v>9238.9756936167832</v>
      </c>
      <c r="L70" s="12">
        <f t="shared" ref="L70:L101" si="19">38+K70*0.086</f>
        <v>832.55190965104327</v>
      </c>
      <c r="M70" s="18">
        <f t="shared" ref="M70:M101" si="20">L70/60</f>
        <v>13.87586516085072</v>
      </c>
      <c r="N70">
        <f>IFERROR(IF(MATCH(A70,routes!B$2:B$398,0),1,0),0)</f>
        <v>1</v>
      </c>
    </row>
    <row r="71" spans="1:14" x14ac:dyDescent="0.25">
      <c r="A71" t="s">
        <v>271</v>
      </c>
      <c r="B71" t="s">
        <v>343</v>
      </c>
      <c r="C71" t="s">
        <v>272</v>
      </c>
      <c r="D71" t="s">
        <v>270</v>
      </c>
      <c r="E71" t="s">
        <v>260</v>
      </c>
      <c r="F71" t="s">
        <v>272</v>
      </c>
      <c r="G71">
        <v>3</v>
      </c>
      <c r="H71" s="2">
        <v>25.79325</v>
      </c>
      <c r="I71" s="2">
        <v>-80.290555999999995</v>
      </c>
      <c r="J71" t="s">
        <v>535</v>
      </c>
      <c r="K71" s="12">
        <f t="shared" si="18"/>
        <v>7472.1962343179603</v>
      </c>
      <c r="L71" s="12">
        <f t="shared" si="19"/>
        <v>680.60887615134448</v>
      </c>
      <c r="M71" s="18">
        <f t="shared" si="20"/>
        <v>11.343481269189075</v>
      </c>
      <c r="N71">
        <f>IFERROR(IF(MATCH(A71,routes!B$2:B$398,0),1,0),0)</f>
        <v>1</v>
      </c>
    </row>
    <row r="72" spans="1:14" ht="15.75" customHeight="1" x14ac:dyDescent="0.25">
      <c r="A72" t="s">
        <v>1041</v>
      </c>
      <c r="B72" t="s">
        <v>1042</v>
      </c>
      <c r="C72" t="s">
        <v>1043</v>
      </c>
      <c r="E72" t="s">
        <v>126</v>
      </c>
      <c r="F72" t="s">
        <v>1043</v>
      </c>
      <c r="G72">
        <v>3</v>
      </c>
      <c r="H72" s="1">
        <v>45.630606</v>
      </c>
      <c r="I72" s="1">
        <v>8.7281110000000002</v>
      </c>
      <c r="J72" t="s">
        <v>538</v>
      </c>
      <c r="K72" s="12">
        <f t="shared" si="18"/>
        <v>761.70874360226992</v>
      </c>
      <c r="L72" s="12">
        <f t="shared" si="19"/>
        <v>103.50695194979521</v>
      </c>
      <c r="M72" s="18">
        <f t="shared" si="20"/>
        <v>1.7251158658299202</v>
      </c>
      <c r="N72">
        <f>IFERROR(IF(MATCH(A72,routes!B$2:B$398,0),1,0),0)</f>
        <v>1</v>
      </c>
    </row>
    <row r="73" spans="1:14" x14ac:dyDescent="0.25">
      <c r="A73" t="s">
        <v>41</v>
      </c>
      <c r="B73" t="s">
        <v>364</v>
      </c>
      <c r="C73" t="s">
        <v>42</v>
      </c>
      <c r="D73" t="s">
        <v>43</v>
      </c>
      <c r="E73" t="s">
        <v>40</v>
      </c>
      <c r="F73" t="s">
        <v>42</v>
      </c>
      <c r="G73">
        <v>2</v>
      </c>
      <c r="H73" s="2">
        <v>45.470556000000002</v>
      </c>
      <c r="I73" s="2">
        <v>-73.740832999999995</v>
      </c>
      <c r="J73" t="s">
        <v>535</v>
      </c>
      <c r="K73" s="12">
        <f t="shared" si="18"/>
        <v>5536.5916453667551</v>
      </c>
      <c r="L73" s="12">
        <f t="shared" si="19"/>
        <v>514.14688150154097</v>
      </c>
      <c r="M73" s="18">
        <f t="shared" si="20"/>
        <v>8.5691146916923504</v>
      </c>
      <c r="N73">
        <f>IFERROR(IF(MATCH(A73,routes!B$2:B$398,0),1,0),0)</f>
        <v>1</v>
      </c>
    </row>
    <row r="74" spans="1:14" ht="14.25" customHeight="1" x14ac:dyDescent="0.25">
      <c r="A74" t="s">
        <v>175</v>
      </c>
      <c r="B74" t="s">
        <v>176</v>
      </c>
      <c r="C74" t="s">
        <v>177</v>
      </c>
      <c r="E74" t="s">
        <v>178</v>
      </c>
      <c r="F74" t="s">
        <v>177</v>
      </c>
      <c r="G74">
        <v>1</v>
      </c>
      <c r="H74" s="2">
        <v>55.972642</v>
      </c>
      <c r="I74" s="2">
        <v>37.414588999999999</v>
      </c>
      <c r="J74" t="s">
        <v>539</v>
      </c>
      <c r="K74" s="12">
        <f t="shared" si="18"/>
        <v>2134.2772833438885</v>
      </c>
      <c r="L74" s="12">
        <f t="shared" si="19"/>
        <v>221.54784636757441</v>
      </c>
      <c r="M74" s="18">
        <f t="shared" si="20"/>
        <v>3.69246410612624</v>
      </c>
      <c r="N74">
        <f>IFERROR(IF(MATCH(A74,routes!B$2:B$398,0),1,0),0)</f>
        <v>1</v>
      </c>
    </row>
    <row r="75" spans="1:14" x14ac:dyDescent="0.25">
      <c r="A75" t="s">
        <v>96</v>
      </c>
      <c r="B75" t="s">
        <v>97</v>
      </c>
      <c r="C75" t="s">
        <v>98</v>
      </c>
      <c r="E75" t="s">
        <v>91</v>
      </c>
      <c r="F75" t="s">
        <v>98</v>
      </c>
      <c r="G75">
        <v>1</v>
      </c>
      <c r="H75" s="2">
        <v>48.353783</v>
      </c>
      <c r="I75" s="2">
        <v>11.786085999999999</v>
      </c>
      <c r="J75" t="s">
        <v>538</v>
      </c>
      <c r="K75" s="12">
        <f t="shared" si="18"/>
        <v>628.17586285687719</v>
      </c>
      <c r="L75" s="12">
        <f t="shared" si="19"/>
        <v>92.023124205691431</v>
      </c>
      <c r="M75" s="18">
        <f t="shared" si="20"/>
        <v>1.5337187367615239</v>
      </c>
      <c r="N75">
        <f>IFERROR(IF(MATCH(A75,routes!B$2:B$398,0),1,0),0)</f>
        <v>1</v>
      </c>
    </row>
    <row r="76" spans="1:14" x14ac:dyDescent="0.25">
      <c r="A76" t="s">
        <v>135</v>
      </c>
      <c r="B76" t="s">
        <v>346</v>
      </c>
      <c r="C76" t="s">
        <v>136</v>
      </c>
      <c r="E76" t="s">
        <v>137</v>
      </c>
      <c r="F76" t="s">
        <v>136</v>
      </c>
      <c r="G76">
        <v>2</v>
      </c>
      <c r="H76" s="2">
        <v>-1.319167</v>
      </c>
      <c r="I76" s="2">
        <v>36.927500000000002</v>
      </c>
      <c r="J76" t="s">
        <v>537</v>
      </c>
      <c r="K76" s="12">
        <f t="shared" si="18"/>
        <v>6640.7435298329538</v>
      </c>
      <c r="L76" s="12">
        <f t="shared" si="19"/>
        <v>609.10394356563393</v>
      </c>
      <c r="M76" s="18">
        <f t="shared" si="20"/>
        <v>10.151732392760566</v>
      </c>
      <c r="N76">
        <f>IFERROR(IF(MATCH(A76,routes!B$2:B$398,0),1,0),0)</f>
        <v>1</v>
      </c>
    </row>
    <row r="77" spans="1:14" x14ac:dyDescent="0.25">
      <c r="A77" t="s">
        <v>20</v>
      </c>
      <c r="B77" t="s">
        <v>345</v>
      </c>
      <c r="C77" t="s">
        <v>21</v>
      </c>
      <c r="E77" t="s">
        <v>19</v>
      </c>
      <c r="F77" t="s">
        <v>21</v>
      </c>
      <c r="G77">
        <v>4</v>
      </c>
      <c r="H77" s="2">
        <v>25.038958000000001</v>
      </c>
      <c r="I77" s="2">
        <v>-77.466230999999993</v>
      </c>
      <c r="J77" t="s">
        <v>535</v>
      </c>
      <c r="K77" s="12">
        <f t="shared" si="18"/>
        <v>7345.8160478457003</v>
      </c>
      <c r="L77" s="12">
        <f t="shared" si="19"/>
        <v>669.74018011473015</v>
      </c>
      <c r="M77" s="18">
        <f t="shared" si="20"/>
        <v>11.162336335245502</v>
      </c>
      <c r="N77">
        <f>IFERROR(IF(MATCH(A77,routes!B$2:B$398,0),1,0),0)</f>
        <v>0</v>
      </c>
    </row>
    <row r="78" spans="1:14" x14ac:dyDescent="0.25">
      <c r="A78" t="s">
        <v>281</v>
      </c>
      <c r="B78" t="s">
        <v>337</v>
      </c>
      <c r="C78" t="s">
        <v>282</v>
      </c>
      <c r="D78" t="s">
        <v>283</v>
      </c>
      <c r="E78" t="s">
        <v>260</v>
      </c>
      <c r="F78" t="s">
        <v>282</v>
      </c>
      <c r="G78">
        <v>3</v>
      </c>
      <c r="H78" s="2">
        <v>40.639750999999997</v>
      </c>
      <c r="I78" s="2">
        <v>-73.778925000000001</v>
      </c>
      <c r="J78" t="s">
        <v>535</v>
      </c>
      <c r="K78" s="12">
        <f t="shared" si="18"/>
        <v>5879.607481195676</v>
      </c>
      <c r="L78" s="12">
        <f t="shared" si="19"/>
        <v>543.64624338282806</v>
      </c>
      <c r="M78" s="18">
        <f t="shared" si="20"/>
        <v>9.0607707230471348</v>
      </c>
      <c r="N78">
        <f>IFERROR(IF(MATCH(A78,routes!B$2:B$398,0),1,0),0)</f>
        <v>1</v>
      </c>
    </row>
    <row r="79" spans="1:14" x14ac:dyDescent="0.25">
      <c r="A79" t="s">
        <v>251</v>
      </c>
      <c r="B79" t="s">
        <v>252</v>
      </c>
      <c r="C79" t="s">
        <v>252</v>
      </c>
      <c r="D79" t="s">
        <v>246</v>
      </c>
      <c r="E79" t="s">
        <v>243</v>
      </c>
      <c r="F79" t="s">
        <v>252</v>
      </c>
      <c r="G79">
        <v>1</v>
      </c>
      <c r="H79" s="2">
        <v>55.037500000000001</v>
      </c>
      <c r="I79" s="2">
        <v>-1.691667</v>
      </c>
      <c r="J79" t="s">
        <v>538</v>
      </c>
      <c r="K79" s="12">
        <f t="shared" si="18"/>
        <v>558.06951904833318</v>
      </c>
      <c r="L79" s="12">
        <f t="shared" si="19"/>
        <v>85.993978638156648</v>
      </c>
      <c r="M79" s="18">
        <f t="shared" si="20"/>
        <v>1.4332329773026109</v>
      </c>
      <c r="N79">
        <f>IFERROR(IF(MATCH(A79,routes!B$2:B$398,0),1,0),0)</f>
        <v>0</v>
      </c>
    </row>
    <row r="80" spans="1:14" x14ac:dyDescent="0.25">
      <c r="A80" t="s">
        <v>456</v>
      </c>
      <c r="B80" t="s">
        <v>455</v>
      </c>
      <c r="C80" t="s">
        <v>162</v>
      </c>
      <c r="E80" t="s">
        <v>163</v>
      </c>
      <c r="F80" t="s">
        <v>162</v>
      </c>
      <c r="G80">
        <v>1</v>
      </c>
      <c r="H80" s="2">
        <v>59.883333</v>
      </c>
      <c r="I80" s="2">
        <v>10.616667</v>
      </c>
      <c r="J80" t="s">
        <v>538</v>
      </c>
      <c r="K80" s="12">
        <f t="shared" si="18"/>
        <v>934.55839079491557</v>
      </c>
      <c r="L80" s="12">
        <f t="shared" si="19"/>
        <v>118.37202160836273</v>
      </c>
      <c r="M80" s="18">
        <f t="shared" si="20"/>
        <v>1.9728670268060455</v>
      </c>
      <c r="N80">
        <f>IFERROR(IF(MATCH(A80,routes!B$2:B$398,0),1,0),0)</f>
        <v>1</v>
      </c>
    </row>
    <row r="81" spans="1:14" x14ac:dyDescent="0.25">
      <c r="A81" t="s">
        <v>66</v>
      </c>
      <c r="B81" t="s">
        <v>351</v>
      </c>
      <c r="C81" t="s">
        <v>67</v>
      </c>
      <c r="E81" t="s">
        <v>68</v>
      </c>
      <c r="F81" t="s">
        <v>67</v>
      </c>
      <c r="G81">
        <v>4</v>
      </c>
      <c r="H81" s="2">
        <v>34.718038999999997</v>
      </c>
      <c r="I81" s="2">
        <v>32.485731000000001</v>
      </c>
      <c r="J81" t="s">
        <v>538</v>
      </c>
      <c r="K81" s="12">
        <f t="shared" si="18"/>
        <v>2903.0910439642298</v>
      </c>
      <c r="L81" s="12">
        <f t="shared" si="19"/>
        <v>287.66582978092373</v>
      </c>
      <c r="M81" s="18">
        <f t="shared" si="20"/>
        <v>4.7944304963487285</v>
      </c>
      <c r="N81">
        <f>IFERROR(IF(MATCH(A81,routes!B$2:B$398,0),1,0),0)</f>
        <v>0</v>
      </c>
    </row>
    <row r="82" spans="1:14" x14ac:dyDescent="0.25">
      <c r="A82" t="s">
        <v>207</v>
      </c>
      <c r="B82" t="s">
        <v>349</v>
      </c>
      <c r="C82" t="s">
        <v>208</v>
      </c>
      <c r="E82" t="s">
        <v>209</v>
      </c>
      <c r="F82" t="s">
        <v>208</v>
      </c>
      <c r="G82">
        <v>3</v>
      </c>
      <c r="H82" s="2">
        <v>5.4528309999999998</v>
      </c>
      <c r="I82" s="2">
        <v>-55.187783000000003</v>
      </c>
      <c r="J82" t="s">
        <v>536</v>
      </c>
      <c r="K82" s="12">
        <f t="shared" si="18"/>
        <v>7536.3922593940933</v>
      </c>
      <c r="L82" s="12">
        <f t="shared" si="19"/>
        <v>686.12973430789202</v>
      </c>
      <c r="M82" s="18">
        <f t="shared" si="20"/>
        <v>11.435495571798201</v>
      </c>
      <c r="N82">
        <f>IFERROR(IF(MATCH(A82,routes!B$2:B$398,0),1,0),0)</f>
        <v>1</v>
      </c>
    </row>
    <row r="83" spans="1:14" x14ac:dyDescent="0.25">
      <c r="A83" t="s">
        <v>83</v>
      </c>
      <c r="B83" t="s">
        <v>84</v>
      </c>
      <c r="C83" t="s">
        <v>85</v>
      </c>
      <c r="E83" t="s">
        <v>86</v>
      </c>
      <c r="F83" t="s">
        <v>85</v>
      </c>
      <c r="G83">
        <v>2</v>
      </c>
      <c r="H83" s="2">
        <v>49.012779000000002</v>
      </c>
      <c r="I83" s="2">
        <v>2.5499999999999998</v>
      </c>
      <c r="J83" t="s">
        <v>538</v>
      </c>
      <c r="K83" s="12">
        <f t="shared" si="18"/>
        <v>383.73084037778011</v>
      </c>
      <c r="L83" s="12">
        <f t="shared" si="19"/>
        <v>71.000852272489084</v>
      </c>
      <c r="M83" s="18">
        <f t="shared" si="20"/>
        <v>1.1833475378748182</v>
      </c>
      <c r="N83">
        <f>IFERROR(IF(MATCH(A83,routes!B$2:B$398,0),1,0),0)</f>
        <v>1</v>
      </c>
    </row>
    <row r="84" spans="1:14" x14ac:dyDescent="0.25">
      <c r="A84" t="s">
        <v>34</v>
      </c>
      <c r="B84" t="s">
        <v>352</v>
      </c>
      <c r="C84" t="s">
        <v>35</v>
      </c>
      <c r="E84" t="s">
        <v>36</v>
      </c>
      <c r="F84" t="s">
        <v>35</v>
      </c>
      <c r="G84">
        <v>3</v>
      </c>
      <c r="H84" s="2">
        <v>11.546556000000001</v>
      </c>
      <c r="I84" s="2">
        <v>104.844139</v>
      </c>
      <c r="J84" t="s">
        <v>537</v>
      </c>
      <c r="K84" s="12">
        <f t="shared" si="18"/>
        <v>9650.550473891617</v>
      </c>
      <c r="L84" s="12">
        <f t="shared" si="19"/>
        <v>867.94734075467898</v>
      </c>
      <c r="M84" s="18">
        <f t="shared" si="20"/>
        <v>14.465789012577982</v>
      </c>
      <c r="N84">
        <f>IFERROR(IF(MATCH(A84,routes!B$2:B$398,0),1,0),0)</f>
        <v>0</v>
      </c>
    </row>
    <row r="85" spans="1:14" x14ac:dyDescent="0.25">
      <c r="A85" t="s">
        <v>247</v>
      </c>
      <c r="B85" t="s">
        <v>248</v>
      </c>
      <c r="C85" t="s">
        <v>248</v>
      </c>
      <c r="D85" t="s">
        <v>246</v>
      </c>
      <c r="E85" t="s">
        <v>243</v>
      </c>
      <c r="F85" t="s">
        <v>248</v>
      </c>
      <c r="G85">
        <v>1</v>
      </c>
      <c r="H85" s="2">
        <v>50.422778000000001</v>
      </c>
      <c r="I85" s="2">
        <v>-4.1058329999999996</v>
      </c>
      <c r="J85" t="s">
        <v>538</v>
      </c>
      <c r="K85" s="12">
        <f t="shared" si="18"/>
        <v>666.33048155191705</v>
      </c>
      <c r="L85" s="12">
        <f t="shared" si="19"/>
        <v>95.304421413464866</v>
      </c>
      <c r="M85" s="18">
        <f t="shared" si="20"/>
        <v>1.5884070235577477</v>
      </c>
      <c r="N85">
        <f>IFERROR(IF(MATCH(A85,routes!B$2:B$398,0),1,0),0)</f>
        <v>0</v>
      </c>
    </row>
    <row r="86" spans="1:14" x14ac:dyDescent="0.25">
      <c r="A86" t="s">
        <v>104</v>
      </c>
      <c r="B86" t="s">
        <v>348</v>
      </c>
      <c r="C86" t="s">
        <v>105</v>
      </c>
      <c r="E86" t="s">
        <v>106</v>
      </c>
      <c r="F86" t="s">
        <v>105</v>
      </c>
      <c r="G86">
        <v>4</v>
      </c>
      <c r="H86" s="2">
        <v>18.58005</v>
      </c>
      <c r="I86" s="2">
        <v>-72.292541999999997</v>
      </c>
      <c r="J86" t="s">
        <v>535</v>
      </c>
      <c r="K86" s="12">
        <f t="shared" si="18"/>
        <v>7535.290784286487</v>
      </c>
      <c r="L86" s="12">
        <f t="shared" si="19"/>
        <v>686.03500744863788</v>
      </c>
      <c r="M86" s="18">
        <f t="shared" si="20"/>
        <v>11.433916790810631</v>
      </c>
      <c r="N86">
        <f>IFERROR(IF(MATCH(A86,routes!B$2:B$398,0),1,0),0)</f>
        <v>1</v>
      </c>
    </row>
    <row r="87" spans="1:14" x14ac:dyDescent="0.25">
      <c r="A87" t="s">
        <v>69</v>
      </c>
      <c r="B87" t="s">
        <v>70</v>
      </c>
      <c r="C87" t="s">
        <v>71</v>
      </c>
      <c r="E87" t="s">
        <v>72</v>
      </c>
      <c r="F87" t="s">
        <v>71</v>
      </c>
      <c r="G87">
        <v>3</v>
      </c>
      <c r="H87" s="2">
        <v>50.100833000000002</v>
      </c>
      <c r="I87" s="2">
        <v>14.26</v>
      </c>
      <c r="J87" t="s">
        <v>538</v>
      </c>
      <c r="K87" s="12">
        <f t="shared" si="18"/>
        <v>674.55052565537517</v>
      </c>
      <c r="L87" s="12">
        <f t="shared" si="19"/>
        <v>96.01134520636225</v>
      </c>
      <c r="M87" s="18">
        <f t="shared" si="20"/>
        <v>1.6001890867727042</v>
      </c>
      <c r="N87">
        <f>IFERROR(IF(MATCH(A87,routes!B$2:B$398,0),1,0),0)</f>
        <v>1</v>
      </c>
    </row>
    <row r="88" spans="1:14" x14ac:dyDescent="0.25">
      <c r="A88" t="s">
        <v>29</v>
      </c>
      <c r="B88" t="s">
        <v>329</v>
      </c>
      <c r="C88" t="s">
        <v>30</v>
      </c>
      <c r="D88" t="s">
        <v>30</v>
      </c>
      <c r="E88" t="s">
        <v>28</v>
      </c>
      <c r="F88" t="s">
        <v>30</v>
      </c>
      <c r="G88">
        <v>3</v>
      </c>
      <c r="H88" s="2">
        <v>-22.808903000000001</v>
      </c>
      <c r="I88" s="2">
        <v>-43.243647000000003</v>
      </c>
      <c r="J88" t="s">
        <v>536</v>
      </c>
      <c r="K88" s="12">
        <f t="shared" si="18"/>
        <v>9555.2203329740187</v>
      </c>
      <c r="L88" s="12">
        <f t="shared" si="19"/>
        <v>859.74894863576549</v>
      </c>
      <c r="M88" s="18">
        <f t="shared" si="20"/>
        <v>14.329149143929424</v>
      </c>
      <c r="N88">
        <f>IFERROR(IF(MATCH(A88,routes!B$2:B$398,0),1,0),0)</f>
        <v>1</v>
      </c>
    </row>
    <row r="89" spans="1:14" x14ac:dyDescent="0.25">
      <c r="A89" t="s">
        <v>124</v>
      </c>
      <c r="B89" t="s">
        <v>327</v>
      </c>
      <c r="C89" t="s">
        <v>125</v>
      </c>
      <c r="E89" t="s">
        <v>126</v>
      </c>
      <c r="F89" t="s">
        <v>125</v>
      </c>
      <c r="G89">
        <v>3</v>
      </c>
      <c r="H89" s="2">
        <v>41.804474999999996</v>
      </c>
      <c r="I89" s="2">
        <v>12.250797</v>
      </c>
      <c r="J89" t="s">
        <v>538</v>
      </c>
      <c r="K89" s="12">
        <f t="shared" si="18"/>
        <v>1260.8394103136059</v>
      </c>
      <c r="L89" s="12">
        <f t="shared" si="19"/>
        <v>146.4321892869701</v>
      </c>
      <c r="M89" s="18">
        <f t="shared" si="20"/>
        <v>2.4405364881161682</v>
      </c>
      <c r="N89">
        <f>IFERROR(IF(MATCH(A89,routes!B$2:B$398,0),1,0),0)</f>
        <v>1</v>
      </c>
    </row>
    <row r="90" spans="1:14" x14ac:dyDescent="0.25">
      <c r="A90" t="s">
        <v>156</v>
      </c>
      <c r="B90" t="s">
        <v>157</v>
      </c>
      <c r="C90" t="s">
        <v>157</v>
      </c>
      <c r="E90" t="s">
        <v>153</v>
      </c>
      <c r="F90" t="s">
        <v>157</v>
      </c>
      <c r="G90">
        <v>1</v>
      </c>
      <c r="H90" s="2">
        <v>51.956944</v>
      </c>
      <c r="I90" s="2">
        <v>4.4372220000000002</v>
      </c>
      <c r="J90" t="s">
        <v>538</v>
      </c>
      <c r="K90" s="12">
        <f t="shared" si="18"/>
        <v>47.429658989735273</v>
      </c>
      <c r="L90" s="12">
        <f t="shared" si="19"/>
        <v>42.078950673117234</v>
      </c>
      <c r="M90" s="18">
        <f t="shared" si="20"/>
        <v>0.70131584455195395</v>
      </c>
      <c r="N90">
        <f>IFERROR(IF(MATCH(A90,routes!B$2:B$398,0),1,0),0)</f>
        <v>0</v>
      </c>
    </row>
    <row r="91" spans="1:14" x14ac:dyDescent="0.25">
      <c r="A91" t="s">
        <v>17</v>
      </c>
      <c r="B91" t="s">
        <v>18</v>
      </c>
      <c r="C91" t="s">
        <v>18</v>
      </c>
      <c r="E91" t="s">
        <v>16</v>
      </c>
      <c r="F91" t="s">
        <v>18</v>
      </c>
      <c r="G91">
        <v>1</v>
      </c>
      <c r="H91" s="2">
        <v>47.793303999999999</v>
      </c>
      <c r="I91" s="2">
        <v>13.004333000000001</v>
      </c>
      <c r="J91" t="s">
        <v>538</v>
      </c>
      <c r="K91" s="12">
        <f t="shared" si="18"/>
        <v>736.82382553728098</v>
      </c>
      <c r="L91" s="12">
        <f t="shared" si="19"/>
        <v>101.36684899620616</v>
      </c>
      <c r="M91" s="18">
        <f t="shared" si="20"/>
        <v>1.6894474832701027</v>
      </c>
      <c r="N91">
        <f>IFERROR(IF(MATCH(A91,routes!B$2:B$398,0),1,0),0)</f>
        <v>1</v>
      </c>
    </row>
    <row r="92" spans="1:14" x14ac:dyDescent="0.25">
      <c r="A92" t="s">
        <v>265</v>
      </c>
      <c r="B92" t="s">
        <v>354</v>
      </c>
      <c r="C92" t="s">
        <v>266</v>
      </c>
      <c r="D92" t="s">
        <v>264</v>
      </c>
      <c r="E92" t="s">
        <v>260</v>
      </c>
      <c r="F92" t="s">
        <v>266</v>
      </c>
      <c r="G92">
        <v>3</v>
      </c>
      <c r="H92" s="2">
        <v>37.618971999999999</v>
      </c>
      <c r="I92" s="2">
        <v>-122.374889</v>
      </c>
      <c r="J92" t="s">
        <v>535</v>
      </c>
      <c r="K92" s="12">
        <f t="shared" si="18"/>
        <v>8822.2271256845597</v>
      </c>
      <c r="L92" s="12">
        <f t="shared" si="19"/>
        <v>796.71153280887211</v>
      </c>
      <c r="M92" s="18">
        <f t="shared" si="20"/>
        <v>13.278525546814535</v>
      </c>
      <c r="N92">
        <f>IFERROR(IF(MATCH(A92,routes!B$2:B$398,0),1,0),0)</f>
        <v>0</v>
      </c>
    </row>
    <row r="93" spans="1:14" x14ac:dyDescent="0.25">
      <c r="A93" t="s">
        <v>290</v>
      </c>
      <c r="B93" t="s">
        <v>353</v>
      </c>
      <c r="C93" t="s">
        <v>291</v>
      </c>
      <c r="D93" t="s">
        <v>292</v>
      </c>
      <c r="E93" t="s">
        <v>260</v>
      </c>
      <c r="F93" t="s">
        <v>291</v>
      </c>
      <c r="G93">
        <v>2</v>
      </c>
      <c r="H93" s="2">
        <v>47.448999999999998</v>
      </c>
      <c r="I93" s="2">
        <v>-122.30930600000001</v>
      </c>
      <c r="J93" t="s">
        <v>535</v>
      </c>
      <c r="K93" s="12">
        <f t="shared" si="18"/>
        <v>7876.5582590493123</v>
      </c>
      <c r="L93" s="12">
        <f t="shared" si="19"/>
        <v>715.38401027824079</v>
      </c>
      <c r="M93" s="18">
        <f t="shared" si="20"/>
        <v>11.92306683797068</v>
      </c>
      <c r="N93">
        <f>IFERROR(IF(MATCH(A93,routes!B$2:B$398,0),1,0),0)</f>
        <v>1</v>
      </c>
    </row>
    <row r="94" spans="1:14" x14ac:dyDescent="0.25">
      <c r="A94" t="s">
        <v>477</v>
      </c>
      <c r="B94" t="s">
        <v>476</v>
      </c>
      <c r="C94" t="s">
        <v>478</v>
      </c>
      <c r="E94" t="s">
        <v>479</v>
      </c>
      <c r="F94" t="s">
        <v>478</v>
      </c>
      <c r="G94">
        <v>1</v>
      </c>
      <c r="H94" s="1">
        <v>37.469074999999997</v>
      </c>
      <c r="I94" s="1">
        <v>126.450517</v>
      </c>
      <c r="J94" t="s">
        <v>539</v>
      </c>
      <c r="K94" s="12">
        <f t="shared" si="18"/>
        <v>8555.7009689911756</v>
      </c>
      <c r="L94" s="12">
        <f t="shared" si="19"/>
        <v>773.79028333324106</v>
      </c>
      <c r="M94" s="18">
        <f t="shared" si="20"/>
        <v>12.896504722220685</v>
      </c>
      <c r="N94">
        <f>IFERROR(IF(MATCH(A94,routes!B$2:B$398,0),1,0),0)</f>
        <v>1</v>
      </c>
    </row>
    <row r="95" spans="1:14" x14ac:dyDescent="0.25">
      <c r="A95" t="s">
        <v>50</v>
      </c>
      <c r="B95" t="s">
        <v>355</v>
      </c>
      <c r="C95" t="s">
        <v>51</v>
      </c>
      <c r="E95" t="s">
        <v>52</v>
      </c>
      <c r="F95" t="s">
        <v>51</v>
      </c>
      <c r="G95">
        <v>2</v>
      </c>
      <c r="H95" s="2">
        <v>31.197875</v>
      </c>
      <c r="I95" s="2">
        <v>121.336319</v>
      </c>
      <c r="J95" t="s">
        <v>539</v>
      </c>
      <c r="K95" s="12">
        <f t="shared" si="18"/>
        <v>8879.8914499294951</v>
      </c>
      <c r="L95" s="12">
        <f t="shared" si="19"/>
        <v>801.67066469393649</v>
      </c>
      <c r="M95" s="18">
        <f t="shared" si="20"/>
        <v>13.361177744898942</v>
      </c>
      <c r="N95">
        <f>IFERROR(IF(MATCH(A95,routes!B$2:B$398,0),1,0),0)</f>
        <v>1</v>
      </c>
    </row>
    <row r="96" spans="1:14" x14ac:dyDescent="0.25">
      <c r="A96" t="s">
        <v>481</v>
      </c>
      <c r="B96" t="s">
        <v>480</v>
      </c>
      <c r="C96" t="s">
        <v>482</v>
      </c>
      <c r="E96" t="s">
        <v>482</v>
      </c>
      <c r="F96" t="s">
        <v>482</v>
      </c>
      <c r="G96">
        <v>2</v>
      </c>
      <c r="H96" s="1">
        <v>1.3501890000000001</v>
      </c>
      <c r="I96" s="1">
        <v>103.994433</v>
      </c>
      <c r="J96" t="s">
        <v>539</v>
      </c>
      <c r="K96" s="12">
        <f t="shared" si="18"/>
        <v>10494.405858631886</v>
      </c>
      <c r="L96" s="12">
        <f t="shared" si="19"/>
        <v>940.51890384234218</v>
      </c>
      <c r="M96" s="18">
        <f t="shared" si="20"/>
        <v>15.675315064039037</v>
      </c>
      <c r="N96">
        <f>IFERROR(IF(MATCH(A96,routes!B$2:B$398,0),1,0),0)</f>
        <v>1</v>
      </c>
    </row>
    <row r="97" spans="1:14" x14ac:dyDescent="0.25">
      <c r="A97" t="s">
        <v>31</v>
      </c>
      <c r="B97" t="s">
        <v>32</v>
      </c>
      <c r="C97" t="s">
        <v>32</v>
      </c>
      <c r="E97" t="s">
        <v>33</v>
      </c>
      <c r="F97" t="s">
        <v>32</v>
      </c>
      <c r="G97">
        <v>1</v>
      </c>
      <c r="H97" s="2">
        <v>42.695194000000001</v>
      </c>
      <c r="I97" s="2">
        <v>23.406167</v>
      </c>
      <c r="J97" t="s">
        <v>538</v>
      </c>
      <c r="K97" s="12">
        <f t="shared" si="18"/>
        <v>1718.5378184270699</v>
      </c>
      <c r="L97" s="12">
        <f t="shared" si="19"/>
        <v>185.794252384728</v>
      </c>
      <c r="M97" s="18">
        <f t="shared" si="20"/>
        <v>3.0965708730787997</v>
      </c>
      <c r="N97">
        <f>IFERROR(IF(MATCH(A97,routes!B$2:B$398,0),1,0),0)</f>
        <v>1</v>
      </c>
    </row>
    <row r="98" spans="1:14" x14ac:dyDescent="0.25">
      <c r="A98" t="s">
        <v>244</v>
      </c>
      <c r="B98" t="s">
        <v>245</v>
      </c>
      <c r="C98" t="s">
        <v>245</v>
      </c>
      <c r="D98" t="s">
        <v>246</v>
      </c>
      <c r="E98" t="s">
        <v>243</v>
      </c>
      <c r="F98" t="s">
        <v>245</v>
      </c>
      <c r="G98">
        <v>1</v>
      </c>
      <c r="H98" s="2">
        <v>50.950260999999998</v>
      </c>
      <c r="I98" s="2">
        <v>-1.356803</v>
      </c>
      <c r="J98" t="s">
        <v>538</v>
      </c>
      <c r="K98" s="12">
        <f t="shared" si="18"/>
        <v>464.08557644224368</v>
      </c>
      <c r="L98" s="12">
        <f t="shared" si="19"/>
        <v>77.911359574032957</v>
      </c>
      <c r="M98" s="18">
        <f t="shared" si="20"/>
        <v>1.2985226595672159</v>
      </c>
      <c r="N98">
        <f>IFERROR(IF(MATCH(A98,routes!B$2:B$398,0),1,0),0)</f>
        <v>0</v>
      </c>
    </row>
    <row r="99" spans="1:14" x14ac:dyDescent="0.25">
      <c r="A99" t="s">
        <v>158</v>
      </c>
      <c r="B99" t="s">
        <v>356</v>
      </c>
      <c r="C99" t="s">
        <v>159</v>
      </c>
      <c r="E99" t="s">
        <v>160</v>
      </c>
      <c r="F99" t="s">
        <v>159</v>
      </c>
      <c r="G99">
        <v>4</v>
      </c>
      <c r="H99" s="2">
        <v>18.040952999999998</v>
      </c>
      <c r="I99" s="2">
        <v>-63.108899999999998</v>
      </c>
      <c r="J99" t="s">
        <v>535</v>
      </c>
      <c r="K99" s="12">
        <f t="shared" si="18"/>
        <v>6953.8767922632751</v>
      </c>
      <c r="L99" s="12">
        <f t="shared" si="19"/>
        <v>636.03340413464161</v>
      </c>
      <c r="M99" s="18">
        <f t="shared" si="20"/>
        <v>10.60055673557736</v>
      </c>
      <c r="N99">
        <f>IFERROR(IF(MATCH(A99,routes!B$2:B$398,0),1,0),0)</f>
        <v>1</v>
      </c>
    </row>
    <row r="100" spans="1:14" x14ac:dyDescent="0.25">
      <c r="A100" t="s">
        <v>179</v>
      </c>
      <c r="B100" t="s">
        <v>180</v>
      </c>
      <c r="C100" t="s">
        <v>181</v>
      </c>
      <c r="E100" t="s">
        <v>178</v>
      </c>
      <c r="F100" t="s">
        <v>181</v>
      </c>
      <c r="G100">
        <v>1</v>
      </c>
      <c r="H100" s="2">
        <v>59.800291999999999</v>
      </c>
      <c r="I100" s="2">
        <v>30.262502999999999</v>
      </c>
      <c r="J100" t="s">
        <v>539</v>
      </c>
      <c r="K100" s="12">
        <f t="shared" si="18"/>
        <v>1772.3313745893606</v>
      </c>
      <c r="L100" s="12">
        <f t="shared" si="19"/>
        <v>190.42049821468501</v>
      </c>
      <c r="M100" s="18">
        <f t="shared" si="20"/>
        <v>3.17367497024475</v>
      </c>
      <c r="N100">
        <f>IFERROR(IF(MATCH(A100,routes!B$2:B$398,0),1,0),0)</f>
        <v>1</v>
      </c>
    </row>
    <row r="101" spans="1:14" x14ac:dyDescent="0.25">
      <c r="A101" t="s">
        <v>210</v>
      </c>
      <c r="B101" t="s">
        <v>311</v>
      </c>
      <c r="C101" t="s">
        <v>211</v>
      </c>
      <c r="E101" t="s">
        <v>212</v>
      </c>
      <c r="F101" t="s">
        <v>211</v>
      </c>
      <c r="G101">
        <v>1</v>
      </c>
      <c r="H101" s="2">
        <v>59.651944</v>
      </c>
      <c r="I101" s="2">
        <v>17.918610999999999</v>
      </c>
      <c r="J101" t="s">
        <v>538</v>
      </c>
      <c r="K101" s="12">
        <f t="shared" si="18"/>
        <v>1159.0839741429565</v>
      </c>
      <c r="L101" s="12">
        <f t="shared" si="19"/>
        <v>137.68122177629425</v>
      </c>
      <c r="M101" s="18">
        <f t="shared" si="20"/>
        <v>2.294687029604904</v>
      </c>
      <c r="N101">
        <f>IFERROR(IF(MATCH(A101,routes!B$2:B$398,0),1,0),0)</f>
        <v>1</v>
      </c>
    </row>
    <row r="102" spans="1:14" x14ac:dyDescent="0.25">
      <c r="A102" t="s">
        <v>87</v>
      </c>
      <c r="B102" t="s">
        <v>88</v>
      </c>
      <c r="C102" t="s">
        <v>89</v>
      </c>
      <c r="E102" t="s">
        <v>86</v>
      </c>
      <c r="F102" t="s">
        <v>89</v>
      </c>
      <c r="G102">
        <v>1</v>
      </c>
      <c r="H102" s="2">
        <v>48.538319000000001</v>
      </c>
      <c r="I102" s="2">
        <v>7.6282329999999998</v>
      </c>
      <c r="J102" t="s">
        <v>538</v>
      </c>
      <c r="K102" s="12">
        <f t="shared" ref="K102:K126" si="21">ACOS(COS(RADIANS(90-H102)) * COS(RADIANS(90-52.056283)) + SIN(RADIANS(90-H102)) * SIN(RADIANS(90-52.056283)) * COS(RADIANS(I102-5.1110978))) * 6371</f>
        <v>430.03837667436403</v>
      </c>
      <c r="L102" s="12">
        <f t="shared" ref="L102:L126" si="22">38+K102*0.086</f>
        <v>74.983300393995307</v>
      </c>
      <c r="M102" s="18">
        <f t="shared" ref="M102:M126" si="23">L102/60</f>
        <v>1.2497216732332552</v>
      </c>
      <c r="N102">
        <f>IFERROR(IF(MATCH(A102,routes!B$2:B$398,0),1,0),0)</f>
        <v>1</v>
      </c>
    </row>
    <row r="103" spans="1:14" x14ac:dyDescent="0.25">
      <c r="A103" t="s">
        <v>218</v>
      </c>
      <c r="B103" t="s">
        <v>360</v>
      </c>
      <c r="C103" t="s">
        <v>219</v>
      </c>
      <c r="E103" t="s">
        <v>220</v>
      </c>
      <c r="F103" t="s">
        <v>219</v>
      </c>
      <c r="G103">
        <v>2</v>
      </c>
      <c r="H103" s="2">
        <v>25.077731</v>
      </c>
      <c r="I103" s="2">
        <v>121.232822</v>
      </c>
      <c r="J103" t="s">
        <v>539</v>
      </c>
      <c r="K103" s="12">
        <f t="shared" si="21"/>
        <v>9439.4517442381784</v>
      </c>
      <c r="L103" s="12">
        <f t="shared" si="22"/>
        <v>849.79285000448328</v>
      </c>
      <c r="M103" s="18">
        <f t="shared" si="23"/>
        <v>14.163214166741389</v>
      </c>
      <c r="N103">
        <f>IFERROR(IF(MATCH(A103,routes!B$2:B$398,0),1,0),0)</f>
        <v>1</v>
      </c>
    </row>
    <row r="104" spans="1:14" x14ac:dyDescent="0.25">
      <c r="A104" t="s">
        <v>2107</v>
      </c>
      <c r="B104" t="s">
        <v>4405</v>
      </c>
      <c r="C104" t="s">
        <v>4406</v>
      </c>
      <c r="E104" t="s">
        <v>117</v>
      </c>
      <c r="F104" t="s">
        <v>4407</v>
      </c>
      <c r="G104">
        <v>0</v>
      </c>
      <c r="H104" s="1">
        <v>35.416111000000001</v>
      </c>
      <c r="I104" s="1">
        <v>51.152222000000002</v>
      </c>
      <c r="J104" t="s">
        <v>539</v>
      </c>
      <c r="K104" s="12">
        <f t="shared" ref="K104" si="24">ACOS(COS(RADIANS(90-H104)) * COS(RADIANS(90-52.056283)) + SIN(RADIANS(90-H104)) * SIN(RADIANS(90-52.056283)) * COS(RADIANS(I104-5.1110978))) * 6371</f>
        <v>4047.9327936130089</v>
      </c>
      <c r="L104" s="12">
        <f t="shared" ref="L104" si="25">38+K104*0.086</f>
        <v>386.12222025071873</v>
      </c>
      <c r="M104" s="18">
        <f t="shared" ref="M104" si="26">L104/60</f>
        <v>6.4353703375119791</v>
      </c>
      <c r="N104">
        <f>IFERROR(IF(MATCH(A104,routes!B$2:B$398,0),1,0),0)</f>
        <v>0</v>
      </c>
    </row>
    <row r="105" spans="1:14" x14ac:dyDescent="0.25">
      <c r="A105" t="s">
        <v>115</v>
      </c>
      <c r="B105" t="s">
        <v>358</v>
      </c>
      <c r="C105" t="s">
        <v>116</v>
      </c>
      <c r="E105" t="s">
        <v>117</v>
      </c>
      <c r="F105" t="s">
        <v>116</v>
      </c>
      <c r="G105">
        <v>1</v>
      </c>
      <c r="H105" s="2">
        <v>35.689166999999998</v>
      </c>
      <c r="I105" s="2">
        <v>51.313415999999997</v>
      </c>
      <c r="J105" t="s">
        <v>539</v>
      </c>
      <c r="K105" s="12">
        <f t="shared" si="21"/>
        <v>4038.6676758723238</v>
      </c>
      <c r="L105" s="12">
        <f t="shared" si="22"/>
        <v>385.32542012501983</v>
      </c>
      <c r="M105" s="18">
        <f t="shared" si="23"/>
        <v>6.4220903354169971</v>
      </c>
      <c r="N105">
        <f>IFERROR(IF(MATCH(A105,routes!B$2:B$398,0),1,0),0)</f>
        <v>1</v>
      </c>
    </row>
    <row r="106" spans="1:14" ht="15.75" customHeight="1" x14ac:dyDescent="0.25">
      <c r="A106" t="s">
        <v>121</v>
      </c>
      <c r="B106" t="s">
        <v>359</v>
      </c>
      <c r="C106" t="s">
        <v>122</v>
      </c>
      <c r="E106" t="s">
        <v>123</v>
      </c>
      <c r="F106" t="s">
        <v>122</v>
      </c>
      <c r="G106">
        <v>3</v>
      </c>
      <c r="H106" s="2">
        <v>32.011389000000001</v>
      </c>
      <c r="I106" s="2">
        <v>34.886667000000003</v>
      </c>
      <c r="J106" t="s">
        <v>539</v>
      </c>
      <c r="K106" s="12">
        <f t="shared" si="21"/>
        <v>3277.2287086644201</v>
      </c>
      <c r="L106" s="12">
        <f t="shared" si="22"/>
        <v>319.8416689451401</v>
      </c>
      <c r="M106" s="18">
        <f t="shared" si="23"/>
        <v>5.3306944824190019</v>
      </c>
      <c r="N106">
        <f>IFERROR(IF(MATCH(A106,routes!B$2:B$398,0),1,0),0)</f>
        <v>1</v>
      </c>
    </row>
    <row r="107" spans="1:14" x14ac:dyDescent="0.25">
      <c r="A107" t="s">
        <v>198</v>
      </c>
      <c r="B107" t="s">
        <v>357</v>
      </c>
      <c r="C107" t="s">
        <v>199</v>
      </c>
      <c r="D107" t="s">
        <v>195</v>
      </c>
      <c r="E107" t="s">
        <v>192</v>
      </c>
      <c r="F107" t="s">
        <v>199</v>
      </c>
      <c r="G107">
        <v>4</v>
      </c>
      <c r="H107" s="2">
        <v>28.044474999999998</v>
      </c>
      <c r="I107" s="2">
        <v>-16.572489000000001</v>
      </c>
      <c r="J107" t="s">
        <v>538</v>
      </c>
      <c r="K107" s="12">
        <f t="shared" si="21"/>
        <v>3218.8606501815702</v>
      </c>
      <c r="L107" s="12">
        <f t="shared" si="22"/>
        <v>314.822015915615</v>
      </c>
      <c r="M107" s="18">
        <f t="shared" si="23"/>
        <v>5.2470335985935836</v>
      </c>
      <c r="N107">
        <f>IFERROR(IF(MATCH(A107,routes!B$2:B$398,0),1,0),0)</f>
        <v>1</v>
      </c>
    </row>
    <row r="108" spans="1:14" x14ac:dyDescent="0.25">
      <c r="A108" t="s">
        <v>132</v>
      </c>
      <c r="B108" t="s">
        <v>347</v>
      </c>
      <c r="C108" t="s">
        <v>133</v>
      </c>
      <c r="E108" t="s">
        <v>134</v>
      </c>
      <c r="F108" t="s">
        <v>133</v>
      </c>
      <c r="G108">
        <v>2</v>
      </c>
      <c r="H108" s="2">
        <v>35.764721999999999</v>
      </c>
      <c r="I108" s="2">
        <v>140.38638900000001</v>
      </c>
      <c r="J108" t="s">
        <v>539</v>
      </c>
      <c r="K108" s="12">
        <f t="shared" si="21"/>
        <v>9328.2431027226576</v>
      </c>
      <c r="L108" s="12">
        <f t="shared" si="22"/>
        <v>840.22890683414846</v>
      </c>
      <c r="M108" s="18">
        <f t="shared" si="23"/>
        <v>14.003815113902474</v>
      </c>
      <c r="N108">
        <f>IFERROR(IF(MATCH(A108,routes!B$2:B$398,0),1,0),0)</f>
        <v>1</v>
      </c>
    </row>
    <row r="109" spans="1:14" x14ac:dyDescent="0.25">
      <c r="A109" t="s">
        <v>45</v>
      </c>
      <c r="B109" t="s">
        <v>367</v>
      </c>
      <c r="C109" t="s">
        <v>46</v>
      </c>
      <c r="D109" t="s">
        <v>44</v>
      </c>
      <c r="E109" t="s">
        <v>40</v>
      </c>
      <c r="F109" t="s">
        <v>46</v>
      </c>
      <c r="G109">
        <v>2</v>
      </c>
      <c r="H109" s="2">
        <v>43.677222999999998</v>
      </c>
      <c r="I109" s="2">
        <v>-79.630555999999999</v>
      </c>
      <c r="J109" t="s">
        <v>535</v>
      </c>
      <c r="K109" s="12">
        <f t="shared" si="21"/>
        <v>6023.5254035183225</v>
      </c>
      <c r="L109" s="12">
        <f t="shared" si="22"/>
        <v>556.02318470257569</v>
      </c>
      <c r="M109" s="18">
        <f t="shared" si="23"/>
        <v>9.2670530783762608</v>
      </c>
      <c r="N109">
        <f>IFERROR(IF(MATCH(A109,routes!B$2:B$398,0),1,0),0)</f>
        <v>1</v>
      </c>
    </row>
    <row r="110" spans="1:14" x14ac:dyDescent="0.25">
      <c r="A110" t="s">
        <v>200</v>
      </c>
      <c r="B110" t="s">
        <v>201</v>
      </c>
      <c r="C110" t="s">
        <v>201</v>
      </c>
      <c r="E110" t="s">
        <v>192</v>
      </c>
      <c r="F110" t="s">
        <v>201</v>
      </c>
      <c r="G110">
        <v>2</v>
      </c>
      <c r="H110" s="2">
        <v>39.489314</v>
      </c>
      <c r="I110" s="2">
        <v>-0.48162500000000003</v>
      </c>
      <c r="J110" t="s">
        <v>538</v>
      </c>
      <c r="K110" s="12">
        <f t="shared" si="21"/>
        <v>1462.0546163404836</v>
      </c>
      <c r="L110" s="12">
        <f t="shared" si="22"/>
        <v>163.73669700528157</v>
      </c>
      <c r="M110" s="18">
        <f t="shared" si="23"/>
        <v>2.7289449500880263</v>
      </c>
      <c r="N110">
        <f>IFERROR(IF(MATCH(A110,routes!B$2:B$398,0),1,0),0)</f>
        <v>1</v>
      </c>
    </row>
    <row r="111" spans="1:14" x14ac:dyDescent="0.25">
      <c r="A111" t="s">
        <v>47</v>
      </c>
      <c r="B111" t="s">
        <v>365</v>
      </c>
      <c r="C111" t="s">
        <v>48</v>
      </c>
      <c r="D111" t="s">
        <v>49</v>
      </c>
      <c r="E111" t="s">
        <v>40</v>
      </c>
      <c r="F111" t="s">
        <v>48</v>
      </c>
      <c r="G111">
        <v>1</v>
      </c>
      <c r="H111" s="2">
        <v>49.193888999999999</v>
      </c>
      <c r="I111" s="2">
        <v>-123.184444</v>
      </c>
      <c r="J111" t="s">
        <v>535</v>
      </c>
      <c r="K111" s="12">
        <f t="shared" si="21"/>
        <v>7743.7220250440014</v>
      </c>
      <c r="L111" s="12">
        <f t="shared" si="22"/>
        <v>703.9600941537841</v>
      </c>
      <c r="M111" s="18">
        <f t="shared" si="23"/>
        <v>11.732668235896401</v>
      </c>
      <c r="N111">
        <f>IFERROR(IF(MATCH(A111,routes!B$2:B$398,0),1,0),0)</f>
        <v>1</v>
      </c>
    </row>
    <row r="112" spans="1:14" x14ac:dyDescent="0.25">
      <c r="A112" t="s">
        <v>13</v>
      </c>
      <c r="B112" t="s">
        <v>14</v>
      </c>
      <c r="C112" t="s">
        <v>15</v>
      </c>
      <c r="E112" t="s">
        <v>16</v>
      </c>
      <c r="F112" t="s">
        <v>15</v>
      </c>
      <c r="G112">
        <v>2</v>
      </c>
      <c r="H112" s="2">
        <v>48.110278000000001</v>
      </c>
      <c r="I112" s="2">
        <v>16.569721999999999</v>
      </c>
      <c r="J112" t="s">
        <v>538</v>
      </c>
      <c r="K112" s="12">
        <f t="shared" si="21"/>
        <v>926.42183642768862</v>
      </c>
      <c r="L112" s="12">
        <f t="shared" si="22"/>
        <v>117.67227793278121</v>
      </c>
      <c r="M112" s="18">
        <f t="shared" si="23"/>
        <v>1.9612046322130203</v>
      </c>
      <c r="N112">
        <f>IFERROR(IF(MATCH(A112,routes!B$2:B$398,0),1,0),0)</f>
        <v>1</v>
      </c>
    </row>
    <row r="113" spans="1:14" x14ac:dyDescent="0.25">
      <c r="A113" t="s">
        <v>138</v>
      </c>
      <c r="B113" t="s">
        <v>363</v>
      </c>
      <c r="C113" t="s">
        <v>139</v>
      </c>
      <c r="E113" t="s">
        <v>140</v>
      </c>
      <c r="F113" t="s">
        <v>139</v>
      </c>
      <c r="G113">
        <v>2</v>
      </c>
      <c r="H113" s="2">
        <v>17.988322</v>
      </c>
      <c r="I113" s="2">
        <v>102.563256</v>
      </c>
      <c r="J113" t="s">
        <v>539</v>
      </c>
      <c r="K113" s="12">
        <f t="shared" si="21"/>
        <v>8934.1124016196318</v>
      </c>
      <c r="L113" s="12">
        <f t="shared" si="22"/>
        <v>806.33366653928829</v>
      </c>
      <c r="M113" s="18">
        <f t="shared" si="23"/>
        <v>13.438894442321471</v>
      </c>
      <c r="N113">
        <f>IFERROR(IF(MATCH(A113,routes!B$2:B$398,0),1,0),0)</f>
        <v>0</v>
      </c>
    </row>
    <row r="114" spans="1:14" x14ac:dyDescent="0.25">
      <c r="A114" t="s">
        <v>141</v>
      </c>
      <c r="B114" t="s">
        <v>362</v>
      </c>
      <c r="C114" t="s">
        <v>142</v>
      </c>
      <c r="E114" t="s">
        <v>143</v>
      </c>
      <c r="F114" t="s">
        <v>142</v>
      </c>
      <c r="G114">
        <v>1</v>
      </c>
      <c r="H114" s="2">
        <v>54.634132999999999</v>
      </c>
      <c r="I114" s="2">
        <v>25.285767</v>
      </c>
      <c r="J114" t="s">
        <v>538</v>
      </c>
      <c r="K114" s="12">
        <f t="shared" si="21"/>
        <v>1364.4999242805475</v>
      </c>
      <c r="L114" s="12">
        <f t="shared" si="22"/>
        <v>155.34699348812705</v>
      </c>
      <c r="M114" s="18">
        <f t="shared" si="23"/>
        <v>2.5891165581354509</v>
      </c>
      <c r="N114">
        <f>IFERROR(IF(MATCH(A114,routes!B$2:B$398,0),1,0),0)</f>
        <v>1</v>
      </c>
    </row>
    <row r="115" spans="1:14" x14ac:dyDescent="0.25">
      <c r="A115" t="s">
        <v>167</v>
      </c>
      <c r="B115" t="s">
        <v>168</v>
      </c>
      <c r="C115" t="s">
        <v>169</v>
      </c>
      <c r="E115" t="s">
        <v>170</v>
      </c>
      <c r="F115" t="s">
        <v>169</v>
      </c>
      <c r="G115">
        <v>1</v>
      </c>
      <c r="H115" s="2">
        <v>52.165750000000003</v>
      </c>
      <c r="I115" s="2">
        <v>20.967122</v>
      </c>
      <c r="J115" t="s">
        <v>538</v>
      </c>
      <c r="K115" s="12">
        <f t="shared" si="21"/>
        <v>1080.6951171665173</v>
      </c>
      <c r="L115" s="12">
        <f t="shared" si="22"/>
        <v>130.93978007632049</v>
      </c>
      <c r="M115" s="18">
        <f t="shared" si="23"/>
        <v>2.1823296679386748</v>
      </c>
      <c r="N115">
        <f>IFERROR(IF(MATCH(A115,routes!B$2:B$398,0),1,0),0)</f>
        <v>1</v>
      </c>
    </row>
    <row r="116" spans="1:14" x14ac:dyDescent="0.25">
      <c r="A116" t="s">
        <v>267</v>
      </c>
      <c r="B116" t="s">
        <v>335</v>
      </c>
      <c r="C116" t="s">
        <v>268</v>
      </c>
      <c r="D116" t="s">
        <v>269</v>
      </c>
      <c r="E116" t="s">
        <v>260</v>
      </c>
      <c r="F116" t="s">
        <v>268</v>
      </c>
      <c r="G116">
        <v>1</v>
      </c>
      <c r="H116" s="2">
        <v>38.944533</v>
      </c>
      <c r="I116" s="2">
        <v>-77.455810999999997</v>
      </c>
      <c r="J116" t="s">
        <v>535</v>
      </c>
      <c r="K116" s="12">
        <f t="shared" si="21"/>
        <v>6239.4097209436122</v>
      </c>
      <c r="L116" s="12">
        <f t="shared" si="22"/>
        <v>574.58923600115065</v>
      </c>
      <c r="M116" s="18">
        <f t="shared" si="23"/>
        <v>9.5764872666858434</v>
      </c>
      <c r="N116">
        <f>IFERROR(IF(MATCH(A116,routes!B$2:B$398,0),1,0),0)</f>
        <v>1</v>
      </c>
    </row>
    <row r="117" spans="1:14" x14ac:dyDescent="0.25">
      <c r="A117" t="s">
        <v>161</v>
      </c>
      <c r="B117" t="s">
        <v>322</v>
      </c>
      <c r="C117" t="s">
        <v>4011</v>
      </c>
      <c r="E117" t="s">
        <v>160</v>
      </c>
      <c r="F117" t="s">
        <v>4010</v>
      </c>
      <c r="G117">
        <v>4</v>
      </c>
      <c r="H117" s="2">
        <v>12.188853</v>
      </c>
      <c r="I117" s="2">
        <v>-68.959802999999994</v>
      </c>
      <c r="J117" t="s">
        <v>535</v>
      </c>
      <c r="K117" s="12">
        <f t="shared" si="21"/>
        <v>7855.1371924811074</v>
      </c>
      <c r="L117" s="12">
        <f t="shared" si="22"/>
        <v>713.5417985533752</v>
      </c>
      <c r="M117" s="18">
        <f t="shared" si="23"/>
        <v>11.892363309222921</v>
      </c>
      <c r="N117">
        <f>IFERROR(IF(MATCH(A117,routes!B$2:B$398,0),1,0),0)</f>
        <v>1</v>
      </c>
    </row>
    <row r="118" spans="1:14" x14ac:dyDescent="0.25">
      <c r="A118" t="s">
        <v>55</v>
      </c>
      <c r="B118" t="s">
        <v>56</v>
      </c>
      <c r="C118" t="s">
        <v>57</v>
      </c>
      <c r="E118" t="s">
        <v>52</v>
      </c>
      <c r="F118" t="s">
        <v>57</v>
      </c>
      <c r="G118">
        <v>1</v>
      </c>
      <c r="H118" s="2">
        <v>34.447119000000001</v>
      </c>
      <c r="I118" s="2">
        <v>108.751592</v>
      </c>
      <c r="J118" t="s">
        <v>539</v>
      </c>
      <c r="K118" s="12">
        <f t="shared" si="21"/>
        <v>7888.5888668307434</v>
      </c>
      <c r="L118" s="12">
        <f t="shared" si="22"/>
        <v>716.41864254744382</v>
      </c>
      <c r="M118" s="18">
        <f t="shared" si="23"/>
        <v>11.940310709124065</v>
      </c>
      <c r="N118">
        <f>IFERROR(IF(MATCH(A118,routes!B$2:B$398,0),1,0),0)</f>
        <v>0</v>
      </c>
    </row>
    <row r="119" spans="1:14" x14ac:dyDescent="0.25">
      <c r="A119" t="s">
        <v>60</v>
      </c>
      <c r="B119" t="s">
        <v>61</v>
      </c>
      <c r="C119" t="s">
        <v>61</v>
      </c>
      <c r="E119" t="s">
        <v>62</v>
      </c>
      <c r="F119" t="s">
        <v>61</v>
      </c>
      <c r="G119">
        <v>3</v>
      </c>
      <c r="H119" s="2">
        <v>45.742930999999999</v>
      </c>
      <c r="I119" s="2">
        <v>16.068777999999998</v>
      </c>
      <c r="J119" t="s">
        <v>538</v>
      </c>
      <c r="K119" s="12">
        <f t="shared" si="21"/>
        <v>1063.0459911972405</v>
      </c>
      <c r="L119" s="12">
        <f t="shared" si="22"/>
        <v>129.42195524296267</v>
      </c>
      <c r="M119" s="18">
        <f t="shared" si="23"/>
        <v>2.157032587382711</v>
      </c>
      <c r="N119">
        <f>IFERROR(IF(MATCH(A119,routes!B$2:B$398,0),1,0),0)</f>
        <v>1</v>
      </c>
    </row>
    <row r="120" spans="1:14" x14ac:dyDescent="0.25">
      <c r="A120" t="s">
        <v>58</v>
      </c>
      <c r="B120" t="s">
        <v>319</v>
      </c>
      <c r="C120" t="s">
        <v>59</v>
      </c>
      <c r="E120" t="s">
        <v>52</v>
      </c>
      <c r="F120" t="s">
        <v>59</v>
      </c>
      <c r="G120">
        <v>1</v>
      </c>
      <c r="H120" s="2">
        <v>34.519672</v>
      </c>
      <c r="I120" s="2">
        <v>113.840889</v>
      </c>
      <c r="J120" t="s">
        <v>539</v>
      </c>
      <c r="K120" s="12">
        <f t="shared" si="21"/>
        <v>8171.4697117332562</v>
      </c>
      <c r="L120" s="12">
        <f t="shared" si="22"/>
        <v>740.74639520905998</v>
      </c>
      <c r="M120" s="18">
        <f t="shared" si="23"/>
        <v>12.345773253484333</v>
      </c>
      <c r="N120">
        <f>IFERROR(IF(MATCH(A120,routes!B$2:B$398,0),1,0),0)</f>
        <v>0</v>
      </c>
    </row>
    <row r="121" spans="1:14" x14ac:dyDescent="0.25">
      <c r="A121" t="s">
        <v>216</v>
      </c>
      <c r="B121" t="s">
        <v>217</v>
      </c>
      <c r="C121" t="s">
        <v>217</v>
      </c>
      <c r="E121" t="s">
        <v>215</v>
      </c>
      <c r="F121" t="s">
        <v>217</v>
      </c>
      <c r="G121">
        <v>1</v>
      </c>
      <c r="H121" s="2">
        <v>47.464722000000002</v>
      </c>
      <c r="I121" s="2">
        <v>8.5491670000000006</v>
      </c>
      <c r="J121" t="s">
        <v>538</v>
      </c>
      <c r="K121" s="12">
        <f t="shared" si="21"/>
        <v>566.98980793614703</v>
      </c>
      <c r="L121" s="12">
        <f t="shared" si="22"/>
        <v>86.761123482508651</v>
      </c>
      <c r="M121" s="18">
        <f t="shared" si="23"/>
        <v>1.4460187247084775</v>
      </c>
      <c r="N121">
        <f>IFERROR(IF(MATCH(A121,routes!B$2:B$398,0),1,0),0)</f>
        <v>1</v>
      </c>
    </row>
    <row r="122" spans="1:14" x14ac:dyDescent="0.25">
      <c r="A122" t="s">
        <v>1071</v>
      </c>
      <c r="B122" t="s">
        <v>1068</v>
      </c>
      <c r="C122" t="s">
        <v>1069</v>
      </c>
      <c r="E122" t="s">
        <v>1070</v>
      </c>
      <c r="F122" t="s">
        <v>1069</v>
      </c>
      <c r="G122">
        <v>2</v>
      </c>
      <c r="H122" s="1">
        <v>33.367466999999998</v>
      </c>
      <c r="I122" s="1">
        <v>-7.5899669999999997</v>
      </c>
      <c r="J122" t="s">
        <v>537</v>
      </c>
      <c r="K122" s="12">
        <f t="shared" si="21"/>
        <v>2314.9824314160683</v>
      </c>
      <c r="L122" s="12">
        <f t="shared" si="22"/>
        <v>237.08848910178185</v>
      </c>
      <c r="M122" s="18">
        <f t="shared" si="23"/>
        <v>3.9514748183630308</v>
      </c>
      <c r="N122">
        <f>IFERROR(IF(MATCH(A122,routes!B$2:B$398,0),1,0),0)</f>
        <v>1</v>
      </c>
    </row>
    <row r="123" spans="1:14" x14ac:dyDescent="0.25">
      <c r="A123" t="s">
        <v>1074</v>
      </c>
      <c r="B123" t="s">
        <v>1072</v>
      </c>
      <c r="C123" t="s">
        <v>1073</v>
      </c>
      <c r="E123" t="s">
        <v>192</v>
      </c>
      <c r="F123" t="s">
        <v>4012</v>
      </c>
      <c r="G123">
        <v>4</v>
      </c>
      <c r="H123" s="1">
        <v>39.553609999999999</v>
      </c>
      <c r="I123" s="1">
        <v>2.7277779999999998</v>
      </c>
      <c r="J123" t="s">
        <v>538</v>
      </c>
      <c r="K123" s="12">
        <f t="shared" si="21"/>
        <v>1402.2517268880417</v>
      </c>
      <c r="L123" s="12">
        <f t="shared" si="22"/>
        <v>158.59364851237157</v>
      </c>
      <c r="M123" s="18">
        <f t="shared" si="23"/>
        <v>2.6432274752061931</v>
      </c>
      <c r="N123">
        <f>IFERROR(IF(MATCH(A123,routes!B$2:B$398,0),1,0),0)</f>
        <v>1</v>
      </c>
    </row>
    <row r="124" spans="1:14" x14ac:dyDescent="0.25">
      <c r="A124" t="s">
        <v>1077</v>
      </c>
      <c r="B124" t="s">
        <v>1075</v>
      </c>
      <c r="C124" t="s">
        <v>1076</v>
      </c>
      <c r="E124" t="s">
        <v>103</v>
      </c>
      <c r="F124" t="s">
        <v>1076</v>
      </c>
      <c r="G124">
        <v>4</v>
      </c>
      <c r="H124" s="1">
        <v>40.519725000000001</v>
      </c>
      <c r="I124" s="1">
        <v>22.970949999999998</v>
      </c>
      <c r="J124" t="s">
        <v>538</v>
      </c>
      <c r="K124" s="12">
        <f t="shared" si="21"/>
        <v>1869.1256944451213</v>
      </c>
      <c r="L124" s="12">
        <f t="shared" si="22"/>
        <v>198.74480972228042</v>
      </c>
      <c r="M124" s="18">
        <f t="shared" si="23"/>
        <v>3.3124134953713402</v>
      </c>
      <c r="N124">
        <f>IFERROR(IF(MATCH(A124,routes!B$2:B$398,0),1,0),0)</f>
        <v>1</v>
      </c>
    </row>
    <row r="125" spans="1:14" x14ac:dyDescent="0.25">
      <c r="A125" t="s">
        <v>127</v>
      </c>
      <c r="B125" t="s">
        <v>361</v>
      </c>
      <c r="C125" t="s">
        <v>128</v>
      </c>
      <c r="E125" t="s">
        <v>126</v>
      </c>
      <c r="F125" t="s">
        <v>128</v>
      </c>
      <c r="G125">
        <v>3</v>
      </c>
      <c r="H125" s="1">
        <v>45.505277999999997</v>
      </c>
      <c r="I125" s="1">
        <v>12.351944</v>
      </c>
      <c r="J125" t="s">
        <v>538</v>
      </c>
      <c r="K125" s="12">
        <f t="shared" si="21"/>
        <v>900.21174425090055</v>
      </c>
      <c r="L125" s="12">
        <f t="shared" si="22"/>
        <v>115.41821000557744</v>
      </c>
      <c r="M125" s="18">
        <f t="shared" si="23"/>
        <v>1.9236368334262905</v>
      </c>
      <c r="N125">
        <f>IFERROR(IF(MATCH(A125,routes!B$2:B$398,0),1,0),0)</f>
        <v>1</v>
      </c>
    </row>
    <row r="126" spans="1:14" x14ac:dyDescent="0.25">
      <c r="A126" t="s">
        <v>1081</v>
      </c>
      <c r="B126" t="s">
        <v>1078</v>
      </c>
      <c r="C126" t="s">
        <v>1079</v>
      </c>
      <c r="E126" t="s">
        <v>1080</v>
      </c>
      <c r="F126" t="s">
        <v>1079</v>
      </c>
      <c r="G126">
        <v>2</v>
      </c>
      <c r="H126" s="1">
        <v>36.851033000000001</v>
      </c>
      <c r="I126" s="1">
        <v>10.227217</v>
      </c>
      <c r="J126" t="s">
        <v>537</v>
      </c>
      <c r="K126" s="12">
        <f t="shared" si="21"/>
        <v>1737.7261767719256</v>
      </c>
      <c r="L126" s="12">
        <f t="shared" si="22"/>
        <v>187.44445120238558</v>
      </c>
      <c r="M126" s="18">
        <f t="shared" si="23"/>
        <v>3.1240741867064261</v>
      </c>
      <c r="N126">
        <f>IFERROR(IF(MATCH(A126,routes!B$2:B$398,0),1,0),0)</f>
        <v>1</v>
      </c>
    </row>
    <row r="129" spans="8:9" x14ac:dyDescent="0.25">
      <c r="I129"/>
    </row>
    <row r="133" spans="8:9" x14ac:dyDescent="0.25">
      <c r="H133"/>
    </row>
  </sheetData>
  <autoFilter ref="A1:D139"/>
  <sortState ref="A2:P118">
    <sortCondition ref="C2:C118"/>
  </sortState>
  <conditionalFormatting sqref="N1:N104857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4:G1048576 B126 G1:G132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{E5882C3A-99D2-43A1-A4A2-811325E43BB5}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882C3A-99D2-43A1-A4A2-811325E43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G134:G1048576 B126 G1:G132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62"/>
  <sheetViews>
    <sheetView workbookViewId="0">
      <selection activeCell="G3" sqref="G3"/>
    </sheetView>
  </sheetViews>
  <sheetFormatPr defaultRowHeight="15" x14ac:dyDescent="0.25"/>
  <cols>
    <col min="1" max="1" width="11.5703125" bestFit="1" customWidth="1"/>
    <col min="2" max="2" width="11.5703125" customWidth="1"/>
    <col min="3" max="3" width="6.140625" customWidth="1"/>
    <col min="4" max="4" width="7.42578125" customWidth="1"/>
    <col min="5" max="5" width="5.5703125" customWidth="1"/>
    <col min="6" max="6" width="11.5703125" style="14" customWidth="1"/>
    <col min="7" max="7" width="8.5703125" bestFit="1" customWidth="1"/>
    <col min="8" max="8" width="7.85546875" customWidth="1"/>
    <col min="9" max="9" width="4" bestFit="1" customWidth="1"/>
    <col min="10" max="10" width="5" bestFit="1" customWidth="1"/>
    <col min="11" max="11" width="6.28515625" bestFit="1" customWidth="1"/>
    <col min="12" max="12" width="5.28515625" bestFit="1" customWidth="1"/>
    <col min="13" max="13" width="6.5703125" bestFit="1" customWidth="1"/>
    <col min="14" max="14" width="4.85546875" bestFit="1" customWidth="1"/>
    <col min="15" max="15" width="6.140625" bestFit="1" customWidth="1"/>
    <col min="16" max="17" width="4.7109375" bestFit="1" customWidth="1"/>
    <col min="18" max="18" width="5.28515625" bestFit="1" customWidth="1"/>
    <col min="19" max="19" width="4" bestFit="1" customWidth="1"/>
    <col min="20" max="20" width="5" bestFit="1" customWidth="1"/>
    <col min="21" max="21" width="7" bestFit="1" customWidth="1"/>
    <col min="22" max="22" width="6.28515625" bestFit="1" customWidth="1"/>
    <col min="23" max="23" width="4" bestFit="1" customWidth="1"/>
    <col min="24" max="24" width="3.7109375" bestFit="1" customWidth="1"/>
    <col min="25" max="25" width="5" bestFit="1" customWidth="1"/>
    <col min="26" max="27" width="4" bestFit="1" customWidth="1"/>
    <col min="28" max="28" width="5.140625" bestFit="1" customWidth="1"/>
    <col min="29" max="29" width="6.42578125" bestFit="1" customWidth="1"/>
    <col min="30" max="31" width="6" bestFit="1" customWidth="1"/>
    <col min="32" max="32" width="5.140625" bestFit="1" customWidth="1"/>
    <col min="33" max="33" width="6" bestFit="1" customWidth="1"/>
    <col min="34" max="34" width="5.42578125" bestFit="1" customWidth="1"/>
    <col min="35" max="35" width="5.5703125" bestFit="1" customWidth="1"/>
    <col min="36" max="36" width="6.85546875" bestFit="1" customWidth="1"/>
    <col min="37" max="37" width="5.28515625" bestFit="1" customWidth="1"/>
    <col min="38" max="38" width="6.5703125" bestFit="1" customWidth="1"/>
    <col min="39" max="39" width="4.28515625" bestFit="1" customWidth="1"/>
    <col min="40" max="40" width="4.140625" bestFit="1" customWidth="1"/>
    <col min="41" max="41" width="4" bestFit="1" customWidth="1"/>
    <col min="42" max="42" width="5.28515625" bestFit="1" customWidth="1"/>
    <col min="43" max="43" width="4.28515625" bestFit="1" customWidth="1"/>
    <col min="44" max="44" width="5.5703125" bestFit="1" customWidth="1"/>
    <col min="45" max="45" width="5.28515625" bestFit="1" customWidth="1"/>
  </cols>
  <sheetData>
    <row r="1" spans="1:45" x14ac:dyDescent="0.25">
      <c r="A1" t="s">
        <v>1010</v>
      </c>
      <c r="B1" t="s">
        <v>971</v>
      </c>
      <c r="C1" t="s">
        <v>540</v>
      </c>
      <c r="D1" t="s">
        <v>1008</v>
      </c>
      <c r="E1" t="s">
        <v>1009</v>
      </c>
      <c r="F1" s="14" t="s">
        <v>1007</v>
      </c>
      <c r="G1" t="s">
        <v>972</v>
      </c>
      <c r="H1" t="s">
        <v>973</v>
      </c>
      <c r="I1" t="s">
        <v>974</v>
      </c>
      <c r="J1" t="s">
        <v>975</v>
      </c>
      <c r="K1" t="s">
        <v>976</v>
      </c>
      <c r="L1" t="s">
        <v>977</v>
      </c>
      <c r="M1" t="s">
        <v>978</v>
      </c>
      <c r="N1" t="s">
        <v>979</v>
      </c>
      <c r="O1" t="s">
        <v>980</v>
      </c>
      <c r="P1" t="s">
        <v>981</v>
      </c>
      <c r="Q1" t="s">
        <v>982</v>
      </c>
      <c r="R1" t="s">
        <v>983</v>
      </c>
      <c r="S1" t="s">
        <v>287</v>
      </c>
      <c r="T1" t="s">
        <v>984</v>
      </c>
      <c r="U1" t="s">
        <v>985</v>
      </c>
      <c r="V1" t="s">
        <v>986</v>
      </c>
      <c r="W1" t="s">
        <v>437</v>
      </c>
      <c r="X1" t="s">
        <v>987</v>
      </c>
      <c r="Y1" t="s">
        <v>988</v>
      </c>
      <c r="Z1" t="s">
        <v>989</v>
      </c>
      <c r="AA1" t="s">
        <v>990</v>
      </c>
      <c r="AB1" t="s">
        <v>991</v>
      </c>
      <c r="AC1" t="s">
        <v>992</v>
      </c>
      <c r="AD1" t="s">
        <v>993</v>
      </c>
      <c r="AE1" t="s">
        <v>994</v>
      </c>
      <c r="AF1" t="s">
        <v>995</v>
      </c>
      <c r="AG1" t="s">
        <v>996</v>
      </c>
      <c r="AH1" t="s">
        <v>34</v>
      </c>
      <c r="AI1" t="s">
        <v>997</v>
      </c>
      <c r="AJ1" t="s">
        <v>998</v>
      </c>
      <c r="AK1" t="s">
        <v>999</v>
      </c>
      <c r="AL1" t="s">
        <v>1000</v>
      </c>
      <c r="AM1" t="s">
        <v>1001</v>
      </c>
      <c r="AN1" t="s">
        <v>1002</v>
      </c>
      <c r="AO1" t="s">
        <v>391</v>
      </c>
      <c r="AP1" t="s">
        <v>1003</v>
      </c>
      <c r="AQ1" t="s">
        <v>1004</v>
      </c>
      <c r="AR1" t="s">
        <v>1005</v>
      </c>
      <c r="AS1" t="s">
        <v>1006</v>
      </c>
    </row>
    <row r="2" spans="1:45" x14ac:dyDescent="0.25">
      <c r="A2">
        <v>20100101</v>
      </c>
      <c r="B2">
        <f>A2+40000</f>
        <v>20140101</v>
      </c>
      <c r="C2">
        <f>FLOOR(B2/10000,1)</f>
        <v>2014</v>
      </c>
      <c r="D2">
        <f>FLOOR(B2/100 - 100 * C2, 1)</f>
        <v>1</v>
      </c>
      <c r="E2">
        <f>FLOOR(B2-10000*C2-100*D2,1)</f>
        <v>1</v>
      </c>
      <c r="F2" s="14">
        <f>DATE(C2,D2,E2)</f>
        <v>41640</v>
      </c>
      <c r="G2">
        <v>24</v>
      </c>
      <c r="H2">
        <v>35</v>
      </c>
      <c r="I2">
        <v>38</v>
      </c>
      <c r="J2">
        <v>60</v>
      </c>
      <c r="K2">
        <v>1</v>
      </c>
      <c r="L2">
        <v>0</v>
      </c>
      <c r="M2">
        <v>23</v>
      </c>
      <c r="N2">
        <v>110</v>
      </c>
      <c r="O2">
        <v>1</v>
      </c>
      <c r="P2">
        <v>-16</v>
      </c>
      <c r="Q2">
        <v>-63</v>
      </c>
      <c r="R2">
        <v>24</v>
      </c>
      <c r="S2">
        <v>7</v>
      </c>
      <c r="T2">
        <v>14</v>
      </c>
      <c r="U2">
        <v>-91</v>
      </c>
      <c r="V2">
        <v>24</v>
      </c>
      <c r="W2">
        <v>42</v>
      </c>
      <c r="X2">
        <v>54</v>
      </c>
      <c r="Y2">
        <v>318</v>
      </c>
      <c r="Z2">
        <v>0</v>
      </c>
      <c r="AA2">
        <v>-1</v>
      </c>
      <c r="AB2">
        <v>-1</v>
      </c>
      <c r="AC2">
        <v>2</v>
      </c>
      <c r="AD2">
        <v>10026</v>
      </c>
      <c r="AE2">
        <v>10094</v>
      </c>
      <c r="AF2">
        <v>24</v>
      </c>
      <c r="AG2">
        <v>9978</v>
      </c>
      <c r="AH2">
        <v>3</v>
      </c>
      <c r="AI2">
        <v>57</v>
      </c>
      <c r="AJ2">
        <v>23</v>
      </c>
      <c r="AK2">
        <v>75</v>
      </c>
      <c r="AL2">
        <v>2</v>
      </c>
      <c r="AM2">
        <v>4</v>
      </c>
      <c r="AN2">
        <v>78</v>
      </c>
      <c r="AO2">
        <v>93</v>
      </c>
      <c r="AP2">
        <v>23</v>
      </c>
      <c r="AQ2">
        <v>67</v>
      </c>
      <c r="AR2">
        <v>12</v>
      </c>
      <c r="AS2">
        <v>3</v>
      </c>
    </row>
    <row r="3" spans="1:45" x14ac:dyDescent="0.25">
      <c r="A3">
        <v>20100102</v>
      </c>
      <c r="B3">
        <f t="shared" ref="B3:B66" si="0">A3+40000</f>
        <v>20140102</v>
      </c>
      <c r="C3">
        <f t="shared" ref="C3:C66" si="1">FLOOR(B3/10000,1)</f>
        <v>2014</v>
      </c>
      <c r="D3">
        <f t="shared" ref="D3:D66" si="2">FLOOR(B3/100 - 100 * C3, 1)</f>
        <v>1</v>
      </c>
      <c r="E3">
        <f t="shared" ref="E3:E66" si="3">FLOOR(B3-10000*C3-100*D3,1)</f>
        <v>2</v>
      </c>
      <c r="F3" s="14">
        <f t="shared" ref="F3:F66" si="4">DATE(C3,D3,E3)</f>
        <v>41641</v>
      </c>
      <c r="G3">
        <v>212</v>
      </c>
      <c r="H3">
        <v>22</v>
      </c>
      <c r="I3">
        <v>31</v>
      </c>
      <c r="J3">
        <v>50</v>
      </c>
      <c r="K3">
        <v>18</v>
      </c>
      <c r="L3">
        <v>10</v>
      </c>
      <c r="M3">
        <v>1</v>
      </c>
      <c r="N3">
        <v>80</v>
      </c>
      <c r="O3">
        <v>21</v>
      </c>
      <c r="P3">
        <v>-11</v>
      </c>
      <c r="Q3">
        <v>-64</v>
      </c>
      <c r="R3">
        <v>1</v>
      </c>
      <c r="S3">
        <v>12</v>
      </c>
      <c r="T3">
        <v>19</v>
      </c>
      <c r="U3">
        <v>-86</v>
      </c>
      <c r="V3">
        <v>6</v>
      </c>
      <c r="W3">
        <v>0</v>
      </c>
      <c r="X3">
        <v>0</v>
      </c>
      <c r="Y3">
        <v>117</v>
      </c>
      <c r="Z3">
        <v>8</v>
      </c>
      <c r="AA3">
        <v>1</v>
      </c>
      <c r="AB3">
        <v>1</v>
      </c>
      <c r="AC3">
        <v>17</v>
      </c>
      <c r="AD3">
        <v>10140</v>
      </c>
      <c r="AE3">
        <v>10172</v>
      </c>
      <c r="AF3">
        <v>24</v>
      </c>
      <c r="AG3">
        <v>10101</v>
      </c>
      <c r="AH3">
        <v>1</v>
      </c>
      <c r="AI3">
        <v>37</v>
      </c>
      <c r="AJ3">
        <v>23</v>
      </c>
      <c r="AK3">
        <v>61</v>
      </c>
      <c r="AL3">
        <v>5</v>
      </c>
      <c r="AM3">
        <v>8</v>
      </c>
      <c r="AN3">
        <v>91</v>
      </c>
      <c r="AO3">
        <v>94</v>
      </c>
      <c r="AP3">
        <v>9</v>
      </c>
      <c r="AQ3">
        <v>89</v>
      </c>
      <c r="AR3">
        <v>14</v>
      </c>
      <c r="AS3">
        <v>1</v>
      </c>
    </row>
    <row r="4" spans="1:45" x14ac:dyDescent="0.25">
      <c r="A4">
        <v>20100103</v>
      </c>
      <c r="B4">
        <f t="shared" si="0"/>
        <v>20140103</v>
      </c>
      <c r="C4">
        <f t="shared" si="1"/>
        <v>2014</v>
      </c>
      <c r="D4">
        <f t="shared" si="2"/>
        <v>1</v>
      </c>
      <c r="E4">
        <f t="shared" si="3"/>
        <v>3</v>
      </c>
      <c r="F4" s="14">
        <f t="shared" si="4"/>
        <v>41642</v>
      </c>
      <c r="G4">
        <v>33</v>
      </c>
      <c r="H4">
        <v>17</v>
      </c>
      <c r="I4">
        <v>25</v>
      </c>
      <c r="J4">
        <v>60</v>
      </c>
      <c r="K4">
        <v>1</v>
      </c>
      <c r="L4">
        <v>0</v>
      </c>
      <c r="M4">
        <v>18</v>
      </c>
      <c r="N4">
        <v>100</v>
      </c>
      <c r="O4">
        <v>2</v>
      </c>
      <c r="P4">
        <v>-39</v>
      </c>
      <c r="Q4">
        <v>-65</v>
      </c>
      <c r="R4">
        <v>21</v>
      </c>
      <c r="S4">
        <v>-10</v>
      </c>
      <c r="T4">
        <v>14</v>
      </c>
      <c r="U4">
        <v>-89</v>
      </c>
      <c r="V4">
        <v>24</v>
      </c>
      <c r="W4">
        <v>62</v>
      </c>
      <c r="X4">
        <v>79</v>
      </c>
      <c r="Y4">
        <v>388</v>
      </c>
      <c r="Z4">
        <v>0</v>
      </c>
      <c r="AA4">
        <v>0</v>
      </c>
      <c r="AB4">
        <v>0</v>
      </c>
      <c r="AC4">
        <v>1</v>
      </c>
      <c r="AD4">
        <v>10220</v>
      </c>
      <c r="AE4">
        <v>10238</v>
      </c>
      <c r="AF4">
        <v>20</v>
      </c>
      <c r="AG4">
        <v>10176</v>
      </c>
      <c r="AH4">
        <v>1</v>
      </c>
      <c r="AI4">
        <v>50</v>
      </c>
      <c r="AJ4">
        <v>21</v>
      </c>
      <c r="AK4">
        <v>75</v>
      </c>
      <c r="AL4">
        <v>14</v>
      </c>
      <c r="AM4">
        <v>4</v>
      </c>
      <c r="AN4">
        <v>84</v>
      </c>
      <c r="AO4">
        <v>92</v>
      </c>
      <c r="AP4">
        <v>20</v>
      </c>
      <c r="AQ4">
        <v>69</v>
      </c>
      <c r="AR4">
        <v>13</v>
      </c>
      <c r="AS4">
        <v>4</v>
      </c>
    </row>
    <row r="5" spans="1:45" x14ac:dyDescent="0.25">
      <c r="A5">
        <v>20100104</v>
      </c>
      <c r="B5">
        <f t="shared" si="0"/>
        <v>20140104</v>
      </c>
      <c r="C5">
        <f t="shared" si="1"/>
        <v>2014</v>
      </c>
      <c r="D5">
        <f t="shared" si="2"/>
        <v>1</v>
      </c>
      <c r="E5">
        <f t="shared" si="3"/>
        <v>4</v>
      </c>
      <c r="F5" s="14">
        <f t="shared" si="4"/>
        <v>41643</v>
      </c>
      <c r="G5">
        <v>199</v>
      </c>
      <c r="H5">
        <v>30</v>
      </c>
      <c r="I5">
        <v>31</v>
      </c>
      <c r="J5">
        <v>50</v>
      </c>
      <c r="K5">
        <v>14</v>
      </c>
      <c r="L5">
        <v>20</v>
      </c>
      <c r="M5">
        <v>1</v>
      </c>
      <c r="N5">
        <v>80</v>
      </c>
      <c r="O5">
        <v>12</v>
      </c>
      <c r="P5">
        <v>-29</v>
      </c>
      <c r="Q5">
        <v>-54</v>
      </c>
      <c r="R5">
        <v>8</v>
      </c>
      <c r="S5">
        <v>-6</v>
      </c>
      <c r="T5">
        <v>24</v>
      </c>
      <c r="U5">
        <v>-57</v>
      </c>
      <c r="V5">
        <v>6</v>
      </c>
      <c r="W5">
        <v>10</v>
      </c>
      <c r="X5">
        <v>13</v>
      </c>
      <c r="Y5">
        <v>179</v>
      </c>
      <c r="Z5">
        <v>0</v>
      </c>
      <c r="AA5">
        <v>-1</v>
      </c>
      <c r="AB5">
        <v>-1</v>
      </c>
      <c r="AC5">
        <v>1</v>
      </c>
      <c r="AD5">
        <v>10159</v>
      </c>
      <c r="AE5">
        <v>10222</v>
      </c>
      <c r="AF5">
        <v>1</v>
      </c>
      <c r="AG5">
        <v>10099</v>
      </c>
      <c r="AH5">
        <v>24</v>
      </c>
      <c r="AI5">
        <v>2</v>
      </c>
      <c r="AJ5">
        <v>22</v>
      </c>
      <c r="AK5">
        <v>57</v>
      </c>
      <c r="AL5">
        <v>12</v>
      </c>
      <c r="AM5">
        <v>8</v>
      </c>
      <c r="AN5">
        <v>90</v>
      </c>
      <c r="AO5">
        <v>99</v>
      </c>
      <c r="AP5">
        <v>21</v>
      </c>
      <c r="AQ5">
        <v>83</v>
      </c>
      <c r="AR5">
        <v>13</v>
      </c>
      <c r="AS5">
        <v>2</v>
      </c>
    </row>
    <row r="6" spans="1:45" x14ac:dyDescent="0.25">
      <c r="A6">
        <v>20100105</v>
      </c>
      <c r="B6">
        <f t="shared" si="0"/>
        <v>20140105</v>
      </c>
      <c r="C6">
        <f t="shared" si="1"/>
        <v>2014</v>
      </c>
      <c r="D6">
        <f t="shared" si="2"/>
        <v>1</v>
      </c>
      <c r="E6">
        <f t="shared" si="3"/>
        <v>5</v>
      </c>
      <c r="F6" s="14">
        <f t="shared" si="4"/>
        <v>41644</v>
      </c>
      <c r="G6">
        <v>194</v>
      </c>
      <c r="H6">
        <v>28</v>
      </c>
      <c r="I6">
        <v>28</v>
      </c>
      <c r="J6">
        <v>40</v>
      </c>
      <c r="K6">
        <v>14</v>
      </c>
      <c r="L6">
        <v>20</v>
      </c>
      <c r="M6">
        <v>2</v>
      </c>
      <c r="N6">
        <v>60</v>
      </c>
      <c r="O6">
        <v>9</v>
      </c>
      <c r="P6">
        <v>-7</v>
      </c>
      <c r="Q6">
        <v>-30</v>
      </c>
      <c r="R6">
        <v>22</v>
      </c>
      <c r="S6">
        <v>19</v>
      </c>
      <c r="T6">
        <v>13</v>
      </c>
      <c r="U6">
        <v>-40</v>
      </c>
      <c r="V6">
        <v>24</v>
      </c>
      <c r="W6">
        <v>33</v>
      </c>
      <c r="X6">
        <v>42</v>
      </c>
      <c r="Y6">
        <v>253</v>
      </c>
      <c r="Z6">
        <v>8</v>
      </c>
      <c r="AA6">
        <v>9</v>
      </c>
      <c r="AB6">
        <v>8</v>
      </c>
      <c r="AC6">
        <v>2</v>
      </c>
      <c r="AD6">
        <v>10053</v>
      </c>
      <c r="AE6">
        <v>10094</v>
      </c>
      <c r="AF6">
        <v>1</v>
      </c>
      <c r="AG6">
        <v>10030</v>
      </c>
      <c r="AH6">
        <v>24</v>
      </c>
      <c r="AI6">
        <v>2</v>
      </c>
      <c r="AJ6">
        <v>3</v>
      </c>
      <c r="AK6">
        <v>63</v>
      </c>
      <c r="AL6">
        <v>14</v>
      </c>
      <c r="AM6">
        <v>7</v>
      </c>
      <c r="AN6">
        <v>91</v>
      </c>
      <c r="AO6">
        <v>97</v>
      </c>
      <c r="AP6">
        <v>1</v>
      </c>
      <c r="AQ6">
        <v>82</v>
      </c>
      <c r="AR6">
        <v>13</v>
      </c>
      <c r="AS6">
        <v>3</v>
      </c>
    </row>
    <row r="7" spans="1:45" x14ac:dyDescent="0.25">
      <c r="A7">
        <v>20100106</v>
      </c>
      <c r="B7">
        <f t="shared" si="0"/>
        <v>20140106</v>
      </c>
      <c r="C7">
        <f t="shared" si="1"/>
        <v>2014</v>
      </c>
      <c r="D7">
        <f t="shared" si="2"/>
        <v>1</v>
      </c>
      <c r="E7">
        <f t="shared" si="3"/>
        <v>6</v>
      </c>
      <c r="F7" s="14">
        <f t="shared" si="4"/>
        <v>41645</v>
      </c>
      <c r="G7">
        <v>196</v>
      </c>
      <c r="H7">
        <v>24</v>
      </c>
      <c r="I7">
        <v>25</v>
      </c>
      <c r="J7">
        <v>40</v>
      </c>
      <c r="K7">
        <v>19</v>
      </c>
      <c r="L7">
        <v>20</v>
      </c>
      <c r="M7">
        <v>2</v>
      </c>
      <c r="N7">
        <v>60</v>
      </c>
      <c r="O7">
        <v>16</v>
      </c>
      <c r="P7">
        <v>-30</v>
      </c>
      <c r="Q7">
        <v>-52</v>
      </c>
      <c r="R7">
        <v>3</v>
      </c>
      <c r="S7">
        <v>-5</v>
      </c>
      <c r="T7">
        <v>13</v>
      </c>
      <c r="U7">
        <v>-75</v>
      </c>
      <c r="V7">
        <v>6</v>
      </c>
      <c r="W7">
        <v>65</v>
      </c>
      <c r="X7">
        <v>82</v>
      </c>
      <c r="Y7">
        <v>455</v>
      </c>
      <c r="Z7">
        <v>9</v>
      </c>
      <c r="AA7">
        <v>1</v>
      </c>
      <c r="AB7">
        <v>1</v>
      </c>
      <c r="AC7">
        <v>23</v>
      </c>
      <c r="AD7">
        <v>10040</v>
      </c>
      <c r="AE7">
        <v>10059</v>
      </c>
      <c r="AF7">
        <v>23</v>
      </c>
      <c r="AG7">
        <v>10027</v>
      </c>
      <c r="AH7">
        <v>3</v>
      </c>
      <c r="AI7">
        <v>24</v>
      </c>
      <c r="AJ7">
        <v>23</v>
      </c>
      <c r="AK7">
        <v>58</v>
      </c>
      <c r="AL7">
        <v>14</v>
      </c>
      <c r="AM7">
        <v>5</v>
      </c>
      <c r="AN7">
        <v>86</v>
      </c>
      <c r="AO7">
        <v>93</v>
      </c>
      <c r="AP7">
        <v>3</v>
      </c>
      <c r="AQ7">
        <v>76</v>
      </c>
      <c r="AR7">
        <v>12</v>
      </c>
      <c r="AS7">
        <v>4</v>
      </c>
    </row>
    <row r="8" spans="1:45" x14ac:dyDescent="0.25">
      <c r="A8">
        <v>20100107</v>
      </c>
      <c r="B8">
        <f t="shared" si="0"/>
        <v>20140107</v>
      </c>
      <c r="C8">
        <f t="shared" si="1"/>
        <v>2014</v>
      </c>
      <c r="D8">
        <f t="shared" si="2"/>
        <v>1</v>
      </c>
      <c r="E8">
        <f t="shared" si="3"/>
        <v>7</v>
      </c>
      <c r="F8" s="14">
        <f t="shared" si="4"/>
        <v>41646</v>
      </c>
      <c r="G8">
        <v>160</v>
      </c>
      <c r="H8">
        <v>16</v>
      </c>
      <c r="I8">
        <v>20</v>
      </c>
      <c r="J8">
        <v>40</v>
      </c>
      <c r="K8">
        <v>12</v>
      </c>
      <c r="L8">
        <v>10</v>
      </c>
      <c r="M8">
        <v>16</v>
      </c>
      <c r="N8">
        <v>60</v>
      </c>
      <c r="O8">
        <v>12</v>
      </c>
      <c r="P8">
        <v>-49</v>
      </c>
      <c r="Q8">
        <v>-100</v>
      </c>
      <c r="R8">
        <v>24</v>
      </c>
      <c r="S8">
        <v>-21</v>
      </c>
      <c r="T8">
        <v>14</v>
      </c>
      <c r="U8">
        <v>-123</v>
      </c>
      <c r="V8">
        <v>24</v>
      </c>
      <c r="W8">
        <v>56</v>
      </c>
      <c r="X8">
        <v>70</v>
      </c>
      <c r="Y8">
        <v>408</v>
      </c>
      <c r="Z8">
        <v>0</v>
      </c>
      <c r="AA8">
        <v>-1</v>
      </c>
      <c r="AB8">
        <v>-1</v>
      </c>
      <c r="AC8">
        <v>1</v>
      </c>
      <c r="AD8">
        <v>10110</v>
      </c>
      <c r="AE8">
        <v>10175</v>
      </c>
      <c r="AF8">
        <v>24</v>
      </c>
      <c r="AG8">
        <v>10061</v>
      </c>
      <c r="AH8">
        <v>1</v>
      </c>
      <c r="AI8">
        <v>4</v>
      </c>
      <c r="AJ8">
        <v>23</v>
      </c>
      <c r="AK8">
        <v>56</v>
      </c>
      <c r="AL8">
        <v>13</v>
      </c>
      <c r="AM8">
        <v>3</v>
      </c>
      <c r="AN8">
        <v>89</v>
      </c>
      <c r="AO8">
        <v>99</v>
      </c>
      <c r="AP8">
        <v>23</v>
      </c>
      <c r="AQ8">
        <v>76</v>
      </c>
      <c r="AR8">
        <v>13</v>
      </c>
      <c r="AS8">
        <v>4</v>
      </c>
    </row>
    <row r="9" spans="1:45" x14ac:dyDescent="0.25">
      <c r="A9">
        <v>20100108</v>
      </c>
      <c r="B9">
        <f t="shared" si="0"/>
        <v>20140108</v>
      </c>
      <c r="C9">
        <f t="shared" si="1"/>
        <v>2014</v>
      </c>
      <c r="D9">
        <f t="shared" si="2"/>
        <v>1</v>
      </c>
      <c r="E9">
        <f t="shared" si="3"/>
        <v>8</v>
      </c>
      <c r="F9" s="14">
        <f t="shared" si="4"/>
        <v>41647</v>
      </c>
      <c r="G9">
        <v>43</v>
      </c>
      <c r="H9">
        <v>35</v>
      </c>
      <c r="I9">
        <v>36</v>
      </c>
      <c r="J9">
        <v>60</v>
      </c>
      <c r="K9">
        <v>20</v>
      </c>
      <c r="L9">
        <v>10</v>
      </c>
      <c r="M9">
        <v>1</v>
      </c>
      <c r="N9">
        <v>110</v>
      </c>
      <c r="O9">
        <v>20</v>
      </c>
      <c r="P9">
        <v>-50</v>
      </c>
      <c r="Q9">
        <v>-107</v>
      </c>
      <c r="R9">
        <v>2</v>
      </c>
      <c r="S9">
        <v>-21</v>
      </c>
      <c r="T9">
        <v>24</v>
      </c>
      <c r="U9">
        <v>-131</v>
      </c>
      <c r="V9">
        <v>6</v>
      </c>
      <c r="W9">
        <v>29</v>
      </c>
      <c r="X9">
        <v>36</v>
      </c>
      <c r="Y9">
        <v>216</v>
      </c>
      <c r="Z9">
        <v>0</v>
      </c>
      <c r="AA9">
        <v>0</v>
      </c>
      <c r="AB9">
        <v>0</v>
      </c>
      <c r="AC9">
        <v>1</v>
      </c>
      <c r="AD9">
        <v>10216</v>
      </c>
      <c r="AE9">
        <v>10232</v>
      </c>
      <c r="AF9">
        <v>21</v>
      </c>
      <c r="AG9">
        <v>10178</v>
      </c>
      <c r="AH9">
        <v>1</v>
      </c>
      <c r="AI9">
        <v>18</v>
      </c>
      <c r="AJ9">
        <v>1</v>
      </c>
      <c r="AK9">
        <v>68</v>
      </c>
      <c r="AL9">
        <v>24</v>
      </c>
      <c r="AM9">
        <v>6</v>
      </c>
      <c r="AN9">
        <v>87</v>
      </c>
      <c r="AO9">
        <v>93</v>
      </c>
      <c r="AP9">
        <v>4</v>
      </c>
      <c r="AQ9">
        <v>77</v>
      </c>
      <c r="AR9">
        <v>21</v>
      </c>
      <c r="AS9">
        <v>2</v>
      </c>
    </row>
    <row r="10" spans="1:45" x14ac:dyDescent="0.25">
      <c r="A10">
        <v>20100109</v>
      </c>
      <c r="B10">
        <f t="shared" si="0"/>
        <v>20140109</v>
      </c>
      <c r="C10">
        <f t="shared" si="1"/>
        <v>2014</v>
      </c>
      <c r="D10">
        <f t="shared" si="2"/>
        <v>1</v>
      </c>
      <c r="E10">
        <f t="shared" si="3"/>
        <v>9</v>
      </c>
      <c r="F10" s="14">
        <f t="shared" si="4"/>
        <v>41648</v>
      </c>
      <c r="G10">
        <v>32</v>
      </c>
      <c r="H10">
        <v>73</v>
      </c>
      <c r="I10">
        <v>73</v>
      </c>
      <c r="J10">
        <v>80</v>
      </c>
      <c r="K10">
        <v>8</v>
      </c>
      <c r="L10">
        <v>70</v>
      </c>
      <c r="M10">
        <v>1</v>
      </c>
      <c r="N10">
        <v>150</v>
      </c>
      <c r="O10">
        <v>14</v>
      </c>
      <c r="P10">
        <v>-22</v>
      </c>
      <c r="Q10">
        <v>-49</v>
      </c>
      <c r="R10">
        <v>3</v>
      </c>
      <c r="S10">
        <v>-5</v>
      </c>
      <c r="T10">
        <v>24</v>
      </c>
      <c r="U10">
        <v>-54</v>
      </c>
      <c r="V10">
        <v>6</v>
      </c>
      <c r="W10">
        <v>0</v>
      </c>
      <c r="X10">
        <v>0</v>
      </c>
      <c r="Y10">
        <v>166</v>
      </c>
      <c r="Z10">
        <v>58</v>
      </c>
      <c r="AA10">
        <v>10</v>
      </c>
      <c r="AB10">
        <v>3</v>
      </c>
      <c r="AC10">
        <v>16</v>
      </c>
      <c r="AD10">
        <v>10196</v>
      </c>
      <c r="AE10">
        <v>10228</v>
      </c>
      <c r="AF10">
        <v>1</v>
      </c>
      <c r="AG10">
        <v>10158</v>
      </c>
      <c r="AH10">
        <v>24</v>
      </c>
      <c r="AI10">
        <v>23</v>
      </c>
      <c r="AJ10">
        <v>15</v>
      </c>
      <c r="AK10">
        <v>75</v>
      </c>
      <c r="AL10">
        <v>4</v>
      </c>
      <c r="AM10">
        <v>8</v>
      </c>
      <c r="AN10">
        <v>84</v>
      </c>
      <c r="AO10">
        <v>90</v>
      </c>
      <c r="AP10">
        <v>20</v>
      </c>
      <c r="AQ10">
        <v>78</v>
      </c>
      <c r="AR10">
        <v>13</v>
      </c>
      <c r="AS10">
        <v>2</v>
      </c>
    </row>
    <row r="11" spans="1:45" x14ac:dyDescent="0.25">
      <c r="A11">
        <v>20100110</v>
      </c>
      <c r="B11">
        <f t="shared" si="0"/>
        <v>20140110</v>
      </c>
      <c r="C11">
        <f t="shared" si="1"/>
        <v>2014</v>
      </c>
      <c r="D11">
        <f t="shared" si="2"/>
        <v>1</v>
      </c>
      <c r="E11">
        <f t="shared" si="3"/>
        <v>10</v>
      </c>
      <c r="F11" s="14">
        <f t="shared" si="4"/>
        <v>41649</v>
      </c>
      <c r="G11">
        <v>51</v>
      </c>
      <c r="H11">
        <v>35</v>
      </c>
      <c r="I11">
        <v>35</v>
      </c>
      <c r="J11">
        <v>60</v>
      </c>
      <c r="K11">
        <v>1</v>
      </c>
      <c r="L11">
        <v>10</v>
      </c>
      <c r="M11">
        <v>16</v>
      </c>
      <c r="N11">
        <v>120</v>
      </c>
      <c r="O11">
        <v>1</v>
      </c>
      <c r="P11">
        <v>-5</v>
      </c>
      <c r="Q11">
        <v>-10</v>
      </c>
      <c r="R11">
        <v>21</v>
      </c>
      <c r="S11">
        <v>2</v>
      </c>
      <c r="T11">
        <v>12</v>
      </c>
      <c r="U11">
        <v>-15</v>
      </c>
      <c r="V11">
        <v>24</v>
      </c>
      <c r="W11">
        <v>0</v>
      </c>
      <c r="X11">
        <v>0</v>
      </c>
      <c r="Y11">
        <v>149</v>
      </c>
      <c r="Z11">
        <v>49</v>
      </c>
      <c r="AA11">
        <v>11</v>
      </c>
      <c r="AB11">
        <v>3</v>
      </c>
      <c r="AC11">
        <v>14</v>
      </c>
      <c r="AD11">
        <v>10171</v>
      </c>
      <c r="AE11">
        <v>10194</v>
      </c>
      <c r="AF11">
        <v>24</v>
      </c>
      <c r="AG11">
        <v>10153</v>
      </c>
      <c r="AH11">
        <v>5</v>
      </c>
      <c r="AI11">
        <v>31</v>
      </c>
      <c r="AJ11">
        <v>9</v>
      </c>
      <c r="AK11">
        <v>70</v>
      </c>
      <c r="AL11">
        <v>1</v>
      </c>
      <c r="AM11">
        <v>8</v>
      </c>
      <c r="AN11">
        <v>87</v>
      </c>
      <c r="AO11">
        <v>94</v>
      </c>
      <c r="AP11">
        <v>17</v>
      </c>
      <c r="AQ11">
        <v>82</v>
      </c>
      <c r="AR11">
        <v>11</v>
      </c>
      <c r="AS11">
        <v>2</v>
      </c>
    </row>
    <row r="12" spans="1:45" x14ac:dyDescent="0.25">
      <c r="A12">
        <v>20100111</v>
      </c>
      <c r="B12">
        <f t="shared" si="0"/>
        <v>20140111</v>
      </c>
      <c r="C12">
        <f t="shared" si="1"/>
        <v>2014</v>
      </c>
      <c r="D12">
        <f t="shared" si="2"/>
        <v>1</v>
      </c>
      <c r="E12">
        <f t="shared" si="3"/>
        <v>11</v>
      </c>
      <c r="F12" s="14">
        <f t="shared" si="4"/>
        <v>41650</v>
      </c>
      <c r="G12">
        <v>32</v>
      </c>
      <c r="H12">
        <v>25</v>
      </c>
      <c r="I12">
        <v>25</v>
      </c>
      <c r="J12">
        <v>40</v>
      </c>
      <c r="K12">
        <v>5</v>
      </c>
      <c r="L12">
        <v>20</v>
      </c>
      <c r="M12">
        <v>1</v>
      </c>
      <c r="N12">
        <v>70</v>
      </c>
      <c r="O12">
        <v>5</v>
      </c>
      <c r="P12">
        <v>-4</v>
      </c>
      <c r="Q12">
        <v>-9</v>
      </c>
      <c r="R12">
        <v>24</v>
      </c>
      <c r="S12">
        <v>0</v>
      </c>
      <c r="T12">
        <v>12</v>
      </c>
      <c r="U12">
        <v>-12</v>
      </c>
      <c r="V12">
        <v>24</v>
      </c>
      <c r="W12">
        <v>0</v>
      </c>
      <c r="X12">
        <v>0</v>
      </c>
      <c r="Y12">
        <v>125</v>
      </c>
      <c r="Z12">
        <v>0</v>
      </c>
      <c r="AA12">
        <v>-1</v>
      </c>
      <c r="AB12">
        <v>-1</v>
      </c>
      <c r="AC12">
        <v>3</v>
      </c>
      <c r="AD12">
        <v>10193</v>
      </c>
      <c r="AE12">
        <v>10197</v>
      </c>
      <c r="AF12">
        <v>10</v>
      </c>
      <c r="AG12">
        <v>10190</v>
      </c>
      <c r="AH12">
        <v>24</v>
      </c>
      <c r="AI12">
        <v>15</v>
      </c>
      <c r="AJ12">
        <v>3</v>
      </c>
      <c r="AK12">
        <v>67</v>
      </c>
      <c r="AL12">
        <v>15</v>
      </c>
      <c r="AM12">
        <v>8</v>
      </c>
      <c r="AN12">
        <v>87</v>
      </c>
      <c r="AO12">
        <v>94</v>
      </c>
      <c r="AP12">
        <v>3</v>
      </c>
      <c r="AQ12">
        <v>83</v>
      </c>
      <c r="AR12">
        <v>12</v>
      </c>
      <c r="AS12">
        <v>1</v>
      </c>
    </row>
    <row r="13" spans="1:45" x14ac:dyDescent="0.25">
      <c r="A13">
        <v>20100112</v>
      </c>
      <c r="B13">
        <f t="shared" si="0"/>
        <v>20140112</v>
      </c>
      <c r="C13">
        <f t="shared" si="1"/>
        <v>2014</v>
      </c>
      <c r="D13">
        <f t="shared" si="2"/>
        <v>1</v>
      </c>
      <c r="E13">
        <f t="shared" si="3"/>
        <v>12</v>
      </c>
      <c r="F13" s="14">
        <f t="shared" si="4"/>
        <v>41651</v>
      </c>
      <c r="G13">
        <v>94</v>
      </c>
      <c r="H13">
        <v>35</v>
      </c>
      <c r="I13">
        <v>38</v>
      </c>
      <c r="J13">
        <v>60</v>
      </c>
      <c r="K13">
        <v>19</v>
      </c>
      <c r="L13">
        <v>10</v>
      </c>
      <c r="M13">
        <v>1</v>
      </c>
      <c r="N13">
        <v>100</v>
      </c>
      <c r="O13">
        <v>23</v>
      </c>
      <c r="P13">
        <v>-17</v>
      </c>
      <c r="Q13">
        <v>-42</v>
      </c>
      <c r="R13">
        <v>24</v>
      </c>
      <c r="S13">
        <v>-7</v>
      </c>
      <c r="T13">
        <v>10</v>
      </c>
      <c r="U13">
        <v>-48</v>
      </c>
      <c r="V13">
        <v>24</v>
      </c>
      <c r="W13">
        <v>19</v>
      </c>
      <c r="X13">
        <v>23</v>
      </c>
      <c r="Y13">
        <v>222</v>
      </c>
      <c r="Z13">
        <v>0</v>
      </c>
      <c r="AA13">
        <v>-1</v>
      </c>
      <c r="AB13">
        <v>-1</v>
      </c>
      <c r="AC13">
        <v>2</v>
      </c>
      <c r="AD13">
        <v>10135</v>
      </c>
      <c r="AE13">
        <v>10189</v>
      </c>
      <c r="AF13">
        <v>1</v>
      </c>
      <c r="AG13">
        <v>10070</v>
      </c>
      <c r="AH13">
        <v>24</v>
      </c>
      <c r="AI13">
        <v>27</v>
      </c>
      <c r="AJ13">
        <v>8</v>
      </c>
      <c r="AK13">
        <v>61</v>
      </c>
      <c r="AL13">
        <v>18</v>
      </c>
      <c r="AM13">
        <v>7</v>
      </c>
      <c r="AN13">
        <v>83</v>
      </c>
      <c r="AO13">
        <v>94</v>
      </c>
      <c r="AP13">
        <v>6</v>
      </c>
      <c r="AQ13">
        <v>74</v>
      </c>
      <c r="AR13">
        <v>20</v>
      </c>
      <c r="AS13">
        <v>2</v>
      </c>
    </row>
    <row r="14" spans="1:45" x14ac:dyDescent="0.25">
      <c r="A14">
        <v>20100113</v>
      </c>
      <c r="B14">
        <f t="shared" si="0"/>
        <v>20140113</v>
      </c>
      <c r="C14">
        <f t="shared" si="1"/>
        <v>2014</v>
      </c>
      <c r="D14">
        <f t="shared" si="2"/>
        <v>1</v>
      </c>
      <c r="E14">
        <f t="shared" si="3"/>
        <v>13</v>
      </c>
      <c r="F14" s="14">
        <f t="shared" si="4"/>
        <v>41652</v>
      </c>
      <c r="G14">
        <v>103</v>
      </c>
      <c r="H14">
        <v>47</v>
      </c>
      <c r="I14">
        <v>48</v>
      </c>
      <c r="J14">
        <v>60</v>
      </c>
      <c r="K14">
        <v>1</v>
      </c>
      <c r="L14">
        <v>30</v>
      </c>
      <c r="M14">
        <v>23</v>
      </c>
      <c r="N14">
        <v>90</v>
      </c>
      <c r="O14">
        <v>1</v>
      </c>
      <c r="P14">
        <v>-30</v>
      </c>
      <c r="Q14">
        <v>-50</v>
      </c>
      <c r="R14">
        <v>9</v>
      </c>
      <c r="S14">
        <v>-12</v>
      </c>
      <c r="T14">
        <v>24</v>
      </c>
      <c r="U14">
        <v>-58</v>
      </c>
      <c r="V14">
        <v>12</v>
      </c>
      <c r="W14">
        <v>0</v>
      </c>
      <c r="X14">
        <v>0</v>
      </c>
      <c r="Y14">
        <v>223</v>
      </c>
      <c r="Z14">
        <v>0</v>
      </c>
      <c r="AA14">
        <v>-1</v>
      </c>
      <c r="AB14">
        <v>-1</v>
      </c>
      <c r="AC14">
        <v>16</v>
      </c>
      <c r="AD14">
        <v>10049</v>
      </c>
      <c r="AE14">
        <v>10068</v>
      </c>
      <c r="AF14">
        <v>1</v>
      </c>
      <c r="AG14">
        <v>10038</v>
      </c>
      <c r="AH14">
        <v>15</v>
      </c>
      <c r="AI14">
        <v>24</v>
      </c>
      <c r="AJ14">
        <v>18</v>
      </c>
      <c r="AK14">
        <v>59</v>
      </c>
      <c r="AL14">
        <v>5</v>
      </c>
      <c r="AM14">
        <v>6</v>
      </c>
      <c r="AN14">
        <v>78</v>
      </c>
      <c r="AO14">
        <v>92</v>
      </c>
      <c r="AP14">
        <v>24</v>
      </c>
      <c r="AQ14">
        <v>68</v>
      </c>
      <c r="AR14">
        <v>14</v>
      </c>
      <c r="AS14">
        <v>2</v>
      </c>
    </row>
    <row r="15" spans="1:45" x14ac:dyDescent="0.25">
      <c r="A15">
        <v>20100114</v>
      </c>
      <c r="B15">
        <f t="shared" si="0"/>
        <v>20140114</v>
      </c>
      <c r="C15">
        <f t="shared" si="1"/>
        <v>2014</v>
      </c>
      <c r="D15">
        <f t="shared" si="2"/>
        <v>1</v>
      </c>
      <c r="E15">
        <f t="shared" si="3"/>
        <v>14</v>
      </c>
      <c r="F15" s="14">
        <f t="shared" si="4"/>
        <v>41653</v>
      </c>
      <c r="G15">
        <v>114</v>
      </c>
      <c r="H15">
        <v>22</v>
      </c>
      <c r="I15">
        <v>25</v>
      </c>
      <c r="J15">
        <v>30</v>
      </c>
      <c r="K15">
        <v>1</v>
      </c>
      <c r="L15">
        <v>20</v>
      </c>
      <c r="M15">
        <v>3</v>
      </c>
      <c r="N15">
        <v>50</v>
      </c>
      <c r="O15">
        <v>1</v>
      </c>
      <c r="P15">
        <v>6</v>
      </c>
      <c r="Q15">
        <v>-30</v>
      </c>
      <c r="R15">
        <v>23</v>
      </c>
      <c r="S15">
        <v>48</v>
      </c>
      <c r="T15">
        <v>13</v>
      </c>
      <c r="U15">
        <v>-67</v>
      </c>
      <c r="V15">
        <v>24</v>
      </c>
      <c r="W15">
        <v>49</v>
      </c>
      <c r="X15">
        <v>60</v>
      </c>
      <c r="Y15">
        <v>393</v>
      </c>
      <c r="Z15">
        <v>0</v>
      </c>
      <c r="AA15">
        <v>0</v>
      </c>
      <c r="AB15">
        <v>0</v>
      </c>
      <c r="AC15">
        <v>1</v>
      </c>
      <c r="AD15">
        <v>10087</v>
      </c>
      <c r="AE15">
        <v>10144</v>
      </c>
      <c r="AF15">
        <v>24</v>
      </c>
      <c r="AG15">
        <v>10050</v>
      </c>
      <c r="AH15">
        <v>1</v>
      </c>
      <c r="AI15">
        <v>14</v>
      </c>
      <c r="AJ15">
        <v>1</v>
      </c>
      <c r="AK15">
        <v>59</v>
      </c>
      <c r="AL15">
        <v>13</v>
      </c>
      <c r="AM15">
        <v>4</v>
      </c>
      <c r="AN15">
        <v>89</v>
      </c>
      <c r="AO15">
        <v>96</v>
      </c>
      <c r="AP15">
        <v>6</v>
      </c>
      <c r="AQ15">
        <v>76</v>
      </c>
      <c r="AR15">
        <v>13</v>
      </c>
      <c r="AS15">
        <v>4</v>
      </c>
    </row>
    <row r="16" spans="1:45" x14ac:dyDescent="0.25">
      <c r="A16">
        <v>20100115</v>
      </c>
      <c r="B16">
        <f t="shared" si="0"/>
        <v>20140115</v>
      </c>
      <c r="C16">
        <f t="shared" si="1"/>
        <v>2014</v>
      </c>
      <c r="D16">
        <f t="shared" si="2"/>
        <v>1</v>
      </c>
      <c r="E16">
        <f t="shared" si="3"/>
        <v>15</v>
      </c>
      <c r="F16" s="14">
        <f t="shared" si="4"/>
        <v>41654</v>
      </c>
      <c r="G16">
        <v>145</v>
      </c>
      <c r="H16">
        <v>22</v>
      </c>
      <c r="I16">
        <v>24</v>
      </c>
      <c r="J16">
        <v>40</v>
      </c>
      <c r="K16">
        <v>23</v>
      </c>
      <c r="L16">
        <v>10</v>
      </c>
      <c r="M16">
        <v>3</v>
      </c>
      <c r="N16">
        <v>70</v>
      </c>
      <c r="O16">
        <v>23</v>
      </c>
      <c r="P16">
        <v>13</v>
      </c>
      <c r="Q16">
        <v>1</v>
      </c>
      <c r="R16">
        <v>1</v>
      </c>
      <c r="S16">
        <v>18</v>
      </c>
      <c r="T16">
        <v>24</v>
      </c>
      <c r="U16">
        <v>-3</v>
      </c>
      <c r="V16">
        <v>6</v>
      </c>
      <c r="W16">
        <v>0</v>
      </c>
      <c r="X16">
        <v>0</v>
      </c>
      <c r="Y16">
        <v>114</v>
      </c>
      <c r="Z16">
        <v>0</v>
      </c>
      <c r="AA16">
        <v>0</v>
      </c>
      <c r="AB16">
        <v>0</v>
      </c>
      <c r="AC16">
        <v>1</v>
      </c>
      <c r="AD16">
        <v>10210</v>
      </c>
      <c r="AE16">
        <v>10244</v>
      </c>
      <c r="AF16">
        <v>21</v>
      </c>
      <c r="AG16">
        <v>10149</v>
      </c>
      <c r="AH16">
        <v>1</v>
      </c>
      <c r="AI16">
        <v>8</v>
      </c>
      <c r="AJ16">
        <v>17</v>
      </c>
      <c r="AK16">
        <v>56</v>
      </c>
      <c r="AL16">
        <v>9</v>
      </c>
      <c r="AM16">
        <v>8</v>
      </c>
      <c r="AN16">
        <v>92</v>
      </c>
      <c r="AO16">
        <v>99</v>
      </c>
      <c r="AP16">
        <v>17</v>
      </c>
      <c r="AQ16">
        <v>86</v>
      </c>
      <c r="AR16">
        <v>11</v>
      </c>
      <c r="AS16">
        <v>1</v>
      </c>
    </row>
    <row r="17" spans="1:45" x14ac:dyDescent="0.25">
      <c r="A17">
        <v>20100116</v>
      </c>
      <c r="B17">
        <f t="shared" si="0"/>
        <v>20140116</v>
      </c>
      <c r="C17">
        <f t="shared" si="1"/>
        <v>2014</v>
      </c>
      <c r="D17">
        <f t="shared" si="2"/>
        <v>1</v>
      </c>
      <c r="E17">
        <f t="shared" si="3"/>
        <v>16</v>
      </c>
      <c r="F17" s="14">
        <f t="shared" si="4"/>
        <v>41655</v>
      </c>
      <c r="G17">
        <v>141</v>
      </c>
      <c r="H17">
        <v>53</v>
      </c>
      <c r="I17">
        <v>54</v>
      </c>
      <c r="J17">
        <v>70</v>
      </c>
      <c r="K17">
        <v>11</v>
      </c>
      <c r="L17">
        <v>30</v>
      </c>
      <c r="M17">
        <v>2</v>
      </c>
      <c r="N17">
        <v>120</v>
      </c>
      <c r="O17">
        <v>15</v>
      </c>
      <c r="P17">
        <v>10</v>
      </c>
      <c r="Q17">
        <v>-1</v>
      </c>
      <c r="R17">
        <v>20</v>
      </c>
      <c r="S17">
        <v>19</v>
      </c>
      <c r="T17">
        <v>1</v>
      </c>
      <c r="U17">
        <v>1</v>
      </c>
      <c r="V17">
        <v>24</v>
      </c>
      <c r="W17">
        <v>0</v>
      </c>
      <c r="X17">
        <v>0</v>
      </c>
      <c r="Y17">
        <v>150</v>
      </c>
      <c r="Z17">
        <v>52</v>
      </c>
      <c r="AA17">
        <v>77</v>
      </c>
      <c r="AB17">
        <v>21</v>
      </c>
      <c r="AC17">
        <v>19</v>
      </c>
      <c r="AD17">
        <v>10141</v>
      </c>
      <c r="AE17">
        <v>10236</v>
      </c>
      <c r="AF17">
        <v>1</v>
      </c>
      <c r="AG17">
        <v>10062</v>
      </c>
      <c r="AH17">
        <v>24</v>
      </c>
      <c r="AI17">
        <v>12</v>
      </c>
      <c r="AJ17">
        <v>20</v>
      </c>
      <c r="AK17">
        <v>60</v>
      </c>
      <c r="AL17">
        <v>15</v>
      </c>
      <c r="AM17">
        <v>8</v>
      </c>
      <c r="AN17">
        <v>90</v>
      </c>
      <c r="AO17">
        <v>96</v>
      </c>
      <c r="AP17">
        <v>20</v>
      </c>
      <c r="AQ17">
        <v>81</v>
      </c>
      <c r="AR17">
        <v>16</v>
      </c>
      <c r="AS17">
        <v>2</v>
      </c>
    </row>
    <row r="18" spans="1:45" x14ac:dyDescent="0.25">
      <c r="A18">
        <v>20100117</v>
      </c>
      <c r="B18">
        <f t="shared" si="0"/>
        <v>20140117</v>
      </c>
      <c r="C18">
        <f t="shared" si="1"/>
        <v>2014</v>
      </c>
      <c r="D18">
        <f t="shared" si="2"/>
        <v>1</v>
      </c>
      <c r="E18">
        <f t="shared" si="3"/>
        <v>17</v>
      </c>
      <c r="F18" s="14">
        <f t="shared" si="4"/>
        <v>41656</v>
      </c>
      <c r="G18">
        <v>253</v>
      </c>
      <c r="H18">
        <v>21</v>
      </c>
      <c r="I18">
        <v>28</v>
      </c>
      <c r="J18">
        <v>50</v>
      </c>
      <c r="K18">
        <v>11</v>
      </c>
      <c r="L18">
        <v>10</v>
      </c>
      <c r="M18">
        <v>4</v>
      </c>
      <c r="N18">
        <v>100</v>
      </c>
      <c r="O18">
        <v>13</v>
      </c>
      <c r="P18">
        <v>39</v>
      </c>
      <c r="Q18">
        <v>8</v>
      </c>
      <c r="R18">
        <v>1</v>
      </c>
      <c r="S18">
        <v>67</v>
      </c>
      <c r="T18">
        <v>15</v>
      </c>
      <c r="U18">
        <v>6</v>
      </c>
      <c r="V18">
        <v>6</v>
      </c>
      <c r="W18">
        <v>18</v>
      </c>
      <c r="X18">
        <v>22</v>
      </c>
      <c r="Y18">
        <v>183</v>
      </c>
      <c r="Z18">
        <v>24</v>
      </c>
      <c r="AA18">
        <v>14</v>
      </c>
      <c r="AB18">
        <v>7</v>
      </c>
      <c r="AC18">
        <v>9</v>
      </c>
      <c r="AD18">
        <v>10138</v>
      </c>
      <c r="AE18">
        <v>10219</v>
      </c>
      <c r="AF18">
        <v>24</v>
      </c>
      <c r="AG18">
        <v>10061</v>
      </c>
      <c r="AH18">
        <v>1</v>
      </c>
      <c r="AI18">
        <v>1</v>
      </c>
      <c r="AJ18">
        <v>7</v>
      </c>
      <c r="AK18">
        <v>63</v>
      </c>
      <c r="AL18">
        <v>10</v>
      </c>
      <c r="AM18">
        <v>7</v>
      </c>
      <c r="AN18">
        <v>93</v>
      </c>
      <c r="AO18">
        <v>99</v>
      </c>
      <c r="AP18">
        <v>3</v>
      </c>
      <c r="AQ18">
        <v>86</v>
      </c>
      <c r="AR18">
        <v>14</v>
      </c>
      <c r="AS18">
        <v>2</v>
      </c>
    </row>
    <row r="19" spans="1:45" x14ac:dyDescent="0.25">
      <c r="A19">
        <v>20100118</v>
      </c>
      <c r="B19">
        <f t="shared" si="0"/>
        <v>20140118</v>
      </c>
      <c r="C19">
        <f t="shared" si="1"/>
        <v>2014</v>
      </c>
      <c r="D19">
        <f>FLOOR(B19/100 - 100 * C19, 1)</f>
        <v>1</v>
      </c>
      <c r="E19">
        <f t="shared" si="3"/>
        <v>18</v>
      </c>
      <c r="F19" s="14">
        <f t="shared" si="4"/>
        <v>41657</v>
      </c>
      <c r="G19">
        <v>234</v>
      </c>
      <c r="H19">
        <v>31</v>
      </c>
      <c r="I19">
        <v>32</v>
      </c>
      <c r="J19">
        <v>40</v>
      </c>
      <c r="K19">
        <v>11</v>
      </c>
      <c r="L19">
        <v>20</v>
      </c>
      <c r="M19">
        <v>6</v>
      </c>
      <c r="N19">
        <v>90</v>
      </c>
      <c r="O19">
        <v>14</v>
      </c>
      <c r="P19">
        <v>40</v>
      </c>
      <c r="Q19">
        <v>2</v>
      </c>
      <c r="R19">
        <v>8</v>
      </c>
      <c r="S19">
        <v>53</v>
      </c>
      <c r="T19">
        <v>19</v>
      </c>
      <c r="U19">
        <v>-15</v>
      </c>
      <c r="V19">
        <v>12</v>
      </c>
      <c r="W19">
        <v>0</v>
      </c>
      <c r="X19">
        <v>0</v>
      </c>
      <c r="Y19">
        <v>110</v>
      </c>
      <c r="Z19">
        <v>23</v>
      </c>
      <c r="AA19">
        <v>12</v>
      </c>
      <c r="AB19">
        <v>5</v>
      </c>
      <c r="AC19">
        <v>23</v>
      </c>
      <c r="AD19">
        <v>10240</v>
      </c>
      <c r="AE19">
        <v>10249</v>
      </c>
      <c r="AF19">
        <v>10</v>
      </c>
      <c r="AG19">
        <v>10222</v>
      </c>
      <c r="AH19">
        <v>1</v>
      </c>
      <c r="AI19">
        <v>2</v>
      </c>
      <c r="AJ19">
        <v>9</v>
      </c>
      <c r="AK19">
        <v>60</v>
      </c>
      <c r="AL19">
        <v>1</v>
      </c>
      <c r="AM19">
        <v>7</v>
      </c>
      <c r="AN19">
        <v>97</v>
      </c>
      <c r="AO19">
        <v>99</v>
      </c>
      <c r="AP19">
        <v>9</v>
      </c>
      <c r="AQ19">
        <v>91</v>
      </c>
      <c r="AR19">
        <v>1</v>
      </c>
      <c r="AS19">
        <v>1</v>
      </c>
    </row>
    <row r="20" spans="1:45" x14ac:dyDescent="0.25">
      <c r="A20">
        <v>20100119</v>
      </c>
      <c r="B20">
        <f t="shared" si="0"/>
        <v>20140119</v>
      </c>
      <c r="C20">
        <f t="shared" si="1"/>
        <v>2014</v>
      </c>
      <c r="D20">
        <f t="shared" si="2"/>
        <v>1</v>
      </c>
      <c r="E20">
        <f t="shared" si="3"/>
        <v>19</v>
      </c>
      <c r="F20" s="14">
        <f t="shared" si="4"/>
        <v>41658</v>
      </c>
      <c r="G20">
        <v>337</v>
      </c>
      <c r="H20">
        <v>7</v>
      </c>
      <c r="I20">
        <v>16</v>
      </c>
      <c r="J20">
        <v>30</v>
      </c>
      <c r="K20">
        <v>1</v>
      </c>
      <c r="L20">
        <v>10</v>
      </c>
      <c r="M20">
        <v>3</v>
      </c>
      <c r="N20">
        <v>50</v>
      </c>
      <c r="O20">
        <v>1</v>
      </c>
      <c r="P20">
        <v>40</v>
      </c>
      <c r="Q20">
        <v>19</v>
      </c>
      <c r="R20">
        <v>22</v>
      </c>
      <c r="S20">
        <v>58</v>
      </c>
      <c r="T20">
        <v>11</v>
      </c>
      <c r="U20">
        <v>21</v>
      </c>
      <c r="V20">
        <v>24</v>
      </c>
      <c r="W20">
        <v>0</v>
      </c>
      <c r="X20">
        <v>0</v>
      </c>
      <c r="Y20">
        <v>133</v>
      </c>
      <c r="Z20">
        <v>7</v>
      </c>
      <c r="AA20">
        <v>3</v>
      </c>
      <c r="AB20">
        <v>2</v>
      </c>
      <c r="AC20">
        <v>13</v>
      </c>
      <c r="AD20">
        <v>10226</v>
      </c>
      <c r="AE20">
        <v>10243</v>
      </c>
      <c r="AF20">
        <v>2</v>
      </c>
      <c r="AG20">
        <v>10199</v>
      </c>
      <c r="AH20">
        <v>24</v>
      </c>
      <c r="AI20">
        <v>2</v>
      </c>
      <c r="AJ20">
        <v>3</v>
      </c>
      <c r="AK20">
        <v>59</v>
      </c>
      <c r="AL20">
        <v>13</v>
      </c>
      <c r="AM20">
        <v>8</v>
      </c>
      <c r="AN20">
        <v>96</v>
      </c>
      <c r="AO20">
        <v>99</v>
      </c>
      <c r="AP20">
        <v>3</v>
      </c>
      <c r="AQ20">
        <v>91</v>
      </c>
      <c r="AR20">
        <v>11</v>
      </c>
      <c r="AS20">
        <v>2</v>
      </c>
    </row>
    <row r="21" spans="1:45" x14ac:dyDescent="0.25">
      <c r="A21">
        <v>20100120</v>
      </c>
      <c r="B21">
        <f t="shared" si="0"/>
        <v>20140120</v>
      </c>
      <c r="C21">
        <f t="shared" si="1"/>
        <v>2014</v>
      </c>
      <c r="D21">
        <f t="shared" si="2"/>
        <v>1</v>
      </c>
      <c r="E21">
        <f t="shared" si="3"/>
        <v>20</v>
      </c>
      <c r="F21" s="14">
        <f t="shared" si="4"/>
        <v>41659</v>
      </c>
      <c r="G21">
        <v>87</v>
      </c>
      <c r="H21">
        <v>39</v>
      </c>
      <c r="I21">
        <v>39</v>
      </c>
      <c r="J21">
        <v>60</v>
      </c>
      <c r="K21">
        <v>13</v>
      </c>
      <c r="L21">
        <v>20</v>
      </c>
      <c r="M21">
        <v>1</v>
      </c>
      <c r="N21">
        <v>90</v>
      </c>
      <c r="O21">
        <v>12</v>
      </c>
      <c r="P21">
        <v>27</v>
      </c>
      <c r="Q21">
        <v>16</v>
      </c>
      <c r="R21">
        <v>5</v>
      </c>
      <c r="S21">
        <v>55</v>
      </c>
      <c r="T21">
        <v>13</v>
      </c>
      <c r="U21">
        <v>9</v>
      </c>
      <c r="V21">
        <v>24</v>
      </c>
      <c r="W21">
        <v>47</v>
      </c>
      <c r="X21">
        <v>56</v>
      </c>
      <c r="Y21">
        <v>417</v>
      </c>
      <c r="Z21">
        <v>0</v>
      </c>
      <c r="AA21">
        <v>-1</v>
      </c>
      <c r="AB21">
        <v>-1</v>
      </c>
      <c r="AC21">
        <v>1</v>
      </c>
      <c r="AD21">
        <v>10156</v>
      </c>
      <c r="AE21">
        <v>10192</v>
      </c>
      <c r="AF21">
        <v>1</v>
      </c>
      <c r="AG21">
        <v>10129</v>
      </c>
      <c r="AH21">
        <v>14</v>
      </c>
      <c r="AI21">
        <v>8</v>
      </c>
      <c r="AJ21">
        <v>1</v>
      </c>
      <c r="AK21">
        <v>67</v>
      </c>
      <c r="AL21">
        <v>13</v>
      </c>
      <c r="AM21">
        <v>6</v>
      </c>
      <c r="AN21">
        <v>90</v>
      </c>
      <c r="AO21">
        <v>99</v>
      </c>
      <c r="AP21">
        <v>1</v>
      </c>
      <c r="AQ21">
        <v>71</v>
      </c>
      <c r="AR21">
        <v>13</v>
      </c>
      <c r="AS21">
        <v>5</v>
      </c>
    </row>
    <row r="22" spans="1:45" x14ac:dyDescent="0.25">
      <c r="A22">
        <v>20100121</v>
      </c>
      <c r="B22">
        <f t="shared" si="0"/>
        <v>20140121</v>
      </c>
      <c r="C22">
        <f t="shared" si="1"/>
        <v>2014</v>
      </c>
      <c r="D22">
        <f t="shared" si="2"/>
        <v>1</v>
      </c>
      <c r="E22">
        <f>FLOOR(B22-10000*C22-100*D22,1)</f>
        <v>21</v>
      </c>
      <c r="F22" s="14">
        <f t="shared" si="4"/>
        <v>41660</v>
      </c>
      <c r="G22">
        <v>95</v>
      </c>
      <c r="H22">
        <v>29</v>
      </c>
      <c r="I22">
        <v>31</v>
      </c>
      <c r="J22">
        <v>40</v>
      </c>
      <c r="K22">
        <v>10</v>
      </c>
      <c r="L22">
        <v>20</v>
      </c>
      <c r="M22">
        <v>6</v>
      </c>
      <c r="N22">
        <v>70</v>
      </c>
      <c r="O22">
        <v>12</v>
      </c>
      <c r="P22">
        <v>27</v>
      </c>
      <c r="Q22">
        <v>19</v>
      </c>
      <c r="R22">
        <v>24</v>
      </c>
      <c r="S22">
        <v>38</v>
      </c>
      <c r="T22">
        <v>12</v>
      </c>
      <c r="U22">
        <v>18</v>
      </c>
      <c r="V22">
        <v>24</v>
      </c>
      <c r="W22">
        <v>0</v>
      </c>
      <c r="X22">
        <v>0</v>
      </c>
      <c r="Y22">
        <v>156</v>
      </c>
      <c r="Z22">
        <v>0</v>
      </c>
      <c r="AA22">
        <v>-1</v>
      </c>
      <c r="AB22">
        <v>-1</v>
      </c>
      <c r="AC22">
        <v>15</v>
      </c>
      <c r="AD22">
        <v>10215</v>
      </c>
      <c r="AE22">
        <v>10237</v>
      </c>
      <c r="AF22">
        <v>23</v>
      </c>
      <c r="AG22">
        <v>10175</v>
      </c>
      <c r="AH22">
        <v>1</v>
      </c>
      <c r="AI22">
        <v>37</v>
      </c>
      <c r="AJ22">
        <v>22</v>
      </c>
      <c r="AK22">
        <v>65</v>
      </c>
      <c r="AL22">
        <v>1</v>
      </c>
      <c r="AM22">
        <v>8</v>
      </c>
      <c r="AN22">
        <v>87</v>
      </c>
      <c r="AO22">
        <v>93</v>
      </c>
      <c r="AP22">
        <v>22</v>
      </c>
      <c r="AQ22">
        <v>79</v>
      </c>
      <c r="AR22">
        <v>12</v>
      </c>
      <c r="AS22">
        <v>2</v>
      </c>
    </row>
    <row r="23" spans="1:45" x14ac:dyDescent="0.25">
      <c r="A23">
        <v>20100122</v>
      </c>
      <c r="B23">
        <f t="shared" si="0"/>
        <v>20140122</v>
      </c>
      <c r="C23">
        <f t="shared" si="1"/>
        <v>2014</v>
      </c>
      <c r="D23">
        <f t="shared" si="2"/>
        <v>1</v>
      </c>
      <c r="E23">
        <f t="shared" si="3"/>
        <v>22</v>
      </c>
      <c r="F23" s="14">
        <f t="shared" si="4"/>
        <v>41661</v>
      </c>
      <c r="G23">
        <v>120</v>
      </c>
      <c r="H23">
        <v>33</v>
      </c>
      <c r="I23">
        <v>34</v>
      </c>
      <c r="J23">
        <v>40</v>
      </c>
      <c r="K23">
        <v>8</v>
      </c>
      <c r="L23">
        <v>30</v>
      </c>
      <c r="M23">
        <v>1</v>
      </c>
      <c r="N23">
        <v>70</v>
      </c>
      <c r="O23">
        <v>15</v>
      </c>
      <c r="P23">
        <v>22</v>
      </c>
      <c r="Q23">
        <v>2</v>
      </c>
      <c r="R23">
        <v>22</v>
      </c>
      <c r="S23">
        <v>49</v>
      </c>
      <c r="T23">
        <v>14</v>
      </c>
      <c r="U23">
        <v>-10</v>
      </c>
      <c r="V23">
        <v>24</v>
      </c>
      <c r="W23">
        <v>50</v>
      </c>
      <c r="X23">
        <v>58</v>
      </c>
      <c r="Y23">
        <v>408</v>
      </c>
      <c r="Z23">
        <v>0</v>
      </c>
      <c r="AA23">
        <v>0</v>
      </c>
      <c r="AB23">
        <v>0</v>
      </c>
      <c r="AC23">
        <v>1</v>
      </c>
      <c r="AD23">
        <v>10241</v>
      </c>
      <c r="AE23">
        <v>10247</v>
      </c>
      <c r="AF23">
        <v>10</v>
      </c>
      <c r="AG23">
        <v>10234</v>
      </c>
      <c r="AH23">
        <v>14</v>
      </c>
      <c r="AI23">
        <v>35</v>
      </c>
      <c r="AJ23">
        <v>22</v>
      </c>
      <c r="AK23">
        <v>57</v>
      </c>
      <c r="AL23">
        <v>12</v>
      </c>
      <c r="AM23">
        <v>6</v>
      </c>
      <c r="AN23">
        <v>88</v>
      </c>
      <c r="AO23">
        <v>94</v>
      </c>
      <c r="AP23">
        <v>22</v>
      </c>
      <c r="AQ23">
        <v>81</v>
      </c>
      <c r="AR23">
        <v>12</v>
      </c>
      <c r="AS23">
        <v>5</v>
      </c>
    </row>
    <row r="24" spans="1:45" x14ac:dyDescent="0.25">
      <c r="A24">
        <v>20100123</v>
      </c>
      <c r="B24">
        <f t="shared" si="0"/>
        <v>20140123</v>
      </c>
      <c r="C24">
        <f t="shared" si="1"/>
        <v>2014</v>
      </c>
      <c r="D24">
        <f t="shared" si="2"/>
        <v>1</v>
      </c>
      <c r="E24">
        <f t="shared" si="3"/>
        <v>23</v>
      </c>
      <c r="F24" s="14">
        <f t="shared" si="4"/>
        <v>41662</v>
      </c>
      <c r="G24">
        <v>127</v>
      </c>
      <c r="H24">
        <v>34</v>
      </c>
      <c r="I24">
        <v>35</v>
      </c>
      <c r="J24">
        <v>40</v>
      </c>
      <c r="K24">
        <v>1</v>
      </c>
      <c r="L24">
        <v>20</v>
      </c>
      <c r="M24">
        <v>24</v>
      </c>
      <c r="N24">
        <v>70</v>
      </c>
      <c r="O24">
        <v>9</v>
      </c>
      <c r="P24">
        <v>13</v>
      </c>
      <c r="Q24">
        <v>-5</v>
      </c>
      <c r="R24">
        <v>24</v>
      </c>
      <c r="S24">
        <v>24</v>
      </c>
      <c r="T24">
        <v>13</v>
      </c>
      <c r="U24">
        <v>-4</v>
      </c>
      <c r="V24">
        <v>24</v>
      </c>
      <c r="W24">
        <v>0</v>
      </c>
      <c r="X24">
        <v>0</v>
      </c>
      <c r="Y24">
        <v>143</v>
      </c>
      <c r="Z24">
        <v>89</v>
      </c>
      <c r="AA24">
        <v>50</v>
      </c>
      <c r="AB24">
        <v>9</v>
      </c>
      <c r="AC24">
        <v>24</v>
      </c>
      <c r="AD24">
        <v>10226</v>
      </c>
      <c r="AE24">
        <v>10236</v>
      </c>
      <c r="AF24">
        <v>1</v>
      </c>
      <c r="AG24">
        <v>10218</v>
      </c>
      <c r="AH24">
        <v>15</v>
      </c>
      <c r="AI24">
        <v>14</v>
      </c>
      <c r="AJ24">
        <v>21</v>
      </c>
      <c r="AK24">
        <v>58</v>
      </c>
      <c r="AL24">
        <v>9</v>
      </c>
      <c r="AM24">
        <v>8</v>
      </c>
      <c r="AN24">
        <v>88</v>
      </c>
      <c r="AO24">
        <v>95</v>
      </c>
      <c r="AP24">
        <v>19</v>
      </c>
      <c r="AQ24">
        <v>81</v>
      </c>
      <c r="AR24">
        <v>14</v>
      </c>
      <c r="AS24">
        <v>2</v>
      </c>
    </row>
    <row r="25" spans="1:45" x14ac:dyDescent="0.25">
      <c r="A25">
        <v>20100124</v>
      </c>
      <c r="B25">
        <f t="shared" si="0"/>
        <v>20140124</v>
      </c>
      <c r="C25">
        <f t="shared" si="1"/>
        <v>2014</v>
      </c>
      <c r="D25">
        <f t="shared" si="2"/>
        <v>1</v>
      </c>
      <c r="E25">
        <f t="shared" si="3"/>
        <v>24</v>
      </c>
      <c r="F25" s="14">
        <f t="shared" si="4"/>
        <v>41663</v>
      </c>
      <c r="G25">
        <v>93</v>
      </c>
      <c r="H25">
        <v>16</v>
      </c>
      <c r="I25">
        <v>18</v>
      </c>
      <c r="J25">
        <v>30</v>
      </c>
      <c r="K25">
        <v>1</v>
      </c>
      <c r="L25">
        <v>10</v>
      </c>
      <c r="M25">
        <v>12</v>
      </c>
      <c r="N25">
        <v>40</v>
      </c>
      <c r="O25">
        <v>1</v>
      </c>
      <c r="P25">
        <v>-2</v>
      </c>
      <c r="Q25">
        <v>-7</v>
      </c>
      <c r="R25">
        <v>2</v>
      </c>
      <c r="S25">
        <v>6</v>
      </c>
      <c r="T25">
        <v>13</v>
      </c>
      <c r="U25">
        <v>-5</v>
      </c>
      <c r="V25">
        <v>6</v>
      </c>
      <c r="W25">
        <v>0</v>
      </c>
      <c r="X25">
        <v>0</v>
      </c>
      <c r="Y25">
        <v>134</v>
      </c>
      <c r="Z25">
        <v>33</v>
      </c>
      <c r="AA25">
        <v>11</v>
      </c>
      <c r="AB25">
        <v>5</v>
      </c>
      <c r="AC25">
        <v>1</v>
      </c>
      <c r="AD25">
        <v>10238</v>
      </c>
      <c r="AE25">
        <v>10255</v>
      </c>
      <c r="AF25">
        <v>24</v>
      </c>
      <c r="AG25">
        <v>10224</v>
      </c>
      <c r="AH25">
        <v>1</v>
      </c>
      <c r="AI25">
        <v>18</v>
      </c>
      <c r="AJ25">
        <v>15</v>
      </c>
      <c r="AK25">
        <v>38</v>
      </c>
      <c r="AL25">
        <v>3</v>
      </c>
      <c r="AM25">
        <v>8</v>
      </c>
      <c r="AN25">
        <v>93</v>
      </c>
      <c r="AO25">
        <v>95</v>
      </c>
      <c r="AP25">
        <v>1</v>
      </c>
      <c r="AQ25">
        <v>92</v>
      </c>
      <c r="AR25">
        <v>10</v>
      </c>
      <c r="AS25">
        <v>1</v>
      </c>
    </row>
    <row r="26" spans="1:45" x14ac:dyDescent="0.25">
      <c r="A26">
        <v>20100125</v>
      </c>
      <c r="B26">
        <f t="shared" si="0"/>
        <v>20140125</v>
      </c>
      <c r="C26">
        <f t="shared" si="1"/>
        <v>2014</v>
      </c>
      <c r="D26">
        <f t="shared" si="2"/>
        <v>1</v>
      </c>
      <c r="E26">
        <f t="shared" si="3"/>
        <v>25</v>
      </c>
      <c r="F26" s="14">
        <f t="shared" si="4"/>
        <v>41664</v>
      </c>
      <c r="G26">
        <v>30</v>
      </c>
      <c r="H26">
        <v>23</v>
      </c>
      <c r="I26">
        <v>23</v>
      </c>
      <c r="J26">
        <v>40</v>
      </c>
      <c r="K26">
        <v>17</v>
      </c>
      <c r="L26">
        <v>20</v>
      </c>
      <c r="M26">
        <v>1</v>
      </c>
      <c r="N26">
        <v>60</v>
      </c>
      <c r="O26">
        <v>17</v>
      </c>
      <c r="P26">
        <v>-32</v>
      </c>
      <c r="Q26">
        <v>-75</v>
      </c>
      <c r="R26">
        <v>24</v>
      </c>
      <c r="S26">
        <v>-6</v>
      </c>
      <c r="T26">
        <v>1</v>
      </c>
      <c r="U26">
        <v>-85</v>
      </c>
      <c r="V26">
        <v>24</v>
      </c>
      <c r="W26">
        <v>0</v>
      </c>
      <c r="X26">
        <v>0</v>
      </c>
      <c r="Y26">
        <v>160</v>
      </c>
      <c r="Z26">
        <v>0</v>
      </c>
      <c r="AA26">
        <v>0</v>
      </c>
      <c r="AB26">
        <v>0</v>
      </c>
      <c r="AC26">
        <v>1</v>
      </c>
      <c r="AD26">
        <v>10313</v>
      </c>
      <c r="AE26">
        <v>10371</v>
      </c>
      <c r="AF26">
        <v>23</v>
      </c>
      <c r="AG26">
        <v>10258</v>
      </c>
      <c r="AH26">
        <v>1</v>
      </c>
      <c r="AI26">
        <v>18</v>
      </c>
      <c r="AJ26">
        <v>3</v>
      </c>
      <c r="AK26">
        <v>33</v>
      </c>
      <c r="AL26">
        <v>22</v>
      </c>
      <c r="AM26">
        <v>6</v>
      </c>
      <c r="AN26">
        <v>86</v>
      </c>
      <c r="AO26">
        <v>93</v>
      </c>
      <c r="AP26">
        <v>1</v>
      </c>
      <c r="AQ26">
        <v>82</v>
      </c>
      <c r="AR26">
        <v>13</v>
      </c>
      <c r="AS26">
        <v>1</v>
      </c>
    </row>
    <row r="27" spans="1:45" x14ac:dyDescent="0.25">
      <c r="A27">
        <v>20100126</v>
      </c>
      <c r="B27">
        <f t="shared" si="0"/>
        <v>20140126</v>
      </c>
      <c r="C27">
        <f t="shared" si="1"/>
        <v>2014</v>
      </c>
      <c r="D27">
        <f t="shared" si="2"/>
        <v>1</v>
      </c>
      <c r="E27">
        <f t="shared" si="3"/>
        <v>26</v>
      </c>
      <c r="F27" s="14">
        <f t="shared" si="4"/>
        <v>41665</v>
      </c>
      <c r="G27">
        <v>39</v>
      </c>
      <c r="H27">
        <v>25</v>
      </c>
      <c r="I27">
        <v>25</v>
      </c>
      <c r="J27">
        <v>30</v>
      </c>
      <c r="K27">
        <v>1</v>
      </c>
      <c r="L27">
        <v>10</v>
      </c>
      <c r="M27">
        <v>23</v>
      </c>
      <c r="N27">
        <v>70</v>
      </c>
      <c r="O27">
        <v>4</v>
      </c>
      <c r="P27">
        <v>-75</v>
      </c>
      <c r="Q27">
        <v>-101</v>
      </c>
      <c r="R27">
        <v>24</v>
      </c>
      <c r="S27">
        <v>-37</v>
      </c>
      <c r="T27">
        <v>14</v>
      </c>
      <c r="U27">
        <v>-123</v>
      </c>
      <c r="V27">
        <v>24</v>
      </c>
      <c r="W27">
        <v>77</v>
      </c>
      <c r="X27">
        <v>88</v>
      </c>
      <c r="Y27">
        <v>689</v>
      </c>
      <c r="Z27">
        <v>0</v>
      </c>
      <c r="AA27">
        <v>0</v>
      </c>
      <c r="AB27">
        <v>0</v>
      </c>
      <c r="AC27">
        <v>1</v>
      </c>
      <c r="AD27">
        <v>10407</v>
      </c>
      <c r="AE27">
        <v>10425</v>
      </c>
      <c r="AF27">
        <v>20</v>
      </c>
      <c r="AG27">
        <v>10374</v>
      </c>
      <c r="AH27">
        <v>1</v>
      </c>
      <c r="AI27">
        <v>34</v>
      </c>
      <c r="AJ27">
        <v>3</v>
      </c>
      <c r="AK27">
        <v>56</v>
      </c>
      <c r="AL27">
        <v>13</v>
      </c>
      <c r="AM27">
        <v>0</v>
      </c>
      <c r="AN27">
        <v>78</v>
      </c>
      <c r="AO27">
        <v>89</v>
      </c>
      <c r="AP27">
        <v>24</v>
      </c>
      <c r="AQ27">
        <v>66</v>
      </c>
      <c r="AR27">
        <v>13</v>
      </c>
      <c r="AS27">
        <v>5</v>
      </c>
    </row>
    <row r="28" spans="1:45" x14ac:dyDescent="0.25">
      <c r="A28">
        <v>20100127</v>
      </c>
      <c r="B28">
        <f t="shared" si="0"/>
        <v>20140127</v>
      </c>
      <c r="C28">
        <f t="shared" si="1"/>
        <v>2014</v>
      </c>
      <c r="D28">
        <f t="shared" si="2"/>
        <v>1</v>
      </c>
      <c r="E28">
        <f t="shared" si="3"/>
        <v>27</v>
      </c>
      <c r="F28" s="14">
        <f t="shared" si="4"/>
        <v>41666</v>
      </c>
      <c r="G28">
        <v>237</v>
      </c>
      <c r="H28">
        <v>31</v>
      </c>
      <c r="I28">
        <v>38</v>
      </c>
      <c r="J28">
        <v>70</v>
      </c>
      <c r="K28">
        <v>15</v>
      </c>
      <c r="L28">
        <v>10</v>
      </c>
      <c r="M28">
        <v>1</v>
      </c>
      <c r="N28">
        <v>120</v>
      </c>
      <c r="O28">
        <v>17</v>
      </c>
      <c r="P28">
        <v>-23</v>
      </c>
      <c r="Q28">
        <v>-111</v>
      </c>
      <c r="R28">
        <v>4</v>
      </c>
      <c r="S28">
        <v>45</v>
      </c>
      <c r="T28">
        <v>22</v>
      </c>
      <c r="U28">
        <v>-127</v>
      </c>
      <c r="V28">
        <v>6</v>
      </c>
      <c r="W28">
        <v>0</v>
      </c>
      <c r="X28">
        <v>0</v>
      </c>
      <c r="Y28">
        <v>197</v>
      </c>
      <c r="Z28">
        <v>39</v>
      </c>
      <c r="AA28">
        <v>39</v>
      </c>
      <c r="AB28">
        <v>15</v>
      </c>
      <c r="AC28">
        <v>20</v>
      </c>
      <c r="AD28">
        <v>10248</v>
      </c>
      <c r="AE28">
        <v>10398</v>
      </c>
      <c r="AF28">
        <v>1</v>
      </c>
      <c r="AG28">
        <v>10091</v>
      </c>
      <c r="AH28">
        <v>24</v>
      </c>
      <c r="AI28">
        <v>15</v>
      </c>
      <c r="AJ28">
        <v>18</v>
      </c>
      <c r="AK28">
        <v>60</v>
      </c>
      <c r="AL28">
        <v>23</v>
      </c>
      <c r="AM28">
        <v>7</v>
      </c>
      <c r="AN28">
        <v>82</v>
      </c>
      <c r="AO28">
        <v>97</v>
      </c>
      <c r="AP28">
        <v>21</v>
      </c>
      <c r="AQ28">
        <v>65</v>
      </c>
      <c r="AR28">
        <v>13</v>
      </c>
      <c r="AS28">
        <v>2</v>
      </c>
    </row>
    <row r="29" spans="1:45" x14ac:dyDescent="0.25">
      <c r="A29">
        <v>20100128</v>
      </c>
      <c r="B29">
        <f t="shared" si="0"/>
        <v>20140128</v>
      </c>
      <c r="C29">
        <f t="shared" si="1"/>
        <v>2014</v>
      </c>
      <c r="D29">
        <f t="shared" si="2"/>
        <v>1</v>
      </c>
      <c r="E29">
        <f t="shared" si="3"/>
        <v>28</v>
      </c>
      <c r="F29" s="14">
        <f t="shared" si="4"/>
        <v>41667</v>
      </c>
      <c r="G29">
        <v>292</v>
      </c>
      <c r="H29">
        <v>32</v>
      </c>
      <c r="I29">
        <v>34</v>
      </c>
      <c r="J29">
        <v>50</v>
      </c>
      <c r="K29">
        <v>14</v>
      </c>
      <c r="L29">
        <v>20</v>
      </c>
      <c r="M29">
        <v>10</v>
      </c>
      <c r="N29">
        <v>100</v>
      </c>
      <c r="O29">
        <v>2</v>
      </c>
      <c r="P29">
        <v>32</v>
      </c>
      <c r="Q29">
        <v>9</v>
      </c>
      <c r="R29">
        <v>24</v>
      </c>
      <c r="S29">
        <v>52</v>
      </c>
      <c r="T29">
        <v>15</v>
      </c>
      <c r="U29">
        <v>9</v>
      </c>
      <c r="V29">
        <v>24</v>
      </c>
      <c r="W29">
        <v>29</v>
      </c>
      <c r="X29">
        <v>33</v>
      </c>
      <c r="Y29">
        <v>341</v>
      </c>
      <c r="Z29">
        <v>10</v>
      </c>
      <c r="AA29">
        <v>13</v>
      </c>
      <c r="AB29">
        <v>10</v>
      </c>
      <c r="AC29">
        <v>24</v>
      </c>
      <c r="AD29">
        <v>10055</v>
      </c>
      <c r="AE29">
        <v>10091</v>
      </c>
      <c r="AF29">
        <v>2</v>
      </c>
      <c r="AG29">
        <v>9988</v>
      </c>
      <c r="AH29">
        <v>24</v>
      </c>
      <c r="AI29">
        <v>60</v>
      </c>
      <c r="AJ29">
        <v>1</v>
      </c>
      <c r="AK29">
        <v>75</v>
      </c>
      <c r="AL29">
        <v>14</v>
      </c>
      <c r="AM29">
        <v>7</v>
      </c>
      <c r="AN29">
        <v>82</v>
      </c>
      <c r="AO29">
        <v>94</v>
      </c>
      <c r="AP29">
        <v>24</v>
      </c>
      <c r="AQ29">
        <v>71</v>
      </c>
      <c r="AR29">
        <v>14</v>
      </c>
      <c r="AS29">
        <v>4</v>
      </c>
    </row>
    <row r="30" spans="1:45" x14ac:dyDescent="0.25">
      <c r="A30">
        <v>20100129</v>
      </c>
      <c r="B30">
        <f t="shared" si="0"/>
        <v>20140129</v>
      </c>
      <c r="C30">
        <f t="shared" si="1"/>
        <v>2014</v>
      </c>
      <c r="D30">
        <f t="shared" si="2"/>
        <v>1</v>
      </c>
      <c r="E30">
        <f t="shared" si="3"/>
        <v>29</v>
      </c>
      <c r="F30" s="14">
        <f t="shared" si="4"/>
        <v>41668</v>
      </c>
      <c r="G30">
        <v>267</v>
      </c>
      <c r="H30">
        <v>26</v>
      </c>
      <c r="I30">
        <v>35</v>
      </c>
      <c r="J30">
        <v>50</v>
      </c>
      <c r="K30">
        <v>5</v>
      </c>
      <c r="L30">
        <v>20</v>
      </c>
      <c r="M30">
        <v>2</v>
      </c>
      <c r="N30">
        <v>100</v>
      </c>
      <c r="O30">
        <v>10</v>
      </c>
      <c r="P30">
        <v>19</v>
      </c>
      <c r="Q30">
        <v>-3</v>
      </c>
      <c r="R30">
        <v>23</v>
      </c>
      <c r="S30">
        <v>46</v>
      </c>
      <c r="T30">
        <v>12</v>
      </c>
      <c r="U30">
        <v>-17</v>
      </c>
      <c r="V30">
        <v>24</v>
      </c>
      <c r="W30">
        <v>5</v>
      </c>
      <c r="X30">
        <v>6</v>
      </c>
      <c r="Y30">
        <v>130</v>
      </c>
      <c r="Z30">
        <v>140</v>
      </c>
      <c r="AA30">
        <v>85</v>
      </c>
      <c r="AB30">
        <v>12</v>
      </c>
      <c r="AC30">
        <v>12</v>
      </c>
      <c r="AD30">
        <v>9873</v>
      </c>
      <c r="AE30">
        <v>9974</v>
      </c>
      <c r="AF30">
        <v>1</v>
      </c>
      <c r="AG30">
        <v>9833</v>
      </c>
      <c r="AH30">
        <v>14</v>
      </c>
      <c r="AI30">
        <v>43</v>
      </c>
      <c r="AJ30">
        <v>2</v>
      </c>
      <c r="AK30">
        <v>70</v>
      </c>
      <c r="AL30">
        <v>16</v>
      </c>
      <c r="AM30">
        <v>6</v>
      </c>
      <c r="AN30">
        <v>90</v>
      </c>
      <c r="AO30">
        <v>95</v>
      </c>
      <c r="AP30">
        <v>2</v>
      </c>
      <c r="AQ30">
        <v>81</v>
      </c>
      <c r="AR30">
        <v>22</v>
      </c>
      <c r="AS30">
        <v>1</v>
      </c>
    </row>
    <row r="31" spans="1:45" x14ac:dyDescent="0.25">
      <c r="A31">
        <v>20100130</v>
      </c>
      <c r="B31">
        <f t="shared" si="0"/>
        <v>20140130</v>
      </c>
      <c r="C31">
        <f t="shared" si="1"/>
        <v>2014</v>
      </c>
      <c r="D31">
        <f t="shared" si="2"/>
        <v>1</v>
      </c>
      <c r="E31">
        <f t="shared" si="3"/>
        <v>30</v>
      </c>
      <c r="F31" s="14">
        <f t="shared" si="4"/>
        <v>41669</v>
      </c>
      <c r="G31">
        <v>290</v>
      </c>
      <c r="H31">
        <v>18</v>
      </c>
      <c r="I31">
        <v>28</v>
      </c>
      <c r="J31">
        <v>40</v>
      </c>
      <c r="K31">
        <v>19</v>
      </c>
      <c r="L31">
        <v>10</v>
      </c>
      <c r="M31">
        <v>24</v>
      </c>
      <c r="N31">
        <v>70</v>
      </c>
      <c r="O31">
        <v>19</v>
      </c>
      <c r="P31">
        <v>0</v>
      </c>
      <c r="Q31">
        <v>-16</v>
      </c>
      <c r="R31">
        <v>9</v>
      </c>
      <c r="S31">
        <v>17</v>
      </c>
      <c r="T31">
        <v>15</v>
      </c>
      <c r="U31">
        <v>-22</v>
      </c>
      <c r="V31">
        <v>12</v>
      </c>
      <c r="W31">
        <v>70</v>
      </c>
      <c r="X31">
        <v>78</v>
      </c>
      <c r="Y31">
        <v>710</v>
      </c>
      <c r="Z31">
        <v>53</v>
      </c>
      <c r="AA31">
        <v>75</v>
      </c>
      <c r="AB31">
        <v>28</v>
      </c>
      <c r="AC31">
        <v>20</v>
      </c>
      <c r="AD31">
        <v>9943</v>
      </c>
      <c r="AE31">
        <v>9993</v>
      </c>
      <c r="AF31">
        <v>24</v>
      </c>
      <c r="AG31">
        <v>9856</v>
      </c>
      <c r="AH31">
        <v>2</v>
      </c>
      <c r="AI31">
        <v>16</v>
      </c>
      <c r="AJ31">
        <v>20</v>
      </c>
      <c r="AK31">
        <v>70</v>
      </c>
      <c r="AL31">
        <v>6</v>
      </c>
      <c r="AM31">
        <v>6</v>
      </c>
      <c r="AN31">
        <v>86</v>
      </c>
      <c r="AO31">
        <v>96</v>
      </c>
      <c r="AP31">
        <v>20</v>
      </c>
      <c r="AQ31">
        <v>67</v>
      </c>
      <c r="AR31">
        <v>14</v>
      </c>
      <c r="AS31">
        <v>8</v>
      </c>
    </row>
    <row r="32" spans="1:45" x14ac:dyDescent="0.25">
      <c r="A32">
        <v>20100131</v>
      </c>
      <c r="B32">
        <f t="shared" si="0"/>
        <v>20140131</v>
      </c>
      <c r="C32">
        <f t="shared" si="1"/>
        <v>2014</v>
      </c>
      <c r="D32">
        <f t="shared" si="2"/>
        <v>1</v>
      </c>
      <c r="E32">
        <f t="shared" si="3"/>
        <v>31</v>
      </c>
      <c r="F32" s="14">
        <f t="shared" si="4"/>
        <v>41670</v>
      </c>
      <c r="G32">
        <v>244</v>
      </c>
      <c r="H32">
        <v>33</v>
      </c>
      <c r="I32">
        <v>34</v>
      </c>
      <c r="J32">
        <v>40</v>
      </c>
      <c r="K32">
        <v>8</v>
      </c>
      <c r="L32">
        <v>20</v>
      </c>
      <c r="M32">
        <v>1</v>
      </c>
      <c r="N32">
        <v>90</v>
      </c>
      <c r="O32">
        <v>15</v>
      </c>
      <c r="P32">
        <v>12</v>
      </c>
      <c r="Q32">
        <v>-5</v>
      </c>
      <c r="R32">
        <v>7</v>
      </c>
      <c r="S32">
        <v>37</v>
      </c>
      <c r="T32">
        <v>13</v>
      </c>
      <c r="U32">
        <v>-11</v>
      </c>
      <c r="V32">
        <v>12</v>
      </c>
      <c r="W32">
        <v>61</v>
      </c>
      <c r="X32">
        <v>68</v>
      </c>
      <c r="Y32">
        <v>538</v>
      </c>
      <c r="Z32">
        <v>1</v>
      </c>
      <c r="AA32">
        <v>1</v>
      </c>
      <c r="AB32">
        <v>1</v>
      </c>
      <c r="AC32">
        <v>1</v>
      </c>
      <c r="AD32">
        <v>10025</v>
      </c>
      <c r="AE32">
        <v>10050</v>
      </c>
      <c r="AF32">
        <v>23</v>
      </c>
      <c r="AG32">
        <v>9994</v>
      </c>
      <c r="AH32">
        <v>1</v>
      </c>
      <c r="AI32">
        <v>62</v>
      </c>
      <c r="AJ32">
        <v>24</v>
      </c>
      <c r="AK32">
        <v>79</v>
      </c>
      <c r="AL32">
        <v>13</v>
      </c>
      <c r="AM32">
        <v>5</v>
      </c>
      <c r="AN32">
        <v>81</v>
      </c>
      <c r="AO32">
        <v>93</v>
      </c>
      <c r="AP32">
        <v>2</v>
      </c>
      <c r="AQ32">
        <v>67</v>
      </c>
      <c r="AR32">
        <v>13</v>
      </c>
      <c r="AS32">
        <v>6</v>
      </c>
    </row>
    <row r="33" spans="1:45" x14ac:dyDescent="0.25">
      <c r="A33">
        <v>20100201</v>
      </c>
      <c r="B33">
        <f t="shared" si="0"/>
        <v>20140201</v>
      </c>
      <c r="C33">
        <f t="shared" si="1"/>
        <v>2014</v>
      </c>
      <c r="D33">
        <f t="shared" si="2"/>
        <v>2</v>
      </c>
      <c r="E33">
        <f t="shared" si="3"/>
        <v>1</v>
      </c>
      <c r="F33" s="14">
        <f t="shared" si="4"/>
        <v>41671</v>
      </c>
      <c r="G33">
        <v>242</v>
      </c>
      <c r="H33">
        <v>22</v>
      </c>
      <c r="I33">
        <v>32</v>
      </c>
      <c r="J33">
        <v>50</v>
      </c>
      <c r="K33">
        <v>3</v>
      </c>
      <c r="L33">
        <v>10</v>
      </c>
      <c r="M33">
        <v>19</v>
      </c>
      <c r="N33">
        <v>90</v>
      </c>
      <c r="O33">
        <v>4</v>
      </c>
      <c r="P33">
        <v>1</v>
      </c>
      <c r="Q33">
        <v>-41</v>
      </c>
      <c r="R33">
        <v>21</v>
      </c>
      <c r="S33">
        <v>34</v>
      </c>
      <c r="T33">
        <v>12</v>
      </c>
      <c r="U33">
        <v>-68</v>
      </c>
      <c r="V33">
        <v>24</v>
      </c>
      <c r="W33">
        <v>25</v>
      </c>
      <c r="X33">
        <v>28</v>
      </c>
      <c r="Y33">
        <v>343</v>
      </c>
      <c r="Z33">
        <v>27</v>
      </c>
      <c r="AA33">
        <v>31</v>
      </c>
      <c r="AB33">
        <v>10</v>
      </c>
      <c r="AC33">
        <v>12</v>
      </c>
      <c r="AD33">
        <v>10085</v>
      </c>
      <c r="AE33">
        <v>10143</v>
      </c>
      <c r="AF33">
        <v>22</v>
      </c>
      <c r="AG33">
        <v>10042</v>
      </c>
      <c r="AH33">
        <v>5</v>
      </c>
      <c r="AI33">
        <v>23</v>
      </c>
      <c r="AJ33">
        <v>9</v>
      </c>
      <c r="AK33">
        <v>70</v>
      </c>
      <c r="AL33">
        <v>14</v>
      </c>
      <c r="AM33">
        <v>6</v>
      </c>
      <c r="AN33">
        <v>91</v>
      </c>
      <c r="AO33">
        <v>95</v>
      </c>
      <c r="AP33">
        <v>9</v>
      </c>
      <c r="AQ33">
        <v>84</v>
      </c>
      <c r="AR33">
        <v>11</v>
      </c>
      <c r="AS33">
        <v>4</v>
      </c>
    </row>
    <row r="34" spans="1:45" x14ac:dyDescent="0.25">
      <c r="A34">
        <v>20100202</v>
      </c>
      <c r="B34">
        <f t="shared" si="0"/>
        <v>20140202</v>
      </c>
      <c r="C34">
        <f t="shared" si="1"/>
        <v>2014</v>
      </c>
      <c r="D34">
        <f t="shared" si="2"/>
        <v>2</v>
      </c>
      <c r="E34">
        <f t="shared" si="3"/>
        <v>2</v>
      </c>
      <c r="F34" s="14">
        <f t="shared" si="4"/>
        <v>41672</v>
      </c>
      <c r="G34">
        <v>230</v>
      </c>
      <c r="H34">
        <v>46</v>
      </c>
      <c r="I34">
        <v>53</v>
      </c>
      <c r="J34">
        <v>90</v>
      </c>
      <c r="K34">
        <v>11</v>
      </c>
      <c r="L34">
        <v>10</v>
      </c>
      <c r="M34">
        <v>22</v>
      </c>
      <c r="N34">
        <v>150</v>
      </c>
      <c r="O34">
        <v>11</v>
      </c>
      <c r="P34">
        <v>23</v>
      </c>
      <c r="Q34">
        <v>-6</v>
      </c>
      <c r="R34">
        <v>1</v>
      </c>
      <c r="S34">
        <v>52</v>
      </c>
      <c r="T34">
        <v>17</v>
      </c>
      <c r="U34">
        <v>-13</v>
      </c>
      <c r="V34">
        <v>6</v>
      </c>
      <c r="W34">
        <v>0</v>
      </c>
      <c r="X34">
        <v>0</v>
      </c>
      <c r="Y34">
        <v>85</v>
      </c>
      <c r="Z34">
        <v>130</v>
      </c>
      <c r="AA34">
        <v>182</v>
      </c>
      <c r="AB34">
        <v>34</v>
      </c>
      <c r="AC34">
        <v>19</v>
      </c>
      <c r="AD34">
        <v>10040</v>
      </c>
      <c r="AE34">
        <v>10132</v>
      </c>
      <c r="AF34">
        <v>1</v>
      </c>
      <c r="AG34">
        <v>9977</v>
      </c>
      <c r="AH34">
        <v>19</v>
      </c>
      <c r="AI34">
        <v>41</v>
      </c>
      <c r="AJ34">
        <v>18</v>
      </c>
      <c r="AK34">
        <v>66</v>
      </c>
      <c r="AL34">
        <v>5</v>
      </c>
      <c r="AM34">
        <v>8</v>
      </c>
      <c r="AN34">
        <v>92</v>
      </c>
      <c r="AO34">
        <v>96</v>
      </c>
      <c r="AP34">
        <v>21</v>
      </c>
      <c r="AQ34">
        <v>86</v>
      </c>
      <c r="AR34">
        <v>5</v>
      </c>
      <c r="AS34">
        <v>1</v>
      </c>
    </row>
    <row r="35" spans="1:45" x14ac:dyDescent="0.25">
      <c r="A35">
        <v>20100203</v>
      </c>
      <c r="B35">
        <f t="shared" si="0"/>
        <v>20140203</v>
      </c>
      <c r="C35">
        <f t="shared" si="1"/>
        <v>2014</v>
      </c>
      <c r="D35">
        <f t="shared" si="2"/>
        <v>2</v>
      </c>
      <c r="E35">
        <f t="shared" si="3"/>
        <v>3</v>
      </c>
      <c r="F35" s="14">
        <f t="shared" si="4"/>
        <v>41673</v>
      </c>
      <c r="G35">
        <v>243</v>
      </c>
      <c r="H35">
        <v>21</v>
      </c>
      <c r="I35">
        <v>30</v>
      </c>
      <c r="J35">
        <v>50</v>
      </c>
      <c r="K35">
        <v>12</v>
      </c>
      <c r="L35">
        <v>20</v>
      </c>
      <c r="M35">
        <v>1</v>
      </c>
      <c r="N35">
        <v>80</v>
      </c>
      <c r="O35">
        <v>12</v>
      </c>
      <c r="P35">
        <v>22</v>
      </c>
      <c r="Q35">
        <v>-11</v>
      </c>
      <c r="R35">
        <v>21</v>
      </c>
      <c r="S35">
        <v>62</v>
      </c>
      <c r="T35">
        <v>14</v>
      </c>
      <c r="U35">
        <v>-39</v>
      </c>
      <c r="V35">
        <v>24</v>
      </c>
      <c r="W35">
        <v>67</v>
      </c>
      <c r="X35">
        <v>73</v>
      </c>
      <c r="Y35">
        <v>603</v>
      </c>
      <c r="Z35">
        <v>13</v>
      </c>
      <c r="AA35">
        <v>3</v>
      </c>
      <c r="AB35">
        <v>2</v>
      </c>
      <c r="AC35">
        <v>24</v>
      </c>
      <c r="AD35">
        <v>10086</v>
      </c>
      <c r="AE35">
        <v>10124</v>
      </c>
      <c r="AF35">
        <v>19</v>
      </c>
      <c r="AG35">
        <v>10025</v>
      </c>
      <c r="AH35">
        <v>1</v>
      </c>
      <c r="AI35">
        <v>50</v>
      </c>
      <c r="AJ35">
        <v>24</v>
      </c>
      <c r="AK35">
        <v>80</v>
      </c>
      <c r="AL35">
        <v>14</v>
      </c>
      <c r="AM35">
        <v>4</v>
      </c>
      <c r="AN35">
        <v>85</v>
      </c>
      <c r="AO35">
        <v>94</v>
      </c>
      <c r="AP35">
        <v>1</v>
      </c>
      <c r="AQ35">
        <v>67</v>
      </c>
      <c r="AR35">
        <v>14</v>
      </c>
      <c r="AS35">
        <v>7</v>
      </c>
    </row>
    <row r="36" spans="1:45" x14ac:dyDescent="0.25">
      <c r="A36">
        <v>20100204</v>
      </c>
      <c r="B36">
        <f t="shared" si="0"/>
        <v>20140204</v>
      </c>
      <c r="C36">
        <f t="shared" si="1"/>
        <v>2014</v>
      </c>
      <c r="D36">
        <f t="shared" si="2"/>
        <v>2</v>
      </c>
      <c r="E36">
        <f t="shared" si="3"/>
        <v>4</v>
      </c>
      <c r="F36" s="14">
        <f t="shared" si="4"/>
        <v>41674</v>
      </c>
      <c r="G36">
        <v>180</v>
      </c>
      <c r="H36">
        <v>27</v>
      </c>
      <c r="I36">
        <v>36</v>
      </c>
      <c r="J36">
        <v>50</v>
      </c>
      <c r="K36">
        <v>4</v>
      </c>
      <c r="L36">
        <v>20</v>
      </c>
      <c r="M36">
        <v>15</v>
      </c>
      <c r="N36">
        <v>90</v>
      </c>
      <c r="O36">
        <v>6</v>
      </c>
      <c r="P36">
        <v>58</v>
      </c>
      <c r="Q36">
        <v>17</v>
      </c>
      <c r="R36">
        <v>1</v>
      </c>
      <c r="S36">
        <v>82</v>
      </c>
      <c r="T36">
        <v>13</v>
      </c>
      <c r="U36">
        <v>14</v>
      </c>
      <c r="V36">
        <v>6</v>
      </c>
      <c r="W36">
        <v>0</v>
      </c>
      <c r="X36">
        <v>0</v>
      </c>
      <c r="Y36">
        <v>210</v>
      </c>
      <c r="Z36">
        <v>44</v>
      </c>
      <c r="AA36">
        <v>23</v>
      </c>
      <c r="AB36">
        <v>8</v>
      </c>
      <c r="AC36">
        <v>2</v>
      </c>
      <c r="AD36">
        <v>10096</v>
      </c>
      <c r="AE36">
        <v>10110</v>
      </c>
      <c r="AF36">
        <v>11</v>
      </c>
      <c r="AG36">
        <v>10069</v>
      </c>
      <c r="AH36">
        <v>24</v>
      </c>
      <c r="AI36">
        <v>12</v>
      </c>
      <c r="AJ36">
        <v>3</v>
      </c>
      <c r="AK36">
        <v>62</v>
      </c>
      <c r="AL36">
        <v>7</v>
      </c>
      <c r="AM36">
        <v>7</v>
      </c>
      <c r="AN36">
        <v>92</v>
      </c>
      <c r="AO36">
        <v>97</v>
      </c>
      <c r="AP36">
        <v>3</v>
      </c>
      <c r="AQ36">
        <v>86</v>
      </c>
      <c r="AR36">
        <v>13</v>
      </c>
      <c r="AS36">
        <v>3</v>
      </c>
    </row>
    <row r="37" spans="1:45" x14ac:dyDescent="0.25">
      <c r="A37">
        <v>20100205</v>
      </c>
      <c r="B37">
        <f t="shared" si="0"/>
        <v>20140205</v>
      </c>
      <c r="C37">
        <f t="shared" si="1"/>
        <v>2014</v>
      </c>
      <c r="D37">
        <f t="shared" si="2"/>
        <v>2</v>
      </c>
      <c r="E37">
        <f t="shared" si="3"/>
        <v>5</v>
      </c>
      <c r="F37" s="14">
        <f t="shared" si="4"/>
        <v>41675</v>
      </c>
      <c r="G37">
        <v>143</v>
      </c>
      <c r="H37">
        <v>32</v>
      </c>
      <c r="I37">
        <v>34</v>
      </c>
      <c r="J37">
        <v>50</v>
      </c>
      <c r="K37">
        <v>1</v>
      </c>
      <c r="L37">
        <v>10</v>
      </c>
      <c r="M37">
        <v>23</v>
      </c>
      <c r="N37">
        <v>80</v>
      </c>
      <c r="O37">
        <v>5</v>
      </c>
      <c r="P37">
        <v>44</v>
      </c>
      <c r="Q37">
        <v>25</v>
      </c>
      <c r="R37">
        <v>3</v>
      </c>
      <c r="S37">
        <v>65</v>
      </c>
      <c r="T37">
        <v>20</v>
      </c>
      <c r="U37">
        <v>16</v>
      </c>
      <c r="V37">
        <v>6</v>
      </c>
      <c r="W37">
        <v>0</v>
      </c>
      <c r="X37">
        <v>0</v>
      </c>
      <c r="Y37">
        <v>137</v>
      </c>
      <c r="Z37">
        <v>42</v>
      </c>
      <c r="AA37">
        <v>11</v>
      </c>
      <c r="AB37">
        <v>3</v>
      </c>
      <c r="AC37">
        <v>11</v>
      </c>
      <c r="AD37">
        <v>10052</v>
      </c>
      <c r="AE37">
        <v>10092</v>
      </c>
      <c r="AF37">
        <v>24</v>
      </c>
      <c r="AG37">
        <v>10031</v>
      </c>
      <c r="AH37">
        <v>13</v>
      </c>
      <c r="AI37">
        <v>1</v>
      </c>
      <c r="AJ37">
        <v>22</v>
      </c>
      <c r="AK37">
        <v>62</v>
      </c>
      <c r="AL37">
        <v>10</v>
      </c>
      <c r="AM37">
        <v>7</v>
      </c>
      <c r="AN37">
        <v>93</v>
      </c>
      <c r="AO37">
        <v>99</v>
      </c>
      <c r="AP37">
        <v>22</v>
      </c>
      <c r="AQ37">
        <v>85</v>
      </c>
      <c r="AR37">
        <v>9</v>
      </c>
      <c r="AS37">
        <v>2</v>
      </c>
    </row>
    <row r="38" spans="1:45" x14ac:dyDescent="0.25">
      <c r="A38">
        <v>20100206</v>
      </c>
      <c r="B38">
        <f t="shared" si="0"/>
        <v>20140206</v>
      </c>
      <c r="C38">
        <f t="shared" si="1"/>
        <v>2014</v>
      </c>
      <c r="D38">
        <f t="shared" si="2"/>
        <v>2</v>
      </c>
      <c r="E38">
        <f t="shared" si="3"/>
        <v>6</v>
      </c>
      <c r="F38" s="14">
        <f t="shared" si="4"/>
        <v>41676</v>
      </c>
      <c r="G38">
        <v>49</v>
      </c>
      <c r="H38">
        <v>16</v>
      </c>
      <c r="I38">
        <v>21</v>
      </c>
      <c r="J38">
        <v>40</v>
      </c>
      <c r="K38">
        <v>17</v>
      </c>
      <c r="L38">
        <v>10</v>
      </c>
      <c r="M38">
        <v>2</v>
      </c>
      <c r="N38">
        <v>70</v>
      </c>
      <c r="O38">
        <v>17</v>
      </c>
      <c r="P38">
        <v>28</v>
      </c>
      <c r="Q38">
        <v>11</v>
      </c>
      <c r="R38">
        <v>24</v>
      </c>
      <c r="S38">
        <v>57</v>
      </c>
      <c r="T38">
        <v>14</v>
      </c>
      <c r="U38">
        <v>10</v>
      </c>
      <c r="V38">
        <v>24</v>
      </c>
      <c r="W38">
        <v>0</v>
      </c>
      <c r="X38">
        <v>0</v>
      </c>
      <c r="Y38">
        <v>252</v>
      </c>
      <c r="Z38">
        <v>0</v>
      </c>
      <c r="AA38">
        <v>-1</v>
      </c>
      <c r="AB38">
        <v>-1</v>
      </c>
      <c r="AC38">
        <v>18</v>
      </c>
      <c r="AD38">
        <v>10144</v>
      </c>
      <c r="AE38">
        <v>10211</v>
      </c>
      <c r="AF38">
        <v>24</v>
      </c>
      <c r="AG38">
        <v>10094</v>
      </c>
      <c r="AH38">
        <v>1</v>
      </c>
      <c r="AI38">
        <v>0</v>
      </c>
      <c r="AJ38">
        <v>2</v>
      </c>
      <c r="AK38">
        <v>56</v>
      </c>
      <c r="AL38">
        <v>14</v>
      </c>
      <c r="AM38">
        <v>8</v>
      </c>
      <c r="AN38">
        <v>97</v>
      </c>
      <c r="AO38">
        <v>99</v>
      </c>
      <c r="AP38">
        <v>1</v>
      </c>
      <c r="AQ38">
        <v>90</v>
      </c>
      <c r="AR38">
        <v>24</v>
      </c>
      <c r="AS38">
        <v>3</v>
      </c>
    </row>
    <row r="39" spans="1:45" x14ac:dyDescent="0.25">
      <c r="A39">
        <v>20100207</v>
      </c>
      <c r="B39">
        <f t="shared" si="0"/>
        <v>20140207</v>
      </c>
      <c r="C39">
        <f t="shared" si="1"/>
        <v>2014</v>
      </c>
      <c r="D39">
        <f t="shared" si="2"/>
        <v>2</v>
      </c>
      <c r="E39">
        <f t="shared" si="3"/>
        <v>7</v>
      </c>
      <c r="F39" s="14">
        <f t="shared" si="4"/>
        <v>41677</v>
      </c>
      <c r="G39">
        <v>53</v>
      </c>
      <c r="H39">
        <v>20</v>
      </c>
      <c r="I39">
        <v>21</v>
      </c>
      <c r="J39">
        <v>30</v>
      </c>
      <c r="K39">
        <v>12</v>
      </c>
      <c r="L39">
        <v>10</v>
      </c>
      <c r="M39">
        <v>4</v>
      </c>
      <c r="N39">
        <v>60</v>
      </c>
      <c r="O39">
        <v>24</v>
      </c>
      <c r="P39">
        <v>12</v>
      </c>
      <c r="Q39">
        <v>2</v>
      </c>
      <c r="R39">
        <v>24</v>
      </c>
      <c r="S39">
        <v>24</v>
      </c>
      <c r="T39">
        <v>14</v>
      </c>
      <c r="U39">
        <v>3</v>
      </c>
      <c r="V39">
        <v>24</v>
      </c>
      <c r="W39">
        <v>0</v>
      </c>
      <c r="X39">
        <v>0</v>
      </c>
      <c r="Y39">
        <v>153</v>
      </c>
      <c r="Z39">
        <v>0</v>
      </c>
      <c r="AA39">
        <v>0</v>
      </c>
      <c r="AB39">
        <v>0</v>
      </c>
      <c r="AC39">
        <v>1</v>
      </c>
      <c r="AD39">
        <v>10211</v>
      </c>
      <c r="AE39">
        <v>10229</v>
      </c>
      <c r="AF39">
        <v>9</v>
      </c>
      <c r="AG39">
        <v>10181</v>
      </c>
      <c r="AH39">
        <v>24</v>
      </c>
      <c r="AI39">
        <v>12</v>
      </c>
      <c r="AJ39">
        <v>7</v>
      </c>
      <c r="AK39">
        <v>34</v>
      </c>
      <c r="AL39">
        <v>14</v>
      </c>
      <c r="AM39">
        <v>8</v>
      </c>
      <c r="AN39">
        <v>91</v>
      </c>
      <c r="AO39">
        <v>94</v>
      </c>
      <c r="AP39">
        <v>7</v>
      </c>
      <c r="AQ39">
        <v>83</v>
      </c>
      <c r="AR39">
        <v>14</v>
      </c>
      <c r="AS39">
        <v>2</v>
      </c>
    </row>
    <row r="40" spans="1:45" x14ac:dyDescent="0.25">
      <c r="A40">
        <v>20100208</v>
      </c>
      <c r="B40">
        <f t="shared" si="0"/>
        <v>20140208</v>
      </c>
      <c r="C40">
        <f t="shared" si="1"/>
        <v>2014</v>
      </c>
      <c r="D40">
        <f t="shared" si="2"/>
        <v>2</v>
      </c>
      <c r="E40">
        <f t="shared" si="3"/>
        <v>8</v>
      </c>
      <c r="F40" s="14">
        <f t="shared" si="4"/>
        <v>41678</v>
      </c>
      <c r="G40">
        <v>68</v>
      </c>
      <c r="H40">
        <v>43</v>
      </c>
      <c r="I40">
        <v>44</v>
      </c>
      <c r="J40">
        <v>50</v>
      </c>
      <c r="K40">
        <v>7</v>
      </c>
      <c r="L40">
        <v>40</v>
      </c>
      <c r="M40">
        <v>1</v>
      </c>
      <c r="N40">
        <v>90</v>
      </c>
      <c r="O40">
        <v>24</v>
      </c>
      <c r="P40">
        <v>-32</v>
      </c>
      <c r="Q40">
        <v>-45</v>
      </c>
      <c r="R40">
        <v>24</v>
      </c>
      <c r="S40">
        <v>2</v>
      </c>
      <c r="T40">
        <v>1</v>
      </c>
      <c r="U40">
        <v>-43</v>
      </c>
      <c r="V40">
        <v>24</v>
      </c>
      <c r="W40">
        <v>21</v>
      </c>
      <c r="X40">
        <v>22</v>
      </c>
      <c r="Y40">
        <v>400</v>
      </c>
      <c r="Z40">
        <v>0</v>
      </c>
      <c r="AA40">
        <v>0</v>
      </c>
      <c r="AB40">
        <v>0</v>
      </c>
      <c r="AC40">
        <v>1</v>
      </c>
      <c r="AD40">
        <v>10128</v>
      </c>
      <c r="AE40">
        <v>10174</v>
      </c>
      <c r="AF40">
        <v>1</v>
      </c>
      <c r="AG40">
        <v>10098</v>
      </c>
      <c r="AH40">
        <v>23</v>
      </c>
      <c r="AI40">
        <v>11</v>
      </c>
      <c r="AJ40">
        <v>2</v>
      </c>
      <c r="AK40">
        <v>56</v>
      </c>
      <c r="AL40">
        <v>18</v>
      </c>
      <c r="AM40">
        <v>8</v>
      </c>
      <c r="AN40">
        <v>82</v>
      </c>
      <c r="AO40">
        <v>94</v>
      </c>
      <c r="AP40">
        <v>2</v>
      </c>
      <c r="AQ40">
        <v>75</v>
      </c>
      <c r="AR40">
        <v>12</v>
      </c>
      <c r="AS40">
        <v>4</v>
      </c>
    </row>
    <row r="41" spans="1:45" x14ac:dyDescent="0.25">
      <c r="A41">
        <v>20100209</v>
      </c>
      <c r="B41">
        <f t="shared" si="0"/>
        <v>20140209</v>
      </c>
      <c r="C41">
        <f t="shared" si="1"/>
        <v>2014</v>
      </c>
      <c r="D41">
        <f t="shared" si="2"/>
        <v>2</v>
      </c>
      <c r="E41">
        <f t="shared" si="3"/>
        <v>9</v>
      </c>
      <c r="F41" s="14">
        <f t="shared" si="4"/>
        <v>41679</v>
      </c>
      <c r="G41">
        <v>38</v>
      </c>
      <c r="H41">
        <v>38</v>
      </c>
      <c r="I41">
        <v>40</v>
      </c>
      <c r="J41">
        <v>50</v>
      </c>
      <c r="K41">
        <v>1</v>
      </c>
      <c r="L41">
        <v>20</v>
      </c>
      <c r="M41">
        <v>23</v>
      </c>
      <c r="N41">
        <v>90</v>
      </c>
      <c r="O41">
        <v>14</v>
      </c>
      <c r="P41">
        <v>-33</v>
      </c>
      <c r="Q41">
        <v>-50</v>
      </c>
      <c r="R41">
        <v>7</v>
      </c>
      <c r="S41">
        <v>-15</v>
      </c>
      <c r="T41">
        <v>17</v>
      </c>
      <c r="U41">
        <v>-51</v>
      </c>
      <c r="V41">
        <v>24</v>
      </c>
      <c r="W41">
        <v>28</v>
      </c>
      <c r="X41">
        <v>29</v>
      </c>
      <c r="Y41">
        <v>496</v>
      </c>
      <c r="Z41">
        <v>0</v>
      </c>
      <c r="AA41">
        <v>-1</v>
      </c>
      <c r="AB41">
        <v>-1</v>
      </c>
      <c r="AC41">
        <v>19</v>
      </c>
      <c r="AD41">
        <v>10095</v>
      </c>
      <c r="AE41">
        <v>10104</v>
      </c>
      <c r="AF41">
        <v>21</v>
      </c>
      <c r="AG41">
        <v>10088</v>
      </c>
      <c r="AH41">
        <v>4</v>
      </c>
      <c r="AI41">
        <v>50</v>
      </c>
      <c r="AJ41">
        <v>2</v>
      </c>
      <c r="AK41">
        <v>77</v>
      </c>
      <c r="AL41">
        <v>17</v>
      </c>
      <c r="AM41">
        <v>8</v>
      </c>
      <c r="AN41">
        <v>73</v>
      </c>
      <c r="AO41">
        <v>81</v>
      </c>
      <c r="AP41">
        <v>4</v>
      </c>
      <c r="AQ41">
        <v>64</v>
      </c>
      <c r="AR41">
        <v>17</v>
      </c>
      <c r="AS41">
        <v>5</v>
      </c>
    </row>
    <row r="42" spans="1:45" x14ac:dyDescent="0.25">
      <c r="A42">
        <v>20100210</v>
      </c>
      <c r="B42">
        <f t="shared" si="0"/>
        <v>20140210</v>
      </c>
      <c r="C42">
        <f t="shared" si="1"/>
        <v>2014</v>
      </c>
      <c r="D42">
        <f t="shared" si="2"/>
        <v>2</v>
      </c>
      <c r="E42">
        <f t="shared" si="3"/>
        <v>10</v>
      </c>
      <c r="F42" s="14">
        <f t="shared" si="4"/>
        <v>41680</v>
      </c>
      <c r="G42">
        <v>33</v>
      </c>
      <c r="H42">
        <v>36</v>
      </c>
      <c r="I42">
        <v>38</v>
      </c>
      <c r="J42">
        <v>70</v>
      </c>
      <c r="K42">
        <v>18</v>
      </c>
      <c r="L42">
        <v>10</v>
      </c>
      <c r="M42">
        <v>2</v>
      </c>
      <c r="N42">
        <v>120</v>
      </c>
      <c r="O42">
        <v>18</v>
      </c>
      <c r="P42">
        <v>-31</v>
      </c>
      <c r="Q42">
        <v>-55</v>
      </c>
      <c r="R42">
        <v>7</v>
      </c>
      <c r="S42">
        <v>-12</v>
      </c>
      <c r="T42">
        <v>17</v>
      </c>
      <c r="U42">
        <v>-64</v>
      </c>
      <c r="V42">
        <v>12</v>
      </c>
      <c r="W42">
        <v>31</v>
      </c>
      <c r="X42">
        <v>32</v>
      </c>
      <c r="Y42">
        <v>380</v>
      </c>
      <c r="Z42">
        <v>55</v>
      </c>
      <c r="AA42">
        <v>17</v>
      </c>
      <c r="AB42">
        <v>7</v>
      </c>
      <c r="AC42">
        <v>14</v>
      </c>
      <c r="AD42">
        <v>10125</v>
      </c>
      <c r="AE42">
        <v>10155</v>
      </c>
      <c r="AF42">
        <v>24</v>
      </c>
      <c r="AG42">
        <v>10095</v>
      </c>
      <c r="AH42">
        <v>3</v>
      </c>
      <c r="AI42">
        <v>12</v>
      </c>
      <c r="AJ42">
        <v>14</v>
      </c>
      <c r="AK42">
        <v>64</v>
      </c>
      <c r="AL42">
        <v>1</v>
      </c>
      <c r="AM42">
        <v>7</v>
      </c>
      <c r="AN42">
        <v>84</v>
      </c>
      <c r="AO42">
        <v>92</v>
      </c>
      <c r="AP42">
        <v>14</v>
      </c>
      <c r="AQ42">
        <v>70</v>
      </c>
      <c r="AR42">
        <v>1</v>
      </c>
      <c r="AS42">
        <v>4</v>
      </c>
    </row>
    <row r="43" spans="1:45" x14ac:dyDescent="0.25">
      <c r="A43">
        <v>20100211</v>
      </c>
      <c r="B43">
        <f t="shared" si="0"/>
        <v>20140211</v>
      </c>
      <c r="C43">
        <f t="shared" si="1"/>
        <v>2014</v>
      </c>
      <c r="D43">
        <f t="shared" si="2"/>
        <v>2</v>
      </c>
      <c r="E43">
        <f t="shared" si="3"/>
        <v>11</v>
      </c>
      <c r="F43" s="14">
        <f t="shared" si="4"/>
        <v>41681</v>
      </c>
      <c r="G43">
        <v>29</v>
      </c>
      <c r="H43">
        <v>53</v>
      </c>
      <c r="I43">
        <v>54</v>
      </c>
      <c r="J43">
        <v>70</v>
      </c>
      <c r="K43">
        <v>7</v>
      </c>
      <c r="L43">
        <v>30</v>
      </c>
      <c r="M43">
        <v>24</v>
      </c>
      <c r="N43">
        <v>120</v>
      </c>
      <c r="O43">
        <v>7</v>
      </c>
      <c r="P43">
        <v>-25</v>
      </c>
      <c r="Q43">
        <v>-53</v>
      </c>
      <c r="R43">
        <v>24</v>
      </c>
      <c r="S43">
        <v>-8</v>
      </c>
      <c r="T43">
        <v>13</v>
      </c>
      <c r="U43">
        <v>-65</v>
      </c>
      <c r="V43">
        <v>24</v>
      </c>
      <c r="W43">
        <v>56</v>
      </c>
      <c r="X43">
        <v>58</v>
      </c>
      <c r="Y43">
        <v>620</v>
      </c>
      <c r="Z43">
        <v>0</v>
      </c>
      <c r="AA43">
        <v>-1</v>
      </c>
      <c r="AB43">
        <v>-1</v>
      </c>
      <c r="AC43">
        <v>1</v>
      </c>
      <c r="AD43">
        <v>10179</v>
      </c>
      <c r="AE43">
        <v>10195</v>
      </c>
      <c r="AF43">
        <v>21</v>
      </c>
      <c r="AG43">
        <v>10154</v>
      </c>
      <c r="AH43">
        <v>1</v>
      </c>
      <c r="AI43">
        <v>58</v>
      </c>
      <c r="AJ43">
        <v>1</v>
      </c>
      <c r="AK43">
        <v>80</v>
      </c>
      <c r="AL43">
        <v>15</v>
      </c>
      <c r="AM43">
        <v>4</v>
      </c>
      <c r="AN43">
        <v>75</v>
      </c>
      <c r="AO43">
        <v>86</v>
      </c>
      <c r="AP43">
        <v>2</v>
      </c>
      <c r="AQ43">
        <v>64</v>
      </c>
      <c r="AR43">
        <v>13</v>
      </c>
      <c r="AS43">
        <v>6</v>
      </c>
    </row>
    <row r="44" spans="1:45" x14ac:dyDescent="0.25">
      <c r="A44">
        <v>20100212</v>
      </c>
      <c r="B44">
        <f t="shared" si="0"/>
        <v>20140212</v>
      </c>
      <c r="C44">
        <f t="shared" si="1"/>
        <v>2014</v>
      </c>
      <c r="D44">
        <f t="shared" si="2"/>
        <v>2</v>
      </c>
      <c r="E44">
        <f t="shared" si="3"/>
        <v>12</v>
      </c>
      <c r="F44" s="14">
        <f t="shared" si="4"/>
        <v>41682</v>
      </c>
      <c r="G44">
        <v>27</v>
      </c>
      <c r="H44">
        <v>39</v>
      </c>
      <c r="I44">
        <v>39</v>
      </c>
      <c r="J44">
        <v>60</v>
      </c>
      <c r="K44">
        <v>11</v>
      </c>
      <c r="L44">
        <v>20</v>
      </c>
      <c r="M44">
        <v>5</v>
      </c>
      <c r="N44">
        <v>100</v>
      </c>
      <c r="O44">
        <v>11</v>
      </c>
      <c r="P44">
        <v>-28</v>
      </c>
      <c r="Q44">
        <v>-65</v>
      </c>
      <c r="R44">
        <v>5</v>
      </c>
      <c r="S44">
        <v>9</v>
      </c>
      <c r="T44">
        <v>15</v>
      </c>
      <c r="U44">
        <v>-80</v>
      </c>
      <c r="V44">
        <v>6</v>
      </c>
      <c r="W44">
        <v>84</v>
      </c>
      <c r="X44">
        <v>86</v>
      </c>
      <c r="Y44">
        <v>911</v>
      </c>
      <c r="Z44">
        <v>0</v>
      </c>
      <c r="AA44">
        <v>0</v>
      </c>
      <c r="AB44">
        <v>0</v>
      </c>
      <c r="AC44">
        <v>1</v>
      </c>
      <c r="AD44">
        <v>10208</v>
      </c>
      <c r="AE44">
        <v>10221</v>
      </c>
      <c r="AF44">
        <v>22</v>
      </c>
      <c r="AG44">
        <v>10193</v>
      </c>
      <c r="AH44">
        <v>1</v>
      </c>
      <c r="AI44">
        <v>59</v>
      </c>
      <c r="AJ44">
        <v>8</v>
      </c>
      <c r="AK44">
        <v>82</v>
      </c>
      <c r="AL44">
        <v>17</v>
      </c>
      <c r="AM44">
        <v>4</v>
      </c>
      <c r="AN44">
        <v>77</v>
      </c>
      <c r="AO44">
        <v>89</v>
      </c>
      <c r="AP44">
        <v>4</v>
      </c>
      <c r="AQ44">
        <v>58</v>
      </c>
      <c r="AR44">
        <v>13</v>
      </c>
      <c r="AS44">
        <v>9</v>
      </c>
    </row>
    <row r="45" spans="1:45" x14ac:dyDescent="0.25">
      <c r="A45">
        <v>20100213</v>
      </c>
      <c r="B45">
        <f t="shared" si="0"/>
        <v>20140213</v>
      </c>
      <c r="C45">
        <f t="shared" si="1"/>
        <v>2014</v>
      </c>
      <c r="D45">
        <f t="shared" si="2"/>
        <v>2</v>
      </c>
      <c r="E45">
        <f t="shared" si="3"/>
        <v>13</v>
      </c>
      <c r="F45" s="14">
        <f t="shared" si="4"/>
        <v>41683</v>
      </c>
      <c r="G45">
        <v>7</v>
      </c>
      <c r="H45">
        <v>25</v>
      </c>
      <c r="I45">
        <v>28</v>
      </c>
      <c r="J45">
        <v>50</v>
      </c>
      <c r="K45">
        <v>2</v>
      </c>
      <c r="L45">
        <v>20</v>
      </c>
      <c r="M45">
        <v>5</v>
      </c>
      <c r="N45">
        <v>90</v>
      </c>
      <c r="O45">
        <v>3</v>
      </c>
      <c r="P45">
        <v>-17</v>
      </c>
      <c r="Q45">
        <v>-43</v>
      </c>
      <c r="R45">
        <v>23</v>
      </c>
      <c r="S45">
        <v>0</v>
      </c>
      <c r="T45">
        <v>14</v>
      </c>
      <c r="U45">
        <v>-55</v>
      </c>
      <c r="V45">
        <v>24</v>
      </c>
      <c r="W45">
        <v>7</v>
      </c>
      <c r="X45">
        <v>7</v>
      </c>
      <c r="Y45">
        <v>229</v>
      </c>
      <c r="Z45">
        <v>0</v>
      </c>
      <c r="AA45">
        <v>-1</v>
      </c>
      <c r="AB45">
        <v>-1</v>
      </c>
      <c r="AC45">
        <v>5</v>
      </c>
      <c r="AD45">
        <v>10194</v>
      </c>
      <c r="AE45">
        <v>10217</v>
      </c>
      <c r="AF45">
        <v>2</v>
      </c>
      <c r="AG45">
        <v>10171</v>
      </c>
      <c r="AH45">
        <v>24</v>
      </c>
      <c r="AI45">
        <v>65</v>
      </c>
      <c r="AJ45">
        <v>5</v>
      </c>
      <c r="AK45">
        <v>82</v>
      </c>
      <c r="AL45">
        <v>15</v>
      </c>
      <c r="AM45">
        <v>8</v>
      </c>
      <c r="AN45">
        <v>75</v>
      </c>
      <c r="AO45">
        <v>91</v>
      </c>
      <c r="AP45">
        <v>24</v>
      </c>
      <c r="AQ45">
        <v>62</v>
      </c>
      <c r="AR45">
        <v>15</v>
      </c>
      <c r="AS45">
        <v>2</v>
      </c>
    </row>
    <row r="46" spans="1:45" x14ac:dyDescent="0.25">
      <c r="A46">
        <v>20100214</v>
      </c>
      <c r="B46">
        <f t="shared" si="0"/>
        <v>20140214</v>
      </c>
      <c r="C46">
        <f t="shared" si="1"/>
        <v>2014</v>
      </c>
      <c r="D46">
        <f t="shared" si="2"/>
        <v>2</v>
      </c>
      <c r="E46">
        <f t="shared" si="3"/>
        <v>14</v>
      </c>
      <c r="F46" s="14">
        <f t="shared" si="4"/>
        <v>41684</v>
      </c>
      <c r="G46">
        <v>41</v>
      </c>
      <c r="H46">
        <v>15</v>
      </c>
      <c r="I46">
        <v>22</v>
      </c>
      <c r="J46">
        <v>40</v>
      </c>
      <c r="K46">
        <v>10</v>
      </c>
      <c r="L46">
        <v>10</v>
      </c>
      <c r="M46">
        <v>3</v>
      </c>
      <c r="N46">
        <v>60</v>
      </c>
      <c r="O46">
        <v>10</v>
      </c>
      <c r="P46">
        <v>-23</v>
      </c>
      <c r="Q46">
        <v>-46</v>
      </c>
      <c r="R46">
        <v>1</v>
      </c>
      <c r="S46">
        <v>-13</v>
      </c>
      <c r="T46">
        <v>8</v>
      </c>
      <c r="U46">
        <v>-55</v>
      </c>
      <c r="V46">
        <v>6</v>
      </c>
      <c r="W46">
        <v>0</v>
      </c>
      <c r="X46">
        <v>0</v>
      </c>
      <c r="Y46">
        <v>221</v>
      </c>
      <c r="Z46">
        <v>31</v>
      </c>
      <c r="AA46">
        <v>5</v>
      </c>
      <c r="AB46">
        <v>1</v>
      </c>
      <c r="AC46">
        <v>5</v>
      </c>
      <c r="AD46">
        <v>10141</v>
      </c>
      <c r="AE46">
        <v>10167</v>
      </c>
      <c r="AF46">
        <v>1</v>
      </c>
      <c r="AG46">
        <v>10123</v>
      </c>
      <c r="AH46">
        <v>24</v>
      </c>
      <c r="AI46">
        <v>31</v>
      </c>
      <c r="AJ46">
        <v>8</v>
      </c>
      <c r="AK46">
        <v>67</v>
      </c>
      <c r="AL46">
        <v>3</v>
      </c>
      <c r="AM46">
        <v>8</v>
      </c>
      <c r="AN46">
        <v>82</v>
      </c>
      <c r="AO46">
        <v>93</v>
      </c>
      <c r="AP46">
        <v>1</v>
      </c>
      <c r="AQ46">
        <v>70</v>
      </c>
      <c r="AR46">
        <v>23</v>
      </c>
      <c r="AS46">
        <v>2</v>
      </c>
    </row>
    <row r="47" spans="1:45" x14ac:dyDescent="0.25">
      <c r="A47">
        <v>20100215</v>
      </c>
      <c r="B47">
        <f t="shared" si="0"/>
        <v>20140215</v>
      </c>
      <c r="C47">
        <f t="shared" si="1"/>
        <v>2014</v>
      </c>
      <c r="D47">
        <f t="shared" si="2"/>
        <v>2</v>
      </c>
      <c r="E47">
        <f t="shared" si="3"/>
        <v>15</v>
      </c>
      <c r="F47" s="14">
        <f t="shared" si="4"/>
        <v>41685</v>
      </c>
      <c r="G47">
        <v>118</v>
      </c>
      <c r="H47">
        <v>11</v>
      </c>
      <c r="I47">
        <v>21</v>
      </c>
      <c r="J47">
        <v>30</v>
      </c>
      <c r="K47">
        <v>2</v>
      </c>
      <c r="L47">
        <v>0</v>
      </c>
      <c r="M47">
        <v>11</v>
      </c>
      <c r="N47">
        <v>50</v>
      </c>
      <c r="O47">
        <v>2</v>
      </c>
      <c r="P47">
        <v>-36</v>
      </c>
      <c r="Q47">
        <v>-53</v>
      </c>
      <c r="R47">
        <v>8</v>
      </c>
      <c r="S47">
        <v>-10</v>
      </c>
      <c r="T47">
        <v>13</v>
      </c>
      <c r="U47">
        <v>-63</v>
      </c>
      <c r="V47">
        <v>24</v>
      </c>
      <c r="W47">
        <v>31</v>
      </c>
      <c r="X47">
        <v>31</v>
      </c>
      <c r="Y47">
        <v>514</v>
      </c>
      <c r="Z47">
        <v>29</v>
      </c>
      <c r="AA47">
        <v>5</v>
      </c>
      <c r="AB47">
        <v>1</v>
      </c>
      <c r="AC47">
        <v>7</v>
      </c>
      <c r="AD47">
        <v>10075</v>
      </c>
      <c r="AE47">
        <v>10118</v>
      </c>
      <c r="AF47">
        <v>1</v>
      </c>
      <c r="AG47">
        <v>10037</v>
      </c>
      <c r="AH47">
        <v>24</v>
      </c>
      <c r="AI47">
        <v>15</v>
      </c>
      <c r="AJ47">
        <v>11</v>
      </c>
      <c r="AK47">
        <v>61</v>
      </c>
      <c r="AL47">
        <v>1</v>
      </c>
      <c r="AM47">
        <v>8</v>
      </c>
      <c r="AN47">
        <v>79</v>
      </c>
      <c r="AO47">
        <v>87</v>
      </c>
      <c r="AP47">
        <v>8</v>
      </c>
      <c r="AQ47">
        <v>70</v>
      </c>
      <c r="AR47">
        <v>1</v>
      </c>
      <c r="AS47">
        <v>5</v>
      </c>
    </row>
    <row r="48" spans="1:45" x14ac:dyDescent="0.25">
      <c r="A48">
        <v>20100216</v>
      </c>
      <c r="B48">
        <f t="shared" si="0"/>
        <v>20140216</v>
      </c>
      <c r="C48">
        <f t="shared" si="1"/>
        <v>2014</v>
      </c>
      <c r="D48">
        <f t="shared" si="2"/>
        <v>2</v>
      </c>
      <c r="E48">
        <f t="shared" si="3"/>
        <v>16</v>
      </c>
      <c r="F48" s="14">
        <f t="shared" si="4"/>
        <v>41686</v>
      </c>
      <c r="G48">
        <v>155</v>
      </c>
      <c r="H48">
        <v>44</v>
      </c>
      <c r="I48">
        <v>45</v>
      </c>
      <c r="J48">
        <v>60</v>
      </c>
      <c r="K48">
        <v>14</v>
      </c>
      <c r="L48">
        <v>30</v>
      </c>
      <c r="M48">
        <v>1</v>
      </c>
      <c r="N48">
        <v>100</v>
      </c>
      <c r="O48">
        <v>13</v>
      </c>
      <c r="P48">
        <v>-9</v>
      </c>
      <c r="Q48">
        <v>-32</v>
      </c>
      <c r="R48">
        <v>1</v>
      </c>
      <c r="S48">
        <v>17</v>
      </c>
      <c r="T48">
        <v>16</v>
      </c>
      <c r="U48">
        <v>-38</v>
      </c>
      <c r="V48">
        <v>24</v>
      </c>
      <c r="W48">
        <v>21</v>
      </c>
      <c r="X48">
        <v>21</v>
      </c>
      <c r="Y48">
        <v>372</v>
      </c>
      <c r="Z48">
        <v>3</v>
      </c>
      <c r="AA48">
        <v>1</v>
      </c>
      <c r="AB48">
        <v>1</v>
      </c>
      <c r="AC48">
        <v>7</v>
      </c>
      <c r="AD48">
        <v>9998</v>
      </c>
      <c r="AE48">
        <v>10033</v>
      </c>
      <c r="AF48">
        <v>1</v>
      </c>
      <c r="AG48">
        <v>9975</v>
      </c>
      <c r="AH48">
        <v>24</v>
      </c>
      <c r="AI48">
        <v>29</v>
      </c>
      <c r="AJ48">
        <v>4</v>
      </c>
      <c r="AK48">
        <v>70</v>
      </c>
      <c r="AL48">
        <v>17</v>
      </c>
      <c r="AM48">
        <v>5</v>
      </c>
      <c r="AN48">
        <v>77</v>
      </c>
      <c r="AO48">
        <v>88</v>
      </c>
      <c r="AP48">
        <v>4</v>
      </c>
      <c r="AQ48">
        <v>66</v>
      </c>
      <c r="AR48">
        <v>16</v>
      </c>
      <c r="AS48">
        <v>4</v>
      </c>
    </row>
    <row r="49" spans="1:45" x14ac:dyDescent="0.25">
      <c r="A49">
        <v>20100217</v>
      </c>
      <c r="B49">
        <f t="shared" si="0"/>
        <v>20140217</v>
      </c>
      <c r="C49">
        <f t="shared" si="1"/>
        <v>2014</v>
      </c>
      <c r="D49">
        <f t="shared" si="2"/>
        <v>2</v>
      </c>
      <c r="E49">
        <f t="shared" si="3"/>
        <v>17</v>
      </c>
      <c r="F49" s="14">
        <f t="shared" si="4"/>
        <v>41687</v>
      </c>
      <c r="G49">
        <v>120</v>
      </c>
      <c r="H49">
        <v>26</v>
      </c>
      <c r="I49">
        <v>28</v>
      </c>
      <c r="J49">
        <v>40</v>
      </c>
      <c r="K49">
        <v>1</v>
      </c>
      <c r="L49">
        <v>10</v>
      </c>
      <c r="M49">
        <v>24</v>
      </c>
      <c r="N49">
        <v>60</v>
      </c>
      <c r="O49">
        <v>1</v>
      </c>
      <c r="P49">
        <v>-2</v>
      </c>
      <c r="Q49">
        <v>-45</v>
      </c>
      <c r="R49">
        <v>7</v>
      </c>
      <c r="S49">
        <v>26</v>
      </c>
      <c r="T49">
        <v>14</v>
      </c>
      <c r="U49">
        <v>-60</v>
      </c>
      <c r="V49">
        <v>12</v>
      </c>
      <c r="W49">
        <v>37</v>
      </c>
      <c r="X49">
        <v>37</v>
      </c>
      <c r="Y49">
        <v>576</v>
      </c>
      <c r="Z49">
        <v>6</v>
      </c>
      <c r="AA49">
        <v>1</v>
      </c>
      <c r="AB49">
        <v>1</v>
      </c>
      <c r="AC49">
        <v>21</v>
      </c>
      <c r="AD49">
        <v>9939</v>
      </c>
      <c r="AE49">
        <v>9972</v>
      </c>
      <c r="AF49">
        <v>1</v>
      </c>
      <c r="AG49">
        <v>9921</v>
      </c>
      <c r="AH49">
        <v>24</v>
      </c>
      <c r="AI49">
        <v>37</v>
      </c>
      <c r="AJ49">
        <v>22</v>
      </c>
      <c r="AK49">
        <v>59</v>
      </c>
      <c r="AL49">
        <v>13</v>
      </c>
      <c r="AM49">
        <v>6</v>
      </c>
      <c r="AN49">
        <v>75</v>
      </c>
      <c r="AO49">
        <v>91</v>
      </c>
      <c r="AP49">
        <v>22</v>
      </c>
      <c r="AQ49">
        <v>63</v>
      </c>
      <c r="AR49">
        <v>12</v>
      </c>
      <c r="AS49">
        <v>6</v>
      </c>
    </row>
    <row r="50" spans="1:45" x14ac:dyDescent="0.25">
      <c r="A50">
        <v>20100218</v>
      </c>
      <c r="B50">
        <f t="shared" si="0"/>
        <v>20140218</v>
      </c>
      <c r="C50">
        <f t="shared" si="1"/>
        <v>2014</v>
      </c>
      <c r="D50">
        <f t="shared" si="2"/>
        <v>2</v>
      </c>
      <c r="E50">
        <f t="shared" si="3"/>
        <v>18</v>
      </c>
      <c r="F50" s="14">
        <f t="shared" si="4"/>
        <v>41688</v>
      </c>
      <c r="G50">
        <v>188</v>
      </c>
      <c r="H50">
        <v>26</v>
      </c>
      <c r="I50">
        <v>30</v>
      </c>
      <c r="J50">
        <v>40</v>
      </c>
      <c r="K50">
        <v>10</v>
      </c>
      <c r="L50">
        <v>10</v>
      </c>
      <c r="M50">
        <v>3</v>
      </c>
      <c r="N50">
        <v>90</v>
      </c>
      <c r="O50">
        <v>22</v>
      </c>
      <c r="P50">
        <v>32</v>
      </c>
      <c r="Q50">
        <v>10</v>
      </c>
      <c r="R50">
        <v>3</v>
      </c>
      <c r="S50">
        <v>57</v>
      </c>
      <c r="T50">
        <v>22</v>
      </c>
      <c r="U50">
        <v>9</v>
      </c>
      <c r="V50">
        <v>6</v>
      </c>
      <c r="W50">
        <v>4</v>
      </c>
      <c r="X50">
        <v>4</v>
      </c>
      <c r="Y50">
        <v>269</v>
      </c>
      <c r="Z50">
        <v>10</v>
      </c>
      <c r="AA50">
        <v>7</v>
      </c>
      <c r="AB50">
        <v>3</v>
      </c>
      <c r="AC50">
        <v>22</v>
      </c>
      <c r="AD50">
        <v>9937</v>
      </c>
      <c r="AE50">
        <v>9960</v>
      </c>
      <c r="AF50">
        <v>11</v>
      </c>
      <c r="AG50">
        <v>9916</v>
      </c>
      <c r="AH50">
        <v>24</v>
      </c>
      <c r="AI50">
        <v>15</v>
      </c>
      <c r="AJ50">
        <v>5</v>
      </c>
      <c r="AK50">
        <v>65</v>
      </c>
      <c r="AL50">
        <v>24</v>
      </c>
      <c r="AM50">
        <v>8</v>
      </c>
      <c r="AN50">
        <v>87</v>
      </c>
      <c r="AO50">
        <v>95</v>
      </c>
      <c r="AP50">
        <v>4</v>
      </c>
      <c r="AQ50">
        <v>76</v>
      </c>
      <c r="AR50">
        <v>16</v>
      </c>
      <c r="AS50">
        <v>3</v>
      </c>
    </row>
    <row r="51" spans="1:45" x14ac:dyDescent="0.25">
      <c r="A51">
        <v>20100219</v>
      </c>
      <c r="B51">
        <f t="shared" si="0"/>
        <v>20140219</v>
      </c>
      <c r="C51">
        <f t="shared" si="1"/>
        <v>2014</v>
      </c>
      <c r="D51">
        <f t="shared" si="2"/>
        <v>2</v>
      </c>
      <c r="E51">
        <f t="shared" si="3"/>
        <v>19</v>
      </c>
      <c r="F51" s="14">
        <f t="shared" si="4"/>
        <v>41689</v>
      </c>
      <c r="G51">
        <v>220</v>
      </c>
      <c r="H51">
        <v>44</v>
      </c>
      <c r="I51">
        <v>49</v>
      </c>
      <c r="J51">
        <v>70</v>
      </c>
      <c r="K51">
        <v>10</v>
      </c>
      <c r="L51">
        <v>30</v>
      </c>
      <c r="M51">
        <v>2</v>
      </c>
      <c r="N51">
        <v>110</v>
      </c>
      <c r="O51">
        <v>16</v>
      </c>
      <c r="P51">
        <v>33</v>
      </c>
      <c r="Q51">
        <v>10</v>
      </c>
      <c r="R51">
        <v>24</v>
      </c>
      <c r="S51">
        <v>53</v>
      </c>
      <c r="T51">
        <v>1</v>
      </c>
      <c r="U51">
        <v>4</v>
      </c>
      <c r="V51">
        <v>24</v>
      </c>
      <c r="W51">
        <v>0</v>
      </c>
      <c r="X51">
        <v>0</v>
      </c>
      <c r="Y51">
        <v>127</v>
      </c>
      <c r="Z51">
        <v>5</v>
      </c>
      <c r="AA51">
        <v>2</v>
      </c>
      <c r="AB51">
        <v>2</v>
      </c>
      <c r="AC51">
        <v>2</v>
      </c>
      <c r="AD51">
        <v>9914</v>
      </c>
      <c r="AE51">
        <v>9950</v>
      </c>
      <c r="AF51">
        <v>24</v>
      </c>
      <c r="AG51">
        <v>9890</v>
      </c>
      <c r="AH51">
        <v>7</v>
      </c>
      <c r="AI51">
        <v>57</v>
      </c>
      <c r="AJ51">
        <v>14</v>
      </c>
      <c r="AK51">
        <v>72</v>
      </c>
      <c r="AL51">
        <v>8</v>
      </c>
      <c r="AM51">
        <v>7</v>
      </c>
      <c r="AN51">
        <v>86</v>
      </c>
      <c r="AO51">
        <v>90</v>
      </c>
      <c r="AP51">
        <v>13</v>
      </c>
      <c r="AQ51">
        <v>74</v>
      </c>
      <c r="AR51">
        <v>9</v>
      </c>
      <c r="AS51">
        <v>2</v>
      </c>
    </row>
    <row r="52" spans="1:45" x14ac:dyDescent="0.25">
      <c r="A52">
        <v>20100220</v>
      </c>
      <c r="B52">
        <f t="shared" si="0"/>
        <v>20140220</v>
      </c>
      <c r="C52">
        <f t="shared" si="1"/>
        <v>2014</v>
      </c>
      <c r="D52">
        <f t="shared" si="2"/>
        <v>2</v>
      </c>
      <c r="E52">
        <f t="shared" si="3"/>
        <v>20</v>
      </c>
      <c r="F52" s="14">
        <f t="shared" si="4"/>
        <v>41690</v>
      </c>
      <c r="G52">
        <v>236</v>
      </c>
      <c r="H52">
        <v>34</v>
      </c>
      <c r="I52">
        <v>37</v>
      </c>
      <c r="J52">
        <v>50</v>
      </c>
      <c r="K52">
        <v>1</v>
      </c>
      <c r="L52">
        <v>10</v>
      </c>
      <c r="M52">
        <v>22</v>
      </c>
      <c r="N52">
        <v>100</v>
      </c>
      <c r="O52">
        <v>3</v>
      </c>
      <c r="P52">
        <v>14</v>
      </c>
      <c r="Q52">
        <v>-32</v>
      </c>
      <c r="R52">
        <v>24</v>
      </c>
      <c r="S52">
        <v>51</v>
      </c>
      <c r="T52">
        <v>14</v>
      </c>
      <c r="U52">
        <v>-59</v>
      </c>
      <c r="V52">
        <v>24</v>
      </c>
      <c r="W52">
        <v>64</v>
      </c>
      <c r="X52">
        <v>62</v>
      </c>
      <c r="Y52">
        <v>645</v>
      </c>
      <c r="Z52">
        <v>4</v>
      </c>
      <c r="AA52">
        <v>2</v>
      </c>
      <c r="AB52">
        <v>1</v>
      </c>
      <c r="AC52">
        <v>4</v>
      </c>
      <c r="AD52">
        <v>9968</v>
      </c>
      <c r="AE52">
        <v>9998</v>
      </c>
      <c r="AF52">
        <v>24</v>
      </c>
      <c r="AG52">
        <v>9944</v>
      </c>
      <c r="AH52">
        <v>4</v>
      </c>
      <c r="AI52">
        <v>23</v>
      </c>
      <c r="AJ52">
        <v>24</v>
      </c>
      <c r="AK52">
        <v>79</v>
      </c>
      <c r="AL52">
        <v>12</v>
      </c>
      <c r="AM52">
        <v>4</v>
      </c>
      <c r="AN52">
        <v>81</v>
      </c>
      <c r="AO52">
        <v>93</v>
      </c>
      <c r="AP52">
        <v>7</v>
      </c>
      <c r="AQ52">
        <v>64</v>
      </c>
      <c r="AR52">
        <v>13</v>
      </c>
      <c r="AS52">
        <v>7</v>
      </c>
    </row>
    <row r="53" spans="1:45" x14ac:dyDescent="0.25">
      <c r="A53">
        <v>20100221</v>
      </c>
      <c r="B53">
        <f t="shared" si="0"/>
        <v>20140221</v>
      </c>
      <c r="C53">
        <f t="shared" si="1"/>
        <v>2014</v>
      </c>
      <c r="D53">
        <f t="shared" si="2"/>
        <v>2</v>
      </c>
      <c r="E53">
        <f t="shared" si="3"/>
        <v>21</v>
      </c>
      <c r="F53" s="14">
        <f t="shared" si="4"/>
        <v>41691</v>
      </c>
      <c r="G53">
        <v>171</v>
      </c>
      <c r="H53">
        <v>28</v>
      </c>
      <c r="I53">
        <v>31</v>
      </c>
      <c r="J53">
        <v>50</v>
      </c>
      <c r="K53">
        <v>16</v>
      </c>
      <c r="L53">
        <v>10</v>
      </c>
      <c r="M53">
        <v>1</v>
      </c>
      <c r="N53">
        <v>110</v>
      </c>
      <c r="O53">
        <v>19</v>
      </c>
      <c r="P53">
        <v>6</v>
      </c>
      <c r="Q53">
        <v>-45</v>
      </c>
      <c r="R53">
        <v>5</v>
      </c>
      <c r="S53">
        <v>42</v>
      </c>
      <c r="T53">
        <v>18</v>
      </c>
      <c r="U53">
        <v>-78</v>
      </c>
      <c r="V53">
        <v>6</v>
      </c>
      <c r="W53">
        <v>0</v>
      </c>
      <c r="X53">
        <v>0</v>
      </c>
      <c r="Y53">
        <v>262</v>
      </c>
      <c r="Z53">
        <v>50</v>
      </c>
      <c r="AA53">
        <v>39</v>
      </c>
      <c r="AB53">
        <v>15</v>
      </c>
      <c r="AC53">
        <v>19</v>
      </c>
      <c r="AD53">
        <v>9969</v>
      </c>
      <c r="AE53">
        <v>9999</v>
      </c>
      <c r="AF53">
        <v>1</v>
      </c>
      <c r="AG53">
        <v>9932</v>
      </c>
      <c r="AH53">
        <v>24</v>
      </c>
      <c r="AI53">
        <v>1</v>
      </c>
      <c r="AJ53">
        <v>7</v>
      </c>
      <c r="AK53">
        <v>75</v>
      </c>
      <c r="AL53">
        <v>16</v>
      </c>
      <c r="AM53">
        <v>6</v>
      </c>
      <c r="AN53">
        <v>90</v>
      </c>
      <c r="AO53">
        <v>98</v>
      </c>
      <c r="AP53">
        <v>7</v>
      </c>
      <c r="AQ53">
        <v>78</v>
      </c>
      <c r="AR53">
        <v>16</v>
      </c>
      <c r="AS53">
        <v>3</v>
      </c>
    </row>
    <row r="54" spans="1:45" x14ac:dyDescent="0.25">
      <c r="A54">
        <v>20100222</v>
      </c>
      <c r="B54">
        <f t="shared" si="0"/>
        <v>20140222</v>
      </c>
      <c r="C54">
        <f t="shared" si="1"/>
        <v>2014</v>
      </c>
      <c r="D54">
        <f t="shared" si="2"/>
        <v>2</v>
      </c>
      <c r="E54">
        <f t="shared" si="3"/>
        <v>22</v>
      </c>
      <c r="F54" s="14">
        <f t="shared" si="4"/>
        <v>41692</v>
      </c>
      <c r="G54">
        <v>144</v>
      </c>
      <c r="H54">
        <v>15</v>
      </c>
      <c r="I54">
        <v>30</v>
      </c>
      <c r="J54">
        <v>40</v>
      </c>
      <c r="K54">
        <v>12</v>
      </c>
      <c r="L54">
        <v>20</v>
      </c>
      <c r="M54">
        <v>2</v>
      </c>
      <c r="N54">
        <v>100</v>
      </c>
      <c r="O54">
        <v>18</v>
      </c>
      <c r="P54">
        <v>40</v>
      </c>
      <c r="Q54">
        <v>17</v>
      </c>
      <c r="R54">
        <v>4</v>
      </c>
      <c r="S54">
        <v>83</v>
      </c>
      <c r="T54">
        <v>17</v>
      </c>
      <c r="U54">
        <v>9</v>
      </c>
      <c r="V54">
        <v>6</v>
      </c>
      <c r="W54">
        <v>0</v>
      </c>
      <c r="X54">
        <v>0</v>
      </c>
      <c r="Y54">
        <v>133</v>
      </c>
      <c r="Z54">
        <v>143</v>
      </c>
      <c r="AA54">
        <v>131</v>
      </c>
      <c r="AB54">
        <v>15</v>
      </c>
      <c r="AC54">
        <v>16</v>
      </c>
      <c r="AD54">
        <v>9872</v>
      </c>
      <c r="AE54">
        <v>9929</v>
      </c>
      <c r="AF54">
        <v>1</v>
      </c>
      <c r="AG54">
        <v>9825</v>
      </c>
      <c r="AH54">
        <v>19</v>
      </c>
      <c r="AI54">
        <v>23</v>
      </c>
      <c r="AJ54">
        <v>20</v>
      </c>
      <c r="AK54">
        <v>70</v>
      </c>
      <c r="AL54">
        <v>5</v>
      </c>
      <c r="AM54">
        <v>8</v>
      </c>
      <c r="AN54">
        <v>94</v>
      </c>
      <c r="AO54">
        <v>97</v>
      </c>
      <c r="AP54">
        <v>16</v>
      </c>
      <c r="AQ54">
        <v>89</v>
      </c>
      <c r="AR54">
        <v>6</v>
      </c>
      <c r="AS54">
        <v>2</v>
      </c>
    </row>
    <row r="55" spans="1:45" x14ac:dyDescent="0.25">
      <c r="A55">
        <v>20100223</v>
      </c>
      <c r="B55">
        <f t="shared" si="0"/>
        <v>20140223</v>
      </c>
      <c r="C55">
        <f t="shared" si="1"/>
        <v>2014</v>
      </c>
      <c r="D55">
        <f t="shared" si="2"/>
        <v>2</v>
      </c>
      <c r="E55">
        <f t="shared" si="3"/>
        <v>23</v>
      </c>
      <c r="F55" s="14">
        <f t="shared" si="4"/>
        <v>41693</v>
      </c>
      <c r="G55">
        <v>56</v>
      </c>
      <c r="H55">
        <v>41</v>
      </c>
      <c r="I55">
        <v>45</v>
      </c>
      <c r="J55">
        <v>60</v>
      </c>
      <c r="K55">
        <v>11</v>
      </c>
      <c r="L55">
        <v>30</v>
      </c>
      <c r="M55">
        <v>23</v>
      </c>
      <c r="N55">
        <v>80</v>
      </c>
      <c r="O55">
        <v>1</v>
      </c>
      <c r="P55">
        <v>21</v>
      </c>
      <c r="Q55">
        <v>8</v>
      </c>
      <c r="R55">
        <v>10</v>
      </c>
      <c r="S55">
        <v>44</v>
      </c>
      <c r="T55">
        <v>15</v>
      </c>
      <c r="U55">
        <v>10</v>
      </c>
      <c r="V55">
        <v>12</v>
      </c>
      <c r="W55">
        <v>32</v>
      </c>
      <c r="X55">
        <v>31</v>
      </c>
      <c r="Y55">
        <v>546</v>
      </c>
      <c r="Z55">
        <v>27</v>
      </c>
      <c r="AA55">
        <v>5</v>
      </c>
      <c r="AB55">
        <v>3</v>
      </c>
      <c r="AC55">
        <v>22</v>
      </c>
      <c r="AD55">
        <v>9946</v>
      </c>
      <c r="AE55">
        <v>9965</v>
      </c>
      <c r="AF55">
        <v>19</v>
      </c>
      <c r="AG55">
        <v>9895</v>
      </c>
      <c r="AH55">
        <v>1</v>
      </c>
      <c r="AI55">
        <v>17</v>
      </c>
      <c r="AJ55">
        <v>23</v>
      </c>
      <c r="AK55">
        <v>66</v>
      </c>
      <c r="AL55">
        <v>14</v>
      </c>
      <c r="AM55">
        <v>8</v>
      </c>
      <c r="AN55">
        <v>86</v>
      </c>
      <c r="AO55">
        <v>95</v>
      </c>
      <c r="AP55">
        <v>2</v>
      </c>
      <c r="AQ55">
        <v>71</v>
      </c>
      <c r="AR55">
        <v>14</v>
      </c>
      <c r="AS55">
        <v>6</v>
      </c>
    </row>
    <row r="56" spans="1:45" x14ac:dyDescent="0.25">
      <c r="A56">
        <v>20100224</v>
      </c>
      <c r="B56">
        <f t="shared" si="0"/>
        <v>20140224</v>
      </c>
      <c r="C56">
        <f t="shared" si="1"/>
        <v>2014</v>
      </c>
      <c r="D56">
        <f t="shared" si="2"/>
        <v>2</v>
      </c>
      <c r="E56">
        <f t="shared" si="3"/>
        <v>24</v>
      </c>
      <c r="F56" s="14">
        <f t="shared" si="4"/>
        <v>41694</v>
      </c>
      <c r="G56">
        <v>156</v>
      </c>
      <c r="H56">
        <v>29</v>
      </c>
      <c r="I56">
        <v>33</v>
      </c>
      <c r="J56">
        <v>50</v>
      </c>
      <c r="K56">
        <v>23</v>
      </c>
      <c r="L56">
        <v>20</v>
      </c>
      <c r="M56">
        <v>4</v>
      </c>
      <c r="N56">
        <v>80</v>
      </c>
      <c r="O56">
        <v>16</v>
      </c>
      <c r="P56">
        <v>63</v>
      </c>
      <c r="Q56">
        <v>15</v>
      </c>
      <c r="R56">
        <v>1</v>
      </c>
      <c r="S56">
        <v>102</v>
      </c>
      <c r="T56">
        <v>13</v>
      </c>
      <c r="U56">
        <v>15</v>
      </c>
      <c r="V56">
        <v>6</v>
      </c>
      <c r="W56">
        <v>7</v>
      </c>
      <c r="X56">
        <v>7</v>
      </c>
      <c r="Y56">
        <v>372</v>
      </c>
      <c r="Z56">
        <v>33</v>
      </c>
      <c r="AA56">
        <v>18</v>
      </c>
      <c r="AB56">
        <v>6</v>
      </c>
      <c r="AC56">
        <v>24</v>
      </c>
      <c r="AD56">
        <v>9956</v>
      </c>
      <c r="AE56">
        <v>9970</v>
      </c>
      <c r="AF56">
        <v>11</v>
      </c>
      <c r="AG56">
        <v>9919</v>
      </c>
      <c r="AH56">
        <v>24</v>
      </c>
      <c r="AI56">
        <v>2</v>
      </c>
      <c r="AJ56">
        <v>5</v>
      </c>
      <c r="AK56">
        <v>70</v>
      </c>
      <c r="AL56">
        <v>22</v>
      </c>
      <c r="AM56">
        <v>7</v>
      </c>
      <c r="AN56">
        <v>92</v>
      </c>
      <c r="AO56">
        <v>98</v>
      </c>
      <c r="AP56">
        <v>5</v>
      </c>
      <c r="AQ56">
        <v>80</v>
      </c>
      <c r="AR56">
        <v>13</v>
      </c>
      <c r="AS56">
        <v>5</v>
      </c>
    </row>
    <row r="57" spans="1:45" x14ac:dyDescent="0.25">
      <c r="A57">
        <v>20100225</v>
      </c>
      <c r="B57">
        <f t="shared" si="0"/>
        <v>20140225</v>
      </c>
      <c r="C57">
        <f t="shared" si="1"/>
        <v>2014</v>
      </c>
      <c r="D57">
        <f t="shared" si="2"/>
        <v>2</v>
      </c>
      <c r="E57">
        <f t="shared" si="3"/>
        <v>25</v>
      </c>
      <c r="F57" s="14">
        <f t="shared" si="4"/>
        <v>41695</v>
      </c>
      <c r="G57">
        <v>193</v>
      </c>
      <c r="H57">
        <v>42</v>
      </c>
      <c r="I57">
        <v>52</v>
      </c>
      <c r="J57">
        <v>80</v>
      </c>
      <c r="K57">
        <v>8</v>
      </c>
      <c r="L57">
        <v>30</v>
      </c>
      <c r="M57">
        <v>16</v>
      </c>
      <c r="N57">
        <v>140</v>
      </c>
      <c r="O57">
        <v>8</v>
      </c>
      <c r="P57">
        <v>82</v>
      </c>
      <c r="Q57">
        <v>68</v>
      </c>
      <c r="R57">
        <v>8</v>
      </c>
      <c r="S57">
        <v>110</v>
      </c>
      <c r="T57">
        <v>14</v>
      </c>
      <c r="U57">
        <v>67</v>
      </c>
      <c r="V57">
        <v>12</v>
      </c>
      <c r="W57">
        <v>8</v>
      </c>
      <c r="X57">
        <v>8</v>
      </c>
      <c r="Y57">
        <v>271</v>
      </c>
      <c r="Z57">
        <v>81</v>
      </c>
      <c r="AA57">
        <v>53</v>
      </c>
      <c r="AB57">
        <v>15</v>
      </c>
      <c r="AC57">
        <v>5</v>
      </c>
      <c r="AD57">
        <v>9904</v>
      </c>
      <c r="AE57">
        <v>9935</v>
      </c>
      <c r="AF57">
        <v>11</v>
      </c>
      <c r="AG57">
        <v>9860</v>
      </c>
      <c r="AH57">
        <v>24</v>
      </c>
      <c r="AI57">
        <v>27</v>
      </c>
      <c r="AJ57">
        <v>11</v>
      </c>
      <c r="AK57">
        <v>75</v>
      </c>
      <c r="AL57">
        <v>17</v>
      </c>
      <c r="AM57">
        <v>8</v>
      </c>
      <c r="AN57">
        <v>89</v>
      </c>
      <c r="AO57">
        <v>95</v>
      </c>
      <c r="AP57">
        <v>6</v>
      </c>
      <c r="AQ57">
        <v>72</v>
      </c>
      <c r="AR57">
        <v>14</v>
      </c>
      <c r="AS57">
        <v>4</v>
      </c>
    </row>
    <row r="58" spans="1:45" x14ac:dyDescent="0.25">
      <c r="A58">
        <v>20100226</v>
      </c>
      <c r="B58">
        <f t="shared" si="0"/>
        <v>20140226</v>
      </c>
      <c r="C58">
        <f t="shared" si="1"/>
        <v>2014</v>
      </c>
      <c r="D58">
        <f t="shared" si="2"/>
        <v>2</v>
      </c>
      <c r="E58">
        <f t="shared" si="3"/>
        <v>26</v>
      </c>
      <c r="F58" s="14">
        <f t="shared" si="4"/>
        <v>41696</v>
      </c>
      <c r="G58">
        <v>224</v>
      </c>
      <c r="H58">
        <v>49</v>
      </c>
      <c r="I58">
        <v>60</v>
      </c>
      <c r="J58">
        <v>80</v>
      </c>
      <c r="K58">
        <v>15</v>
      </c>
      <c r="L58">
        <v>30</v>
      </c>
      <c r="M58">
        <v>3</v>
      </c>
      <c r="N58">
        <v>160</v>
      </c>
      <c r="O58">
        <v>18</v>
      </c>
      <c r="P58">
        <v>73</v>
      </c>
      <c r="Q58">
        <v>57</v>
      </c>
      <c r="R58">
        <v>24</v>
      </c>
      <c r="S58">
        <v>103</v>
      </c>
      <c r="T58">
        <v>11</v>
      </c>
      <c r="U58">
        <v>51</v>
      </c>
      <c r="V58">
        <v>24</v>
      </c>
      <c r="W58">
        <v>1</v>
      </c>
      <c r="X58">
        <v>1</v>
      </c>
      <c r="Y58">
        <v>258</v>
      </c>
      <c r="Z58">
        <v>16</v>
      </c>
      <c r="AA58">
        <v>11</v>
      </c>
      <c r="AB58">
        <v>7</v>
      </c>
      <c r="AC58">
        <v>12</v>
      </c>
      <c r="AD58">
        <v>9892</v>
      </c>
      <c r="AE58">
        <v>9979</v>
      </c>
      <c r="AF58">
        <v>24</v>
      </c>
      <c r="AG58">
        <v>9840</v>
      </c>
      <c r="AH58">
        <v>6</v>
      </c>
      <c r="AI58">
        <v>60</v>
      </c>
      <c r="AJ58">
        <v>3</v>
      </c>
      <c r="AK58">
        <v>76</v>
      </c>
      <c r="AL58">
        <v>22</v>
      </c>
      <c r="AM58">
        <v>7</v>
      </c>
      <c r="AN58">
        <v>81</v>
      </c>
      <c r="AO58">
        <v>95</v>
      </c>
      <c r="AP58">
        <v>4</v>
      </c>
      <c r="AQ58">
        <v>63</v>
      </c>
      <c r="AR58">
        <v>22</v>
      </c>
      <c r="AS58">
        <v>4</v>
      </c>
    </row>
    <row r="59" spans="1:45" x14ac:dyDescent="0.25">
      <c r="A59">
        <v>20100227</v>
      </c>
      <c r="B59">
        <f t="shared" si="0"/>
        <v>20140227</v>
      </c>
      <c r="C59">
        <f t="shared" si="1"/>
        <v>2014</v>
      </c>
      <c r="D59">
        <f t="shared" si="2"/>
        <v>2</v>
      </c>
      <c r="E59">
        <f t="shared" si="3"/>
        <v>27</v>
      </c>
      <c r="F59" s="14">
        <f t="shared" si="4"/>
        <v>41697</v>
      </c>
      <c r="G59">
        <v>202</v>
      </c>
      <c r="H59">
        <v>41</v>
      </c>
      <c r="I59">
        <v>48</v>
      </c>
      <c r="J59">
        <v>70</v>
      </c>
      <c r="K59">
        <v>1</v>
      </c>
      <c r="L59">
        <v>20</v>
      </c>
      <c r="M59">
        <v>18</v>
      </c>
      <c r="N59">
        <v>140</v>
      </c>
      <c r="O59">
        <v>1</v>
      </c>
      <c r="P59">
        <v>68</v>
      </c>
      <c r="Q59">
        <v>43</v>
      </c>
      <c r="R59">
        <v>7</v>
      </c>
      <c r="S59">
        <v>91</v>
      </c>
      <c r="T59">
        <v>13</v>
      </c>
      <c r="U59">
        <v>36</v>
      </c>
      <c r="V59">
        <v>12</v>
      </c>
      <c r="W59">
        <v>4</v>
      </c>
      <c r="X59">
        <v>4</v>
      </c>
      <c r="Y59">
        <v>350</v>
      </c>
      <c r="Z59">
        <v>41</v>
      </c>
      <c r="AA59">
        <v>21</v>
      </c>
      <c r="AB59">
        <v>11</v>
      </c>
      <c r="AC59">
        <v>11</v>
      </c>
      <c r="AD59">
        <v>9969</v>
      </c>
      <c r="AE59">
        <v>9997</v>
      </c>
      <c r="AF59">
        <v>5</v>
      </c>
      <c r="AG59">
        <v>9897</v>
      </c>
      <c r="AH59">
        <v>24</v>
      </c>
      <c r="AI59">
        <v>56</v>
      </c>
      <c r="AJ59">
        <v>9</v>
      </c>
      <c r="AK59">
        <v>75</v>
      </c>
      <c r="AL59">
        <v>13</v>
      </c>
      <c r="AM59">
        <v>7</v>
      </c>
      <c r="AN59">
        <v>79</v>
      </c>
      <c r="AO59">
        <v>91</v>
      </c>
      <c r="AP59">
        <v>9</v>
      </c>
      <c r="AQ59">
        <v>68</v>
      </c>
      <c r="AR59">
        <v>1</v>
      </c>
      <c r="AS59">
        <v>5</v>
      </c>
    </row>
    <row r="60" spans="1:45" x14ac:dyDescent="0.25">
      <c r="A60">
        <v>20100228</v>
      </c>
      <c r="B60">
        <f t="shared" si="0"/>
        <v>20140228</v>
      </c>
      <c r="C60">
        <f t="shared" si="1"/>
        <v>2014</v>
      </c>
      <c r="D60">
        <f t="shared" si="2"/>
        <v>2</v>
      </c>
      <c r="E60">
        <f t="shared" si="3"/>
        <v>28</v>
      </c>
      <c r="F60" s="14">
        <f t="shared" si="4"/>
        <v>41698</v>
      </c>
      <c r="G60">
        <v>215</v>
      </c>
      <c r="H60">
        <v>16</v>
      </c>
      <c r="I60">
        <v>56</v>
      </c>
      <c r="J60">
        <v>90</v>
      </c>
      <c r="K60">
        <v>17</v>
      </c>
      <c r="L60">
        <v>30</v>
      </c>
      <c r="M60">
        <v>1</v>
      </c>
      <c r="N60">
        <v>180</v>
      </c>
      <c r="O60">
        <v>17</v>
      </c>
      <c r="P60">
        <v>64</v>
      </c>
      <c r="Q60">
        <v>34</v>
      </c>
      <c r="R60">
        <v>17</v>
      </c>
      <c r="S60">
        <v>109</v>
      </c>
      <c r="T60">
        <v>12</v>
      </c>
      <c r="U60">
        <v>33</v>
      </c>
      <c r="V60">
        <v>18</v>
      </c>
      <c r="W60">
        <v>0</v>
      </c>
      <c r="X60">
        <v>0</v>
      </c>
      <c r="Y60">
        <v>152</v>
      </c>
      <c r="Z60">
        <v>163</v>
      </c>
      <c r="AA60">
        <v>202</v>
      </c>
      <c r="AB60">
        <v>31</v>
      </c>
      <c r="AC60">
        <v>8</v>
      </c>
      <c r="AD60">
        <v>9838</v>
      </c>
      <c r="AE60">
        <v>9977</v>
      </c>
      <c r="AF60">
        <v>24</v>
      </c>
      <c r="AG60">
        <v>9746</v>
      </c>
      <c r="AH60">
        <v>14</v>
      </c>
      <c r="AI60">
        <v>38</v>
      </c>
      <c r="AJ60">
        <v>16</v>
      </c>
      <c r="AK60">
        <v>80</v>
      </c>
      <c r="AL60">
        <v>1</v>
      </c>
      <c r="AM60">
        <v>8</v>
      </c>
      <c r="AN60">
        <v>87</v>
      </c>
      <c r="AO60">
        <v>95</v>
      </c>
      <c r="AP60">
        <v>9</v>
      </c>
      <c r="AQ60">
        <v>67</v>
      </c>
      <c r="AR60">
        <v>1</v>
      </c>
      <c r="AS60">
        <v>2</v>
      </c>
    </row>
    <row r="61" spans="1:45" x14ac:dyDescent="0.25">
      <c r="A61">
        <v>20100301</v>
      </c>
      <c r="B61">
        <f t="shared" si="0"/>
        <v>20140301</v>
      </c>
      <c r="C61">
        <f t="shared" si="1"/>
        <v>2014</v>
      </c>
      <c r="D61">
        <f t="shared" si="2"/>
        <v>3</v>
      </c>
      <c r="E61">
        <f t="shared" si="3"/>
        <v>1</v>
      </c>
      <c r="F61" s="14">
        <f t="shared" si="4"/>
        <v>41699</v>
      </c>
      <c r="G61">
        <v>273</v>
      </c>
      <c r="H61">
        <v>41</v>
      </c>
      <c r="I61">
        <v>41</v>
      </c>
      <c r="J61">
        <v>60</v>
      </c>
      <c r="K61">
        <v>1</v>
      </c>
      <c r="L61">
        <v>20</v>
      </c>
      <c r="M61">
        <v>20</v>
      </c>
      <c r="N61">
        <v>130</v>
      </c>
      <c r="O61">
        <v>1</v>
      </c>
      <c r="P61">
        <v>42</v>
      </c>
      <c r="Q61">
        <v>11</v>
      </c>
      <c r="R61">
        <v>24</v>
      </c>
      <c r="S61">
        <v>70</v>
      </c>
      <c r="T61">
        <v>14</v>
      </c>
      <c r="U61">
        <v>-24</v>
      </c>
      <c r="V61">
        <v>24</v>
      </c>
      <c r="W61">
        <v>57</v>
      </c>
      <c r="X61">
        <v>53</v>
      </c>
      <c r="Y61">
        <v>766</v>
      </c>
      <c r="Z61">
        <v>45</v>
      </c>
      <c r="AA61">
        <v>27</v>
      </c>
      <c r="AB61">
        <v>8</v>
      </c>
      <c r="AC61">
        <v>1</v>
      </c>
      <c r="AD61">
        <v>10090</v>
      </c>
      <c r="AE61">
        <v>10164</v>
      </c>
      <c r="AF61">
        <v>24</v>
      </c>
      <c r="AG61">
        <v>9986</v>
      </c>
      <c r="AH61">
        <v>1</v>
      </c>
      <c r="AI61">
        <v>58</v>
      </c>
      <c r="AJ61">
        <v>4</v>
      </c>
      <c r="AK61">
        <v>76</v>
      </c>
      <c r="AL61">
        <v>12</v>
      </c>
      <c r="AM61">
        <v>5</v>
      </c>
      <c r="AN61">
        <v>82</v>
      </c>
      <c r="AO61">
        <v>94</v>
      </c>
      <c r="AP61">
        <v>24</v>
      </c>
      <c r="AQ61">
        <v>61</v>
      </c>
      <c r="AR61">
        <v>14</v>
      </c>
      <c r="AS61">
        <v>9</v>
      </c>
    </row>
    <row r="62" spans="1:45" x14ac:dyDescent="0.25">
      <c r="A62">
        <v>20100302</v>
      </c>
      <c r="B62">
        <f t="shared" si="0"/>
        <v>20140302</v>
      </c>
      <c r="C62">
        <f t="shared" si="1"/>
        <v>2014</v>
      </c>
      <c r="D62">
        <f t="shared" si="2"/>
        <v>3</v>
      </c>
      <c r="E62">
        <f t="shared" si="3"/>
        <v>2</v>
      </c>
      <c r="F62" s="14">
        <f t="shared" si="4"/>
        <v>41700</v>
      </c>
      <c r="G62">
        <v>278</v>
      </c>
      <c r="H62">
        <v>20</v>
      </c>
      <c r="I62">
        <v>24</v>
      </c>
      <c r="J62">
        <v>50</v>
      </c>
      <c r="K62">
        <v>14</v>
      </c>
      <c r="L62">
        <v>10</v>
      </c>
      <c r="M62">
        <v>6</v>
      </c>
      <c r="N62">
        <v>80</v>
      </c>
      <c r="O62">
        <v>13</v>
      </c>
      <c r="P62">
        <v>29</v>
      </c>
      <c r="Q62">
        <v>-18</v>
      </c>
      <c r="R62">
        <v>3</v>
      </c>
      <c r="S62">
        <v>80</v>
      </c>
      <c r="T62">
        <v>13</v>
      </c>
      <c r="U62">
        <v>-50</v>
      </c>
      <c r="V62">
        <v>6</v>
      </c>
      <c r="W62">
        <v>50</v>
      </c>
      <c r="X62">
        <v>46</v>
      </c>
      <c r="Y62">
        <v>732</v>
      </c>
      <c r="Z62">
        <v>0</v>
      </c>
      <c r="AA62">
        <v>0</v>
      </c>
      <c r="AB62">
        <v>0</v>
      </c>
      <c r="AC62">
        <v>1</v>
      </c>
      <c r="AD62">
        <v>10218</v>
      </c>
      <c r="AE62">
        <v>10261</v>
      </c>
      <c r="AF62">
        <v>24</v>
      </c>
      <c r="AG62">
        <v>10170</v>
      </c>
      <c r="AH62">
        <v>1</v>
      </c>
      <c r="AI62">
        <v>44</v>
      </c>
      <c r="AJ62">
        <v>10</v>
      </c>
      <c r="AK62">
        <v>82</v>
      </c>
      <c r="AL62">
        <v>14</v>
      </c>
      <c r="AM62">
        <v>3</v>
      </c>
      <c r="AN62">
        <v>82</v>
      </c>
      <c r="AO62">
        <v>96</v>
      </c>
      <c r="AP62">
        <v>4</v>
      </c>
      <c r="AQ62">
        <v>48</v>
      </c>
      <c r="AR62">
        <v>13</v>
      </c>
      <c r="AS62">
        <v>9</v>
      </c>
    </row>
    <row r="63" spans="1:45" x14ac:dyDescent="0.25">
      <c r="A63">
        <v>20100303</v>
      </c>
      <c r="B63">
        <f t="shared" si="0"/>
        <v>20140303</v>
      </c>
      <c r="C63">
        <f t="shared" si="1"/>
        <v>2014</v>
      </c>
      <c r="D63">
        <f t="shared" si="2"/>
        <v>3</v>
      </c>
      <c r="E63">
        <f t="shared" si="3"/>
        <v>3</v>
      </c>
      <c r="F63" s="14">
        <f t="shared" si="4"/>
        <v>41701</v>
      </c>
      <c r="G63">
        <v>39</v>
      </c>
      <c r="H63">
        <v>20</v>
      </c>
      <c r="I63">
        <v>23</v>
      </c>
      <c r="J63">
        <v>40</v>
      </c>
      <c r="K63">
        <v>12</v>
      </c>
      <c r="L63">
        <v>0</v>
      </c>
      <c r="M63">
        <v>5</v>
      </c>
      <c r="N63">
        <v>70</v>
      </c>
      <c r="O63">
        <v>14</v>
      </c>
      <c r="P63">
        <v>20</v>
      </c>
      <c r="Q63">
        <v>-32</v>
      </c>
      <c r="R63">
        <v>5</v>
      </c>
      <c r="S63">
        <v>71</v>
      </c>
      <c r="T63">
        <v>14</v>
      </c>
      <c r="U63">
        <v>-66</v>
      </c>
      <c r="V63">
        <v>6</v>
      </c>
      <c r="W63">
        <v>84</v>
      </c>
      <c r="X63">
        <v>77</v>
      </c>
      <c r="Y63">
        <v>1084</v>
      </c>
      <c r="Z63">
        <v>0</v>
      </c>
      <c r="AA63">
        <v>0</v>
      </c>
      <c r="AB63">
        <v>0</v>
      </c>
      <c r="AC63">
        <v>1</v>
      </c>
      <c r="AD63">
        <v>10232</v>
      </c>
      <c r="AE63">
        <v>10259</v>
      </c>
      <c r="AF63">
        <v>1</v>
      </c>
      <c r="AG63">
        <v>10209</v>
      </c>
      <c r="AH63">
        <v>20</v>
      </c>
      <c r="AI63">
        <v>5</v>
      </c>
      <c r="AJ63">
        <v>4</v>
      </c>
      <c r="AK63">
        <v>82</v>
      </c>
      <c r="AL63">
        <v>14</v>
      </c>
      <c r="AM63">
        <v>4</v>
      </c>
      <c r="AN63">
        <v>80</v>
      </c>
      <c r="AO63">
        <v>98</v>
      </c>
      <c r="AP63">
        <v>4</v>
      </c>
      <c r="AQ63">
        <v>52</v>
      </c>
      <c r="AR63">
        <v>14</v>
      </c>
      <c r="AS63">
        <v>12</v>
      </c>
    </row>
    <row r="64" spans="1:45" x14ac:dyDescent="0.25">
      <c r="A64">
        <v>20100304</v>
      </c>
      <c r="B64">
        <f t="shared" si="0"/>
        <v>20140304</v>
      </c>
      <c r="C64">
        <f t="shared" si="1"/>
        <v>2014</v>
      </c>
      <c r="D64">
        <f t="shared" si="2"/>
        <v>3</v>
      </c>
      <c r="E64">
        <f t="shared" si="3"/>
        <v>4</v>
      </c>
      <c r="F64" s="14">
        <f t="shared" si="4"/>
        <v>41702</v>
      </c>
      <c r="G64">
        <v>7</v>
      </c>
      <c r="H64">
        <v>31</v>
      </c>
      <c r="I64">
        <v>34</v>
      </c>
      <c r="J64">
        <v>60</v>
      </c>
      <c r="K64">
        <v>12</v>
      </c>
      <c r="L64">
        <v>10</v>
      </c>
      <c r="M64">
        <v>6</v>
      </c>
      <c r="N64">
        <v>100</v>
      </c>
      <c r="O64">
        <v>11</v>
      </c>
      <c r="P64">
        <v>15</v>
      </c>
      <c r="Q64">
        <v>-13</v>
      </c>
      <c r="R64">
        <v>7</v>
      </c>
      <c r="S64">
        <v>58</v>
      </c>
      <c r="T64">
        <v>14</v>
      </c>
      <c r="U64">
        <v>-41</v>
      </c>
      <c r="V64">
        <v>24</v>
      </c>
      <c r="W64">
        <v>90</v>
      </c>
      <c r="X64">
        <v>82</v>
      </c>
      <c r="Y64">
        <v>1181</v>
      </c>
      <c r="Z64">
        <v>0</v>
      </c>
      <c r="AA64">
        <v>0</v>
      </c>
      <c r="AB64">
        <v>0</v>
      </c>
      <c r="AC64">
        <v>1</v>
      </c>
      <c r="AD64">
        <v>10231</v>
      </c>
      <c r="AE64">
        <v>10270</v>
      </c>
      <c r="AF64">
        <v>24</v>
      </c>
      <c r="AG64">
        <v>10204</v>
      </c>
      <c r="AH64">
        <v>3</v>
      </c>
      <c r="AI64">
        <v>1</v>
      </c>
      <c r="AJ64">
        <v>6</v>
      </c>
      <c r="AK64">
        <v>83</v>
      </c>
      <c r="AL64">
        <v>18</v>
      </c>
      <c r="AM64">
        <v>3</v>
      </c>
      <c r="AN64">
        <v>77</v>
      </c>
      <c r="AO64">
        <v>98</v>
      </c>
      <c r="AP64">
        <v>3</v>
      </c>
      <c r="AQ64">
        <v>53</v>
      </c>
      <c r="AR64">
        <v>13</v>
      </c>
      <c r="AS64">
        <v>13</v>
      </c>
    </row>
    <row r="65" spans="1:45" x14ac:dyDescent="0.25">
      <c r="A65">
        <v>20100305</v>
      </c>
      <c r="B65">
        <f t="shared" si="0"/>
        <v>20140305</v>
      </c>
      <c r="C65">
        <f t="shared" si="1"/>
        <v>2014</v>
      </c>
      <c r="D65">
        <f t="shared" si="2"/>
        <v>3</v>
      </c>
      <c r="E65">
        <f t="shared" si="3"/>
        <v>5</v>
      </c>
      <c r="F65" s="14">
        <f t="shared" si="4"/>
        <v>41703</v>
      </c>
      <c r="G65">
        <v>286</v>
      </c>
      <c r="H65">
        <v>33</v>
      </c>
      <c r="I65">
        <v>37</v>
      </c>
      <c r="J65">
        <v>60</v>
      </c>
      <c r="K65">
        <v>15</v>
      </c>
      <c r="L65">
        <v>10</v>
      </c>
      <c r="M65">
        <v>3</v>
      </c>
      <c r="N65">
        <v>120</v>
      </c>
      <c r="O65">
        <v>18</v>
      </c>
      <c r="P65">
        <v>18</v>
      </c>
      <c r="Q65">
        <v>-46</v>
      </c>
      <c r="R65">
        <v>5</v>
      </c>
      <c r="S65">
        <v>60</v>
      </c>
      <c r="T65">
        <v>12</v>
      </c>
      <c r="U65">
        <v>-76</v>
      </c>
      <c r="V65">
        <v>6</v>
      </c>
      <c r="W65">
        <v>33</v>
      </c>
      <c r="X65">
        <v>30</v>
      </c>
      <c r="Y65">
        <v>681</v>
      </c>
      <c r="Z65">
        <v>72</v>
      </c>
      <c r="AA65">
        <v>56</v>
      </c>
      <c r="AB65">
        <v>17</v>
      </c>
      <c r="AC65">
        <v>18</v>
      </c>
      <c r="AD65">
        <v>10238</v>
      </c>
      <c r="AE65">
        <v>10275</v>
      </c>
      <c r="AF65">
        <v>3</v>
      </c>
      <c r="AG65">
        <v>10170</v>
      </c>
      <c r="AH65">
        <v>24</v>
      </c>
      <c r="AI65">
        <v>41</v>
      </c>
      <c r="AJ65">
        <v>17</v>
      </c>
      <c r="AK65">
        <v>83</v>
      </c>
      <c r="AL65">
        <v>11</v>
      </c>
      <c r="AM65">
        <v>6</v>
      </c>
      <c r="AN65">
        <v>82</v>
      </c>
      <c r="AO65">
        <v>94</v>
      </c>
      <c r="AP65">
        <v>3</v>
      </c>
      <c r="AQ65">
        <v>48</v>
      </c>
      <c r="AR65">
        <v>11</v>
      </c>
      <c r="AS65">
        <v>8</v>
      </c>
    </row>
    <row r="66" spans="1:45" x14ac:dyDescent="0.25">
      <c r="A66">
        <v>20100306</v>
      </c>
      <c r="B66">
        <f t="shared" si="0"/>
        <v>20140306</v>
      </c>
      <c r="C66">
        <f t="shared" si="1"/>
        <v>2014</v>
      </c>
      <c r="D66">
        <f t="shared" si="2"/>
        <v>3</v>
      </c>
      <c r="E66">
        <f t="shared" si="3"/>
        <v>6</v>
      </c>
      <c r="F66" s="14">
        <f t="shared" si="4"/>
        <v>41704</v>
      </c>
      <c r="G66">
        <v>30</v>
      </c>
      <c r="H66">
        <v>47</v>
      </c>
      <c r="I66">
        <v>53</v>
      </c>
      <c r="J66">
        <v>70</v>
      </c>
      <c r="K66">
        <v>3</v>
      </c>
      <c r="L66">
        <v>30</v>
      </c>
      <c r="M66">
        <v>19</v>
      </c>
      <c r="N66">
        <v>160</v>
      </c>
      <c r="O66">
        <v>3</v>
      </c>
      <c r="P66">
        <v>8</v>
      </c>
      <c r="Q66">
        <v>-25</v>
      </c>
      <c r="R66">
        <v>24</v>
      </c>
      <c r="S66">
        <v>32</v>
      </c>
      <c r="T66">
        <v>2</v>
      </c>
      <c r="U66">
        <v>-37</v>
      </c>
      <c r="V66">
        <v>24</v>
      </c>
      <c r="W66">
        <v>90</v>
      </c>
      <c r="X66">
        <v>81</v>
      </c>
      <c r="Y66">
        <v>1275</v>
      </c>
      <c r="Z66">
        <v>4</v>
      </c>
      <c r="AA66">
        <v>2</v>
      </c>
      <c r="AB66">
        <v>2</v>
      </c>
      <c r="AC66">
        <v>1</v>
      </c>
      <c r="AD66">
        <v>10259</v>
      </c>
      <c r="AE66">
        <v>10340</v>
      </c>
      <c r="AF66">
        <v>24</v>
      </c>
      <c r="AG66">
        <v>10165</v>
      </c>
      <c r="AH66">
        <v>2</v>
      </c>
      <c r="AI66">
        <v>68</v>
      </c>
      <c r="AJ66">
        <v>1</v>
      </c>
      <c r="AK66">
        <v>83</v>
      </c>
      <c r="AL66">
        <v>16</v>
      </c>
      <c r="AM66">
        <v>3</v>
      </c>
      <c r="AN66">
        <v>64</v>
      </c>
      <c r="AO66">
        <v>83</v>
      </c>
      <c r="AP66">
        <v>1</v>
      </c>
      <c r="AQ66">
        <v>47</v>
      </c>
      <c r="AR66">
        <v>12</v>
      </c>
      <c r="AS66">
        <v>14</v>
      </c>
    </row>
    <row r="67" spans="1:45" x14ac:dyDescent="0.25">
      <c r="A67">
        <v>20100307</v>
      </c>
      <c r="B67">
        <f t="shared" ref="B67:B130" si="5">A67+40000</f>
        <v>20140307</v>
      </c>
      <c r="C67">
        <f t="shared" ref="C67:C130" si="6">FLOOR(B67/10000,1)</f>
        <v>2014</v>
      </c>
      <c r="D67">
        <f t="shared" ref="D67:D130" si="7">FLOOR(B67/100 - 100 * C67, 1)</f>
        <v>3</v>
      </c>
      <c r="E67">
        <f t="shared" ref="E67:E130" si="8">FLOOR(B67-10000*C67-100*D67,1)</f>
        <v>7</v>
      </c>
      <c r="F67" s="14">
        <f t="shared" ref="F67:F130" si="9">DATE(C67,D67,E67)</f>
        <v>41705</v>
      </c>
      <c r="G67">
        <v>57</v>
      </c>
      <c r="H67">
        <v>33</v>
      </c>
      <c r="I67">
        <v>34</v>
      </c>
      <c r="J67">
        <v>50</v>
      </c>
      <c r="K67">
        <v>11</v>
      </c>
      <c r="L67">
        <v>20</v>
      </c>
      <c r="M67">
        <v>21</v>
      </c>
      <c r="N67">
        <v>90</v>
      </c>
      <c r="O67">
        <v>13</v>
      </c>
      <c r="P67">
        <v>-10</v>
      </c>
      <c r="Q67">
        <v>-50</v>
      </c>
      <c r="R67">
        <v>7</v>
      </c>
      <c r="S67">
        <v>39</v>
      </c>
      <c r="T67">
        <v>15</v>
      </c>
      <c r="U67">
        <v>-76</v>
      </c>
      <c r="V67">
        <v>24</v>
      </c>
      <c r="W67">
        <v>100</v>
      </c>
      <c r="X67">
        <v>89</v>
      </c>
      <c r="Y67">
        <v>1350</v>
      </c>
      <c r="Z67">
        <v>0</v>
      </c>
      <c r="AA67">
        <v>0</v>
      </c>
      <c r="AB67">
        <v>0</v>
      </c>
      <c r="AC67">
        <v>1</v>
      </c>
      <c r="AD67">
        <v>10343</v>
      </c>
      <c r="AE67">
        <v>10359</v>
      </c>
      <c r="AF67">
        <v>9</v>
      </c>
      <c r="AG67">
        <v>10330</v>
      </c>
      <c r="AH67">
        <v>23</v>
      </c>
      <c r="AI67">
        <v>75</v>
      </c>
      <c r="AJ67">
        <v>1</v>
      </c>
      <c r="AK67">
        <v>83</v>
      </c>
      <c r="AL67">
        <v>15</v>
      </c>
      <c r="AM67">
        <v>2</v>
      </c>
      <c r="AN67">
        <v>57</v>
      </c>
      <c r="AO67">
        <v>76</v>
      </c>
      <c r="AP67">
        <v>6</v>
      </c>
      <c r="AQ67">
        <v>37</v>
      </c>
      <c r="AR67">
        <v>15</v>
      </c>
      <c r="AS67">
        <v>14</v>
      </c>
    </row>
    <row r="68" spans="1:45" x14ac:dyDescent="0.25">
      <c r="A68">
        <v>20100308</v>
      </c>
      <c r="B68">
        <f t="shared" si="5"/>
        <v>20140308</v>
      </c>
      <c r="C68">
        <f t="shared" si="6"/>
        <v>2014</v>
      </c>
      <c r="D68">
        <f t="shared" si="7"/>
        <v>3</v>
      </c>
      <c r="E68">
        <f t="shared" si="8"/>
        <v>8</v>
      </c>
      <c r="F68" s="14">
        <f t="shared" si="9"/>
        <v>41706</v>
      </c>
      <c r="G68">
        <v>36</v>
      </c>
      <c r="H68">
        <v>16</v>
      </c>
      <c r="I68">
        <v>23</v>
      </c>
      <c r="J68">
        <v>50</v>
      </c>
      <c r="K68">
        <v>15</v>
      </c>
      <c r="L68">
        <v>10</v>
      </c>
      <c r="M68">
        <v>1</v>
      </c>
      <c r="N68">
        <v>80</v>
      </c>
      <c r="O68">
        <v>15</v>
      </c>
      <c r="P68">
        <v>1</v>
      </c>
      <c r="Q68">
        <v>-51</v>
      </c>
      <c r="R68">
        <v>1</v>
      </c>
      <c r="S68">
        <v>52</v>
      </c>
      <c r="T68">
        <v>16</v>
      </c>
      <c r="U68">
        <v>-75</v>
      </c>
      <c r="V68">
        <v>6</v>
      </c>
      <c r="W68">
        <v>21</v>
      </c>
      <c r="X68">
        <v>19</v>
      </c>
      <c r="Y68">
        <v>467</v>
      </c>
      <c r="Z68">
        <v>45</v>
      </c>
      <c r="AA68">
        <v>9</v>
      </c>
      <c r="AB68">
        <v>2</v>
      </c>
      <c r="AC68">
        <v>7</v>
      </c>
      <c r="AD68">
        <v>10284</v>
      </c>
      <c r="AE68">
        <v>10325</v>
      </c>
      <c r="AF68">
        <v>1</v>
      </c>
      <c r="AG68">
        <v>10260</v>
      </c>
      <c r="AH68">
        <v>15</v>
      </c>
      <c r="AI68">
        <v>27</v>
      </c>
      <c r="AJ68">
        <v>6</v>
      </c>
      <c r="AK68">
        <v>80</v>
      </c>
      <c r="AL68">
        <v>15</v>
      </c>
      <c r="AM68">
        <v>5</v>
      </c>
      <c r="AN68">
        <v>83</v>
      </c>
      <c r="AO68">
        <v>96</v>
      </c>
      <c r="AP68">
        <v>11</v>
      </c>
      <c r="AQ68">
        <v>64</v>
      </c>
      <c r="AR68">
        <v>15</v>
      </c>
      <c r="AS68">
        <v>5</v>
      </c>
    </row>
    <row r="69" spans="1:45" x14ac:dyDescent="0.25">
      <c r="A69">
        <v>20100309</v>
      </c>
      <c r="B69">
        <f t="shared" si="5"/>
        <v>20140309</v>
      </c>
      <c r="C69">
        <f t="shared" si="6"/>
        <v>2014</v>
      </c>
      <c r="D69">
        <f t="shared" si="7"/>
        <v>3</v>
      </c>
      <c r="E69">
        <f t="shared" si="8"/>
        <v>9</v>
      </c>
      <c r="F69" s="14">
        <f t="shared" si="9"/>
        <v>41707</v>
      </c>
      <c r="G69">
        <v>44</v>
      </c>
      <c r="H69">
        <v>26</v>
      </c>
      <c r="I69">
        <v>27</v>
      </c>
      <c r="J69">
        <v>40</v>
      </c>
      <c r="K69">
        <v>15</v>
      </c>
      <c r="L69">
        <v>20</v>
      </c>
      <c r="M69">
        <v>1</v>
      </c>
      <c r="N69">
        <v>70</v>
      </c>
      <c r="O69">
        <v>15</v>
      </c>
      <c r="P69">
        <v>5</v>
      </c>
      <c r="Q69">
        <v>-38</v>
      </c>
      <c r="R69">
        <v>4</v>
      </c>
      <c r="S69">
        <v>56</v>
      </c>
      <c r="T69">
        <v>15</v>
      </c>
      <c r="U69">
        <v>-68</v>
      </c>
      <c r="V69">
        <v>6</v>
      </c>
      <c r="W69">
        <v>103</v>
      </c>
      <c r="X69">
        <v>91</v>
      </c>
      <c r="Y69">
        <v>1411</v>
      </c>
      <c r="Z69">
        <v>0</v>
      </c>
      <c r="AA69">
        <v>0</v>
      </c>
      <c r="AB69">
        <v>0</v>
      </c>
      <c r="AC69">
        <v>1</v>
      </c>
      <c r="AD69">
        <v>10290</v>
      </c>
      <c r="AE69">
        <v>10304</v>
      </c>
      <c r="AF69">
        <v>21</v>
      </c>
      <c r="AG69">
        <v>10279</v>
      </c>
      <c r="AH69">
        <v>1</v>
      </c>
      <c r="AI69">
        <v>40</v>
      </c>
      <c r="AJ69">
        <v>6</v>
      </c>
      <c r="AK69">
        <v>74</v>
      </c>
      <c r="AL69">
        <v>16</v>
      </c>
      <c r="AM69">
        <v>0</v>
      </c>
      <c r="AN69">
        <v>72</v>
      </c>
      <c r="AO69">
        <v>90</v>
      </c>
      <c r="AP69">
        <v>4</v>
      </c>
      <c r="AQ69">
        <v>52</v>
      </c>
      <c r="AR69">
        <v>14</v>
      </c>
      <c r="AS69">
        <v>15</v>
      </c>
    </row>
    <row r="70" spans="1:45" x14ac:dyDescent="0.25">
      <c r="A70">
        <v>20100310</v>
      </c>
      <c r="B70">
        <f t="shared" si="5"/>
        <v>20140310</v>
      </c>
      <c r="C70">
        <f t="shared" si="6"/>
        <v>2014</v>
      </c>
      <c r="D70">
        <f t="shared" si="7"/>
        <v>3</v>
      </c>
      <c r="E70">
        <f t="shared" si="8"/>
        <v>10</v>
      </c>
      <c r="F70" s="14">
        <f t="shared" si="9"/>
        <v>41708</v>
      </c>
      <c r="G70">
        <v>34</v>
      </c>
      <c r="H70">
        <v>46</v>
      </c>
      <c r="I70">
        <v>46</v>
      </c>
      <c r="J70">
        <v>70</v>
      </c>
      <c r="K70">
        <v>18</v>
      </c>
      <c r="L70">
        <v>20</v>
      </c>
      <c r="M70">
        <v>1</v>
      </c>
      <c r="N70">
        <v>110</v>
      </c>
      <c r="O70">
        <v>17</v>
      </c>
      <c r="P70">
        <v>7</v>
      </c>
      <c r="Q70">
        <v>-27</v>
      </c>
      <c r="R70">
        <v>5</v>
      </c>
      <c r="S70">
        <v>48</v>
      </c>
      <c r="T70">
        <v>14</v>
      </c>
      <c r="U70">
        <v>-49</v>
      </c>
      <c r="V70">
        <v>6</v>
      </c>
      <c r="W70">
        <v>100</v>
      </c>
      <c r="X70">
        <v>87</v>
      </c>
      <c r="Y70">
        <v>1351</v>
      </c>
      <c r="Z70">
        <v>0</v>
      </c>
      <c r="AA70">
        <v>0</v>
      </c>
      <c r="AB70">
        <v>0</v>
      </c>
      <c r="AC70">
        <v>1</v>
      </c>
      <c r="AD70">
        <v>10274</v>
      </c>
      <c r="AE70">
        <v>10300</v>
      </c>
      <c r="AF70">
        <v>1</v>
      </c>
      <c r="AG70">
        <v>10242</v>
      </c>
      <c r="AH70">
        <v>24</v>
      </c>
      <c r="AI70">
        <v>36</v>
      </c>
      <c r="AJ70">
        <v>7</v>
      </c>
      <c r="AK70">
        <v>64</v>
      </c>
      <c r="AL70">
        <v>1</v>
      </c>
      <c r="AM70">
        <v>3</v>
      </c>
      <c r="AN70">
        <v>76</v>
      </c>
      <c r="AO70">
        <v>86</v>
      </c>
      <c r="AP70">
        <v>6</v>
      </c>
      <c r="AQ70">
        <v>63</v>
      </c>
      <c r="AR70">
        <v>14</v>
      </c>
      <c r="AS70">
        <v>15</v>
      </c>
    </row>
    <row r="71" spans="1:45" x14ac:dyDescent="0.25">
      <c r="A71">
        <v>20100311</v>
      </c>
      <c r="B71">
        <f t="shared" si="5"/>
        <v>20140311</v>
      </c>
      <c r="C71">
        <f t="shared" si="6"/>
        <v>2014</v>
      </c>
      <c r="D71">
        <f t="shared" si="7"/>
        <v>3</v>
      </c>
      <c r="E71">
        <f t="shared" si="8"/>
        <v>11</v>
      </c>
      <c r="F71" s="14">
        <f t="shared" si="9"/>
        <v>41709</v>
      </c>
      <c r="G71">
        <v>23</v>
      </c>
      <c r="H71">
        <v>31</v>
      </c>
      <c r="I71">
        <v>36</v>
      </c>
      <c r="J71">
        <v>50</v>
      </c>
      <c r="K71">
        <v>1</v>
      </c>
      <c r="L71">
        <v>20</v>
      </c>
      <c r="M71">
        <v>19</v>
      </c>
      <c r="N71">
        <v>90</v>
      </c>
      <c r="O71">
        <v>1</v>
      </c>
      <c r="P71">
        <v>26</v>
      </c>
      <c r="Q71">
        <v>-12</v>
      </c>
      <c r="R71">
        <v>5</v>
      </c>
      <c r="S71">
        <v>58</v>
      </c>
      <c r="T71">
        <v>17</v>
      </c>
      <c r="U71">
        <v>-12</v>
      </c>
      <c r="V71">
        <v>6</v>
      </c>
      <c r="W71">
        <v>33</v>
      </c>
      <c r="X71">
        <v>29</v>
      </c>
      <c r="Y71">
        <v>724</v>
      </c>
      <c r="Z71">
        <v>0</v>
      </c>
      <c r="AA71">
        <v>-1</v>
      </c>
      <c r="AB71">
        <v>-1</v>
      </c>
      <c r="AC71">
        <v>20</v>
      </c>
      <c r="AD71">
        <v>10217</v>
      </c>
      <c r="AE71">
        <v>10241</v>
      </c>
      <c r="AF71">
        <v>1</v>
      </c>
      <c r="AG71">
        <v>10195</v>
      </c>
      <c r="AH71">
        <v>24</v>
      </c>
      <c r="AI71">
        <v>58</v>
      </c>
      <c r="AJ71">
        <v>2</v>
      </c>
      <c r="AK71">
        <v>77</v>
      </c>
      <c r="AL71">
        <v>16</v>
      </c>
      <c r="AM71">
        <v>8</v>
      </c>
      <c r="AN71">
        <v>78</v>
      </c>
      <c r="AO71">
        <v>88</v>
      </c>
      <c r="AP71">
        <v>6</v>
      </c>
      <c r="AQ71">
        <v>62</v>
      </c>
      <c r="AR71">
        <v>16</v>
      </c>
      <c r="AS71">
        <v>8</v>
      </c>
    </row>
    <row r="72" spans="1:45" x14ac:dyDescent="0.25">
      <c r="A72">
        <v>20100312</v>
      </c>
      <c r="B72">
        <f t="shared" si="5"/>
        <v>20140312</v>
      </c>
      <c r="C72">
        <f t="shared" si="6"/>
        <v>2014</v>
      </c>
      <c r="D72">
        <f t="shared" si="7"/>
        <v>3</v>
      </c>
      <c r="E72">
        <f t="shared" si="8"/>
        <v>12</v>
      </c>
      <c r="F72" s="14">
        <f t="shared" si="9"/>
        <v>41710</v>
      </c>
      <c r="G72">
        <v>269</v>
      </c>
      <c r="H72">
        <v>24</v>
      </c>
      <c r="I72">
        <v>26</v>
      </c>
      <c r="J72">
        <v>40</v>
      </c>
      <c r="K72">
        <v>12</v>
      </c>
      <c r="L72">
        <v>20</v>
      </c>
      <c r="M72">
        <v>1</v>
      </c>
      <c r="N72">
        <v>80</v>
      </c>
      <c r="O72">
        <v>13</v>
      </c>
      <c r="P72">
        <v>46</v>
      </c>
      <c r="Q72">
        <v>31</v>
      </c>
      <c r="R72">
        <v>24</v>
      </c>
      <c r="S72">
        <v>68</v>
      </c>
      <c r="T72">
        <v>15</v>
      </c>
      <c r="U72">
        <v>25</v>
      </c>
      <c r="V72">
        <v>24</v>
      </c>
      <c r="W72">
        <v>2</v>
      </c>
      <c r="X72">
        <v>2</v>
      </c>
      <c r="Y72">
        <v>470</v>
      </c>
      <c r="Z72">
        <v>0</v>
      </c>
      <c r="AA72">
        <v>-1</v>
      </c>
      <c r="AB72">
        <v>-1</v>
      </c>
      <c r="AC72">
        <v>23</v>
      </c>
      <c r="AD72">
        <v>10201</v>
      </c>
      <c r="AE72">
        <v>10230</v>
      </c>
      <c r="AF72">
        <v>24</v>
      </c>
      <c r="AG72">
        <v>10185</v>
      </c>
      <c r="AH72">
        <v>5</v>
      </c>
      <c r="AI72">
        <v>33</v>
      </c>
      <c r="AJ72">
        <v>23</v>
      </c>
      <c r="AK72">
        <v>74</v>
      </c>
      <c r="AL72">
        <v>9</v>
      </c>
      <c r="AM72">
        <v>8</v>
      </c>
      <c r="AN72">
        <v>74</v>
      </c>
      <c r="AO72">
        <v>92</v>
      </c>
      <c r="AP72">
        <v>24</v>
      </c>
      <c r="AQ72">
        <v>57</v>
      </c>
      <c r="AR72">
        <v>15</v>
      </c>
      <c r="AS72">
        <v>6</v>
      </c>
    </row>
    <row r="73" spans="1:45" x14ac:dyDescent="0.25">
      <c r="A73">
        <v>20100313</v>
      </c>
      <c r="B73">
        <f t="shared" si="5"/>
        <v>20140313</v>
      </c>
      <c r="C73">
        <f t="shared" si="6"/>
        <v>2014</v>
      </c>
      <c r="D73">
        <f t="shared" si="7"/>
        <v>3</v>
      </c>
      <c r="E73">
        <f t="shared" si="8"/>
        <v>13</v>
      </c>
      <c r="F73" s="14">
        <f t="shared" si="9"/>
        <v>41711</v>
      </c>
      <c r="G73">
        <v>294</v>
      </c>
      <c r="H73">
        <v>34</v>
      </c>
      <c r="I73">
        <v>36</v>
      </c>
      <c r="J73">
        <v>50</v>
      </c>
      <c r="K73">
        <v>11</v>
      </c>
      <c r="L73">
        <v>20</v>
      </c>
      <c r="M73">
        <v>1</v>
      </c>
      <c r="N73">
        <v>110</v>
      </c>
      <c r="O73">
        <v>17</v>
      </c>
      <c r="P73">
        <v>52</v>
      </c>
      <c r="Q73">
        <v>28</v>
      </c>
      <c r="R73">
        <v>6</v>
      </c>
      <c r="S73">
        <v>73</v>
      </c>
      <c r="T73">
        <v>11</v>
      </c>
      <c r="U73">
        <v>18</v>
      </c>
      <c r="V73">
        <v>12</v>
      </c>
      <c r="W73">
        <v>16</v>
      </c>
      <c r="X73">
        <v>14</v>
      </c>
      <c r="Y73">
        <v>514</v>
      </c>
      <c r="Z73">
        <v>6</v>
      </c>
      <c r="AA73">
        <v>1</v>
      </c>
      <c r="AB73">
        <v>1</v>
      </c>
      <c r="AC73">
        <v>12</v>
      </c>
      <c r="AD73">
        <v>10254</v>
      </c>
      <c r="AE73">
        <v>10264</v>
      </c>
      <c r="AF73">
        <v>12</v>
      </c>
      <c r="AG73">
        <v>10233</v>
      </c>
      <c r="AH73">
        <v>1</v>
      </c>
      <c r="AI73">
        <v>50</v>
      </c>
      <c r="AJ73">
        <v>1</v>
      </c>
      <c r="AK73">
        <v>80</v>
      </c>
      <c r="AL73">
        <v>11</v>
      </c>
      <c r="AM73">
        <v>8</v>
      </c>
      <c r="AN73">
        <v>81</v>
      </c>
      <c r="AO73">
        <v>92</v>
      </c>
      <c r="AP73">
        <v>1</v>
      </c>
      <c r="AQ73">
        <v>67</v>
      </c>
      <c r="AR73">
        <v>11</v>
      </c>
      <c r="AS73">
        <v>7</v>
      </c>
    </row>
    <row r="74" spans="1:45" x14ac:dyDescent="0.25">
      <c r="A74">
        <v>20100314</v>
      </c>
      <c r="B74">
        <f t="shared" si="5"/>
        <v>20140314</v>
      </c>
      <c r="C74">
        <f t="shared" si="6"/>
        <v>2014</v>
      </c>
      <c r="D74">
        <f t="shared" si="7"/>
        <v>3</v>
      </c>
      <c r="E74">
        <f t="shared" si="8"/>
        <v>14</v>
      </c>
      <c r="F74" s="14">
        <f t="shared" si="9"/>
        <v>41712</v>
      </c>
      <c r="G74">
        <v>292</v>
      </c>
      <c r="H74">
        <v>38</v>
      </c>
      <c r="I74">
        <v>40</v>
      </c>
      <c r="J74">
        <v>60</v>
      </c>
      <c r="K74">
        <v>13</v>
      </c>
      <c r="L74">
        <v>20</v>
      </c>
      <c r="M74">
        <v>23</v>
      </c>
      <c r="N74">
        <v>110</v>
      </c>
      <c r="O74">
        <v>13</v>
      </c>
      <c r="P74">
        <v>62</v>
      </c>
      <c r="Q74">
        <v>48</v>
      </c>
      <c r="R74">
        <v>24</v>
      </c>
      <c r="S74">
        <v>85</v>
      </c>
      <c r="T74">
        <v>12</v>
      </c>
      <c r="U74">
        <v>44</v>
      </c>
      <c r="V74">
        <v>24</v>
      </c>
      <c r="W74">
        <v>7</v>
      </c>
      <c r="X74">
        <v>6</v>
      </c>
      <c r="Y74">
        <v>597</v>
      </c>
      <c r="Z74">
        <v>0</v>
      </c>
      <c r="AA74">
        <v>-1</v>
      </c>
      <c r="AB74">
        <v>-1</v>
      </c>
      <c r="AC74">
        <v>2</v>
      </c>
      <c r="AD74">
        <v>10232</v>
      </c>
      <c r="AE74">
        <v>10247</v>
      </c>
      <c r="AF74">
        <v>24</v>
      </c>
      <c r="AG74">
        <v>10225</v>
      </c>
      <c r="AH74">
        <v>5</v>
      </c>
      <c r="AI74">
        <v>60</v>
      </c>
      <c r="AJ74">
        <v>5</v>
      </c>
      <c r="AK74">
        <v>68</v>
      </c>
      <c r="AL74">
        <v>10</v>
      </c>
      <c r="AM74">
        <v>8</v>
      </c>
      <c r="AN74">
        <v>80</v>
      </c>
      <c r="AO74">
        <v>89</v>
      </c>
      <c r="AP74">
        <v>24</v>
      </c>
      <c r="AQ74">
        <v>72</v>
      </c>
      <c r="AR74">
        <v>12</v>
      </c>
      <c r="AS74">
        <v>8</v>
      </c>
    </row>
    <row r="75" spans="1:45" x14ac:dyDescent="0.25">
      <c r="A75">
        <v>20100315</v>
      </c>
      <c r="B75">
        <f t="shared" si="5"/>
        <v>20140315</v>
      </c>
      <c r="C75">
        <f t="shared" si="6"/>
        <v>2014</v>
      </c>
      <c r="D75">
        <f t="shared" si="7"/>
        <v>3</v>
      </c>
      <c r="E75">
        <f t="shared" si="8"/>
        <v>15</v>
      </c>
      <c r="F75" s="14">
        <f t="shared" si="9"/>
        <v>41713</v>
      </c>
      <c r="G75">
        <v>283</v>
      </c>
      <c r="H75">
        <v>41</v>
      </c>
      <c r="I75">
        <v>42</v>
      </c>
      <c r="J75">
        <v>60</v>
      </c>
      <c r="K75">
        <v>13</v>
      </c>
      <c r="L75">
        <v>20</v>
      </c>
      <c r="M75">
        <v>5</v>
      </c>
      <c r="N75">
        <v>120</v>
      </c>
      <c r="O75">
        <v>17</v>
      </c>
      <c r="P75">
        <v>63</v>
      </c>
      <c r="Q75">
        <v>48</v>
      </c>
      <c r="R75">
        <v>1</v>
      </c>
      <c r="S75">
        <v>92</v>
      </c>
      <c r="T75">
        <v>12</v>
      </c>
      <c r="U75">
        <v>45</v>
      </c>
      <c r="V75">
        <v>6</v>
      </c>
      <c r="W75">
        <v>7</v>
      </c>
      <c r="X75">
        <v>6</v>
      </c>
      <c r="Y75">
        <v>547</v>
      </c>
      <c r="Z75">
        <v>91</v>
      </c>
      <c r="AA75">
        <v>101</v>
      </c>
      <c r="AB75">
        <v>19</v>
      </c>
      <c r="AC75">
        <v>18</v>
      </c>
      <c r="AD75">
        <v>10225</v>
      </c>
      <c r="AE75">
        <v>10247</v>
      </c>
      <c r="AF75">
        <v>1</v>
      </c>
      <c r="AG75">
        <v>10208</v>
      </c>
      <c r="AH75">
        <v>17</v>
      </c>
      <c r="AI75">
        <v>56</v>
      </c>
      <c r="AJ75">
        <v>23</v>
      </c>
      <c r="AK75">
        <v>75</v>
      </c>
      <c r="AL75">
        <v>12</v>
      </c>
      <c r="AM75">
        <v>8</v>
      </c>
      <c r="AN75">
        <v>86</v>
      </c>
      <c r="AO75">
        <v>93</v>
      </c>
      <c r="AP75">
        <v>22</v>
      </c>
      <c r="AQ75">
        <v>73</v>
      </c>
      <c r="AR75">
        <v>11</v>
      </c>
      <c r="AS75">
        <v>7</v>
      </c>
    </row>
    <row r="76" spans="1:45" x14ac:dyDescent="0.25">
      <c r="A76">
        <v>20100316</v>
      </c>
      <c r="B76">
        <f t="shared" si="5"/>
        <v>20140316</v>
      </c>
      <c r="C76">
        <f t="shared" si="6"/>
        <v>2014</v>
      </c>
      <c r="D76">
        <f t="shared" si="7"/>
        <v>3</v>
      </c>
      <c r="E76">
        <f t="shared" si="8"/>
        <v>16</v>
      </c>
      <c r="F76" s="14">
        <f t="shared" si="9"/>
        <v>41714</v>
      </c>
      <c r="G76">
        <v>274</v>
      </c>
      <c r="H76">
        <v>16</v>
      </c>
      <c r="I76">
        <v>28</v>
      </c>
      <c r="J76">
        <v>40</v>
      </c>
      <c r="K76">
        <v>1</v>
      </c>
      <c r="L76">
        <v>10</v>
      </c>
      <c r="M76">
        <v>9</v>
      </c>
      <c r="N76">
        <v>70</v>
      </c>
      <c r="O76">
        <v>1</v>
      </c>
      <c r="P76">
        <v>63</v>
      </c>
      <c r="Q76">
        <v>37</v>
      </c>
      <c r="R76">
        <v>7</v>
      </c>
      <c r="S76">
        <v>109</v>
      </c>
      <c r="T76">
        <v>15</v>
      </c>
      <c r="U76">
        <v>16</v>
      </c>
      <c r="V76">
        <v>24</v>
      </c>
      <c r="W76">
        <v>31</v>
      </c>
      <c r="X76">
        <v>26</v>
      </c>
      <c r="Y76">
        <v>806</v>
      </c>
      <c r="Z76">
        <v>5</v>
      </c>
      <c r="AA76">
        <v>2</v>
      </c>
      <c r="AB76">
        <v>2</v>
      </c>
      <c r="AC76">
        <v>1</v>
      </c>
      <c r="AD76">
        <v>10253</v>
      </c>
      <c r="AE76">
        <v>10266</v>
      </c>
      <c r="AF76">
        <v>12</v>
      </c>
      <c r="AG76">
        <v>10214</v>
      </c>
      <c r="AH76">
        <v>1</v>
      </c>
      <c r="AI76">
        <v>30</v>
      </c>
      <c r="AJ76">
        <v>2</v>
      </c>
      <c r="AK76">
        <v>82</v>
      </c>
      <c r="AL76">
        <v>13</v>
      </c>
      <c r="AM76">
        <v>7</v>
      </c>
      <c r="AN76">
        <v>79</v>
      </c>
      <c r="AO76">
        <v>95</v>
      </c>
      <c r="AP76">
        <v>1</v>
      </c>
      <c r="AQ76">
        <v>56</v>
      </c>
      <c r="AR76">
        <v>15</v>
      </c>
      <c r="AS76">
        <v>11</v>
      </c>
    </row>
    <row r="77" spans="1:45" x14ac:dyDescent="0.25">
      <c r="A77">
        <v>20100317</v>
      </c>
      <c r="B77">
        <f t="shared" si="5"/>
        <v>20140317</v>
      </c>
      <c r="C77">
        <f t="shared" si="6"/>
        <v>2014</v>
      </c>
      <c r="D77">
        <f t="shared" si="7"/>
        <v>3</v>
      </c>
      <c r="E77">
        <f t="shared" si="8"/>
        <v>17</v>
      </c>
      <c r="F77" s="14">
        <f t="shared" si="9"/>
        <v>41715</v>
      </c>
      <c r="G77">
        <v>224</v>
      </c>
      <c r="H77">
        <v>34</v>
      </c>
      <c r="I77">
        <v>36</v>
      </c>
      <c r="J77">
        <v>60</v>
      </c>
      <c r="K77">
        <v>13</v>
      </c>
      <c r="L77">
        <v>20</v>
      </c>
      <c r="M77">
        <v>1</v>
      </c>
      <c r="N77">
        <v>100</v>
      </c>
      <c r="O77">
        <v>13</v>
      </c>
      <c r="P77">
        <v>84</v>
      </c>
      <c r="Q77">
        <v>27</v>
      </c>
      <c r="R77">
        <v>5</v>
      </c>
      <c r="S77">
        <v>136</v>
      </c>
      <c r="T77">
        <v>13</v>
      </c>
      <c r="U77">
        <v>10</v>
      </c>
      <c r="V77">
        <v>6</v>
      </c>
      <c r="W77">
        <v>83</v>
      </c>
      <c r="X77">
        <v>70</v>
      </c>
      <c r="Y77">
        <v>1186</v>
      </c>
      <c r="Z77">
        <v>0</v>
      </c>
      <c r="AA77">
        <v>0</v>
      </c>
      <c r="AB77">
        <v>0</v>
      </c>
      <c r="AC77">
        <v>1</v>
      </c>
      <c r="AD77">
        <v>10233</v>
      </c>
      <c r="AE77">
        <v>10257</v>
      </c>
      <c r="AF77">
        <v>1</v>
      </c>
      <c r="AG77">
        <v>10221</v>
      </c>
      <c r="AH77">
        <v>17</v>
      </c>
      <c r="AI77">
        <v>50</v>
      </c>
      <c r="AJ77">
        <v>1</v>
      </c>
      <c r="AK77">
        <v>70</v>
      </c>
      <c r="AL77">
        <v>11</v>
      </c>
      <c r="AM77">
        <v>6</v>
      </c>
      <c r="AN77">
        <v>68</v>
      </c>
      <c r="AO77">
        <v>91</v>
      </c>
      <c r="AP77">
        <v>5</v>
      </c>
      <c r="AQ77">
        <v>50</v>
      </c>
      <c r="AR77">
        <v>13</v>
      </c>
      <c r="AS77">
        <v>17</v>
      </c>
    </row>
    <row r="78" spans="1:45" x14ac:dyDescent="0.25">
      <c r="A78">
        <v>20100318</v>
      </c>
      <c r="B78">
        <f t="shared" si="5"/>
        <v>20140318</v>
      </c>
      <c r="C78">
        <f t="shared" si="6"/>
        <v>2014</v>
      </c>
      <c r="D78">
        <f t="shared" si="7"/>
        <v>3</v>
      </c>
      <c r="E78">
        <f t="shared" si="8"/>
        <v>18</v>
      </c>
      <c r="F78" s="14">
        <f t="shared" si="9"/>
        <v>41716</v>
      </c>
      <c r="G78">
        <v>184</v>
      </c>
      <c r="H78">
        <v>34</v>
      </c>
      <c r="I78">
        <v>35</v>
      </c>
      <c r="J78">
        <v>60</v>
      </c>
      <c r="K78">
        <v>13</v>
      </c>
      <c r="L78">
        <v>20</v>
      </c>
      <c r="M78">
        <v>3</v>
      </c>
      <c r="N78">
        <v>100</v>
      </c>
      <c r="O78">
        <v>13</v>
      </c>
      <c r="P78">
        <v>108</v>
      </c>
      <c r="Q78">
        <v>13</v>
      </c>
      <c r="R78">
        <v>5</v>
      </c>
      <c r="S78">
        <v>173</v>
      </c>
      <c r="T78">
        <v>14</v>
      </c>
      <c r="U78">
        <v>-17</v>
      </c>
      <c r="V78">
        <v>6</v>
      </c>
      <c r="W78">
        <v>66</v>
      </c>
      <c r="X78">
        <v>55</v>
      </c>
      <c r="Y78">
        <v>1153</v>
      </c>
      <c r="Z78">
        <v>0</v>
      </c>
      <c r="AA78">
        <v>0</v>
      </c>
      <c r="AB78">
        <v>0</v>
      </c>
      <c r="AC78">
        <v>1</v>
      </c>
      <c r="AD78">
        <v>10188</v>
      </c>
      <c r="AE78">
        <v>10225</v>
      </c>
      <c r="AF78">
        <v>1</v>
      </c>
      <c r="AG78">
        <v>10140</v>
      </c>
      <c r="AH78">
        <v>24</v>
      </c>
      <c r="AI78">
        <v>50</v>
      </c>
      <c r="AJ78">
        <v>4</v>
      </c>
      <c r="AK78">
        <v>73</v>
      </c>
      <c r="AL78">
        <v>15</v>
      </c>
      <c r="AM78">
        <v>6</v>
      </c>
      <c r="AN78">
        <v>60</v>
      </c>
      <c r="AO78">
        <v>93</v>
      </c>
      <c r="AP78">
        <v>4</v>
      </c>
      <c r="AQ78">
        <v>40</v>
      </c>
      <c r="AR78">
        <v>15</v>
      </c>
      <c r="AS78">
        <v>17</v>
      </c>
    </row>
    <row r="79" spans="1:45" x14ac:dyDescent="0.25">
      <c r="A79">
        <v>20100319</v>
      </c>
      <c r="B79">
        <f t="shared" si="5"/>
        <v>20140319</v>
      </c>
      <c r="C79">
        <f t="shared" si="6"/>
        <v>2014</v>
      </c>
      <c r="D79">
        <f t="shared" si="7"/>
        <v>3</v>
      </c>
      <c r="E79">
        <f t="shared" si="8"/>
        <v>19</v>
      </c>
      <c r="F79" s="14">
        <f t="shared" si="9"/>
        <v>41717</v>
      </c>
      <c r="G79">
        <v>217</v>
      </c>
      <c r="H79">
        <v>38</v>
      </c>
      <c r="I79">
        <v>39</v>
      </c>
      <c r="J79">
        <v>60</v>
      </c>
      <c r="K79">
        <v>7</v>
      </c>
      <c r="L79">
        <v>20</v>
      </c>
      <c r="M79">
        <v>18</v>
      </c>
      <c r="N79">
        <v>100</v>
      </c>
      <c r="O79">
        <v>6</v>
      </c>
      <c r="P79">
        <v>125</v>
      </c>
      <c r="Q79">
        <v>100</v>
      </c>
      <c r="R79">
        <v>3</v>
      </c>
      <c r="S79">
        <v>147</v>
      </c>
      <c r="T79">
        <v>14</v>
      </c>
      <c r="U79">
        <v>90</v>
      </c>
      <c r="V79">
        <v>6</v>
      </c>
      <c r="W79">
        <v>0</v>
      </c>
      <c r="X79">
        <v>0</v>
      </c>
      <c r="Y79">
        <v>315</v>
      </c>
      <c r="Z79">
        <v>35</v>
      </c>
      <c r="AA79">
        <v>26</v>
      </c>
      <c r="AB79">
        <v>13</v>
      </c>
      <c r="AC79">
        <v>23</v>
      </c>
      <c r="AD79">
        <v>10137</v>
      </c>
      <c r="AE79">
        <v>10158</v>
      </c>
      <c r="AF79">
        <v>10</v>
      </c>
      <c r="AG79">
        <v>10094</v>
      </c>
      <c r="AH79">
        <v>24</v>
      </c>
      <c r="AI79">
        <v>22</v>
      </c>
      <c r="AJ79">
        <v>9</v>
      </c>
      <c r="AK79">
        <v>69</v>
      </c>
      <c r="AL79">
        <v>3</v>
      </c>
      <c r="AM79">
        <v>8</v>
      </c>
      <c r="AN79">
        <v>79</v>
      </c>
      <c r="AO79">
        <v>95</v>
      </c>
      <c r="AP79">
        <v>9</v>
      </c>
      <c r="AQ79">
        <v>55</v>
      </c>
      <c r="AR79">
        <v>1</v>
      </c>
      <c r="AS79">
        <v>5</v>
      </c>
    </row>
    <row r="80" spans="1:45" x14ac:dyDescent="0.25">
      <c r="A80">
        <v>20100320</v>
      </c>
      <c r="B80">
        <f t="shared" si="5"/>
        <v>20140320</v>
      </c>
      <c r="C80">
        <f t="shared" si="6"/>
        <v>2014</v>
      </c>
      <c r="D80">
        <f t="shared" si="7"/>
        <v>3</v>
      </c>
      <c r="E80">
        <f t="shared" si="8"/>
        <v>20</v>
      </c>
      <c r="F80" s="14">
        <f t="shared" si="9"/>
        <v>41718</v>
      </c>
      <c r="G80">
        <v>218</v>
      </c>
      <c r="H80">
        <v>48</v>
      </c>
      <c r="I80">
        <v>50</v>
      </c>
      <c r="J80">
        <v>60</v>
      </c>
      <c r="K80">
        <v>4</v>
      </c>
      <c r="L80">
        <v>30</v>
      </c>
      <c r="M80">
        <v>1</v>
      </c>
      <c r="N80">
        <v>110</v>
      </c>
      <c r="O80">
        <v>10</v>
      </c>
      <c r="P80">
        <v>136</v>
      </c>
      <c r="Q80">
        <v>117</v>
      </c>
      <c r="R80">
        <v>1</v>
      </c>
      <c r="S80">
        <v>167</v>
      </c>
      <c r="T80">
        <v>16</v>
      </c>
      <c r="U80">
        <v>115</v>
      </c>
      <c r="V80">
        <v>6</v>
      </c>
      <c r="W80">
        <v>4</v>
      </c>
      <c r="X80">
        <v>3</v>
      </c>
      <c r="Y80">
        <v>369</v>
      </c>
      <c r="Z80">
        <v>83</v>
      </c>
      <c r="AA80">
        <v>205</v>
      </c>
      <c r="AB80">
        <v>91</v>
      </c>
      <c r="AC80">
        <v>22</v>
      </c>
      <c r="AD80">
        <v>10066</v>
      </c>
      <c r="AE80">
        <v>10081</v>
      </c>
      <c r="AF80">
        <v>1</v>
      </c>
      <c r="AG80">
        <v>10051</v>
      </c>
      <c r="AH80">
        <v>24</v>
      </c>
      <c r="AI80">
        <v>17</v>
      </c>
      <c r="AJ80">
        <v>21</v>
      </c>
      <c r="AK80">
        <v>75</v>
      </c>
      <c r="AL80">
        <v>14</v>
      </c>
      <c r="AM80">
        <v>8</v>
      </c>
      <c r="AN80">
        <v>88</v>
      </c>
      <c r="AO80">
        <v>96</v>
      </c>
      <c r="AP80">
        <v>3</v>
      </c>
      <c r="AQ80">
        <v>72</v>
      </c>
      <c r="AR80">
        <v>15</v>
      </c>
      <c r="AS80">
        <v>6</v>
      </c>
    </row>
    <row r="81" spans="1:45" x14ac:dyDescent="0.25">
      <c r="A81">
        <v>20100321</v>
      </c>
      <c r="B81">
        <f t="shared" si="5"/>
        <v>20140321</v>
      </c>
      <c r="C81">
        <f t="shared" si="6"/>
        <v>2014</v>
      </c>
      <c r="D81">
        <f t="shared" si="7"/>
        <v>3</v>
      </c>
      <c r="E81">
        <f t="shared" si="8"/>
        <v>21</v>
      </c>
      <c r="F81" s="14">
        <f t="shared" si="9"/>
        <v>41719</v>
      </c>
      <c r="G81">
        <v>317</v>
      </c>
      <c r="H81">
        <v>17</v>
      </c>
      <c r="I81">
        <v>32</v>
      </c>
      <c r="J81">
        <v>50</v>
      </c>
      <c r="K81">
        <v>5</v>
      </c>
      <c r="L81">
        <v>10</v>
      </c>
      <c r="M81">
        <v>21</v>
      </c>
      <c r="N81">
        <v>90</v>
      </c>
      <c r="O81">
        <v>11</v>
      </c>
      <c r="P81">
        <v>86</v>
      </c>
      <c r="Q81">
        <v>20</v>
      </c>
      <c r="R81">
        <v>24</v>
      </c>
      <c r="S81">
        <v>123</v>
      </c>
      <c r="T81">
        <v>1</v>
      </c>
      <c r="U81">
        <v>-14</v>
      </c>
      <c r="V81">
        <v>24</v>
      </c>
      <c r="W81">
        <v>59</v>
      </c>
      <c r="X81">
        <v>48</v>
      </c>
      <c r="Y81">
        <v>1132</v>
      </c>
      <c r="Z81">
        <v>8</v>
      </c>
      <c r="AA81">
        <v>3</v>
      </c>
      <c r="AB81">
        <v>2</v>
      </c>
      <c r="AC81">
        <v>7</v>
      </c>
      <c r="AD81">
        <v>10147</v>
      </c>
      <c r="AE81">
        <v>10226</v>
      </c>
      <c r="AF81">
        <v>24</v>
      </c>
      <c r="AG81">
        <v>10050</v>
      </c>
      <c r="AH81">
        <v>1</v>
      </c>
      <c r="AI81">
        <v>18</v>
      </c>
      <c r="AJ81">
        <v>24</v>
      </c>
      <c r="AK81">
        <v>82</v>
      </c>
      <c r="AL81">
        <v>14</v>
      </c>
      <c r="AM81">
        <v>6</v>
      </c>
      <c r="AN81">
        <v>81</v>
      </c>
      <c r="AO81">
        <v>96</v>
      </c>
      <c r="AP81">
        <v>23</v>
      </c>
      <c r="AQ81">
        <v>57</v>
      </c>
      <c r="AR81">
        <v>14</v>
      </c>
      <c r="AS81">
        <v>16</v>
      </c>
    </row>
    <row r="82" spans="1:45" x14ac:dyDescent="0.25">
      <c r="A82">
        <v>20100322</v>
      </c>
      <c r="B82">
        <f t="shared" si="5"/>
        <v>20140322</v>
      </c>
      <c r="C82">
        <f t="shared" si="6"/>
        <v>2014</v>
      </c>
      <c r="D82">
        <f t="shared" si="7"/>
        <v>3</v>
      </c>
      <c r="E82">
        <f t="shared" si="8"/>
        <v>22</v>
      </c>
      <c r="F82" s="14">
        <f t="shared" si="9"/>
        <v>41720</v>
      </c>
      <c r="G82">
        <v>205</v>
      </c>
      <c r="H82">
        <v>28</v>
      </c>
      <c r="I82">
        <v>31</v>
      </c>
      <c r="J82">
        <v>50</v>
      </c>
      <c r="K82">
        <v>10</v>
      </c>
      <c r="L82">
        <v>10</v>
      </c>
      <c r="M82">
        <v>1</v>
      </c>
      <c r="N82">
        <v>90</v>
      </c>
      <c r="O82">
        <v>14</v>
      </c>
      <c r="P82">
        <v>78</v>
      </c>
      <c r="Q82">
        <v>7</v>
      </c>
      <c r="R82">
        <v>5</v>
      </c>
      <c r="S82">
        <v>125</v>
      </c>
      <c r="T82">
        <v>17</v>
      </c>
      <c r="U82">
        <v>-21</v>
      </c>
      <c r="V82">
        <v>6</v>
      </c>
      <c r="W82">
        <v>54</v>
      </c>
      <c r="X82">
        <v>44</v>
      </c>
      <c r="Y82">
        <v>1020</v>
      </c>
      <c r="Z82">
        <v>0</v>
      </c>
      <c r="AA82">
        <v>-1</v>
      </c>
      <c r="AB82">
        <v>-1</v>
      </c>
      <c r="AC82">
        <v>24</v>
      </c>
      <c r="AD82">
        <v>10204</v>
      </c>
      <c r="AE82">
        <v>10225</v>
      </c>
      <c r="AF82">
        <v>1</v>
      </c>
      <c r="AG82">
        <v>10182</v>
      </c>
      <c r="AH82">
        <v>24</v>
      </c>
      <c r="AI82">
        <v>4</v>
      </c>
      <c r="AJ82">
        <v>2</v>
      </c>
      <c r="AK82">
        <v>75</v>
      </c>
      <c r="AL82">
        <v>14</v>
      </c>
      <c r="AM82">
        <v>5</v>
      </c>
      <c r="AN82">
        <v>77</v>
      </c>
      <c r="AO82">
        <v>99</v>
      </c>
      <c r="AP82">
        <v>2</v>
      </c>
      <c r="AQ82">
        <v>58</v>
      </c>
      <c r="AR82">
        <v>15</v>
      </c>
      <c r="AS82">
        <v>14</v>
      </c>
    </row>
    <row r="83" spans="1:45" x14ac:dyDescent="0.25">
      <c r="A83">
        <v>20100323</v>
      </c>
      <c r="B83">
        <f t="shared" si="5"/>
        <v>20140323</v>
      </c>
      <c r="C83">
        <f t="shared" si="6"/>
        <v>2014</v>
      </c>
      <c r="D83">
        <f t="shared" si="7"/>
        <v>3</v>
      </c>
      <c r="E83">
        <f t="shared" si="8"/>
        <v>23</v>
      </c>
      <c r="F83" s="14">
        <f t="shared" si="9"/>
        <v>41721</v>
      </c>
      <c r="G83">
        <v>167</v>
      </c>
      <c r="H83">
        <v>15</v>
      </c>
      <c r="I83">
        <v>25</v>
      </c>
      <c r="J83">
        <v>40</v>
      </c>
      <c r="K83">
        <v>24</v>
      </c>
      <c r="L83">
        <v>10</v>
      </c>
      <c r="M83">
        <v>6</v>
      </c>
      <c r="N83">
        <v>70</v>
      </c>
      <c r="O83">
        <v>3</v>
      </c>
      <c r="P83">
        <v>98</v>
      </c>
      <c r="Q83">
        <v>42</v>
      </c>
      <c r="R83">
        <v>7</v>
      </c>
      <c r="S83">
        <v>137</v>
      </c>
      <c r="T83">
        <v>15</v>
      </c>
      <c r="U83">
        <v>16</v>
      </c>
      <c r="V83">
        <v>12</v>
      </c>
      <c r="W83">
        <v>97</v>
      </c>
      <c r="X83">
        <v>79</v>
      </c>
      <c r="Y83">
        <v>1529</v>
      </c>
      <c r="Z83">
        <v>0</v>
      </c>
      <c r="AA83">
        <v>-1</v>
      </c>
      <c r="AB83">
        <v>-1</v>
      </c>
      <c r="AC83">
        <v>1</v>
      </c>
      <c r="AD83">
        <v>10184</v>
      </c>
      <c r="AE83">
        <v>10210</v>
      </c>
      <c r="AF83">
        <v>9</v>
      </c>
      <c r="AG83">
        <v>10144</v>
      </c>
      <c r="AH83">
        <v>24</v>
      </c>
      <c r="AI83">
        <v>14</v>
      </c>
      <c r="AJ83">
        <v>6</v>
      </c>
      <c r="AK83">
        <v>75</v>
      </c>
      <c r="AL83">
        <v>14</v>
      </c>
      <c r="AM83">
        <v>5</v>
      </c>
      <c r="AN83">
        <v>74</v>
      </c>
      <c r="AO83">
        <v>96</v>
      </c>
      <c r="AP83">
        <v>7</v>
      </c>
      <c r="AQ83">
        <v>52</v>
      </c>
      <c r="AR83">
        <v>14</v>
      </c>
      <c r="AS83">
        <v>22</v>
      </c>
    </row>
    <row r="84" spans="1:45" x14ac:dyDescent="0.25">
      <c r="A84">
        <v>20100324</v>
      </c>
      <c r="B84">
        <f t="shared" si="5"/>
        <v>20140324</v>
      </c>
      <c r="C84">
        <f t="shared" si="6"/>
        <v>2014</v>
      </c>
      <c r="D84">
        <f t="shared" si="7"/>
        <v>3</v>
      </c>
      <c r="E84">
        <f t="shared" si="8"/>
        <v>24</v>
      </c>
      <c r="F84" s="14">
        <f t="shared" si="9"/>
        <v>41722</v>
      </c>
      <c r="G84">
        <v>140</v>
      </c>
      <c r="H84">
        <v>36</v>
      </c>
      <c r="I84">
        <v>36</v>
      </c>
      <c r="J84">
        <v>50</v>
      </c>
      <c r="K84">
        <v>10</v>
      </c>
      <c r="L84">
        <v>20</v>
      </c>
      <c r="M84">
        <v>19</v>
      </c>
      <c r="N84">
        <v>80</v>
      </c>
      <c r="O84">
        <v>14</v>
      </c>
      <c r="P84">
        <v>124</v>
      </c>
      <c r="Q84">
        <v>82</v>
      </c>
      <c r="R84">
        <v>5</v>
      </c>
      <c r="S84">
        <v>179</v>
      </c>
      <c r="T84">
        <v>15</v>
      </c>
      <c r="U84">
        <v>56</v>
      </c>
      <c r="V84">
        <v>24</v>
      </c>
      <c r="W84">
        <v>37</v>
      </c>
      <c r="X84">
        <v>30</v>
      </c>
      <c r="Y84">
        <v>1051</v>
      </c>
      <c r="Z84">
        <v>0</v>
      </c>
      <c r="AA84">
        <v>0</v>
      </c>
      <c r="AB84">
        <v>0</v>
      </c>
      <c r="AC84">
        <v>1</v>
      </c>
      <c r="AD84">
        <v>10097</v>
      </c>
      <c r="AE84">
        <v>10139</v>
      </c>
      <c r="AF84">
        <v>1</v>
      </c>
      <c r="AG84">
        <v>10072</v>
      </c>
      <c r="AH84">
        <v>24</v>
      </c>
      <c r="AI84">
        <v>58</v>
      </c>
      <c r="AJ84">
        <v>4</v>
      </c>
      <c r="AK84">
        <v>63</v>
      </c>
      <c r="AL84">
        <v>24</v>
      </c>
      <c r="AM84">
        <v>7</v>
      </c>
      <c r="AN84">
        <v>70</v>
      </c>
      <c r="AO84">
        <v>82</v>
      </c>
      <c r="AP84">
        <v>4</v>
      </c>
      <c r="AQ84">
        <v>55</v>
      </c>
      <c r="AR84">
        <v>14</v>
      </c>
      <c r="AS84">
        <v>16</v>
      </c>
    </row>
    <row r="85" spans="1:45" x14ac:dyDescent="0.25">
      <c r="A85">
        <v>20100325</v>
      </c>
      <c r="B85">
        <f t="shared" si="5"/>
        <v>20140325</v>
      </c>
      <c r="C85">
        <f t="shared" si="6"/>
        <v>2014</v>
      </c>
      <c r="D85">
        <f t="shared" si="7"/>
        <v>3</v>
      </c>
      <c r="E85">
        <f t="shared" si="8"/>
        <v>25</v>
      </c>
      <c r="F85" s="14">
        <f t="shared" si="9"/>
        <v>41723</v>
      </c>
      <c r="G85">
        <v>170</v>
      </c>
      <c r="H85">
        <v>40</v>
      </c>
      <c r="I85">
        <v>43</v>
      </c>
      <c r="J85">
        <v>60</v>
      </c>
      <c r="K85">
        <v>12</v>
      </c>
      <c r="L85">
        <v>20</v>
      </c>
      <c r="M85">
        <v>20</v>
      </c>
      <c r="N85">
        <v>120</v>
      </c>
      <c r="O85">
        <v>23</v>
      </c>
      <c r="P85">
        <v>146</v>
      </c>
      <c r="Q85">
        <v>104</v>
      </c>
      <c r="R85">
        <v>6</v>
      </c>
      <c r="S85">
        <v>197</v>
      </c>
      <c r="T85">
        <v>13</v>
      </c>
      <c r="U85">
        <v>88</v>
      </c>
      <c r="V85">
        <v>6</v>
      </c>
      <c r="W85">
        <v>80</v>
      </c>
      <c r="X85">
        <v>64</v>
      </c>
      <c r="Y85">
        <v>1402</v>
      </c>
      <c r="Z85">
        <v>11</v>
      </c>
      <c r="AA85">
        <v>7</v>
      </c>
      <c r="AB85">
        <v>6</v>
      </c>
      <c r="AC85">
        <v>23</v>
      </c>
      <c r="AD85">
        <v>10041</v>
      </c>
      <c r="AE85">
        <v>10069</v>
      </c>
      <c r="AF85">
        <v>1</v>
      </c>
      <c r="AG85">
        <v>10022</v>
      </c>
      <c r="AH85">
        <v>17</v>
      </c>
      <c r="AI85">
        <v>58</v>
      </c>
      <c r="AJ85">
        <v>21</v>
      </c>
      <c r="AK85">
        <v>80</v>
      </c>
      <c r="AL85">
        <v>15</v>
      </c>
      <c r="AM85">
        <v>5</v>
      </c>
      <c r="AN85">
        <v>66</v>
      </c>
      <c r="AO85">
        <v>85</v>
      </c>
      <c r="AP85">
        <v>21</v>
      </c>
      <c r="AQ85">
        <v>48</v>
      </c>
      <c r="AR85">
        <v>13</v>
      </c>
      <c r="AS85">
        <v>23</v>
      </c>
    </row>
    <row r="86" spans="1:45" x14ac:dyDescent="0.25">
      <c r="A86">
        <v>20100326</v>
      </c>
      <c r="B86">
        <f t="shared" si="5"/>
        <v>20140326</v>
      </c>
      <c r="C86">
        <f t="shared" si="6"/>
        <v>2014</v>
      </c>
      <c r="D86">
        <f t="shared" si="7"/>
        <v>3</v>
      </c>
      <c r="E86">
        <f t="shared" si="8"/>
        <v>26</v>
      </c>
      <c r="F86" s="14">
        <f t="shared" si="9"/>
        <v>41724</v>
      </c>
      <c r="G86">
        <v>212</v>
      </c>
      <c r="H86">
        <v>29</v>
      </c>
      <c r="I86">
        <v>33</v>
      </c>
      <c r="J86">
        <v>50</v>
      </c>
      <c r="K86">
        <v>1</v>
      </c>
      <c r="L86">
        <v>20</v>
      </c>
      <c r="M86">
        <v>7</v>
      </c>
      <c r="N86">
        <v>100</v>
      </c>
      <c r="O86">
        <v>1</v>
      </c>
      <c r="P86">
        <v>106</v>
      </c>
      <c r="Q86">
        <v>79</v>
      </c>
      <c r="R86">
        <v>24</v>
      </c>
      <c r="S86">
        <v>124</v>
      </c>
      <c r="T86">
        <v>1</v>
      </c>
      <c r="U86">
        <v>65</v>
      </c>
      <c r="V86">
        <v>24</v>
      </c>
      <c r="W86">
        <v>8</v>
      </c>
      <c r="X86">
        <v>6</v>
      </c>
      <c r="Y86">
        <v>529</v>
      </c>
      <c r="Z86">
        <v>8</v>
      </c>
      <c r="AA86">
        <v>15</v>
      </c>
      <c r="AB86">
        <v>11</v>
      </c>
      <c r="AC86">
        <v>23</v>
      </c>
      <c r="AD86">
        <v>10051</v>
      </c>
      <c r="AE86">
        <v>10060</v>
      </c>
      <c r="AF86">
        <v>12</v>
      </c>
      <c r="AG86">
        <v>10039</v>
      </c>
      <c r="AH86">
        <v>1</v>
      </c>
      <c r="AI86">
        <v>60</v>
      </c>
      <c r="AJ86">
        <v>18</v>
      </c>
      <c r="AK86">
        <v>79</v>
      </c>
      <c r="AL86">
        <v>11</v>
      </c>
      <c r="AM86">
        <v>8</v>
      </c>
      <c r="AN86">
        <v>76</v>
      </c>
      <c r="AO86">
        <v>91</v>
      </c>
      <c r="AP86">
        <v>23</v>
      </c>
      <c r="AQ86">
        <v>64</v>
      </c>
      <c r="AR86">
        <v>14</v>
      </c>
      <c r="AS86">
        <v>8</v>
      </c>
    </row>
    <row r="87" spans="1:45" x14ac:dyDescent="0.25">
      <c r="A87">
        <v>20100327</v>
      </c>
      <c r="B87">
        <f t="shared" si="5"/>
        <v>20140327</v>
      </c>
      <c r="C87">
        <f t="shared" si="6"/>
        <v>2014</v>
      </c>
      <c r="D87">
        <f t="shared" si="7"/>
        <v>3</v>
      </c>
      <c r="E87">
        <f t="shared" si="8"/>
        <v>27</v>
      </c>
      <c r="F87" s="14">
        <f t="shared" si="9"/>
        <v>41725</v>
      </c>
      <c r="G87">
        <v>235</v>
      </c>
      <c r="H87">
        <v>41</v>
      </c>
      <c r="I87">
        <v>43</v>
      </c>
      <c r="J87">
        <v>60</v>
      </c>
      <c r="K87">
        <v>17</v>
      </c>
      <c r="L87">
        <v>30</v>
      </c>
      <c r="M87">
        <v>21</v>
      </c>
      <c r="N87">
        <v>100</v>
      </c>
      <c r="O87">
        <v>16</v>
      </c>
      <c r="P87">
        <v>98</v>
      </c>
      <c r="Q87">
        <v>78</v>
      </c>
      <c r="R87">
        <v>3</v>
      </c>
      <c r="S87">
        <v>127</v>
      </c>
      <c r="T87">
        <v>15</v>
      </c>
      <c r="U87">
        <v>67</v>
      </c>
      <c r="V87">
        <v>6</v>
      </c>
      <c r="W87">
        <v>38</v>
      </c>
      <c r="X87">
        <v>30</v>
      </c>
      <c r="Y87">
        <v>966</v>
      </c>
      <c r="Z87">
        <v>4</v>
      </c>
      <c r="AA87">
        <v>6</v>
      </c>
      <c r="AB87">
        <v>5</v>
      </c>
      <c r="AC87">
        <v>22</v>
      </c>
      <c r="AD87">
        <v>10050</v>
      </c>
      <c r="AE87">
        <v>10074</v>
      </c>
      <c r="AF87">
        <v>24</v>
      </c>
      <c r="AG87">
        <v>10035</v>
      </c>
      <c r="AH87">
        <v>5</v>
      </c>
      <c r="AI87">
        <v>56</v>
      </c>
      <c r="AJ87">
        <v>22</v>
      </c>
      <c r="AK87">
        <v>80</v>
      </c>
      <c r="AL87">
        <v>17</v>
      </c>
      <c r="AM87">
        <v>7</v>
      </c>
      <c r="AN87">
        <v>75</v>
      </c>
      <c r="AO87">
        <v>91</v>
      </c>
      <c r="AP87">
        <v>24</v>
      </c>
      <c r="AQ87">
        <v>56</v>
      </c>
      <c r="AR87">
        <v>16</v>
      </c>
      <c r="AS87">
        <v>14</v>
      </c>
    </row>
    <row r="88" spans="1:45" x14ac:dyDescent="0.25">
      <c r="A88">
        <v>20100328</v>
      </c>
      <c r="B88">
        <f t="shared" si="5"/>
        <v>20140328</v>
      </c>
      <c r="C88">
        <f t="shared" si="6"/>
        <v>2014</v>
      </c>
      <c r="D88">
        <f t="shared" si="7"/>
        <v>3</v>
      </c>
      <c r="E88">
        <f t="shared" si="8"/>
        <v>28</v>
      </c>
      <c r="F88" s="14">
        <f t="shared" si="9"/>
        <v>41726</v>
      </c>
      <c r="G88">
        <v>240</v>
      </c>
      <c r="H88">
        <v>45</v>
      </c>
      <c r="I88">
        <v>46</v>
      </c>
      <c r="J88">
        <v>70</v>
      </c>
      <c r="K88">
        <v>10</v>
      </c>
      <c r="L88">
        <v>30</v>
      </c>
      <c r="M88">
        <v>1</v>
      </c>
      <c r="N88">
        <v>120</v>
      </c>
      <c r="O88">
        <v>16</v>
      </c>
      <c r="P88">
        <v>91</v>
      </c>
      <c r="Q88">
        <v>70</v>
      </c>
      <c r="R88">
        <v>3</v>
      </c>
      <c r="S88">
        <v>116</v>
      </c>
      <c r="T88">
        <v>14</v>
      </c>
      <c r="U88">
        <v>59</v>
      </c>
      <c r="V88">
        <v>6</v>
      </c>
      <c r="W88">
        <v>29</v>
      </c>
      <c r="X88">
        <v>23</v>
      </c>
      <c r="Y88">
        <v>836</v>
      </c>
      <c r="Z88">
        <v>5</v>
      </c>
      <c r="AA88">
        <v>4</v>
      </c>
      <c r="AB88">
        <v>4</v>
      </c>
      <c r="AC88">
        <v>2</v>
      </c>
      <c r="AD88">
        <v>10072</v>
      </c>
      <c r="AE88">
        <v>10086</v>
      </c>
      <c r="AF88">
        <v>7</v>
      </c>
      <c r="AG88">
        <v>10047</v>
      </c>
      <c r="AH88">
        <v>24</v>
      </c>
      <c r="AI88">
        <v>58</v>
      </c>
      <c r="AJ88">
        <v>1</v>
      </c>
      <c r="AK88">
        <v>80</v>
      </c>
      <c r="AL88">
        <v>15</v>
      </c>
      <c r="AM88">
        <v>7</v>
      </c>
      <c r="AN88">
        <v>77</v>
      </c>
      <c r="AO88">
        <v>91</v>
      </c>
      <c r="AP88">
        <v>4</v>
      </c>
      <c r="AQ88">
        <v>65</v>
      </c>
      <c r="AR88">
        <v>15</v>
      </c>
      <c r="AS88">
        <v>12</v>
      </c>
    </row>
    <row r="89" spans="1:45" x14ac:dyDescent="0.25">
      <c r="A89">
        <v>20100329</v>
      </c>
      <c r="B89">
        <f t="shared" si="5"/>
        <v>20140329</v>
      </c>
      <c r="C89">
        <f t="shared" si="6"/>
        <v>2014</v>
      </c>
      <c r="D89">
        <f t="shared" si="7"/>
        <v>3</v>
      </c>
      <c r="E89">
        <f t="shared" si="8"/>
        <v>29</v>
      </c>
      <c r="F89" s="14">
        <f t="shared" si="9"/>
        <v>41727</v>
      </c>
      <c r="G89">
        <v>159</v>
      </c>
      <c r="H89">
        <v>23</v>
      </c>
      <c r="I89">
        <v>34</v>
      </c>
      <c r="J89">
        <v>60</v>
      </c>
      <c r="K89">
        <v>21</v>
      </c>
      <c r="L89">
        <v>10</v>
      </c>
      <c r="M89">
        <v>3</v>
      </c>
      <c r="N89">
        <v>90</v>
      </c>
      <c r="O89">
        <v>21</v>
      </c>
      <c r="P89">
        <v>101</v>
      </c>
      <c r="Q89">
        <v>75</v>
      </c>
      <c r="R89">
        <v>6</v>
      </c>
      <c r="S89">
        <v>127</v>
      </c>
      <c r="T89">
        <v>16</v>
      </c>
      <c r="U89">
        <v>73</v>
      </c>
      <c r="V89">
        <v>6</v>
      </c>
      <c r="W89">
        <v>27</v>
      </c>
      <c r="X89">
        <v>21</v>
      </c>
      <c r="Y89">
        <v>924</v>
      </c>
      <c r="Z89">
        <v>56</v>
      </c>
      <c r="AA89">
        <v>32</v>
      </c>
      <c r="AB89">
        <v>10</v>
      </c>
      <c r="AC89">
        <v>24</v>
      </c>
      <c r="AD89">
        <v>10025</v>
      </c>
      <c r="AE89">
        <v>10055</v>
      </c>
      <c r="AF89">
        <v>10</v>
      </c>
      <c r="AG89">
        <v>9963</v>
      </c>
      <c r="AH89">
        <v>24</v>
      </c>
      <c r="AI89">
        <v>41</v>
      </c>
      <c r="AJ89">
        <v>4</v>
      </c>
      <c r="AK89">
        <v>75</v>
      </c>
      <c r="AL89">
        <v>10</v>
      </c>
      <c r="AM89">
        <v>8</v>
      </c>
      <c r="AN89">
        <v>82</v>
      </c>
      <c r="AO89">
        <v>95</v>
      </c>
      <c r="AP89">
        <v>4</v>
      </c>
      <c r="AQ89">
        <v>70</v>
      </c>
      <c r="AR89">
        <v>14</v>
      </c>
      <c r="AS89">
        <v>14</v>
      </c>
    </row>
    <row r="90" spans="1:45" x14ac:dyDescent="0.25">
      <c r="A90">
        <v>20100330</v>
      </c>
      <c r="B90">
        <f t="shared" si="5"/>
        <v>20140330</v>
      </c>
      <c r="C90">
        <f t="shared" si="6"/>
        <v>2014</v>
      </c>
      <c r="D90">
        <f t="shared" si="7"/>
        <v>3</v>
      </c>
      <c r="E90">
        <f t="shared" si="8"/>
        <v>30</v>
      </c>
      <c r="F90" s="14">
        <f t="shared" si="9"/>
        <v>41728</v>
      </c>
      <c r="G90">
        <v>182</v>
      </c>
      <c r="H90">
        <v>41</v>
      </c>
      <c r="I90">
        <v>45</v>
      </c>
      <c r="J90">
        <v>70</v>
      </c>
      <c r="K90">
        <v>20</v>
      </c>
      <c r="L90">
        <v>30</v>
      </c>
      <c r="M90">
        <v>3</v>
      </c>
      <c r="N90">
        <v>160</v>
      </c>
      <c r="O90">
        <v>19</v>
      </c>
      <c r="P90">
        <v>102</v>
      </c>
      <c r="Q90">
        <v>56</v>
      </c>
      <c r="R90">
        <v>24</v>
      </c>
      <c r="S90">
        <v>138</v>
      </c>
      <c r="T90">
        <v>12</v>
      </c>
      <c r="U90">
        <v>46</v>
      </c>
      <c r="V90">
        <v>24</v>
      </c>
      <c r="W90">
        <v>9</v>
      </c>
      <c r="X90">
        <v>7</v>
      </c>
      <c r="Y90">
        <v>445</v>
      </c>
      <c r="Z90">
        <v>32</v>
      </c>
      <c r="AA90">
        <v>29</v>
      </c>
      <c r="AB90">
        <v>12</v>
      </c>
      <c r="AC90">
        <v>2</v>
      </c>
      <c r="AD90">
        <v>9924</v>
      </c>
      <c r="AE90">
        <v>9958</v>
      </c>
      <c r="AF90">
        <v>1</v>
      </c>
      <c r="AG90">
        <v>9905</v>
      </c>
      <c r="AH90">
        <v>18</v>
      </c>
      <c r="AI90">
        <v>60</v>
      </c>
      <c r="AJ90">
        <v>1</v>
      </c>
      <c r="AK90">
        <v>75</v>
      </c>
      <c r="AL90">
        <v>9</v>
      </c>
      <c r="AM90">
        <v>7</v>
      </c>
      <c r="AN90">
        <v>83</v>
      </c>
      <c r="AO90">
        <v>93</v>
      </c>
      <c r="AP90">
        <v>4</v>
      </c>
      <c r="AQ90">
        <v>73</v>
      </c>
      <c r="AR90">
        <v>13</v>
      </c>
      <c r="AS90">
        <v>7</v>
      </c>
    </row>
    <row r="91" spans="1:45" x14ac:dyDescent="0.25">
      <c r="A91">
        <v>20100331</v>
      </c>
      <c r="B91">
        <f t="shared" si="5"/>
        <v>20140331</v>
      </c>
      <c r="C91">
        <f t="shared" si="6"/>
        <v>2014</v>
      </c>
      <c r="D91">
        <f t="shared" si="7"/>
        <v>3</v>
      </c>
      <c r="E91">
        <f t="shared" si="8"/>
        <v>31</v>
      </c>
      <c r="F91" s="14">
        <f t="shared" si="9"/>
        <v>41729</v>
      </c>
      <c r="G91">
        <v>197</v>
      </c>
      <c r="H91">
        <v>68</v>
      </c>
      <c r="I91">
        <v>72</v>
      </c>
      <c r="J91">
        <v>100</v>
      </c>
      <c r="K91">
        <v>11</v>
      </c>
      <c r="L91">
        <v>50</v>
      </c>
      <c r="M91">
        <v>2</v>
      </c>
      <c r="N91">
        <v>190</v>
      </c>
      <c r="O91">
        <v>12</v>
      </c>
      <c r="P91">
        <v>65</v>
      </c>
      <c r="Q91">
        <v>39</v>
      </c>
      <c r="R91">
        <v>24</v>
      </c>
      <c r="S91">
        <v>102</v>
      </c>
      <c r="T91">
        <v>13</v>
      </c>
      <c r="U91">
        <v>37</v>
      </c>
      <c r="V91">
        <v>24</v>
      </c>
      <c r="W91">
        <v>30</v>
      </c>
      <c r="X91">
        <v>23</v>
      </c>
      <c r="Y91">
        <v>832</v>
      </c>
      <c r="Z91">
        <v>35</v>
      </c>
      <c r="AA91">
        <v>21</v>
      </c>
      <c r="AB91">
        <v>7</v>
      </c>
      <c r="AC91">
        <v>22</v>
      </c>
      <c r="AD91">
        <v>9953</v>
      </c>
      <c r="AE91">
        <v>9995</v>
      </c>
      <c r="AF91">
        <v>24</v>
      </c>
      <c r="AG91">
        <v>9932</v>
      </c>
      <c r="AH91">
        <v>13</v>
      </c>
      <c r="AI91">
        <v>58</v>
      </c>
      <c r="AJ91">
        <v>22</v>
      </c>
      <c r="AK91">
        <v>81</v>
      </c>
      <c r="AL91">
        <v>10</v>
      </c>
      <c r="AM91">
        <v>7</v>
      </c>
      <c r="AN91">
        <v>75</v>
      </c>
      <c r="AO91">
        <v>89</v>
      </c>
      <c r="AP91">
        <v>22</v>
      </c>
      <c r="AQ91">
        <v>59</v>
      </c>
      <c r="AR91">
        <v>13</v>
      </c>
      <c r="AS91">
        <v>11</v>
      </c>
    </row>
    <row r="92" spans="1:45" x14ac:dyDescent="0.25">
      <c r="A92">
        <v>20100401</v>
      </c>
      <c r="B92">
        <f t="shared" si="5"/>
        <v>20140401</v>
      </c>
      <c r="C92">
        <f t="shared" si="6"/>
        <v>2014</v>
      </c>
      <c r="D92">
        <f t="shared" si="7"/>
        <v>4</v>
      </c>
      <c r="E92">
        <f t="shared" si="8"/>
        <v>1</v>
      </c>
      <c r="F92" s="14">
        <f t="shared" si="9"/>
        <v>41730</v>
      </c>
      <c r="G92">
        <v>235</v>
      </c>
      <c r="H92">
        <v>54</v>
      </c>
      <c r="I92">
        <v>58</v>
      </c>
      <c r="J92">
        <v>80</v>
      </c>
      <c r="K92">
        <v>12</v>
      </c>
      <c r="L92">
        <v>30</v>
      </c>
      <c r="M92">
        <v>22</v>
      </c>
      <c r="N92">
        <v>140</v>
      </c>
      <c r="O92">
        <v>11</v>
      </c>
      <c r="P92">
        <v>52</v>
      </c>
      <c r="Q92">
        <v>25</v>
      </c>
      <c r="R92">
        <v>3</v>
      </c>
      <c r="S92">
        <v>86</v>
      </c>
      <c r="T92">
        <v>16</v>
      </c>
      <c r="U92">
        <v>23</v>
      </c>
      <c r="V92">
        <v>6</v>
      </c>
      <c r="W92">
        <v>69</v>
      </c>
      <c r="X92">
        <v>53</v>
      </c>
      <c r="Y92">
        <v>1236</v>
      </c>
      <c r="Z92">
        <v>26</v>
      </c>
      <c r="AA92">
        <v>30</v>
      </c>
      <c r="AB92">
        <v>7</v>
      </c>
      <c r="AC92">
        <v>3</v>
      </c>
      <c r="AD92">
        <v>10074</v>
      </c>
      <c r="AE92">
        <v>10129</v>
      </c>
      <c r="AF92">
        <v>22</v>
      </c>
      <c r="AG92">
        <v>10001</v>
      </c>
      <c r="AH92">
        <v>1</v>
      </c>
      <c r="AI92">
        <v>26</v>
      </c>
      <c r="AJ92">
        <v>3</v>
      </c>
      <c r="AK92">
        <v>81</v>
      </c>
      <c r="AL92">
        <v>15</v>
      </c>
      <c r="AM92">
        <v>6</v>
      </c>
      <c r="AN92">
        <v>72</v>
      </c>
      <c r="AO92">
        <v>91</v>
      </c>
      <c r="AP92">
        <v>2</v>
      </c>
      <c r="AQ92">
        <v>52</v>
      </c>
      <c r="AR92">
        <v>16</v>
      </c>
      <c r="AS92">
        <v>16</v>
      </c>
    </row>
    <row r="93" spans="1:45" x14ac:dyDescent="0.25">
      <c r="A93">
        <v>20100402</v>
      </c>
      <c r="B93">
        <f t="shared" si="5"/>
        <v>20140402</v>
      </c>
      <c r="C93">
        <f t="shared" si="6"/>
        <v>2014</v>
      </c>
      <c r="D93">
        <f t="shared" si="7"/>
        <v>4</v>
      </c>
      <c r="E93">
        <f t="shared" si="8"/>
        <v>2</v>
      </c>
      <c r="F93" s="14">
        <f t="shared" si="9"/>
        <v>41731</v>
      </c>
      <c r="G93">
        <v>170</v>
      </c>
      <c r="H93">
        <v>53</v>
      </c>
      <c r="I93">
        <v>54</v>
      </c>
      <c r="J93">
        <v>80</v>
      </c>
      <c r="K93">
        <v>12</v>
      </c>
      <c r="L93">
        <v>30</v>
      </c>
      <c r="M93">
        <v>3</v>
      </c>
      <c r="N93">
        <v>130</v>
      </c>
      <c r="O93">
        <v>13</v>
      </c>
      <c r="P93">
        <v>78</v>
      </c>
      <c r="Q93">
        <v>21</v>
      </c>
      <c r="R93">
        <v>4</v>
      </c>
      <c r="S93">
        <v>136</v>
      </c>
      <c r="T93">
        <v>14</v>
      </c>
      <c r="U93">
        <v>4</v>
      </c>
      <c r="V93">
        <v>6</v>
      </c>
      <c r="W93">
        <v>89</v>
      </c>
      <c r="X93">
        <v>68</v>
      </c>
      <c r="Y93">
        <v>1608</v>
      </c>
      <c r="Z93">
        <v>10</v>
      </c>
      <c r="AA93">
        <v>15</v>
      </c>
      <c r="AB93">
        <v>15</v>
      </c>
      <c r="AC93">
        <v>20</v>
      </c>
      <c r="AD93">
        <v>10094</v>
      </c>
      <c r="AE93">
        <v>10128</v>
      </c>
      <c r="AF93">
        <v>1</v>
      </c>
      <c r="AG93">
        <v>10065</v>
      </c>
      <c r="AH93">
        <v>23</v>
      </c>
      <c r="AI93">
        <v>60</v>
      </c>
      <c r="AJ93">
        <v>20</v>
      </c>
      <c r="AK93">
        <v>83</v>
      </c>
      <c r="AL93">
        <v>16</v>
      </c>
      <c r="AM93">
        <v>6</v>
      </c>
      <c r="AN93">
        <v>65</v>
      </c>
      <c r="AO93">
        <v>88</v>
      </c>
      <c r="AP93">
        <v>20</v>
      </c>
      <c r="AQ93">
        <v>41</v>
      </c>
      <c r="AR93">
        <v>14</v>
      </c>
      <c r="AS93">
        <v>22</v>
      </c>
    </row>
    <row r="94" spans="1:45" x14ac:dyDescent="0.25">
      <c r="A94">
        <v>20100403</v>
      </c>
      <c r="B94">
        <f t="shared" si="5"/>
        <v>20140403</v>
      </c>
      <c r="C94">
        <f t="shared" si="6"/>
        <v>2014</v>
      </c>
      <c r="D94">
        <f t="shared" si="7"/>
        <v>4</v>
      </c>
      <c r="E94">
        <f t="shared" si="8"/>
        <v>3</v>
      </c>
      <c r="F94" s="14">
        <f t="shared" si="9"/>
        <v>41732</v>
      </c>
      <c r="G94">
        <v>171</v>
      </c>
      <c r="H94">
        <v>28</v>
      </c>
      <c r="I94">
        <v>33</v>
      </c>
      <c r="J94">
        <v>50</v>
      </c>
      <c r="K94">
        <v>9</v>
      </c>
      <c r="L94">
        <v>20</v>
      </c>
      <c r="M94">
        <v>15</v>
      </c>
      <c r="N94">
        <v>120</v>
      </c>
      <c r="O94">
        <v>14</v>
      </c>
      <c r="P94">
        <v>73</v>
      </c>
      <c r="Q94">
        <v>54</v>
      </c>
      <c r="R94">
        <v>6</v>
      </c>
      <c r="S94">
        <v>107</v>
      </c>
      <c r="T94">
        <v>15</v>
      </c>
      <c r="U94">
        <v>41</v>
      </c>
      <c r="V94">
        <v>6</v>
      </c>
      <c r="W94">
        <v>24</v>
      </c>
      <c r="X94">
        <v>18</v>
      </c>
      <c r="Y94">
        <v>659</v>
      </c>
      <c r="Z94">
        <v>60</v>
      </c>
      <c r="AA94">
        <v>86</v>
      </c>
      <c r="AB94">
        <v>20</v>
      </c>
      <c r="AC94">
        <v>14</v>
      </c>
      <c r="AD94">
        <v>10057</v>
      </c>
      <c r="AE94">
        <v>10067</v>
      </c>
      <c r="AF94">
        <v>7</v>
      </c>
      <c r="AG94">
        <v>10042</v>
      </c>
      <c r="AH94">
        <v>24</v>
      </c>
      <c r="AI94">
        <v>56</v>
      </c>
      <c r="AJ94">
        <v>18</v>
      </c>
      <c r="AK94">
        <v>75</v>
      </c>
      <c r="AL94">
        <v>13</v>
      </c>
      <c r="AM94">
        <v>7</v>
      </c>
      <c r="AN94">
        <v>86</v>
      </c>
      <c r="AO94">
        <v>92</v>
      </c>
      <c r="AP94">
        <v>20</v>
      </c>
      <c r="AQ94">
        <v>71</v>
      </c>
      <c r="AR94">
        <v>15</v>
      </c>
      <c r="AS94">
        <v>9</v>
      </c>
    </row>
    <row r="95" spans="1:45" x14ac:dyDescent="0.25">
      <c r="A95">
        <v>20100404</v>
      </c>
      <c r="B95">
        <f t="shared" si="5"/>
        <v>20140404</v>
      </c>
      <c r="C95">
        <f t="shared" si="6"/>
        <v>2014</v>
      </c>
      <c r="D95">
        <f t="shared" si="7"/>
        <v>4</v>
      </c>
      <c r="E95">
        <f t="shared" si="8"/>
        <v>4</v>
      </c>
      <c r="F95" s="14">
        <f t="shared" si="9"/>
        <v>41733</v>
      </c>
      <c r="G95">
        <v>243</v>
      </c>
      <c r="H95">
        <v>21</v>
      </c>
      <c r="I95">
        <v>36</v>
      </c>
      <c r="J95">
        <v>50</v>
      </c>
      <c r="K95">
        <v>14</v>
      </c>
      <c r="L95">
        <v>20</v>
      </c>
      <c r="M95">
        <v>1</v>
      </c>
      <c r="N95">
        <v>110</v>
      </c>
      <c r="O95">
        <v>17</v>
      </c>
      <c r="P95">
        <v>71</v>
      </c>
      <c r="Q95">
        <v>27</v>
      </c>
      <c r="R95">
        <v>24</v>
      </c>
      <c r="S95">
        <v>106</v>
      </c>
      <c r="T95">
        <v>13</v>
      </c>
      <c r="U95">
        <v>0</v>
      </c>
      <c r="V95">
        <v>24</v>
      </c>
      <c r="W95">
        <v>17</v>
      </c>
      <c r="X95">
        <v>13</v>
      </c>
      <c r="Y95">
        <v>642</v>
      </c>
      <c r="Z95">
        <v>40</v>
      </c>
      <c r="AA95">
        <v>36</v>
      </c>
      <c r="AB95">
        <v>9</v>
      </c>
      <c r="AC95">
        <v>11</v>
      </c>
      <c r="AD95">
        <v>10092</v>
      </c>
      <c r="AE95">
        <v>10196</v>
      </c>
      <c r="AF95">
        <v>24</v>
      </c>
      <c r="AG95">
        <v>10031</v>
      </c>
      <c r="AH95">
        <v>4</v>
      </c>
      <c r="AI95">
        <v>38</v>
      </c>
      <c r="AJ95">
        <v>24</v>
      </c>
      <c r="AK95">
        <v>72</v>
      </c>
      <c r="AL95">
        <v>13</v>
      </c>
      <c r="AM95">
        <v>7</v>
      </c>
      <c r="AN95">
        <v>88</v>
      </c>
      <c r="AO95">
        <v>93</v>
      </c>
      <c r="AP95">
        <v>1</v>
      </c>
      <c r="AQ95">
        <v>79</v>
      </c>
      <c r="AR95">
        <v>13</v>
      </c>
      <c r="AS95">
        <v>9</v>
      </c>
    </row>
    <row r="96" spans="1:45" x14ac:dyDescent="0.25">
      <c r="A96">
        <v>20100405</v>
      </c>
      <c r="B96">
        <f t="shared" si="5"/>
        <v>20140405</v>
      </c>
      <c r="C96">
        <f t="shared" si="6"/>
        <v>2014</v>
      </c>
      <c r="D96">
        <f t="shared" si="7"/>
        <v>4</v>
      </c>
      <c r="E96">
        <f t="shared" si="8"/>
        <v>5</v>
      </c>
      <c r="F96" s="14">
        <f t="shared" si="9"/>
        <v>41734</v>
      </c>
      <c r="G96">
        <v>216</v>
      </c>
      <c r="H96">
        <v>32</v>
      </c>
      <c r="I96">
        <v>35</v>
      </c>
      <c r="J96">
        <v>50</v>
      </c>
      <c r="K96">
        <v>10</v>
      </c>
      <c r="L96">
        <v>20</v>
      </c>
      <c r="M96">
        <v>1</v>
      </c>
      <c r="N96">
        <v>90</v>
      </c>
      <c r="O96">
        <v>11</v>
      </c>
      <c r="P96">
        <v>78</v>
      </c>
      <c r="Q96">
        <v>28</v>
      </c>
      <c r="R96">
        <v>1</v>
      </c>
      <c r="S96">
        <v>109</v>
      </c>
      <c r="T96">
        <v>16</v>
      </c>
      <c r="U96">
        <v>-3</v>
      </c>
      <c r="V96">
        <v>6</v>
      </c>
      <c r="W96">
        <v>63</v>
      </c>
      <c r="X96">
        <v>48</v>
      </c>
      <c r="Y96">
        <v>1168</v>
      </c>
      <c r="Z96">
        <v>0</v>
      </c>
      <c r="AA96">
        <v>-1</v>
      </c>
      <c r="AB96">
        <v>-1</v>
      </c>
      <c r="AC96">
        <v>14</v>
      </c>
      <c r="AD96">
        <v>10243</v>
      </c>
      <c r="AE96">
        <v>10259</v>
      </c>
      <c r="AF96">
        <v>13</v>
      </c>
      <c r="AG96">
        <v>10201</v>
      </c>
      <c r="AH96">
        <v>1</v>
      </c>
      <c r="AI96">
        <v>57</v>
      </c>
      <c r="AJ96">
        <v>1</v>
      </c>
      <c r="AK96">
        <v>81</v>
      </c>
      <c r="AL96">
        <v>16</v>
      </c>
      <c r="AM96">
        <v>5</v>
      </c>
      <c r="AN96">
        <v>75</v>
      </c>
      <c r="AO96">
        <v>95</v>
      </c>
      <c r="AP96">
        <v>1</v>
      </c>
      <c r="AQ96">
        <v>56</v>
      </c>
      <c r="AR96">
        <v>13</v>
      </c>
      <c r="AS96">
        <v>16</v>
      </c>
    </row>
    <row r="97" spans="1:45" x14ac:dyDescent="0.25">
      <c r="A97">
        <v>20100406</v>
      </c>
      <c r="B97">
        <f t="shared" si="5"/>
        <v>20140406</v>
      </c>
      <c r="C97">
        <f t="shared" si="6"/>
        <v>2014</v>
      </c>
      <c r="D97">
        <f t="shared" si="7"/>
        <v>4</v>
      </c>
      <c r="E97">
        <f t="shared" si="8"/>
        <v>6</v>
      </c>
      <c r="F97" s="14">
        <f t="shared" si="9"/>
        <v>41735</v>
      </c>
      <c r="G97">
        <v>149</v>
      </c>
      <c r="H97">
        <v>36</v>
      </c>
      <c r="I97">
        <v>38</v>
      </c>
      <c r="J97">
        <v>60</v>
      </c>
      <c r="K97">
        <v>16</v>
      </c>
      <c r="L97">
        <v>20</v>
      </c>
      <c r="M97">
        <v>5</v>
      </c>
      <c r="N97">
        <v>90</v>
      </c>
      <c r="O97">
        <v>13</v>
      </c>
      <c r="P97">
        <v>110</v>
      </c>
      <c r="Q97">
        <v>50</v>
      </c>
      <c r="R97">
        <v>5</v>
      </c>
      <c r="S97">
        <v>160</v>
      </c>
      <c r="T97">
        <v>16</v>
      </c>
      <c r="U97">
        <v>20</v>
      </c>
      <c r="V97">
        <v>6</v>
      </c>
      <c r="W97">
        <v>105</v>
      </c>
      <c r="X97">
        <v>79</v>
      </c>
      <c r="Y97">
        <v>1940</v>
      </c>
      <c r="Z97">
        <v>0</v>
      </c>
      <c r="AA97">
        <v>0</v>
      </c>
      <c r="AB97">
        <v>0</v>
      </c>
      <c r="AC97">
        <v>1</v>
      </c>
      <c r="AD97">
        <v>10207</v>
      </c>
      <c r="AE97">
        <v>10253</v>
      </c>
      <c r="AF97">
        <v>1</v>
      </c>
      <c r="AG97">
        <v>10164</v>
      </c>
      <c r="AH97">
        <v>23</v>
      </c>
      <c r="AI97">
        <v>70</v>
      </c>
      <c r="AJ97">
        <v>4</v>
      </c>
      <c r="AK97">
        <v>82</v>
      </c>
      <c r="AL97">
        <v>19</v>
      </c>
      <c r="AM97">
        <v>2</v>
      </c>
      <c r="AN97">
        <v>61</v>
      </c>
      <c r="AO97">
        <v>82</v>
      </c>
      <c r="AP97">
        <v>4</v>
      </c>
      <c r="AQ97">
        <v>42</v>
      </c>
      <c r="AR97">
        <v>16</v>
      </c>
      <c r="AS97">
        <v>29</v>
      </c>
    </row>
    <row r="98" spans="1:45" x14ac:dyDescent="0.25">
      <c r="A98">
        <v>20100407</v>
      </c>
      <c r="B98">
        <f t="shared" si="5"/>
        <v>20140407</v>
      </c>
      <c r="C98">
        <f t="shared" si="6"/>
        <v>2014</v>
      </c>
      <c r="D98">
        <f t="shared" si="7"/>
        <v>4</v>
      </c>
      <c r="E98">
        <f t="shared" si="8"/>
        <v>7</v>
      </c>
      <c r="F98" s="14">
        <f t="shared" si="9"/>
        <v>41736</v>
      </c>
      <c r="G98">
        <v>178</v>
      </c>
      <c r="H98">
        <v>19</v>
      </c>
      <c r="I98">
        <v>31</v>
      </c>
      <c r="J98">
        <v>40</v>
      </c>
      <c r="K98">
        <v>1</v>
      </c>
      <c r="L98">
        <v>20</v>
      </c>
      <c r="M98">
        <v>14</v>
      </c>
      <c r="N98">
        <v>70</v>
      </c>
      <c r="O98">
        <v>20</v>
      </c>
      <c r="P98">
        <v>136</v>
      </c>
      <c r="Q98">
        <v>80</v>
      </c>
      <c r="R98">
        <v>6</v>
      </c>
      <c r="S98">
        <v>195</v>
      </c>
      <c r="T98">
        <v>14</v>
      </c>
      <c r="U98">
        <v>61</v>
      </c>
      <c r="V98">
        <v>6</v>
      </c>
      <c r="W98">
        <v>78</v>
      </c>
      <c r="X98">
        <v>59</v>
      </c>
      <c r="Y98">
        <v>1584</v>
      </c>
      <c r="Z98">
        <v>8</v>
      </c>
      <c r="AA98">
        <v>2</v>
      </c>
      <c r="AB98">
        <v>2</v>
      </c>
      <c r="AC98">
        <v>19</v>
      </c>
      <c r="AD98">
        <v>10173</v>
      </c>
      <c r="AE98">
        <v>10209</v>
      </c>
      <c r="AF98">
        <v>24</v>
      </c>
      <c r="AG98">
        <v>10159</v>
      </c>
      <c r="AH98">
        <v>2</v>
      </c>
      <c r="AI98">
        <v>57</v>
      </c>
      <c r="AJ98">
        <v>24</v>
      </c>
      <c r="AK98">
        <v>81</v>
      </c>
      <c r="AL98">
        <v>1</v>
      </c>
      <c r="AM98">
        <v>4</v>
      </c>
      <c r="AN98">
        <v>61</v>
      </c>
      <c r="AO98">
        <v>87</v>
      </c>
      <c r="AP98">
        <v>24</v>
      </c>
      <c r="AQ98">
        <v>42</v>
      </c>
      <c r="AR98">
        <v>15</v>
      </c>
      <c r="AS98">
        <v>25</v>
      </c>
    </row>
    <row r="99" spans="1:45" x14ac:dyDescent="0.25">
      <c r="A99">
        <v>20100408</v>
      </c>
      <c r="B99">
        <f t="shared" si="5"/>
        <v>20140408</v>
      </c>
      <c r="C99">
        <f t="shared" si="6"/>
        <v>2014</v>
      </c>
      <c r="D99">
        <f t="shared" si="7"/>
        <v>4</v>
      </c>
      <c r="E99">
        <f t="shared" si="8"/>
        <v>8</v>
      </c>
      <c r="F99" s="14">
        <f t="shared" si="9"/>
        <v>41737</v>
      </c>
      <c r="G99">
        <v>335</v>
      </c>
      <c r="H99">
        <v>28</v>
      </c>
      <c r="I99">
        <v>30</v>
      </c>
      <c r="J99">
        <v>50</v>
      </c>
      <c r="K99">
        <v>12</v>
      </c>
      <c r="L99">
        <v>10</v>
      </c>
      <c r="M99">
        <v>2</v>
      </c>
      <c r="N99">
        <v>90</v>
      </c>
      <c r="O99">
        <v>11</v>
      </c>
      <c r="P99">
        <v>92</v>
      </c>
      <c r="Q99">
        <v>33</v>
      </c>
      <c r="R99">
        <v>24</v>
      </c>
      <c r="S99">
        <v>133</v>
      </c>
      <c r="T99">
        <v>15</v>
      </c>
      <c r="U99">
        <v>3</v>
      </c>
      <c r="V99">
        <v>24</v>
      </c>
      <c r="W99">
        <v>60</v>
      </c>
      <c r="X99">
        <v>45</v>
      </c>
      <c r="Y99">
        <v>1291</v>
      </c>
      <c r="Z99">
        <v>51</v>
      </c>
      <c r="AA99">
        <v>10</v>
      </c>
      <c r="AB99">
        <v>3</v>
      </c>
      <c r="AC99">
        <v>4</v>
      </c>
      <c r="AD99">
        <v>10275</v>
      </c>
      <c r="AE99">
        <v>10319</v>
      </c>
      <c r="AF99">
        <v>23</v>
      </c>
      <c r="AG99">
        <v>10213</v>
      </c>
      <c r="AH99">
        <v>1</v>
      </c>
      <c r="AI99">
        <v>25</v>
      </c>
      <c r="AJ99">
        <v>4</v>
      </c>
      <c r="AK99">
        <v>81</v>
      </c>
      <c r="AL99">
        <v>15</v>
      </c>
      <c r="AM99">
        <v>4</v>
      </c>
      <c r="AN99">
        <v>77</v>
      </c>
      <c r="AO99">
        <v>95</v>
      </c>
      <c r="AP99">
        <v>3</v>
      </c>
      <c r="AQ99">
        <v>42</v>
      </c>
      <c r="AR99">
        <v>15</v>
      </c>
      <c r="AS99">
        <v>18</v>
      </c>
    </row>
    <row r="100" spans="1:45" x14ac:dyDescent="0.25">
      <c r="A100">
        <v>20100409</v>
      </c>
      <c r="B100">
        <f t="shared" si="5"/>
        <v>20140409</v>
      </c>
      <c r="C100">
        <f t="shared" si="6"/>
        <v>2014</v>
      </c>
      <c r="D100">
        <f t="shared" si="7"/>
        <v>4</v>
      </c>
      <c r="E100">
        <f t="shared" si="8"/>
        <v>9</v>
      </c>
      <c r="F100" s="14">
        <f t="shared" si="9"/>
        <v>41738</v>
      </c>
      <c r="G100">
        <v>307</v>
      </c>
      <c r="H100">
        <v>27</v>
      </c>
      <c r="I100">
        <v>29</v>
      </c>
      <c r="J100">
        <v>50</v>
      </c>
      <c r="K100">
        <v>12</v>
      </c>
      <c r="L100">
        <v>20</v>
      </c>
      <c r="M100">
        <v>1</v>
      </c>
      <c r="N100">
        <v>80</v>
      </c>
      <c r="O100">
        <v>12</v>
      </c>
      <c r="P100">
        <v>104</v>
      </c>
      <c r="Q100">
        <v>35</v>
      </c>
      <c r="R100">
        <v>1</v>
      </c>
      <c r="S100">
        <v>157</v>
      </c>
      <c r="T100">
        <v>12</v>
      </c>
      <c r="U100">
        <v>3</v>
      </c>
      <c r="V100">
        <v>6</v>
      </c>
      <c r="W100">
        <v>100</v>
      </c>
      <c r="X100">
        <v>74</v>
      </c>
      <c r="Y100">
        <v>1973</v>
      </c>
      <c r="Z100">
        <v>0</v>
      </c>
      <c r="AA100">
        <v>0</v>
      </c>
      <c r="AB100">
        <v>0</v>
      </c>
      <c r="AC100">
        <v>1</v>
      </c>
      <c r="AD100">
        <v>10326</v>
      </c>
      <c r="AE100">
        <v>10334</v>
      </c>
      <c r="AF100">
        <v>24</v>
      </c>
      <c r="AG100">
        <v>10317</v>
      </c>
      <c r="AH100">
        <v>3</v>
      </c>
      <c r="AI100">
        <v>1</v>
      </c>
      <c r="AJ100">
        <v>24</v>
      </c>
      <c r="AK100">
        <v>81</v>
      </c>
      <c r="AL100">
        <v>16</v>
      </c>
      <c r="AM100">
        <v>4</v>
      </c>
      <c r="AN100">
        <v>72</v>
      </c>
      <c r="AO100">
        <v>99</v>
      </c>
      <c r="AP100">
        <v>24</v>
      </c>
      <c r="AQ100">
        <v>53</v>
      </c>
      <c r="AR100">
        <v>13</v>
      </c>
      <c r="AS100">
        <v>29</v>
      </c>
    </row>
    <row r="101" spans="1:45" x14ac:dyDescent="0.25">
      <c r="A101">
        <v>20100410</v>
      </c>
      <c r="B101">
        <f t="shared" si="5"/>
        <v>20140410</v>
      </c>
      <c r="C101">
        <f t="shared" si="6"/>
        <v>2014</v>
      </c>
      <c r="D101">
        <f t="shared" si="7"/>
        <v>4</v>
      </c>
      <c r="E101">
        <f t="shared" si="8"/>
        <v>10</v>
      </c>
      <c r="F101" s="14">
        <f t="shared" si="9"/>
        <v>41739</v>
      </c>
      <c r="G101">
        <v>360</v>
      </c>
      <c r="H101">
        <v>31</v>
      </c>
      <c r="I101">
        <v>34</v>
      </c>
      <c r="J101">
        <v>60</v>
      </c>
      <c r="K101">
        <v>14</v>
      </c>
      <c r="L101">
        <v>10</v>
      </c>
      <c r="M101">
        <v>7</v>
      </c>
      <c r="N101">
        <v>100</v>
      </c>
      <c r="O101">
        <v>14</v>
      </c>
      <c r="P101">
        <v>78</v>
      </c>
      <c r="Q101">
        <v>41</v>
      </c>
      <c r="R101">
        <v>24</v>
      </c>
      <c r="S101">
        <v>121</v>
      </c>
      <c r="T101">
        <v>13</v>
      </c>
      <c r="U101">
        <v>20</v>
      </c>
      <c r="V101">
        <v>24</v>
      </c>
      <c r="W101">
        <v>86</v>
      </c>
      <c r="X101">
        <v>64</v>
      </c>
      <c r="Y101">
        <v>1737</v>
      </c>
      <c r="Z101">
        <v>0</v>
      </c>
      <c r="AA101">
        <v>0</v>
      </c>
      <c r="AB101">
        <v>0</v>
      </c>
      <c r="AC101">
        <v>1</v>
      </c>
      <c r="AD101">
        <v>10320</v>
      </c>
      <c r="AE101">
        <v>10337</v>
      </c>
      <c r="AF101">
        <v>6</v>
      </c>
      <c r="AG101">
        <v>10302</v>
      </c>
      <c r="AH101">
        <v>24</v>
      </c>
      <c r="AI101">
        <v>1</v>
      </c>
      <c r="AJ101">
        <v>2</v>
      </c>
      <c r="AK101">
        <v>83</v>
      </c>
      <c r="AL101">
        <v>18</v>
      </c>
      <c r="AM101">
        <v>5</v>
      </c>
      <c r="AN101">
        <v>75</v>
      </c>
      <c r="AO101">
        <v>99</v>
      </c>
      <c r="AP101">
        <v>7</v>
      </c>
      <c r="AQ101">
        <v>55</v>
      </c>
      <c r="AR101">
        <v>11</v>
      </c>
      <c r="AS101">
        <v>24</v>
      </c>
    </row>
    <row r="102" spans="1:45" x14ac:dyDescent="0.25">
      <c r="A102">
        <v>20100411</v>
      </c>
      <c r="B102">
        <f t="shared" si="5"/>
        <v>20140411</v>
      </c>
      <c r="C102">
        <f t="shared" si="6"/>
        <v>2014</v>
      </c>
      <c r="D102">
        <f t="shared" si="7"/>
        <v>4</v>
      </c>
      <c r="E102">
        <f t="shared" si="8"/>
        <v>11</v>
      </c>
      <c r="F102" s="14">
        <f t="shared" si="9"/>
        <v>41740</v>
      </c>
      <c r="G102">
        <v>42</v>
      </c>
      <c r="H102">
        <v>43</v>
      </c>
      <c r="I102">
        <v>44</v>
      </c>
      <c r="J102">
        <v>70</v>
      </c>
      <c r="K102">
        <v>16</v>
      </c>
      <c r="L102">
        <v>20</v>
      </c>
      <c r="M102">
        <v>2</v>
      </c>
      <c r="N102">
        <v>120</v>
      </c>
      <c r="O102">
        <v>16</v>
      </c>
      <c r="P102">
        <v>63</v>
      </c>
      <c r="Q102">
        <v>23</v>
      </c>
      <c r="R102">
        <v>3</v>
      </c>
      <c r="S102">
        <v>103</v>
      </c>
      <c r="T102">
        <v>12</v>
      </c>
      <c r="U102">
        <v>5</v>
      </c>
      <c r="V102">
        <v>6</v>
      </c>
      <c r="W102">
        <v>24</v>
      </c>
      <c r="X102">
        <v>18</v>
      </c>
      <c r="Y102">
        <v>847</v>
      </c>
      <c r="Z102">
        <v>0</v>
      </c>
      <c r="AA102">
        <v>0</v>
      </c>
      <c r="AB102">
        <v>0</v>
      </c>
      <c r="AC102">
        <v>1</v>
      </c>
      <c r="AD102">
        <v>10278</v>
      </c>
      <c r="AE102">
        <v>10297</v>
      </c>
      <c r="AF102">
        <v>1</v>
      </c>
      <c r="AG102">
        <v>10266</v>
      </c>
      <c r="AH102">
        <v>15</v>
      </c>
      <c r="AI102">
        <v>60</v>
      </c>
      <c r="AJ102">
        <v>2</v>
      </c>
      <c r="AK102">
        <v>82</v>
      </c>
      <c r="AL102">
        <v>11</v>
      </c>
      <c r="AM102">
        <v>4</v>
      </c>
      <c r="AN102">
        <v>78</v>
      </c>
      <c r="AO102">
        <v>94</v>
      </c>
      <c r="AP102">
        <v>3</v>
      </c>
      <c r="AQ102">
        <v>59</v>
      </c>
      <c r="AR102">
        <v>12</v>
      </c>
      <c r="AS102">
        <v>11</v>
      </c>
    </row>
    <row r="103" spans="1:45" x14ac:dyDescent="0.25">
      <c r="A103">
        <v>20100412</v>
      </c>
      <c r="B103">
        <f t="shared" si="5"/>
        <v>20140412</v>
      </c>
      <c r="C103">
        <f t="shared" si="6"/>
        <v>2014</v>
      </c>
      <c r="D103">
        <f t="shared" si="7"/>
        <v>4</v>
      </c>
      <c r="E103">
        <f t="shared" si="8"/>
        <v>12</v>
      </c>
      <c r="F103" s="14">
        <f t="shared" si="9"/>
        <v>41741</v>
      </c>
      <c r="G103">
        <v>32</v>
      </c>
      <c r="H103">
        <v>51</v>
      </c>
      <c r="I103">
        <v>52</v>
      </c>
      <c r="J103">
        <v>80</v>
      </c>
      <c r="K103">
        <v>11</v>
      </c>
      <c r="L103">
        <v>30</v>
      </c>
      <c r="M103">
        <v>1</v>
      </c>
      <c r="N103">
        <v>130</v>
      </c>
      <c r="O103">
        <v>11</v>
      </c>
      <c r="P103">
        <v>93</v>
      </c>
      <c r="Q103">
        <v>38</v>
      </c>
      <c r="R103">
        <v>1</v>
      </c>
      <c r="S103">
        <v>149</v>
      </c>
      <c r="T103">
        <v>15</v>
      </c>
      <c r="U103">
        <v>21</v>
      </c>
      <c r="V103">
        <v>6</v>
      </c>
      <c r="W103">
        <v>99</v>
      </c>
      <c r="X103">
        <v>72</v>
      </c>
      <c r="Y103">
        <v>1742</v>
      </c>
      <c r="Z103">
        <v>0</v>
      </c>
      <c r="AA103">
        <v>0</v>
      </c>
      <c r="AB103">
        <v>0</v>
      </c>
      <c r="AC103">
        <v>1</v>
      </c>
      <c r="AD103">
        <v>10235</v>
      </c>
      <c r="AE103">
        <v>10265</v>
      </c>
      <c r="AF103">
        <v>1</v>
      </c>
      <c r="AG103">
        <v>10213</v>
      </c>
      <c r="AH103">
        <v>17</v>
      </c>
      <c r="AI103">
        <v>56</v>
      </c>
      <c r="AJ103">
        <v>4</v>
      </c>
      <c r="AK103">
        <v>78</v>
      </c>
      <c r="AL103">
        <v>15</v>
      </c>
      <c r="AM103">
        <v>1</v>
      </c>
      <c r="AN103">
        <v>69</v>
      </c>
      <c r="AO103">
        <v>91</v>
      </c>
      <c r="AP103">
        <v>4</v>
      </c>
      <c r="AQ103">
        <v>43</v>
      </c>
      <c r="AR103">
        <v>15</v>
      </c>
      <c r="AS103">
        <v>25</v>
      </c>
    </row>
    <row r="104" spans="1:45" x14ac:dyDescent="0.25">
      <c r="A104">
        <v>20100413</v>
      </c>
      <c r="B104">
        <f t="shared" si="5"/>
        <v>20140413</v>
      </c>
      <c r="C104">
        <f t="shared" si="6"/>
        <v>2014</v>
      </c>
      <c r="D104">
        <f t="shared" si="7"/>
        <v>4</v>
      </c>
      <c r="E104">
        <f t="shared" si="8"/>
        <v>13</v>
      </c>
      <c r="F104" s="14">
        <f t="shared" si="9"/>
        <v>41742</v>
      </c>
      <c r="G104">
        <v>23</v>
      </c>
      <c r="H104">
        <v>43</v>
      </c>
      <c r="I104">
        <v>45</v>
      </c>
      <c r="J104">
        <v>70</v>
      </c>
      <c r="K104">
        <v>12</v>
      </c>
      <c r="L104">
        <v>10</v>
      </c>
      <c r="M104">
        <v>24</v>
      </c>
      <c r="N104">
        <v>110</v>
      </c>
      <c r="O104">
        <v>12</v>
      </c>
      <c r="P104">
        <v>90</v>
      </c>
      <c r="Q104">
        <v>28</v>
      </c>
      <c r="R104">
        <v>24</v>
      </c>
      <c r="S104">
        <v>152</v>
      </c>
      <c r="T104">
        <v>13</v>
      </c>
      <c r="U104">
        <v>0</v>
      </c>
      <c r="V104">
        <v>24</v>
      </c>
      <c r="W104">
        <v>106</v>
      </c>
      <c r="X104">
        <v>77</v>
      </c>
      <c r="Y104">
        <v>1947</v>
      </c>
      <c r="Z104">
        <v>0</v>
      </c>
      <c r="AA104">
        <v>0</v>
      </c>
      <c r="AB104">
        <v>0</v>
      </c>
      <c r="AC104">
        <v>1</v>
      </c>
      <c r="AD104">
        <v>10205</v>
      </c>
      <c r="AE104">
        <v>10219</v>
      </c>
      <c r="AF104">
        <v>1</v>
      </c>
      <c r="AG104">
        <v>10190</v>
      </c>
      <c r="AH104">
        <v>17</v>
      </c>
      <c r="AI104">
        <v>50</v>
      </c>
      <c r="AJ104">
        <v>3</v>
      </c>
      <c r="AK104">
        <v>83</v>
      </c>
      <c r="AL104">
        <v>18</v>
      </c>
      <c r="AM104">
        <v>2</v>
      </c>
      <c r="AN104">
        <v>70</v>
      </c>
      <c r="AO104">
        <v>94</v>
      </c>
      <c r="AP104">
        <v>24</v>
      </c>
      <c r="AQ104">
        <v>46</v>
      </c>
      <c r="AR104">
        <v>12</v>
      </c>
      <c r="AS104">
        <v>28</v>
      </c>
    </row>
    <row r="105" spans="1:45" x14ac:dyDescent="0.25">
      <c r="A105">
        <v>20100414</v>
      </c>
      <c r="B105">
        <f t="shared" si="5"/>
        <v>20140414</v>
      </c>
      <c r="C105">
        <f t="shared" si="6"/>
        <v>2014</v>
      </c>
      <c r="D105">
        <f t="shared" si="7"/>
        <v>4</v>
      </c>
      <c r="E105">
        <f t="shared" si="8"/>
        <v>14</v>
      </c>
      <c r="F105" s="14">
        <f t="shared" si="9"/>
        <v>41743</v>
      </c>
      <c r="G105">
        <v>36</v>
      </c>
      <c r="H105">
        <v>36</v>
      </c>
      <c r="I105">
        <v>38</v>
      </c>
      <c r="J105">
        <v>50</v>
      </c>
      <c r="K105">
        <v>10</v>
      </c>
      <c r="L105">
        <v>20</v>
      </c>
      <c r="M105">
        <v>1</v>
      </c>
      <c r="N105">
        <v>110</v>
      </c>
      <c r="O105">
        <v>14</v>
      </c>
      <c r="P105">
        <v>96</v>
      </c>
      <c r="Q105">
        <v>27</v>
      </c>
      <c r="R105">
        <v>3</v>
      </c>
      <c r="S105">
        <v>154</v>
      </c>
      <c r="T105">
        <v>14</v>
      </c>
      <c r="U105">
        <v>-1</v>
      </c>
      <c r="V105">
        <v>6</v>
      </c>
      <c r="W105">
        <v>93</v>
      </c>
      <c r="X105">
        <v>67</v>
      </c>
      <c r="Y105">
        <v>1726</v>
      </c>
      <c r="Z105">
        <v>0</v>
      </c>
      <c r="AA105">
        <v>0</v>
      </c>
      <c r="AB105">
        <v>0</v>
      </c>
      <c r="AC105">
        <v>1</v>
      </c>
      <c r="AD105">
        <v>10191</v>
      </c>
      <c r="AE105">
        <v>10200</v>
      </c>
      <c r="AF105">
        <v>22</v>
      </c>
      <c r="AG105">
        <v>10180</v>
      </c>
      <c r="AH105">
        <v>16</v>
      </c>
      <c r="AI105">
        <v>58</v>
      </c>
      <c r="AJ105">
        <v>2</v>
      </c>
      <c r="AK105">
        <v>80</v>
      </c>
      <c r="AL105">
        <v>16</v>
      </c>
      <c r="AM105">
        <v>2</v>
      </c>
      <c r="AN105">
        <v>66</v>
      </c>
      <c r="AO105">
        <v>95</v>
      </c>
      <c r="AP105">
        <v>1</v>
      </c>
      <c r="AQ105">
        <v>37</v>
      </c>
      <c r="AR105">
        <v>17</v>
      </c>
      <c r="AS105">
        <v>25</v>
      </c>
    </row>
    <row r="106" spans="1:45" x14ac:dyDescent="0.25">
      <c r="A106">
        <v>20100415</v>
      </c>
      <c r="B106">
        <f t="shared" si="5"/>
        <v>20140415</v>
      </c>
      <c r="C106">
        <f t="shared" si="6"/>
        <v>2014</v>
      </c>
      <c r="D106">
        <f t="shared" si="7"/>
        <v>4</v>
      </c>
      <c r="E106">
        <f t="shared" si="8"/>
        <v>15</v>
      </c>
      <c r="F106" s="14">
        <f t="shared" si="9"/>
        <v>41744</v>
      </c>
      <c r="G106">
        <v>24</v>
      </c>
      <c r="H106">
        <v>40</v>
      </c>
      <c r="I106">
        <v>41</v>
      </c>
      <c r="J106">
        <v>60</v>
      </c>
      <c r="K106">
        <v>14</v>
      </c>
      <c r="L106">
        <v>20</v>
      </c>
      <c r="M106">
        <v>5</v>
      </c>
      <c r="N106">
        <v>110</v>
      </c>
      <c r="O106">
        <v>15</v>
      </c>
      <c r="P106">
        <v>92</v>
      </c>
      <c r="Q106">
        <v>38</v>
      </c>
      <c r="R106">
        <v>5</v>
      </c>
      <c r="S106">
        <v>153</v>
      </c>
      <c r="T106">
        <v>14</v>
      </c>
      <c r="U106">
        <v>20</v>
      </c>
      <c r="V106">
        <v>6</v>
      </c>
      <c r="W106">
        <v>124</v>
      </c>
      <c r="X106">
        <v>89</v>
      </c>
      <c r="Y106">
        <v>2121</v>
      </c>
      <c r="Z106">
        <v>0</v>
      </c>
      <c r="AA106">
        <v>0</v>
      </c>
      <c r="AB106">
        <v>0</v>
      </c>
      <c r="AC106">
        <v>1</v>
      </c>
      <c r="AD106">
        <v>10213</v>
      </c>
      <c r="AE106">
        <v>10238</v>
      </c>
      <c r="AF106">
        <v>24</v>
      </c>
      <c r="AG106">
        <v>10198</v>
      </c>
      <c r="AH106">
        <v>2</v>
      </c>
      <c r="AI106">
        <v>63</v>
      </c>
      <c r="AJ106">
        <v>1</v>
      </c>
      <c r="AK106">
        <v>83</v>
      </c>
      <c r="AL106">
        <v>17</v>
      </c>
      <c r="AM106">
        <v>2</v>
      </c>
      <c r="AN106">
        <v>62</v>
      </c>
      <c r="AO106">
        <v>83</v>
      </c>
      <c r="AP106">
        <v>22</v>
      </c>
      <c r="AQ106">
        <v>37</v>
      </c>
      <c r="AR106">
        <v>12</v>
      </c>
      <c r="AS106">
        <v>30</v>
      </c>
    </row>
    <row r="107" spans="1:45" x14ac:dyDescent="0.25">
      <c r="A107">
        <v>20100416</v>
      </c>
      <c r="B107">
        <f t="shared" si="5"/>
        <v>20140416</v>
      </c>
      <c r="C107">
        <f t="shared" si="6"/>
        <v>2014</v>
      </c>
      <c r="D107">
        <f t="shared" si="7"/>
        <v>4</v>
      </c>
      <c r="E107">
        <f t="shared" si="8"/>
        <v>16</v>
      </c>
      <c r="F107" s="14">
        <f t="shared" si="9"/>
        <v>41745</v>
      </c>
      <c r="G107">
        <v>9</v>
      </c>
      <c r="H107">
        <v>29</v>
      </c>
      <c r="I107">
        <v>30</v>
      </c>
      <c r="J107">
        <v>50</v>
      </c>
      <c r="K107">
        <v>11</v>
      </c>
      <c r="L107">
        <v>10</v>
      </c>
      <c r="M107">
        <v>2</v>
      </c>
      <c r="N107">
        <v>90</v>
      </c>
      <c r="O107">
        <v>12</v>
      </c>
      <c r="P107">
        <v>77</v>
      </c>
      <c r="Q107">
        <v>15</v>
      </c>
      <c r="R107">
        <v>24</v>
      </c>
      <c r="S107">
        <v>120</v>
      </c>
      <c r="T107">
        <v>15</v>
      </c>
      <c r="U107">
        <v>-15</v>
      </c>
      <c r="V107">
        <v>24</v>
      </c>
      <c r="W107">
        <v>71</v>
      </c>
      <c r="X107">
        <v>51</v>
      </c>
      <c r="Y107">
        <v>1331</v>
      </c>
      <c r="Z107">
        <v>0</v>
      </c>
      <c r="AA107">
        <v>0</v>
      </c>
      <c r="AB107">
        <v>0</v>
      </c>
      <c r="AC107">
        <v>1</v>
      </c>
      <c r="AD107">
        <v>10252</v>
      </c>
      <c r="AE107">
        <v>10262</v>
      </c>
      <c r="AF107">
        <v>21</v>
      </c>
      <c r="AG107">
        <v>10237</v>
      </c>
      <c r="AH107">
        <v>1</v>
      </c>
      <c r="AI107">
        <v>62</v>
      </c>
      <c r="AJ107">
        <v>23</v>
      </c>
      <c r="AK107">
        <v>76</v>
      </c>
      <c r="AL107">
        <v>7</v>
      </c>
      <c r="AM107">
        <v>5</v>
      </c>
      <c r="AN107">
        <v>69</v>
      </c>
      <c r="AO107">
        <v>94</v>
      </c>
      <c r="AP107">
        <v>24</v>
      </c>
      <c r="AQ107">
        <v>49</v>
      </c>
      <c r="AR107">
        <v>15</v>
      </c>
      <c r="AS107">
        <v>18</v>
      </c>
    </row>
    <row r="108" spans="1:45" x14ac:dyDescent="0.25">
      <c r="A108">
        <v>20100417</v>
      </c>
      <c r="B108">
        <f t="shared" si="5"/>
        <v>20140417</v>
      </c>
      <c r="C108">
        <f t="shared" si="6"/>
        <v>2014</v>
      </c>
      <c r="D108">
        <f t="shared" si="7"/>
        <v>4</v>
      </c>
      <c r="E108">
        <f t="shared" si="8"/>
        <v>17</v>
      </c>
      <c r="F108" s="14">
        <f t="shared" si="9"/>
        <v>41746</v>
      </c>
      <c r="G108">
        <v>334</v>
      </c>
      <c r="H108">
        <v>7</v>
      </c>
      <c r="I108">
        <v>13</v>
      </c>
      <c r="J108">
        <v>20</v>
      </c>
      <c r="K108">
        <v>8</v>
      </c>
      <c r="L108">
        <v>0</v>
      </c>
      <c r="M108">
        <v>2</v>
      </c>
      <c r="N108">
        <v>50</v>
      </c>
      <c r="O108">
        <v>13</v>
      </c>
      <c r="P108">
        <v>80</v>
      </c>
      <c r="Q108">
        <v>-9</v>
      </c>
      <c r="R108">
        <v>5</v>
      </c>
      <c r="S108">
        <v>166</v>
      </c>
      <c r="T108">
        <v>17</v>
      </c>
      <c r="U108">
        <v>-39</v>
      </c>
      <c r="V108">
        <v>6</v>
      </c>
      <c r="W108">
        <v>128</v>
      </c>
      <c r="X108">
        <v>91</v>
      </c>
      <c r="Y108">
        <v>2259</v>
      </c>
      <c r="Z108">
        <v>0</v>
      </c>
      <c r="AA108">
        <v>0</v>
      </c>
      <c r="AB108">
        <v>0</v>
      </c>
      <c r="AC108">
        <v>1</v>
      </c>
      <c r="AD108">
        <v>10218</v>
      </c>
      <c r="AE108">
        <v>10259</v>
      </c>
      <c r="AF108">
        <v>1</v>
      </c>
      <c r="AG108">
        <v>10176</v>
      </c>
      <c r="AH108">
        <v>24</v>
      </c>
      <c r="AI108">
        <v>8</v>
      </c>
      <c r="AJ108">
        <v>3</v>
      </c>
      <c r="AK108">
        <v>80</v>
      </c>
      <c r="AL108">
        <v>16</v>
      </c>
      <c r="AM108">
        <v>1</v>
      </c>
      <c r="AN108">
        <v>69</v>
      </c>
      <c r="AO108">
        <v>99</v>
      </c>
      <c r="AP108">
        <v>3</v>
      </c>
      <c r="AQ108">
        <v>32</v>
      </c>
      <c r="AR108">
        <v>16</v>
      </c>
      <c r="AS108">
        <v>31</v>
      </c>
    </row>
    <row r="109" spans="1:45" x14ac:dyDescent="0.25">
      <c r="A109">
        <v>20100418</v>
      </c>
      <c r="B109">
        <f t="shared" si="5"/>
        <v>20140418</v>
      </c>
      <c r="C109">
        <f t="shared" si="6"/>
        <v>2014</v>
      </c>
      <c r="D109">
        <f t="shared" si="7"/>
        <v>4</v>
      </c>
      <c r="E109">
        <f t="shared" si="8"/>
        <v>18</v>
      </c>
      <c r="F109" s="14">
        <f t="shared" si="9"/>
        <v>41747</v>
      </c>
      <c r="G109">
        <v>351</v>
      </c>
      <c r="H109">
        <v>21</v>
      </c>
      <c r="I109">
        <v>24</v>
      </c>
      <c r="J109">
        <v>40</v>
      </c>
      <c r="K109">
        <v>15</v>
      </c>
      <c r="L109">
        <v>0</v>
      </c>
      <c r="M109">
        <v>8</v>
      </c>
      <c r="N109">
        <v>70</v>
      </c>
      <c r="O109">
        <v>15</v>
      </c>
      <c r="P109">
        <v>102</v>
      </c>
      <c r="Q109">
        <v>-1</v>
      </c>
      <c r="R109">
        <v>5</v>
      </c>
      <c r="S109">
        <v>180</v>
      </c>
      <c r="T109">
        <v>14</v>
      </c>
      <c r="U109">
        <v>-31</v>
      </c>
      <c r="V109">
        <v>6</v>
      </c>
      <c r="W109">
        <v>128</v>
      </c>
      <c r="X109">
        <v>91</v>
      </c>
      <c r="Y109">
        <v>2178</v>
      </c>
      <c r="Z109">
        <v>0</v>
      </c>
      <c r="AA109">
        <v>0</v>
      </c>
      <c r="AB109">
        <v>0</v>
      </c>
      <c r="AC109">
        <v>1</v>
      </c>
      <c r="AD109">
        <v>10148</v>
      </c>
      <c r="AE109">
        <v>10170</v>
      </c>
      <c r="AF109">
        <v>1</v>
      </c>
      <c r="AG109">
        <v>10132</v>
      </c>
      <c r="AH109">
        <v>15</v>
      </c>
      <c r="AI109">
        <v>45</v>
      </c>
      <c r="AJ109">
        <v>4</v>
      </c>
      <c r="AK109">
        <v>80</v>
      </c>
      <c r="AL109">
        <v>11</v>
      </c>
      <c r="AM109">
        <v>0</v>
      </c>
      <c r="AN109">
        <v>62</v>
      </c>
      <c r="AO109">
        <v>96</v>
      </c>
      <c r="AP109">
        <v>4</v>
      </c>
      <c r="AQ109">
        <v>30</v>
      </c>
      <c r="AR109">
        <v>16</v>
      </c>
      <c r="AS109">
        <v>32</v>
      </c>
    </row>
    <row r="110" spans="1:45" x14ac:dyDescent="0.25">
      <c r="A110">
        <v>20100419</v>
      </c>
      <c r="B110">
        <f t="shared" si="5"/>
        <v>20140419</v>
      </c>
      <c r="C110">
        <f t="shared" si="6"/>
        <v>2014</v>
      </c>
      <c r="D110">
        <f t="shared" si="7"/>
        <v>4</v>
      </c>
      <c r="E110">
        <f t="shared" si="8"/>
        <v>19</v>
      </c>
      <c r="F110" s="14">
        <f t="shared" si="9"/>
        <v>41748</v>
      </c>
      <c r="G110">
        <v>48</v>
      </c>
      <c r="H110">
        <v>26</v>
      </c>
      <c r="I110">
        <v>30</v>
      </c>
      <c r="J110">
        <v>50</v>
      </c>
      <c r="K110">
        <v>8</v>
      </c>
      <c r="L110">
        <v>10</v>
      </c>
      <c r="M110">
        <v>21</v>
      </c>
      <c r="N110">
        <v>80</v>
      </c>
      <c r="O110">
        <v>7</v>
      </c>
      <c r="P110">
        <v>88</v>
      </c>
      <c r="Q110">
        <v>54</v>
      </c>
      <c r="R110">
        <v>23</v>
      </c>
      <c r="S110">
        <v>134</v>
      </c>
      <c r="T110">
        <v>15</v>
      </c>
      <c r="U110">
        <v>23</v>
      </c>
      <c r="V110">
        <v>24</v>
      </c>
      <c r="W110">
        <v>94</v>
      </c>
      <c r="X110">
        <v>67</v>
      </c>
      <c r="Y110">
        <v>1979</v>
      </c>
      <c r="Z110">
        <v>0</v>
      </c>
      <c r="AA110">
        <v>0</v>
      </c>
      <c r="AB110">
        <v>0</v>
      </c>
      <c r="AC110">
        <v>1</v>
      </c>
      <c r="AD110">
        <v>10173</v>
      </c>
      <c r="AE110">
        <v>10184</v>
      </c>
      <c r="AF110">
        <v>10</v>
      </c>
      <c r="AG110">
        <v>10154</v>
      </c>
      <c r="AH110">
        <v>24</v>
      </c>
      <c r="AI110">
        <v>63</v>
      </c>
      <c r="AJ110">
        <v>1</v>
      </c>
      <c r="AK110">
        <v>82</v>
      </c>
      <c r="AL110">
        <v>18</v>
      </c>
      <c r="AM110">
        <v>6</v>
      </c>
      <c r="AN110">
        <v>66</v>
      </c>
      <c r="AO110">
        <v>88</v>
      </c>
      <c r="AP110">
        <v>22</v>
      </c>
      <c r="AQ110">
        <v>45</v>
      </c>
      <c r="AR110">
        <v>15</v>
      </c>
      <c r="AS110">
        <v>28</v>
      </c>
    </row>
    <row r="111" spans="1:45" x14ac:dyDescent="0.25">
      <c r="A111">
        <v>20100420</v>
      </c>
      <c r="B111">
        <f t="shared" si="5"/>
        <v>20140420</v>
      </c>
      <c r="C111">
        <f t="shared" si="6"/>
        <v>2014</v>
      </c>
      <c r="D111">
        <f t="shared" si="7"/>
        <v>4</v>
      </c>
      <c r="E111">
        <f t="shared" si="8"/>
        <v>20</v>
      </c>
      <c r="F111" s="14">
        <f t="shared" si="9"/>
        <v>41749</v>
      </c>
      <c r="G111">
        <v>288</v>
      </c>
      <c r="H111">
        <v>31</v>
      </c>
      <c r="I111">
        <v>38</v>
      </c>
      <c r="J111">
        <v>60</v>
      </c>
      <c r="K111">
        <v>11</v>
      </c>
      <c r="L111">
        <v>10</v>
      </c>
      <c r="M111">
        <v>2</v>
      </c>
      <c r="N111">
        <v>120</v>
      </c>
      <c r="O111">
        <v>13</v>
      </c>
      <c r="P111">
        <v>86</v>
      </c>
      <c r="Q111">
        <v>53</v>
      </c>
      <c r="R111">
        <v>1</v>
      </c>
      <c r="S111">
        <v>125</v>
      </c>
      <c r="T111">
        <v>12</v>
      </c>
      <c r="U111">
        <v>25</v>
      </c>
      <c r="V111">
        <v>6</v>
      </c>
      <c r="W111">
        <v>85</v>
      </c>
      <c r="X111">
        <v>60</v>
      </c>
      <c r="Y111">
        <v>1948</v>
      </c>
      <c r="Z111">
        <v>0</v>
      </c>
      <c r="AA111">
        <v>-1</v>
      </c>
      <c r="AB111">
        <v>-1</v>
      </c>
      <c r="AC111">
        <v>5</v>
      </c>
      <c r="AD111">
        <v>10159</v>
      </c>
      <c r="AE111">
        <v>10186</v>
      </c>
      <c r="AF111">
        <v>21</v>
      </c>
      <c r="AG111">
        <v>10133</v>
      </c>
      <c r="AH111">
        <v>6</v>
      </c>
      <c r="AI111">
        <v>59</v>
      </c>
      <c r="AJ111">
        <v>8</v>
      </c>
      <c r="AK111">
        <v>81</v>
      </c>
      <c r="AL111">
        <v>11</v>
      </c>
      <c r="AM111">
        <v>5</v>
      </c>
      <c r="AN111">
        <v>65</v>
      </c>
      <c r="AO111">
        <v>82</v>
      </c>
      <c r="AP111">
        <v>3</v>
      </c>
      <c r="AQ111">
        <v>44</v>
      </c>
      <c r="AR111">
        <v>12</v>
      </c>
      <c r="AS111">
        <v>27</v>
      </c>
    </row>
    <row r="112" spans="1:45" x14ac:dyDescent="0.25">
      <c r="A112">
        <v>20100421</v>
      </c>
      <c r="B112">
        <f t="shared" si="5"/>
        <v>20140421</v>
      </c>
      <c r="C112">
        <f t="shared" si="6"/>
        <v>2014</v>
      </c>
      <c r="D112">
        <f t="shared" si="7"/>
        <v>4</v>
      </c>
      <c r="E112">
        <f t="shared" si="8"/>
        <v>21</v>
      </c>
      <c r="F112" s="14">
        <f t="shared" si="9"/>
        <v>41750</v>
      </c>
      <c r="G112">
        <v>310</v>
      </c>
      <c r="H112">
        <v>35</v>
      </c>
      <c r="I112">
        <v>36</v>
      </c>
      <c r="J112">
        <v>60</v>
      </c>
      <c r="K112">
        <v>13</v>
      </c>
      <c r="L112">
        <v>20</v>
      </c>
      <c r="M112">
        <v>5</v>
      </c>
      <c r="N112">
        <v>110</v>
      </c>
      <c r="O112">
        <v>13</v>
      </c>
      <c r="P112">
        <v>67</v>
      </c>
      <c r="Q112">
        <v>24</v>
      </c>
      <c r="R112">
        <v>24</v>
      </c>
      <c r="S112">
        <v>98</v>
      </c>
      <c r="T112">
        <v>15</v>
      </c>
      <c r="U112">
        <v>-4</v>
      </c>
      <c r="V112">
        <v>24</v>
      </c>
      <c r="W112">
        <v>77</v>
      </c>
      <c r="X112">
        <v>54</v>
      </c>
      <c r="Y112">
        <v>1614</v>
      </c>
      <c r="Z112">
        <v>0</v>
      </c>
      <c r="AA112">
        <v>-1</v>
      </c>
      <c r="AB112">
        <v>-1</v>
      </c>
      <c r="AC112">
        <v>3</v>
      </c>
      <c r="AD112">
        <v>10193</v>
      </c>
      <c r="AE112">
        <v>10205</v>
      </c>
      <c r="AF112">
        <v>21</v>
      </c>
      <c r="AG112">
        <v>10178</v>
      </c>
      <c r="AH112">
        <v>4</v>
      </c>
      <c r="AI112">
        <v>70</v>
      </c>
      <c r="AJ112">
        <v>24</v>
      </c>
      <c r="AK112">
        <v>83</v>
      </c>
      <c r="AL112">
        <v>14</v>
      </c>
      <c r="AM112">
        <v>6</v>
      </c>
      <c r="AN112">
        <v>60</v>
      </c>
      <c r="AO112">
        <v>84</v>
      </c>
      <c r="AP112">
        <v>24</v>
      </c>
      <c r="AQ112">
        <v>47</v>
      </c>
      <c r="AR112">
        <v>10</v>
      </c>
      <c r="AS112">
        <v>22</v>
      </c>
    </row>
    <row r="113" spans="1:45" x14ac:dyDescent="0.25">
      <c r="A113">
        <v>20100422</v>
      </c>
      <c r="B113">
        <f t="shared" si="5"/>
        <v>20140422</v>
      </c>
      <c r="C113">
        <f t="shared" si="6"/>
        <v>2014</v>
      </c>
      <c r="D113">
        <f t="shared" si="7"/>
        <v>4</v>
      </c>
      <c r="E113">
        <f t="shared" si="8"/>
        <v>22</v>
      </c>
      <c r="F113" s="14">
        <f t="shared" si="9"/>
        <v>41751</v>
      </c>
      <c r="G113">
        <v>344</v>
      </c>
      <c r="H113">
        <v>13</v>
      </c>
      <c r="I113">
        <v>21</v>
      </c>
      <c r="J113">
        <v>30</v>
      </c>
      <c r="K113">
        <v>12</v>
      </c>
      <c r="L113">
        <v>10</v>
      </c>
      <c r="M113">
        <v>1</v>
      </c>
      <c r="N113">
        <v>70</v>
      </c>
      <c r="O113">
        <v>13</v>
      </c>
      <c r="P113">
        <v>70</v>
      </c>
      <c r="Q113">
        <v>7</v>
      </c>
      <c r="R113">
        <v>24</v>
      </c>
      <c r="S113">
        <v>120</v>
      </c>
      <c r="T113">
        <v>14</v>
      </c>
      <c r="U113">
        <v>-25</v>
      </c>
      <c r="V113">
        <v>24</v>
      </c>
      <c r="W113">
        <v>53</v>
      </c>
      <c r="X113">
        <v>37</v>
      </c>
      <c r="Y113">
        <v>1594</v>
      </c>
      <c r="Z113">
        <v>0</v>
      </c>
      <c r="AA113">
        <v>-1</v>
      </c>
      <c r="AB113">
        <v>-1</v>
      </c>
      <c r="AC113">
        <v>3</v>
      </c>
      <c r="AD113">
        <v>10185</v>
      </c>
      <c r="AE113">
        <v>10200</v>
      </c>
      <c r="AF113">
        <v>1</v>
      </c>
      <c r="AG113">
        <v>10169</v>
      </c>
      <c r="AH113">
        <v>17</v>
      </c>
      <c r="AI113">
        <v>62</v>
      </c>
      <c r="AJ113">
        <v>1</v>
      </c>
      <c r="AK113">
        <v>83</v>
      </c>
      <c r="AL113">
        <v>18</v>
      </c>
      <c r="AM113">
        <v>5</v>
      </c>
      <c r="AN113">
        <v>67</v>
      </c>
      <c r="AO113">
        <v>92</v>
      </c>
      <c r="AP113">
        <v>1</v>
      </c>
      <c r="AQ113">
        <v>42</v>
      </c>
      <c r="AR113">
        <v>14</v>
      </c>
      <c r="AS113">
        <v>21</v>
      </c>
    </row>
    <row r="114" spans="1:45" x14ac:dyDescent="0.25">
      <c r="A114">
        <v>20100423</v>
      </c>
      <c r="B114">
        <f t="shared" si="5"/>
        <v>20140423</v>
      </c>
      <c r="C114">
        <f t="shared" si="6"/>
        <v>2014</v>
      </c>
      <c r="D114">
        <f t="shared" si="7"/>
        <v>4</v>
      </c>
      <c r="E114">
        <f t="shared" si="8"/>
        <v>23</v>
      </c>
      <c r="F114" s="14">
        <f t="shared" si="9"/>
        <v>41752</v>
      </c>
      <c r="G114">
        <v>30</v>
      </c>
      <c r="H114">
        <v>19</v>
      </c>
      <c r="I114">
        <v>24</v>
      </c>
      <c r="J114">
        <v>50</v>
      </c>
      <c r="K114">
        <v>16</v>
      </c>
      <c r="L114">
        <v>10</v>
      </c>
      <c r="M114">
        <v>3</v>
      </c>
      <c r="N114">
        <v>80</v>
      </c>
      <c r="O114">
        <v>11</v>
      </c>
      <c r="P114">
        <v>80</v>
      </c>
      <c r="Q114">
        <v>-20</v>
      </c>
      <c r="R114">
        <v>5</v>
      </c>
      <c r="S114">
        <v>148</v>
      </c>
      <c r="T114">
        <v>14</v>
      </c>
      <c r="U114">
        <v>-45</v>
      </c>
      <c r="V114">
        <v>6</v>
      </c>
      <c r="W114">
        <v>134</v>
      </c>
      <c r="X114">
        <v>93</v>
      </c>
      <c r="Y114">
        <v>2395</v>
      </c>
      <c r="Z114">
        <v>0</v>
      </c>
      <c r="AA114">
        <v>0</v>
      </c>
      <c r="AB114">
        <v>0</v>
      </c>
      <c r="AC114">
        <v>1</v>
      </c>
      <c r="AD114">
        <v>10174</v>
      </c>
      <c r="AE114">
        <v>10188</v>
      </c>
      <c r="AF114">
        <v>24</v>
      </c>
      <c r="AG114">
        <v>10166</v>
      </c>
      <c r="AH114">
        <v>15</v>
      </c>
      <c r="AI114">
        <v>6</v>
      </c>
      <c r="AJ114">
        <v>4</v>
      </c>
      <c r="AK114">
        <v>82</v>
      </c>
      <c r="AL114">
        <v>11</v>
      </c>
      <c r="AM114">
        <v>0</v>
      </c>
      <c r="AN114">
        <v>59</v>
      </c>
      <c r="AO114">
        <v>99</v>
      </c>
      <c r="AP114">
        <v>4</v>
      </c>
      <c r="AQ114">
        <v>30</v>
      </c>
      <c r="AR114">
        <v>13</v>
      </c>
      <c r="AS114">
        <v>33</v>
      </c>
    </row>
    <row r="115" spans="1:45" x14ac:dyDescent="0.25">
      <c r="A115">
        <v>20100424</v>
      </c>
      <c r="B115">
        <f t="shared" si="5"/>
        <v>20140424</v>
      </c>
      <c r="C115">
        <f t="shared" si="6"/>
        <v>2014</v>
      </c>
      <c r="D115">
        <f t="shared" si="7"/>
        <v>4</v>
      </c>
      <c r="E115">
        <f t="shared" si="8"/>
        <v>24</v>
      </c>
      <c r="F115" s="14">
        <f t="shared" si="9"/>
        <v>41753</v>
      </c>
      <c r="G115">
        <v>102</v>
      </c>
      <c r="H115">
        <v>19</v>
      </c>
      <c r="I115">
        <v>24</v>
      </c>
      <c r="J115">
        <v>40</v>
      </c>
      <c r="K115">
        <v>10</v>
      </c>
      <c r="L115">
        <v>10</v>
      </c>
      <c r="M115">
        <v>3</v>
      </c>
      <c r="N115">
        <v>70</v>
      </c>
      <c r="O115">
        <v>12</v>
      </c>
      <c r="P115">
        <v>117</v>
      </c>
      <c r="Q115">
        <v>8</v>
      </c>
      <c r="R115">
        <v>5</v>
      </c>
      <c r="S115">
        <v>193</v>
      </c>
      <c r="T115">
        <v>16</v>
      </c>
      <c r="U115">
        <v>-18</v>
      </c>
      <c r="V115">
        <v>6</v>
      </c>
      <c r="W115">
        <v>129</v>
      </c>
      <c r="X115">
        <v>89</v>
      </c>
      <c r="Y115">
        <v>2187</v>
      </c>
      <c r="Z115">
        <v>0</v>
      </c>
      <c r="AA115">
        <v>0</v>
      </c>
      <c r="AB115">
        <v>0</v>
      </c>
      <c r="AC115">
        <v>1</v>
      </c>
      <c r="AD115">
        <v>10204</v>
      </c>
      <c r="AE115">
        <v>10213</v>
      </c>
      <c r="AF115">
        <v>21</v>
      </c>
      <c r="AG115">
        <v>10189</v>
      </c>
      <c r="AH115">
        <v>2</v>
      </c>
      <c r="AI115">
        <v>58</v>
      </c>
      <c r="AJ115">
        <v>4</v>
      </c>
      <c r="AK115">
        <v>81</v>
      </c>
      <c r="AL115">
        <v>18</v>
      </c>
      <c r="AM115">
        <v>2</v>
      </c>
      <c r="AN115">
        <v>52</v>
      </c>
      <c r="AO115">
        <v>94</v>
      </c>
      <c r="AP115">
        <v>5</v>
      </c>
      <c r="AQ115">
        <v>29</v>
      </c>
      <c r="AR115">
        <v>12</v>
      </c>
      <c r="AS115">
        <v>33</v>
      </c>
    </row>
    <row r="116" spans="1:45" x14ac:dyDescent="0.25">
      <c r="A116">
        <v>20100425</v>
      </c>
      <c r="B116">
        <f t="shared" si="5"/>
        <v>20140425</v>
      </c>
      <c r="C116">
        <f t="shared" si="6"/>
        <v>2014</v>
      </c>
      <c r="D116">
        <f t="shared" si="7"/>
        <v>4</v>
      </c>
      <c r="E116">
        <f t="shared" si="8"/>
        <v>25</v>
      </c>
      <c r="F116" s="14">
        <f t="shared" si="9"/>
        <v>41754</v>
      </c>
      <c r="G116">
        <v>210</v>
      </c>
      <c r="H116">
        <v>13</v>
      </c>
      <c r="I116">
        <v>28</v>
      </c>
      <c r="J116">
        <v>50</v>
      </c>
      <c r="K116">
        <v>17</v>
      </c>
      <c r="L116">
        <v>20</v>
      </c>
      <c r="M116">
        <v>1</v>
      </c>
      <c r="N116">
        <v>90</v>
      </c>
      <c r="O116">
        <v>17</v>
      </c>
      <c r="P116">
        <v>143</v>
      </c>
      <c r="Q116">
        <v>43</v>
      </c>
      <c r="R116">
        <v>4</v>
      </c>
      <c r="S116">
        <v>235</v>
      </c>
      <c r="T116">
        <v>14</v>
      </c>
      <c r="U116">
        <v>-3</v>
      </c>
      <c r="V116">
        <v>6</v>
      </c>
      <c r="W116">
        <v>67</v>
      </c>
      <c r="X116">
        <v>46</v>
      </c>
      <c r="Y116">
        <v>1686</v>
      </c>
      <c r="Z116">
        <v>6</v>
      </c>
      <c r="AA116">
        <v>1</v>
      </c>
      <c r="AB116">
        <v>1</v>
      </c>
      <c r="AC116">
        <v>19</v>
      </c>
      <c r="AD116">
        <v>10205</v>
      </c>
      <c r="AE116">
        <v>10218</v>
      </c>
      <c r="AF116">
        <v>21</v>
      </c>
      <c r="AG116">
        <v>10192</v>
      </c>
      <c r="AH116">
        <v>15</v>
      </c>
      <c r="AI116">
        <v>58</v>
      </c>
      <c r="AJ116">
        <v>19</v>
      </c>
      <c r="AK116">
        <v>71</v>
      </c>
      <c r="AL116">
        <v>1</v>
      </c>
      <c r="AM116">
        <v>4</v>
      </c>
      <c r="AN116">
        <v>56</v>
      </c>
      <c r="AO116">
        <v>82</v>
      </c>
      <c r="AP116">
        <v>24</v>
      </c>
      <c r="AQ116">
        <v>24</v>
      </c>
      <c r="AR116">
        <v>14</v>
      </c>
      <c r="AS116">
        <v>27</v>
      </c>
    </row>
    <row r="117" spans="1:45" x14ac:dyDescent="0.25">
      <c r="A117">
        <v>20100426</v>
      </c>
      <c r="B117">
        <f t="shared" si="5"/>
        <v>20140426</v>
      </c>
      <c r="C117">
        <f t="shared" si="6"/>
        <v>2014</v>
      </c>
      <c r="D117">
        <f t="shared" si="7"/>
        <v>4</v>
      </c>
      <c r="E117">
        <f t="shared" si="8"/>
        <v>26</v>
      </c>
      <c r="F117" s="14">
        <f t="shared" si="9"/>
        <v>41755</v>
      </c>
      <c r="G117">
        <v>262</v>
      </c>
      <c r="H117">
        <v>33</v>
      </c>
      <c r="I117">
        <v>35</v>
      </c>
      <c r="J117">
        <v>60</v>
      </c>
      <c r="K117">
        <v>12</v>
      </c>
      <c r="L117">
        <v>10</v>
      </c>
      <c r="M117">
        <v>22</v>
      </c>
      <c r="N117">
        <v>100</v>
      </c>
      <c r="O117">
        <v>13</v>
      </c>
      <c r="P117">
        <v>126</v>
      </c>
      <c r="Q117">
        <v>93</v>
      </c>
      <c r="R117">
        <v>24</v>
      </c>
      <c r="S117">
        <v>168</v>
      </c>
      <c r="T117">
        <v>12</v>
      </c>
      <c r="U117">
        <v>52</v>
      </c>
      <c r="V117">
        <v>24</v>
      </c>
      <c r="W117">
        <v>67</v>
      </c>
      <c r="X117">
        <v>46</v>
      </c>
      <c r="Y117">
        <v>1667</v>
      </c>
      <c r="Z117">
        <v>0</v>
      </c>
      <c r="AA117">
        <v>0</v>
      </c>
      <c r="AB117">
        <v>0</v>
      </c>
      <c r="AC117">
        <v>1</v>
      </c>
      <c r="AD117">
        <v>10241</v>
      </c>
      <c r="AE117">
        <v>10269</v>
      </c>
      <c r="AF117">
        <v>22</v>
      </c>
      <c r="AG117">
        <v>10212</v>
      </c>
      <c r="AH117">
        <v>1</v>
      </c>
      <c r="AI117">
        <v>41</v>
      </c>
      <c r="AJ117">
        <v>4</v>
      </c>
      <c r="AK117">
        <v>80</v>
      </c>
      <c r="AL117">
        <v>17</v>
      </c>
      <c r="AM117">
        <v>6</v>
      </c>
      <c r="AN117">
        <v>76</v>
      </c>
      <c r="AO117">
        <v>92</v>
      </c>
      <c r="AP117">
        <v>5</v>
      </c>
      <c r="AQ117">
        <v>60</v>
      </c>
      <c r="AR117">
        <v>16</v>
      </c>
      <c r="AS117">
        <v>26</v>
      </c>
    </row>
    <row r="118" spans="1:45" x14ac:dyDescent="0.25">
      <c r="A118">
        <v>20100427</v>
      </c>
      <c r="B118">
        <f t="shared" si="5"/>
        <v>20140427</v>
      </c>
      <c r="C118">
        <f t="shared" si="6"/>
        <v>2014</v>
      </c>
      <c r="D118">
        <f t="shared" si="7"/>
        <v>4</v>
      </c>
      <c r="E118">
        <f t="shared" si="8"/>
        <v>27</v>
      </c>
      <c r="F118" s="14">
        <f t="shared" si="9"/>
        <v>41756</v>
      </c>
      <c r="G118">
        <v>308</v>
      </c>
      <c r="H118">
        <v>14</v>
      </c>
      <c r="I118">
        <v>16</v>
      </c>
      <c r="J118">
        <v>30</v>
      </c>
      <c r="K118">
        <v>12</v>
      </c>
      <c r="L118">
        <v>0</v>
      </c>
      <c r="M118">
        <v>6</v>
      </c>
      <c r="N118">
        <v>70</v>
      </c>
      <c r="O118">
        <v>13</v>
      </c>
      <c r="P118">
        <v>124</v>
      </c>
      <c r="Q118">
        <v>50</v>
      </c>
      <c r="R118">
        <v>5</v>
      </c>
      <c r="S118">
        <v>189</v>
      </c>
      <c r="T118">
        <v>15</v>
      </c>
      <c r="U118">
        <v>18</v>
      </c>
      <c r="V118">
        <v>6</v>
      </c>
      <c r="W118">
        <v>94</v>
      </c>
      <c r="X118">
        <v>64</v>
      </c>
      <c r="Y118">
        <v>1768</v>
      </c>
      <c r="Z118">
        <v>0</v>
      </c>
      <c r="AA118">
        <v>0</v>
      </c>
      <c r="AB118">
        <v>0</v>
      </c>
      <c r="AC118">
        <v>1</v>
      </c>
      <c r="AD118">
        <v>10275</v>
      </c>
      <c r="AE118">
        <v>10283</v>
      </c>
      <c r="AF118">
        <v>10</v>
      </c>
      <c r="AG118">
        <v>10265</v>
      </c>
      <c r="AH118">
        <v>3</v>
      </c>
      <c r="AI118">
        <v>1</v>
      </c>
      <c r="AJ118">
        <v>3</v>
      </c>
      <c r="AK118">
        <v>82</v>
      </c>
      <c r="AL118">
        <v>14</v>
      </c>
      <c r="AM118">
        <v>4</v>
      </c>
      <c r="AN118">
        <v>71</v>
      </c>
      <c r="AO118">
        <v>99</v>
      </c>
      <c r="AP118">
        <v>2</v>
      </c>
      <c r="AQ118">
        <v>40</v>
      </c>
      <c r="AR118">
        <v>16</v>
      </c>
      <c r="AS118">
        <v>28</v>
      </c>
    </row>
    <row r="119" spans="1:45" x14ac:dyDescent="0.25">
      <c r="A119">
        <v>20100428</v>
      </c>
      <c r="B119">
        <f t="shared" si="5"/>
        <v>20140428</v>
      </c>
      <c r="C119">
        <f t="shared" si="6"/>
        <v>2014</v>
      </c>
      <c r="D119">
        <f t="shared" si="7"/>
        <v>4</v>
      </c>
      <c r="E119">
        <f t="shared" si="8"/>
        <v>28</v>
      </c>
      <c r="F119" s="14">
        <f t="shared" si="9"/>
        <v>41757</v>
      </c>
      <c r="G119">
        <v>185</v>
      </c>
      <c r="H119">
        <v>24</v>
      </c>
      <c r="I119">
        <v>26</v>
      </c>
      <c r="J119">
        <v>40</v>
      </c>
      <c r="K119">
        <v>10</v>
      </c>
      <c r="L119">
        <v>10</v>
      </c>
      <c r="M119">
        <v>1</v>
      </c>
      <c r="N119">
        <v>80</v>
      </c>
      <c r="O119">
        <v>12</v>
      </c>
      <c r="P119">
        <v>157</v>
      </c>
      <c r="Q119">
        <v>57</v>
      </c>
      <c r="R119">
        <v>5</v>
      </c>
      <c r="S119">
        <v>230</v>
      </c>
      <c r="T119">
        <v>15</v>
      </c>
      <c r="U119">
        <v>23</v>
      </c>
      <c r="V119">
        <v>6</v>
      </c>
      <c r="W119">
        <v>99</v>
      </c>
      <c r="X119">
        <v>67</v>
      </c>
      <c r="Y119">
        <v>2034</v>
      </c>
      <c r="Z119">
        <v>0</v>
      </c>
      <c r="AA119">
        <v>0</v>
      </c>
      <c r="AB119">
        <v>0</v>
      </c>
      <c r="AC119">
        <v>1</v>
      </c>
      <c r="AD119">
        <v>10220</v>
      </c>
      <c r="AE119">
        <v>10268</v>
      </c>
      <c r="AF119">
        <v>1</v>
      </c>
      <c r="AG119">
        <v>10160</v>
      </c>
      <c r="AH119">
        <v>24</v>
      </c>
      <c r="AI119">
        <v>60</v>
      </c>
      <c r="AJ119">
        <v>4</v>
      </c>
      <c r="AK119">
        <v>80</v>
      </c>
      <c r="AL119">
        <v>12</v>
      </c>
      <c r="AM119">
        <v>4</v>
      </c>
      <c r="AN119">
        <v>61</v>
      </c>
      <c r="AO119">
        <v>96</v>
      </c>
      <c r="AP119">
        <v>5</v>
      </c>
      <c r="AQ119">
        <v>34</v>
      </c>
      <c r="AR119">
        <v>14</v>
      </c>
      <c r="AS119">
        <v>34</v>
      </c>
    </row>
    <row r="120" spans="1:45" x14ac:dyDescent="0.25">
      <c r="A120">
        <v>20100429</v>
      </c>
      <c r="B120">
        <f t="shared" si="5"/>
        <v>20140429</v>
      </c>
      <c r="C120">
        <f t="shared" si="6"/>
        <v>2014</v>
      </c>
      <c r="D120">
        <f t="shared" si="7"/>
        <v>4</v>
      </c>
      <c r="E120">
        <f t="shared" si="8"/>
        <v>29</v>
      </c>
      <c r="F120" s="14">
        <f t="shared" si="9"/>
        <v>41758</v>
      </c>
      <c r="G120">
        <v>226</v>
      </c>
      <c r="H120">
        <v>13</v>
      </c>
      <c r="I120">
        <v>25</v>
      </c>
      <c r="J120">
        <v>50</v>
      </c>
      <c r="K120">
        <v>13</v>
      </c>
      <c r="L120">
        <v>10</v>
      </c>
      <c r="M120">
        <v>6</v>
      </c>
      <c r="N120">
        <v>120</v>
      </c>
      <c r="O120">
        <v>22</v>
      </c>
      <c r="P120">
        <v>177</v>
      </c>
      <c r="Q120">
        <v>93</v>
      </c>
      <c r="R120">
        <v>4</v>
      </c>
      <c r="S120">
        <v>252</v>
      </c>
      <c r="T120">
        <v>14</v>
      </c>
      <c r="U120">
        <v>58</v>
      </c>
      <c r="V120">
        <v>6</v>
      </c>
      <c r="W120">
        <v>57</v>
      </c>
      <c r="X120">
        <v>39</v>
      </c>
      <c r="Y120">
        <v>1864</v>
      </c>
      <c r="Z120">
        <v>19</v>
      </c>
      <c r="AA120">
        <v>62</v>
      </c>
      <c r="AB120">
        <v>33</v>
      </c>
      <c r="AC120">
        <v>22</v>
      </c>
      <c r="AD120">
        <v>10103</v>
      </c>
      <c r="AE120">
        <v>10155</v>
      </c>
      <c r="AF120">
        <v>1</v>
      </c>
      <c r="AG120">
        <v>10045</v>
      </c>
      <c r="AH120">
        <v>23</v>
      </c>
      <c r="AI120">
        <v>50</v>
      </c>
      <c r="AJ120">
        <v>21</v>
      </c>
      <c r="AK120">
        <v>80</v>
      </c>
      <c r="AL120">
        <v>16</v>
      </c>
      <c r="AM120">
        <v>6</v>
      </c>
      <c r="AN120">
        <v>61</v>
      </c>
      <c r="AO120">
        <v>93</v>
      </c>
      <c r="AP120">
        <v>24</v>
      </c>
      <c r="AQ120">
        <v>32</v>
      </c>
      <c r="AR120">
        <v>16</v>
      </c>
      <c r="AS120">
        <v>33</v>
      </c>
    </row>
    <row r="121" spans="1:45" x14ac:dyDescent="0.25">
      <c r="A121">
        <v>20100430</v>
      </c>
      <c r="B121">
        <f t="shared" si="5"/>
        <v>20140430</v>
      </c>
      <c r="C121">
        <f t="shared" si="6"/>
        <v>2014</v>
      </c>
      <c r="D121">
        <f t="shared" si="7"/>
        <v>4</v>
      </c>
      <c r="E121">
        <f t="shared" si="8"/>
        <v>30</v>
      </c>
      <c r="F121" s="14">
        <f t="shared" si="9"/>
        <v>41759</v>
      </c>
      <c r="G121">
        <v>239</v>
      </c>
      <c r="H121">
        <v>40</v>
      </c>
      <c r="I121">
        <v>43</v>
      </c>
      <c r="J121">
        <v>60</v>
      </c>
      <c r="K121">
        <v>7</v>
      </c>
      <c r="L121">
        <v>30</v>
      </c>
      <c r="M121">
        <v>1</v>
      </c>
      <c r="N121">
        <v>120</v>
      </c>
      <c r="O121">
        <v>1</v>
      </c>
      <c r="P121">
        <v>117</v>
      </c>
      <c r="Q121">
        <v>98</v>
      </c>
      <c r="R121">
        <v>24</v>
      </c>
      <c r="S121">
        <v>146</v>
      </c>
      <c r="T121">
        <v>15</v>
      </c>
      <c r="U121">
        <v>82</v>
      </c>
      <c r="V121">
        <v>24</v>
      </c>
      <c r="W121">
        <v>41</v>
      </c>
      <c r="X121">
        <v>28</v>
      </c>
      <c r="Y121">
        <v>1001</v>
      </c>
      <c r="Z121">
        <v>37</v>
      </c>
      <c r="AA121">
        <v>66</v>
      </c>
      <c r="AB121">
        <v>41</v>
      </c>
      <c r="AC121">
        <v>1</v>
      </c>
      <c r="AD121">
        <v>10088</v>
      </c>
      <c r="AE121">
        <v>10107</v>
      </c>
      <c r="AF121">
        <v>13</v>
      </c>
      <c r="AG121">
        <v>10046</v>
      </c>
      <c r="AH121">
        <v>1</v>
      </c>
      <c r="AI121">
        <v>17</v>
      </c>
      <c r="AJ121">
        <v>8</v>
      </c>
      <c r="AK121">
        <v>80</v>
      </c>
      <c r="AL121">
        <v>15</v>
      </c>
      <c r="AM121">
        <v>4</v>
      </c>
      <c r="AN121">
        <v>80</v>
      </c>
      <c r="AO121">
        <v>95</v>
      </c>
      <c r="AP121">
        <v>2</v>
      </c>
      <c r="AQ121">
        <v>58</v>
      </c>
      <c r="AR121">
        <v>16</v>
      </c>
      <c r="AS121">
        <v>15</v>
      </c>
    </row>
    <row r="122" spans="1:45" x14ac:dyDescent="0.25">
      <c r="A122">
        <v>20100501</v>
      </c>
      <c r="B122">
        <f t="shared" si="5"/>
        <v>20140501</v>
      </c>
      <c r="C122">
        <f t="shared" si="6"/>
        <v>2014</v>
      </c>
      <c r="D122">
        <f t="shared" si="7"/>
        <v>5</v>
      </c>
      <c r="E122">
        <f t="shared" si="8"/>
        <v>1</v>
      </c>
      <c r="F122" s="14">
        <f t="shared" si="9"/>
        <v>41760</v>
      </c>
      <c r="G122">
        <v>243</v>
      </c>
      <c r="H122">
        <v>17</v>
      </c>
      <c r="I122">
        <v>28</v>
      </c>
      <c r="J122">
        <v>40</v>
      </c>
      <c r="K122">
        <v>3</v>
      </c>
      <c r="L122">
        <v>10</v>
      </c>
      <c r="M122">
        <v>20</v>
      </c>
      <c r="N122">
        <v>80</v>
      </c>
      <c r="O122">
        <v>12</v>
      </c>
      <c r="P122">
        <v>100</v>
      </c>
      <c r="Q122">
        <v>63</v>
      </c>
      <c r="R122">
        <v>23</v>
      </c>
      <c r="S122">
        <v>149</v>
      </c>
      <c r="T122">
        <v>16</v>
      </c>
      <c r="U122">
        <v>43</v>
      </c>
      <c r="V122">
        <v>24</v>
      </c>
      <c r="W122">
        <v>29</v>
      </c>
      <c r="X122">
        <v>20</v>
      </c>
      <c r="Y122">
        <v>1015</v>
      </c>
      <c r="Z122">
        <v>29</v>
      </c>
      <c r="AA122">
        <v>61</v>
      </c>
      <c r="AB122">
        <v>30</v>
      </c>
      <c r="AC122">
        <v>12</v>
      </c>
      <c r="AD122">
        <v>10100</v>
      </c>
      <c r="AE122">
        <v>10119</v>
      </c>
      <c r="AF122">
        <v>23</v>
      </c>
      <c r="AG122">
        <v>10087</v>
      </c>
      <c r="AH122">
        <v>4</v>
      </c>
      <c r="AI122">
        <v>56</v>
      </c>
      <c r="AJ122">
        <v>9</v>
      </c>
      <c r="AK122">
        <v>80</v>
      </c>
      <c r="AL122">
        <v>15</v>
      </c>
      <c r="AM122">
        <v>5</v>
      </c>
      <c r="AN122">
        <v>83</v>
      </c>
      <c r="AO122">
        <v>97</v>
      </c>
      <c r="AP122">
        <v>24</v>
      </c>
      <c r="AQ122">
        <v>65</v>
      </c>
      <c r="AR122">
        <v>15</v>
      </c>
      <c r="AS122">
        <v>15</v>
      </c>
    </row>
    <row r="123" spans="1:45" x14ac:dyDescent="0.25">
      <c r="A123">
        <v>20100502</v>
      </c>
      <c r="B123">
        <f t="shared" si="5"/>
        <v>20140502</v>
      </c>
      <c r="C123">
        <f t="shared" si="6"/>
        <v>2014</v>
      </c>
      <c r="D123">
        <f t="shared" si="7"/>
        <v>5</v>
      </c>
      <c r="E123">
        <f t="shared" si="8"/>
        <v>2</v>
      </c>
      <c r="F123" s="14">
        <f t="shared" si="9"/>
        <v>41761</v>
      </c>
      <c r="G123">
        <v>42</v>
      </c>
      <c r="H123">
        <v>41</v>
      </c>
      <c r="I123">
        <v>45</v>
      </c>
      <c r="J123">
        <v>60</v>
      </c>
      <c r="K123">
        <v>13</v>
      </c>
      <c r="L123">
        <v>10</v>
      </c>
      <c r="M123">
        <v>2</v>
      </c>
      <c r="N123">
        <v>110</v>
      </c>
      <c r="O123">
        <v>19</v>
      </c>
      <c r="P123">
        <v>75</v>
      </c>
      <c r="Q123">
        <v>55</v>
      </c>
      <c r="R123">
        <v>24</v>
      </c>
      <c r="S123">
        <v>87</v>
      </c>
      <c r="T123">
        <v>13</v>
      </c>
      <c r="U123">
        <v>40</v>
      </c>
      <c r="V123">
        <v>6</v>
      </c>
      <c r="W123">
        <v>0</v>
      </c>
      <c r="X123">
        <v>0</v>
      </c>
      <c r="Y123">
        <v>249</v>
      </c>
      <c r="Z123">
        <v>126</v>
      </c>
      <c r="AA123">
        <v>183</v>
      </c>
      <c r="AB123">
        <v>32</v>
      </c>
      <c r="AC123">
        <v>10</v>
      </c>
      <c r="AD123">
        <v>10099</v>
      </c>
      <c r="AE123">
        <v>10114</v>
      </c>
      <c r="AF123">
        <v>1</v>
      </c>
      <c r="AG123">
        <v>10085</v>
      </c>
      <c r="AH123">
        <v>14</v>
      </c>
      <c r="AI123">
        <v>50</v>
      </c>
      <c r="AJ123">
        <v>10</v>
      </c>
      <c r="AK123">
        <v>62</v>
      </c>
      <c r="AL123">
        <v>7</v>
      </c>
      <c r="AM123">
        <v>8</v>
      </c>
      <c r="AN123">
        <v>93</v>
      </c>
      <c r="AO123">
        <v>97</v>
      </c>
      <c r="AP123">
        <v>1</v>
      </c>
      <c r="AQ123">
        <v>87</v>
      </c>
      <c r="AR123">
        <v>7</v>
      </c>
      <c r="AS123">
        <v>3</v>
      </c>
    </row>
    <row r="124" spans="1:45" x14ac:dyDescent="0.25">
      <c r="A124">
        <v>20100503</v>
      </c>
      <c r="B124">
        <f t="shared" si="5"/>
        <v>20140503</v>
      </c>
      <c r="C124">
        <f t="shared" si="6"/>
        <v>2014</v>
      </c>
      <c r="D124">
        <f t="shared" si="7"/>
        <v>5</v>
      </c>
      <c r="E124">
        <f t="shared" si="8"/>
        <v>3</v>
      </c>
      <c r="F124" s="14">
        <f t="shared" si="9"/>
        <v>41762</v>
      </c>
      <c r="G124">
        <v>359</v>
      </c>
      <c r="H124">
        <v>43</v>
      </c>
      <c r="I124">
        <v>43</v>
      </c>
      <c r="J124">
        <v>60</v>
      </c>
      <c r="K124">
        <v>15</v>
      </c>
      <c r="L124">
        <v>30</v>
      </c>
      <c r="M124">
        <v>19</v>
      </c>
      <c r="N124">
        <v>110</v>
      </c>
      <c r="O124">
        <v>15</v>
      </c>
      <c r="P124">
        <v>66</v>
      </c>
      <c r="Q124">
        <v>54</v>
      </c>
      <c r="R124">
        <v>1</v>
      </c>
      <c r="S124">
        <v>75</v>
      </c>
      <c r="T124">
        <v>14</v>
      </c>
      <c r="U124">
        <v>53</v>
      </c>
      <c r="V124">
        <v>6</v>
      </c>
      <c r="W124">
        <v>0</v>
      </c>
      <c r="X124">
        <v>0</v>
      </c>
      <c r="Y124">
        <v>280</v>
      </c>
      <c r="Z124">
        <v>150</v>
      </c>
      <c r="AA124">
        <v>74</v>
      </c>
      <c r="AB124">
        <v>12</v>
      </c>
      <c r="AC124">
        <v>17</v>
      </c>
      <c r="AD124">
        <v>10146</v>
      </c>
      <c r="AE124">
        <v>10209</v>
      </c>
      <c r="AF124">
        <v>24</v>
      </c>
      <c r="AG124">
        <v>10103</v>
      </c>
      <c r="AH124">
        <v>1</v>
      </c>
      <c r="AI124">
        <v>36</v>
      </c>
      <c r="AJ124">
        <v>11</v>
      </c>
      <c r="AK124">
        <v>70</v>
      </c>
      <c r="AL124">
        <v>19</v>
      </c>
      <c r="AM124">
        <v>8</v>
      </c>
      <c r="AN124">
        <v>91</v>
      </c>
      <c r="AO124">
        <v>95</v>
      </c>
      <c r="AP124">
        <v>10</v>
      </c>
      <c r="AQ124">
        <v>86</v>
      </c>
      <c r="AR124">
        <v>18</v>
      </c>
      <c r="AS124">
        <v>4</v>
      </c>
    </row>
    <row r="125" spans="1:45" x14ac:dyDescent="0.25">
      <c r="A125">
        <v>20100504</v>
      </c>
      <c r="B125">
        <f t="shared" si="5"/>
        <v>20140504</v>
      </c>
      <c r="C125">
        <f t="shared" si="6"/>
        <v>2014</v>
      </c>
      <c r="D125">
        <f t="shared" si="7"/>
        <v>5</v>
      </c>
      <c r="E125">
        <f t="shared" si="8"/>
        <v>4</v>
      </c>
      <c r="F125" s="14">
        <f t="shared" si="9"/>
        <v>41763</v>
      </c>
      <c r="G125">
        <v>9</v>
      </c>
      <c r="H125">
        <v>39</v>
      </c>
      <c r="I125">
        <v>40</v>
      </c>
      <c r="J125">
        <v>70</v>
      </c>
      <c r="K125">
        <v>15</v>
      </c>
      <c r="L125">
        <v>20</v>
      </c>
      <c r="M125">
        <v>4</v>
      </c>
      <c r="N125">
        <v>110</v>
      </c>
      <c r="O125">
        <v>11</v>
      </c>
      <c r="P125">
        <v>77</v>
      </c>
      <c r="Q125">
        <v>40</v>
      </c>
      <c r="R125">
        <v>22</v>
      </c>
      <c r="S125">
        <v>112</v>
      </c>
      <c r="T125">
        <v>14</v>
      </c>
      <c r="U125">
        <v>20</v>
      </c>
      <c r="V125">
        <v>24</v>
      </c>
      <c r="W125">
        <v>88</v>
      </c>
      <c r="X125">
        <v>58</v>
      </c>
      <c r="Y125">
        <v>1942</v>
      </c>
      <c r="Z125">
        <v>0</v>
      </c>
      <c r="AA125">
        <v>0</v>
      </c>
      <c r="AB125">
        <v>0</v>
      </c>
      <c r="AC125">
        <v>1</v>
      </c>
      <c r="AD125">
        <v>10232</v>
      </c>
      <c r="AE125">
        <v>10241</v>
      </c>
      <c r="AF125">
        <v>20</v>
      </c>
      <c r="AG125">
        <v>10213</v>
      </c>
      <c r="AH125">
        <v>1</v>
      </c>
      <c r="AI125">
        <v>68</v>
      </c>
      <c r="AJ125">
        <v>1</v>
      </c>
      <c r="AK125">
        <v>82</v>
      </c>
      <c r="AL125">
        <v>11</v>
      </c>
      <c r="AM125">
        <v>5</v>
      </c>
      <c r="AN125">
        <v>69</v>
      </c>
      <c r="AO125">
        <v>86</v>
      </c>
      <c r="AP125">
        <v>3</v>
      </c>
      <c r="AQ125">
        <v>52</v>
      </c>
      <c r="AR125">
        <v>9</v>
      </c>
      <c r="AS125">
        <v>27</v>
      </c>
    </row>
    <row r="126" spans="1:45" x14ac:dyDescent="0.25">
      <c r="A126">
        <v>20100505</v>
      </c>
      <c r="B126">
        <f t="shared" si="5"/>
        <v>20140505</v>
      </c>
      <c r="C126">
        <f t="shared" si="6"/>
        <v>2014</v>
      </c>
      <c r="D126">
        <f t="shared" si="7"/>
        <v>5</v>
      </c>
      <c r="E126">
        <f t="shared" si="8"/>
        <v>5</v>
      </c>
      <c r="F126" s="14">
        <f t="shared" si="9"/>
        <v>41764</v>
      </c>
      <c r="G126">
        <v>23</v>
      </c>
      <c r="H126">
        <v>30</v>
      </c>
      <c r="I126">
        <v>31</v>
      </c>
      <c r="J126">
        <v>50</v>
      </c>
      <c r="K126">
        <v>12</v>
      </c>
      <c r="L126">
        <v>10</v>
      </c>
      <c r="M126">
        <v>2</v>
      </c>
      <c r="N126">
        <v>100</v>
      </c>
      <c r="O126">
        <v>16</v>
      </c>
      <c r="P126">
        <v>79</v>
      </c>
      <c r="Q126">
        <v>11</v>
      </c>
      <c r="R126">
        <v>4</v>
      </c>
      <c r="S126">
        <v>132</v>
      </c>
      <c r="T126">
        <v>15</v>
      </c>
      <c r="U126">
        <v>-8</v>
      </c>
      <c r="V126">
        <v>6</v>
      </c>
      <c r="W126">
        <v>69</v>
      </c>
      <c r="X126">
        <v>46</v>
      </c>
      <c r="Y126">
        <v>1664</v>
      </c>
      <c r="Z126">
        <v>0</v>
      </c>
      <c r="AA126">
        <v>0</v>
      </c>
      <c r="AB126">
        <v>0</v>
      </c>
      <c r="AC126">
        <v>1</v>
      </c>
      <c r="AD126">
        <v>10184</v>
      </c>
      <c r="AE126">
        <v>10227</v>
      </c>
      <c r="AF126">
        <v>1</v>
      </c>
      <c r="AG126">
        <v>10132</v>
      </c>
      <c r="AH126">
        <v>24</v>
      </c>
      <c r="AI126">
        <v>57</v>
      </c>
      <c r="AJ126">
        <v>4</v>
      </c>
      <c r="AK126">
        <v>82</v>
      </c>
      <c r="AL126">
        <v>11</v>
      </c>
      <c r="AM126">
        <v>3</v>
      </c>
      <c r="AN126">
        <v>74</v>
      </c>
      <c r="AO126">
        <v>97</v>
      </c>
      <c r="AP126">
        <v>6</v>
      </c>
      <c r="AQ126">
        <v>54</v>
      </c>
      <c r="AR126">
        <v>13</v>
      </c>
      <c r="AS126">
        <v>23</v>
      </c>
    </row>
    <row r="127" spans="1:45" x14ac:dyDescent="0.25">
      <c r="A127">
        <v>20100506</v>
      </c>
      <c r="B127">
        <f t="shared" si="5"/>
        <v>20140506</v>
      </c>
      <c r="C127">
        <f t="shared" si="6"/>
        <v>2014</v>
      </c>
      <c r="D127">
        <f t="shared" si="7"/>
        <v>5</v>
      </c>
      <c r="E127">
        <f t="shared" si="8"/>
        <v>6</v>
      </c>
      <c r="F127" s="14">
        <f t="shared" si="9"/>
        <v>41765</v>
      </c>
      <c r="G127">
        <v>20</v>
      </c>
      <c r="H127">
        <v>47</v>
      </c>
      <c r="I127">
        <v>48</v>
      </c>
      <c r="J127">
        <v>70</v>
      </c>
      <c r="K127">
        <v>16</v>
      </c>
      <c r="L127">
        <v>30</v>
      </c>
      <c r="M127">
        <v>1</v>
      </c>
      <c r="N127">
        <v>120</v>
      </c>
      <c r="O127">
        <v>16</v>
      </c>
      <c r="P127">
        <v>92</v>
      </c>
      <c r="Q127">
        <v>39</v>
      </c>
      <c r="R127">
        <v>5</v>
      </c>
      <c r="S127">
        <v>139</v>
      </c>
      <c r="T127">
        <v>15</v>
      </c>
      <c r="U127">
        <v>26</v>
      </c>
      <c r="V127">
        <v>6</v>
      </c>
      <c r="W127">
        <v>96</v>
      </c>
      <c r="X127">
        <v>63</v>
      </c>
      <c r="Y127">
        <v>2070</v>
      </c>
      <c r="Z127">
        <v>0</v>
      </c>
      <c r="AA127">
        <v>0</v>
      </c>
      <c r="AB127">
        <v>0</v>
      </c>
      <c r="AC127">
        <v>1</v>
      </c>
      <c r="AD127">
        <v>10089</v>
      </c>
      <c r="AE127">
        <v>10127</v>
      </c>
      <c r="AF127">
        <v>1</v>
      </c>
      <c r="AG127">
        <v>10070</v>
      </c>
      <c r="AH127">
        <v>16</v>
      </c>
      <c r="AI127">
        <v>64</v>
      </c>
      <c r="AJ127">
        <v>4</v>
      </c>
      <c r="AK127">
        <v>82</v>
      </c>
      <c r="AL127">
        <v>15</v>
      </c>
      <c r="AM127">
        <v>5</v>
      </c>
      <c r="AN127">
        <v>71</v>
      </c>
      <c r="AO127">
        <v>91</v>
      </c>
      <c r="AP127">
        <v>2</v>
      </c>
      <c r="AQ127">
        <v>55</v>
      </c>
      <c r="AR127">
        <v>13</v>
      </c>
      <c r="AS127">
        <v>30</v>
      </c>
    </row>
    <row r="128" spans="1:45" x14ac:dyDescent="0.25">
      <c r="A128">
        <v>20100507</v>
      </c>
      <c r="B128">
        <f t="shared" si="5"/>
        <v>20140507</v>
      </c>
      <c r="C128">
        <f t="shared" si="6"/>
        <v>2014</v>
      </c>
      <c r="D128">
        <f t="shared" si="7"/>
        <v>5</v>
      </c>
      <c r="E128">
        <f t="shared" si="8"/>
        <v>7</v>
      </c>
      <c r="F128" s="14">
        <f t="shared" si="9"/>
        <v>41766</v>
      </c>
      <c r="G128">
        <v>22</v>
      </c>
      <c r="H128">
        <v>27</v>
      </c>
      <c r="I128">
        <v>28</v>
      </c>
      <c r="J128">
        <v>60</v>
      </c>
      <c r="K128">
        <v>3</v>
      </c>
      <c r="L128">
        <v>0</v>
      </c>
      <c r="M128">
        <v>24</v>
      </c>
      <c r="N128">
        <v>110</v>
      </c>
      <c r="O128">
        <v>3</v>
      </c>
      <c r="P128">
        <v>77</v>
      </c>
      <c r="Q128">
        <v>58</v>
      </c>
      <c r="R128">
        <v>5</v>
      </c>
      <c r="S128">
        <v>94</v>
      </c>
      <c r="T128">
        <v>15</v>
      </c>
      <c r="U128">
        <v>53</v>
      </c>
      <c r="V128">
        <v>6</v>
      </c>
      <c r="W128">
        <v>3</v>
      </c>
      <c r="X128">
        <v>2</v>
      </c>
      <c r="Y128">
        <v>741</v>
      </c>
      <c r="Z128">
        <v>17</v>
      </c>
      <c r="AA128">
        <v>4</v>
      </c>
      <c r="AB128">
        <v>2</v>
      </c>
      <c r="AC128">
        <v>11</v>
      </c>
      <c r="AD128">
        <v>10081</v>
      </c>
      <c r="AE128">
        <v>10087</v>
      </c>
      <c r="AF128">
        <v>21</v>
      </c>
      <c r="AG128">
        <v>10076</v>
      </c>
      <c r="AH128">
        <v>2</v>
      </c>
      <c r="AI128">
        <v>58</v>
      </c>
      <c r="AJ128">
        <v>24</v>
      </c>
      <c r="AK128">
        <v>75</v>
      </c>
      <c r="AL128">
        <v>1</v>
      </c>
      <c r="AM128">
        <v>8</v>
      </c>
      <c r="AN128">
        <v>82</v>
      </c>
      <c r="AO128">
        <v>93</v>
      </c>
      <c r="AP128">
        <v>24</v>
      </c>
      <c r="AQ128">
        <v>73</v>
      </c>
      <c r="AR128">
        <v>12</v>
      </c>
      <c r="AS128">
        <v>10</v>
      </c>
    </row>
    <row r="129" spans="1:45" x14ac:dyDescent="0.25">
      <c r="A129">
        <v>20100508</v>
      </c>
      <c r="B129">
        <f t="shared" si="5"/>
        <v>20140508</v>
      </c>
      <c r="C129">
        <f t="shared" si="6"/>
        <v>2014</v>
      </c>
      <c r="D129">
        <f t="shared" si="7"/>
        <v>5</v>
      </c>
      <c r="E129">
        <f t="shared" si="8"/>
        <v>8</v>
      </c>
      <c r="F129" s="14">
        <f t="shared" si="9"/>
        <v>41767</v>
      </c>
      <c r="G129">
        <v>50</v>
      </c>
      <c r="H129">
        <v>7</v>
      </c>
      <c r="I129">
        <v>11</v>
      </c>
      <c r="J129">
        <v>20</v>
      </c>
      <c r="K129">
        <v>19</v>
      </c>
      <c r="L129">
        <v>0</v>
      </c>
      <c r="M129">
        <v>1</v>
      </c>
      <c r="N129">
        <v>30</v>
      </c>
      <c r="O129">
        <v>12</v>
      </c>
      <c r="P129">
        <v>90</v>
      </c>
      <c r="Q129">
        <v>73</v>
      </c>
      <c r="R129">
        <v>5</v>
      </c>
      <c r="S129">
        <v>109</v>
      </c>
      <c r="T129">
        <v>16</v>
      </c>
      <c r="U129">
        <v>71</v>
      </c>
      <c r="V129">
        <v>6</v>
      </c>
      <c r="W129">
        <v>0</v>
      </c>
      <c r="X129">
        <v>0</v>
      </c>
      <c r="Y129">
        <v>398</v>
      </c>
      <c r="Z129">
        <v>3</v>
      </c>
      <c r="AA129">
        <v>1</v>
      </c>
      <c r="AB129">
        <v>1</v>
      </c>
      <c r="AC129">
        <v>13</v>
      </c>
      <c r="AD129">
        <v>10097</v>
      </c>
      <c r="AE129">
        <v>10113</v>
      </c>
      <c r="AF129">
        <v>22</v>
      </c>
      <c r="AG129">
        <v>10080</v>
      </c>
      <c r="AH129">
        <v>4</v>
      </c>
      <c r="AI129">
        <v>37</v>
      </c>
      <c r="AJ129">
        <v>5</v>
      </c>
      <c r="AK129">
        <v>66</v>
      </c>
      <c r="AL129">
        <v>10</v>
      </c>
      <c r="AM129">
        <v>8</v>
      </c>
      <c r="AN129">
        <v>87</v>
      </c>
      <c r="AO129">
        <v>95</v>
      </c>
      <c r="AP129">
        <v>3</v>
      </c>
      <c r="AQ129">
        <v>75</v>
      </c>
      <c r="AR129">
        <v>15</v>
      </c>
      <c r="AS129">
        <v>6</v>
      </c>
    </row>
    <row r="130" spans="1:45" x14ac:dyDescent="0.25">
      <c r="A130">
        <v>20100509</v>
      </c>
      <c r="B130">
        <f t="shared" si="5"/>
        <v>20140509</v>
      </c>
      <c r="C130">
        <f t="shared" si="6"/>
        <v>2014</v>
      </c>
      <c r="D130">
        <f t="shared" si="7"/>
        <v>5</v>
      </c>
      <c r="E130">
        <f t="shared" si="8"/>
        <v>9</v>
      </c>
      <c r="F130" s="14">
        <f t="shared" si="9"/>
        <v>41768</v>
      </c>
      <c r="G130">
        <v>23</v>
      </c>
      <c r="H130">
        <v>28</v>
      </c>
      <c r="I130">
        <v>29</v>
      </c>
      <c r="J130">
        <v>50</v>
      </c>
      <c r="K130">
        <v>17</v>
      </c>
      <c r="L130">
        <v>10</v>
      </c>
      <c r="M130">
        <v>1</v>
      </c>
      <c r="N130">
        <v>80</v>
      </c>
      <c r="O130">
        <v>17</v>
      </c>
      <c r="P130">
        <v>93</v>
      </c>
      <c r="Q130">
        <v>50</v>
      </c>
      <c r="R130">
        <v>24</v>
      </c>
      <c r="S130">
        <v>118</v>
      </c>
      <c r="T130">
        <v>13</v>
      </c>
      <c r="U130">
        <v>27</v>
      </c>
      <c r="V130">
        <v>24</v>
      </c>
      <c r="W130">
        <v>4</v>
      </c>
      <c r="X130">
        <v>3</v>
      </c>
      <c r="Y130">
        <v>1107</v>
      </c>
      <c r="Z130">
        <v>0</v>
      </c>
      <c r="AA130">
        <v>0</v>
      </c>
      <c r="AB130">
        <v>0</v>
      </c>
      <c r="AC130">
        <v>1</v>
      </c>
      <c r="AD130">
        <v>10106</v>
      </c>
      <c r="AE130">
        <v>10111</v>
      </c>
      <c r="AF130">
        <v>1</v>
      </c>
      <c r="AG130">
        <v>10099</v>
      </c>
      <c r="AH130">
        <v>16</v>
      </c>
      <c r="AI130">
        <v>39</v>
      </c>
      <c r="AJ130">
        <v>5</v>
      </c>
      <c r="AK130">
        <v>80</v>
      </c>
      <c r="AL130">
        <v>13</v>
      </c>
      <c r="AM130">
        <v>7</v>
      </c>
      <c r="AN130">
        <v>79</v>
      </c>
      <c r="AO130">
        <v>94</v>
      </c>
      <c r="AP130">
        <v>1</v>
      </c>
      <c r="AQ130">
        <v>66</v>
      </c>
      <c r="AR130">
        <v>17</v>
      </c>
      <c r="AS130">
        <v>16</v>
      </c>
    </row>
    <row r="131" spans="1:45" x14ac:dyDescent="0.25">
      <c r="A131">
        <v>20100510</v>
      </c>
      <c r="B131">
        <f t="shared" ref="B131:B194" si="10">A131+40000</f>
        <v>20140510</v>
      </c>
      <c r="C131">
        <f t="shared" ref="C131:C194" si="11">FLOOR(B131/10000,1)</f>
        <v>2014</v>
      </c>
      <c r="D131">
        <f t="shared" ref="D131:D194" si="12">FLOOR(B131/100 - 100 * C131, 1)</f>
        <v>5</v>
      </c>
      <c r="E131">
        <f t="shared" ref="E131:E194" si="13">FLOOR(B131-10000*C131-100*D131,1)</f>
        <v>10</v>
      </c>
      <c r="F131" s="14">
        <f t="shared" ref="F131:F194" si="14">DATE(C131,D131,E131)</f>
        <v>41769</v>
      </c>
      <c r="G131">
        <v>21</v>
      </c>
      <c r="H131">
        <v>20</v>
      </c>
      <c r="I131">
        <v>23</v>
      </c>
      <c r="J131">
        <v>40</v>
      </c>
      <c r="K131">
        <v>15</v>
      </c>
      <c r="L131">
        <v>10</v>
      </c>
      <c r="M131">
        <v>1</v>
      </c>
      <c r="N131">
        <v>70</v>
      </c>
      <c r="O131">
        <v>14</v>
      </c>
      <c r="P131">
        <v>72</v>
      </c>
      <c r="Q131">
        <v>20</v>
      </c>
      <c r="R131">
        <v>5</v>
      </c>
      <c r="S131">
        <v>110</v>
      </c>
      <c r="T131">
        <v>13</v>
      </c>
      <c r="U131">
        <v>-10</v>
      </c>
      <c r="V131">
        <v>6</v>
      </c>
      <c r="W131">
        <v>26</v>
      </c>
      <c r="X131">
        <v>17</v>
      </c>
      <c r="Y131">
        <v>1279</v>
      </c>
      <c r="Z131">
        <v>0</v>
      </c>
      <c r="AA131">
        <v>-1</v>
      </c>
      <c r="AB131">
        <v>-1</v>
      </c>
      <c r="AC131">
        <v>7</v>
      </c>
      <c r="AD131">
        <v>10112</v>
      </c>
      <c r="AE131">
        <v>10123</v>
      </c>
      <c r="AF131">
        <v>23</v>
      </c>
      <c r="AG131">
        <v>10104</v>
      </c>
      <c r="AH131">
        <v>1</v>
      </c>
      <c r="AI131">
        <v>57</v>
      </c>
      <c r="AJ131">
        <v>4</v>
      </c>
      <c r="AK131">
        <v>83</v>
      </c>
      <c r="AL131">
        <v>14</v>
      </c>
      <c r="AM131">
        <v>6</v>
      </c>
      <c r="AN131">
        <v>69</v>
      </c>
      <c r="AO131">
        <v>96</v>
      </c>
      <c r="AP131">
        <v>5</v>
      </c>
      <c r="AQ131">
        <v>46</v>
      </c>
      <c r="AR131">
        <v>14</v>
      </c>
      <c r="AS131">
        <v>17</v>
      </c>
    </row>
    <row r="132" spans="1:45" x14ac:dyDescent="0.25">
      <c r="A132">
        <v>20100511</v>
      </c>
      <c r="B132">
        <f t="shared" si="10"/>
        <v>20140511</v>
      </c>
      <c r="C132">
        <f t="shared" si="11"/>
        <v>2014</v>
      </c>
      <c r="D132">
        <f t="shared" si="12"/>
        <v>5</v>
      </c>
      <c r="E132">
        <f t="shared" si="13"/>
        <v>11</v>
      </c>
      <c r="F132" s="14">
        <f t="shared" si="14"/>
        <v>41770</v>
      </c>
      <c r="G132">
        <v>39</v>
      </c>
      <c r="H132">
        <v>44</v>
      </c>
      <c r="I132">
        <v>45</v>
      </c>
      <c r="J132">
        <v>60</v>
      </c>
      <c r="K132">
        <v>8</v>
      </c>
      <c r="L132">
        <v>20</v>
      </c>
      <c r="M132">
        <v>1</v>
      </c>
      <c r="N132">
        <v>110</v>
      </c>
      <c r="O132">
        <v>23</v>
      </c>
      <c r="P132">
        <v>68</v>
      </c>
      <c r="Q132">
        <v>44</v>
      </c>
      <c r="R132">
        <v>23</v>
      </c>
      <c r="S132">
        <v>115</v>
      </c>
      <c r="T132">
        <v>13</v>
      </c>
      <c r="U132">
        <v>41</v>
      </c>
      <c r="V132">
        <v>6</v>
      </c>
      <c r="W132">
        <v>13</v>
      </c>
      <c r="X132">
        <v>8</v>
      </c>
      <c r="Y132">
        <v>1173</v>
      </c>
      <c r="Z132">
        <v>86</v>
      </c>
      <c r="AA132">
        <v>75</v>
      </c>
      <c r="AB132">
        <v>13</v>
      </c>
      <c r="AC132">
        <v>18</v>
      </c>
      <c r="AD132">
        <v>10105</v>
      </c>
      <c r="AE132">
        <v>10122</v>
      </c>
      <c r="AF132">
        <v>1</v>
      </c>
      <c r="AG132">
        <v>10090</v>
      </c>
      <c r="AH132">
        <v>24</v>
      </c>
      <c r="AI132">
        <v>60</v>
      </c>
      <c r="AJ132">
        <v>22</v>
      </c>
      <c r="AK132">
        <v>83</v>
      </c>
      <c r="AL132">
        <v>14</v>
      </c>
      <c r="AM132">
        <v>7</v>
      </c>
      <c r="AN132">
        <v>75</v>
      </c>
      <c r="AO132">
        <v>91</v>
      </c>
      <c r="AP132">
        <v>20</v>
      </c>
      <c r="AQ132">
        <v>47</v>
      </c>
      <c r="AR132">
        <v>12</v>
      </c>
      <c r="AS132">
        <v>16</v>
      </c>
    </row>
    <row r="133" spans="1:45" x14ac:dyDescent="0.25">
      <c r="A133">
        <v>20100512</v>
      </c>
      <c r="B133">
        <f t="shared" si="10"/>
        <v>20140512</v>
      </c>
      <c r="C133">
        <f t="shared" si="11"/>
        <v>2014</v>
      </c>
      <c r="D133">
        <f t="shared" si="12"/>
        <v>5</v>
      </c>
      <c r="E133">
        <f t="shared" si="13"/>
        <v>12</v>
      </c>
      <c r="F133" s="14">
        <f t="shared" si="14"/>
        <v>41771</v>
      </c>
      <c r="G133">
        <v>355</v>
      </c>
      <c r="H133">
        <v>34</v>
      </c>
      <c r="I133">
        <v>35</v>
      </c>
      <c r="J133">
        <v>50</v>
      </c>
      <c r="K133">
        <v>1</v>
      </c>
      <c r="L133">
        <v>10</v>
      </c>
      <c r="M133">
        <v>22</v>
      </c>
      <c r="N133">
        <v>90</v>
      </c>
      <c r="O133">
        <v>2</v>
      </c>
      <c r="P133">
        <v>65</v>
      </c>
      <c r="Q133">
        <v>45</v>
      </c>
      <c r="R133">
        <v>1</v>
      </c>
      <c r="S133">
        <v>77</v>
      </c>
      <c r="T133">
        <v>13</v>
      </c>
      <c r="U133">
        <v>44</v>
      </c>
      <c r="V133">
        <v>6</v>
      </c>
      <c r="W133">
        <v>0</v>
      </c>
      <c r="X133">
        <v>0</v>
      </c>
      <c r="Y133">
        <v>572</v>
      </c>
      <c r="Z133">
        <v>101</v>
      </c>
      <c r="AA133">
        <v>87</v>
      </c>
      <c r="AB133">
        <v>17</v>
      </c>
      <c r="AC133">
        <v>5</v>
      </c>
      <c r="AD133">
        <v>10110</v>
      </c>
      <c r="AE133">
        <v>10135</v>
      </c>
      <c r="AF133">
        <v>22</v>
      </c>
      <c r="AG133">
        <v>10081</v>
      </c>
      <c r="AH133">
        <v>3</v>
      </c>
      <c r="AI133">
        <v>35</v>
      </c>
      <c r="AJ133">
        <v>24</v>
      </c>
      <c r="AK133">
        <v>70</v>
      </c>
      <c r="AL133">
        <v>7</v>
      </c>
      <c r="AM133">
        <v>8</v>
      </c>
      <c r="AN133">
        <v>89</v>
      </c>
      <c r="AO133">
        <v>96</v>
      </c>
      <c r="AP133">
        <v>24</v>
      </c>
      <c r="AQ133">
        <v>81</v>
      </c>
      <c r="AR133">
        <v>13</v>
      </c>
      <c r="AS133">
        <v>8</v>
      </c>
    </row>
    <row r="134" spans="1:45" x14ac:dyDescent="0.25">
      <c r="A134">
        <v>20100513</v>
      </c>
      <c r="B134">
        <f t="shared" si="10"/>
        <v>20140513</v>
      </c>
      <c r="C134">
        <f t="shared" si="11"/>
        <v>2014</v>
      </c>
      <c r="D134">
        <f t="shared" si="12"/>
        <v>5</v>
      </c>
      <c r="E134">
        <f t="shared" si="13"/>
        <v>13</v>
      </c>
      <c r="F134" s="14">
        <f t="shared" si="14"/>
        <v>41772</v>
      </c>
      <c r="G134">
        <v>333</v>
      </c>
      <c r="H134">
        <v>18</v>
      </c>
      <c r="I134">
        <v>19</v>
      </c>
      <c r="J134">
        <v>30</v>
      </c>
      <c r="K134">
        <v>13</v>
      </c>
      <c r="L134">
        <v>0</v>
      </c>
      <c r="M134">
        <v>23</v>
      </c>
      <c r="N134">
        <v>50</v>
      </c>
      <c r="O134">
        <v>13</v>
      </c>
      <c r="P134">
        <v>72</v>
      </c>
      <c r="Q134">
        <v>39</v>
      </c>
      <c r="R134">
        <v>24</v>
      </c>
      <c r="S134">
        <v>92</v>
      </c>
      <c r="T134">
        <v>14</v>
      </c>
      <c r="U134">
        <v>14</v>
      </c>
      <c r="V134">
        <v>24</v>
      </c>
      <c r="W134">
        <v>0</v>
      </c>
      <c r="X134">
        <v>0</v>
      </c>
      <c r="Y134">
        <v>520</v>
      </c>
      <c r="Z134">
        <v>54</v>
      </c>
      <c r="AA134">
        <v>15</v>
      </c>
      <c r="AB134">
        <v>4</v>
      </c>
      <c r="AC134">
        <v>2</v>
      </c>
      <c r="AD134">
        <v>10138</v>
      </c>
      <c r="AE134">
        <v>10142</v>
      </c>
      <c r="AF134">
        <v>12</v>
      </c>
      <c r="AG134">
        <v>10131</v>
      </c>
      <c r="AH134">
        <v>3</v>
      </c>
      <c r="AI134">
        <v>21</v>
      </c>
      <c r="AJ134">
        <v>23</v>
      </c>
      <c r="AK134">
        <v>75</v>
      </c>
      <c r="AL134">
        <v>13</v>
      </c>
      <c r="AM134">
        <v>8</v>
      </c>
      <c r="AN134">
        <v>88</v>
      </c>
      <c r="AO134">
        <v>97</v>
      </c>
      <c r="AP134">
        <v>2</v>
      </c>
      <c r="AQ134">
        <v>77</v>
      </c>
      <c r="AR134">
        <v>14</v>
      </c>
      <c r="AS134">
        <v>7</v>
      </c>
    </row>
    <row r="135" spans="1:45" x14ac:dyDescent="0.25">
      <c r="A135">
        <v>20100514</v>
      </c>
      <c r="B135">
        <f t="shared" si="10"/>
        <v>20140514</v>
      </c>
      <c r="C135">
        <f t="shared" si="11"/>
        <v>2014</v>
      </c>
      <c r="D135">
        <f t="shared" si="12"/>
        <v>5</v>
      </c>
      <c r="E135">
        <f t="shared" si="13"/>
        <v>14</v>
      </c>
      <c r="F135" s="14">
        <f t="shared" si="14"/>
        <v>41773</v>
      </c>
      <c r="G135">
        <v>8</v>
      </c>
      <c r="H135">
        <v>14</v>
      </c>
      <c r="I135">
        <v>18</v>
      </c>
      <c r="J135">
        <v>30</v>
      </c>
      <c r="K135">
        <v>14</v>
      </c>
      <c r="L135">
        <v>10</v>
      </c>
      <c r="M135">
        <v>1</v>
      </c>
      <c r="N135">
        <v>50</v>
      </c>
      <c r="O135">
        <v>11</v>
      </c>
      <c r="P135">
        <v>76</v>
      </c>
      <c r="Q135">
        <v>18</v>
      </c>
      <c r="R135">
        <v>3</v>
      </c>
      <c r="S135">
        <v>128</v>
      </c>
      <c r="T135">
        <v>12</v>
      </c>
      <c r="U135">
        <v>-17</v>
      </c>
      <c r="V135">
        <v>24</v>
      </c>
      <c r="W135">
        <v>49</v>
      </c>
      <c r="X135">
        <v>31</v>
      </c>
      <c r="Y135">
        <v>1316</v>
      </c>
      <c r="Z135">
        <v>0</v>
      </c>
      <c r="AA135">
        <v>0</v>
      </c>
      <c r="AB135">
        <v>0</v>
      </c>
      <c r="AC135">
        <v>1</v>
      </c>
      <c r="AD135">
        <v>10134</v>
      </c>
      <c r="AE135">
        <v>10144</v>
      </c>
      <c r="AF135">
        <v>22</v>
      </c>
      <c r="AG135">
        <v>10128</v>
      </c>
      <c r="AH135">
        <v>11</v>
      </c>
      <c r="AI135">
        <v>2</v>
      </c>
      <c r="AJ135">
        <v>1</v>
      </c>
      <c r="AK135">
        <v>83</v>
      </c>
      <c r="AL135">
        <v>19</v>
      </c>
      <c r="AM135">
        <v>5</v>
      </c>
      <c r="AN135">
        <v>76</v>
      </c>
      <c r="AO135">
        <v>98</v>
      </c>
      <c r="AP135">
        <v>1</v>
      </c>
      <c r="AQ135">
        <v>51</v>
      </c>
      <c r="AR135">
        <v>19</v>
      </c>
      <c r="AS135">
        <v>18</v>
      </c>
    </row>
    <row r="136" spans="1:45" x14ac:dyDescent="0.25">
      <c r="A136">
        <v>20100515</v>
      </c>
      <c r="B136">
        <f t="shared" si="10"/>
        <v>20140515</v>
      </c>
      <c r="C136">
        <f t="shared" si="11"/>
        <v>2014</v>
      </c>
      <c r="D136">
        <f t="shared" si="12"/>
        <v>5</v>
      </c>
      <c r="E136">
        <f t="shared" si="13"/>
        <v>15</v>
      </c>
      <c r="F136" s="14">
        <f t="shared" si="14"/>
        <v>41774</v>
      </c>
      <c r="G136">
        <v>302</v>
      </c>
      <c r="H136">
        <v>24</v>
      </c>
      <c r="I136">
        <v>25</v>
      </c>
      <c r="J136">
        <v>40</v>
      </c>
      <c r="K136">
        <v>13</v>
      </c>
      <c r="L136">
        <v>0</v>
      </c>
      <c r="M136">
        <v>4</v>
      </c>
      <c r="N136">
        <v>90</v>
      </c>
      <c r="O136">
        <v>15</v>
      </c>
      <c r="P136">
        <v>91</v>
      </c>
      <c r="Q136">
        <v>5</v>
      </c>
      <c r="R136">
        <v>3</v>
      </c>
      <c r="S136">
        <v>146</v>
      </c>
      <c r="T136">
        <v>14</v>
      </c>
      <c r="U136">
        <v>-21</v>
      </c>
      <c r="V136">
        <v>6</v>
      </c>
      <c r="W136">
        <v>47</v>
      </c>
      <c r="X136">
        <v>30</v>
      </c>
      <c r="Y136">
        <v>1768</v>
      </c>
      <c r="Z136">
        <v>0</v>
      </c>
      <c r="AA136">
        <v>0</v>
      </c>
      <c r="AB136">
        <v>0</v>
      </c>
      <c r="AC136">
        <v>1</v>
      </c>
      <c r="AD136">
        <v>10135</v>
      </c>
      <c r="AE136">
        <v>10144</v>
      </c>
      <c r="AF136">
        <v>1</v>
      </c>
      <c r="AG136">
        <v>10128</v>
      </c>
      <c r="AH136">
        <v>14</v>
      </c>
      <c r="AI136">
        <v>13</v>
      </c>
      <c r="AJ136">
        <v>4</v>
      </c>
      <c r="AK136">
        <v>81</v>
      </c>
      <c r="AL136">
        <v>8</v>
      </c>
      <c r="AM136">
        <v>6</v>
      </c>
      <c r="AN136">
        <v>72</v>
      </c>
      <c r="AO136">
        <v>97</v>
      </c>
      <c r="AP136">
        <v>5</v>
      </c>
      <c r="AQ136">
        <v>48</v>
      </c>
      <c r="AR136">
        <v>11</v>
      </c>
      <c r="AS136">
        <v>25</v>
      </c>
    </row>
    <row r="137" spans="1:45" x14ac:dyDescent="0.25">
      <c r="A137">
        <v>20100516</v>
      </c>
      <c r="B137">
        <f t="shared" si="10"/>
        <v>20140516</v>
      </c>
      <c r="C137">
        <f t="shared" si="11"/>
        <v>2014</v>
      </c>
      <c r="D137">
        <f t="shared" si="12"/>
        <v>5</v>
      </c>
      <c r="E137">
        <f t="shared" si="13"/>
        <v>16</v>
      </c>
      <c r="F137" s="14">
        <f t="shared" si="14"/>
        <v>41775</v>
      </c>
      <c r="G137">
        <v>265</v>
      </c>
      <c r="H137">
        <v>33</v>
      </c>
      <c r="I137">
        <v>35</v>
      </c>
      <c r="J137">
        <v>50</v>
      </c>
      <c r="K137">
        <v>10</v>
      </c>
      <c r="L137">
        <v>20</v>
      </c>
      <c r="M137">
        <v>2</v>
      </c>
      <c r="N137">
        <v>90</v>
      </c>
      <c r="O137">
        <v>9</v>
      </c>
      <c r="P137">
        <v>119</v>
      </c>
      <c r="Q137">
        <v>82</v>
      </c>
      <c r="R137">
        <v>4</v>
      </c>
      <c r="S137">
        <v>155</v>
      </c>
      <c r="T137">
        <v>15</v>
      </c>
      <c r="U137">
        <v>71</v>
      </c>
      <c r="V137">
        <v>6</v>
      </c>
      <c r="W137">
        <v>56</v>
      </c>
      <c r="X137">
        <v>36</v>
      </c>
      <c r="Y137">
        <v>1972</v>
      </c>
      <c r="Z137">
        <v>0</v>
      </c>
      <c r="AA137">
        <v>-1</v>
      </c>
      <c r="AB137">
        <v>-1</v>
      </c>
      <c r="AC137">
        <v>21</v>
      </c>
      <c r="AD137">
        <v>10156</v>
      </c>
      <c r="AE137">
        <v>10180</v>
      </c>
      <c r="AF137">
        <v>22</v>
      </c>
      <c r="AG137">
        <v>10134</v>
      </c>
      <c r="AH137">
        <v>1</v>
      </c>
      <c r="AI137">
        <v>60</v>
      </c>
      <c r="AJ137">
        <v>24</v>
      </c>
      <c r="AK137">
        <v>81</v>
      </c>
      <c r="AL137">
        <v>15</v>
      </c>
      <c r="AM137">
        <v>7</v>
      </c>
      <c r="AN137">
        <v>66</v>
      </c>
      <c r="AO137">
        <v>87</v>
      </c>
      <c r="AP137">
        <v>1</v>
      </c>
      <c r="AQ137">
        <v>46</v>
      </c>
      <c r="AR137">
        <v>11</v>
      </c>
      <c r="AS137">
        <v>30</v>
      </c>
    </row>
    <row r="138" spans="1:45" x14ac:dyDescent="0.25">
      <c r="A138">
        <v>20100517</v>
      </c>
      <c r="B138">
        <f t="shared" si="10"/>
        <v>20140517</v>
      </c>
      <c r="C138">
        <f t="shared" si="11"/>
        <v>2014</v>
      </c>
      <c r="D138">
        <f t="shared" si="12"/>
        <v>5</v>
      </c>
      <c r="E138">
        <f t="shared" si="13"/>
        <v>17</v>
      </c>
      <c r="F138" s="14">
        <f t="shared" si="14"/>
        <v>41776</v>
      </c>
      <c r="G138">
        <v>300</v>
      </c>
      <c r="H138">
        <v>28</v>
      </c>
      <c r="I138">
        <v>33</v>
      </c>
      <c r="J138">
        <v>50</v>
      </c>
      <c r="K138">
        <v>12</v>
      </c>
      <c r="L138">
        <v>10</v>
      </c>
      <c r="M138">
        <v>24</v>
      </c>
      <c r="N138">
        <v>100</v>
      </c>
      <c r="O138">
        <v>14</v>
      </c>
      <c r="P138">
        <v>116</v>
      </c>
      <c r="Q138">
        <v>58</v>
      </c>
      <c r="R138">
        <v>24</v>
      </c>
      <c r="S138">
        <v>159</v>
      </c>
      <c r="T138">
        <v>11</v>
      </c>
      <c r="U138">
        <v>27</v>
      </c>
      <c r="V138">
        <v>24</v>
      </c>
      <c r="W138">
        <v>99</v>
      </c>
      <c r="X138">
        <v>63</v>
      </c>
      <c r="Y138">
        <v>1997</v>
      </c>
      <c r="Z138">
        <v>14</v>
      </c>
      <c r="AA138">
        <v>7</v>
      </c>
      <c r="AB138">
        <v>4</v>
      </c>
      <c r="AC138">
        <v>5</v>
      </c>
      <c r="AD138">
        <v>10220</v>
      </c>
      <c r="AE138">
        <v>10273</v>
      </c>
      <c r="AF138">
        <v>24</v>
      </c>
      <c r="AG138">
        <v>10176</v>
      </c>
      <c r="AH138">
        <v>1</v>
      </c>
      <c r="AI138">
        <v>50</v>
      </c>
      <c r="AJ138">
        <v>24</v>
      </c>
      <c r="AK138">
        <v>81</v>
      </c>
      <c r="AL138">
        <v>11</v>
      </c>
      <c r="AM138">
        <v>4</v>
      </c>
      <c r="AN138">
        <v>73</v>
      </c>
      <c r="AO138">
        <v>95</v>
      </c>
      <c r="AP138">
        <v>24</v>
      </c>
      <c r="AQ138">
        <v>53</v>
      </c>
      <c r="AR138">
        <v>12</v>
      </c>
      <c r="AS138">
        <v>30</v>
      </c>
    </row>
    <row r="139" spans="1:45" x14ac:dyDescent="0.25">
      <c r="A139">
        <v>20100518</v>
      </c>
      <c r="B139">
        <f t="shared" si="10"/>
        <v>20140518</v>
      </c>
      <c r="C139">
        <f t="shared" si="11"/>
        <v>2014</v>
      </c>
      <c r="D139">
        <f t="shared" si="12"/>
        <v>5</v>
      </c>
      <c r="E139">
        <f t="shared" si="13"/>
        <v>18</v>
      </c>
      <c r="F139" s="14">
        <f t="shared" si="14"/>
        <v>41777</v>
      </c>
      <c r="G139">
        <v>331</v>
      </c>
      <c r="H139">
        <v>28</v>
      </c>
      <c r="I139">
        <v>29</v>
      </c>
      <c r="J139">
        <v>50</v>
      </c>
      <c r="K139">
        <v>16</v>
      </c>
      <c r="L139">
        <v>10</v>
      </c>
      <c r="M139">
        <v>1</v>
      </c>
      <c r="N139">
        <v>80</v>
      </c>
      <c r="O139">
        <v>14</v>
      </c>
      <c r="P139">
        <v>101</v>
      </c>
      <c r="Q139">
        <v>34</v>
      </c>
      <c r="R139">
        <v>3</v>
      </c>
      <c r="S139">
        <v>157</v>
      </c>
      <c r="T139">
        <v>14</v>
      </c>
      <c r="U139">
        <v>-3</v>
      </c>
      <c r="V139">
        <v>6</v>
      </c>
      <c r="W139">
        <v>121</v>
      </c>
      <c r="X139">
        <v>77</v>
      </c>
      <c r="Y139">
        <v>2343</v>
      </c>
      <c r="Z139">
        <v>0</v>
      </c>
      <c r="AA139">
        <v>0</v>
      </c>
      <c r="AB139">
        <v>0</v>
      </c>
      <c r="AC139">
        <v>1</v>
      </c>
      <c r="AD139">
        <v>10284</v>
      </c>
      <c r="AE139">
        <v>10294</v>
      </c>
      <c r="AF139">
        <v>20</v>
      </c>
      <c r="AG139">
        <v>10273</v>
      </c>
      <c r="AH139">
        <v>1</v>
      </c>
      <c r="AI139">
        <v>7</v>
      </c>
      <c r="AJ139">
        <v>3</v>
      </c>
      <c r="AK139">
        <v>81</v>
      </c>
      <c r="AL139">
        <v>11</v>
      </c>
      <c r="AM139">
        <v>2</v>
      </c>
      <c r="AN139">
        <v>73</v>
      </c>
      <c r="AO139">
        <v>99</v>
      </c>
      <c r="AP139">
        <v>3</v>
      </c>
      <c r="AQ139">
        <v>47</v>
      </c>
      <c r="AR139">
        <v>12</v>
      </c>
      <c r="AS139">
        <v>34</v>
      </c>
    </row>
    <row r="140" spans="1:45" x14ac:dyDescent="0.25">
      <c r="A140">
        <v>20100519</v>
      </c>
      <c r="B140">
        <f t="shared" si="10"/>
        <v>20140519</v>
      </c>
      <c r="C140">
        <f t="shared" si="11"/>
        <v>2014</v>
      </c>
      <c r="D140">
        <f t="shared" si="12"/>
        <v>5</v>
      </c>
      <c r="E140">
        <f t="shared" si="13"/>
        <v>19</v>
      </c>
      <c r="F140" s="14">
        <f t="shared" si="14"/>
        <v>41778</v>
      </c>
      <c r="G140">
        <v>337</v>
      </c>
      <c r="H140">
        <v>36</v>
      </c>
      <c r="I140">
        <v>37</v>
      </c>
      <c r="J140">
        <v>60</v>
      </c>
      <c r="K140">
        <v>9</v>
      </c>
      <c r="L140">
        <v>10</v>
      </c>
      <c r="M140">
        <v>1</v>
      </c>
      <c r="N140">
        <v>110</v>
      </c>
      <c r="O140">
        <v>10</v>
      </c>
      <c r="P140">
        <v>118</v>
      </c>
      <c r="Q140">
        <v>51</v>
      </c>
      <c r="R140">
        <v>1</v>
      </c>
      <c r="S140">
        <v>171</v>
      </c>
      <c r="T140">
        <v>13</v>
      </c>
      <c r="U140">
        <v>11</v>
      </c>
      <c r="V140">
        <v>6</v>
      </c>
      <c r="W140">
        <v>131</v>
      </c>
      <c r="X140">
        <v>83</v>
      </c>
      <c r="Y140">
        <v>2825</v>
      </c>
      <c r="Z140">
        <v>0</v>
      </c>
      <c r="AA140">
        <v>0</v>
      </c>
      <c r="AB140">
        <v>0</v>
      </c>
      <c r="AC140">
        <v>1</v>
      </c>
      <c r="AD140">
        <v>10292</v>
      </c>
      <c r="AE140">
        <v>10306</v>
      </c>
      <c r="AF140">
        <v>22</v>
      </c>
      <c r="AG140">
        <v>10283</v>
      </c>
      <c r="AH140">
        <v>5</v>
      </c>
      <c r="AI140">
        <v>65</v>
      </c>
      <c r="AJ140">
        <v>1</v>
      </c>
      <c r="AK140">
        <v>83</v>
      </c>
      <c r="AL140">
        <v>17</v>
      </c>
      <c r="AM140">
        <v>1</v>
      </c>
      <c r="AN140">
        <v>62</v>
      </c>
      <c r="AO140">
        <v>95</v>
      </c>
      <c r="AP140">
        <v>1</v>
      </c>
      <c r="AQ140">
        <v>39</v>
      </c>
      <c r="AR140">
        <v>15</v>
      </c>
      <c r="AS140">
        <v>43</v>
      </c>
    </row>
    <row r="141" spans="1:45" x14ac:dyDescent="0.25">
      <c r="A141">
        <v>20100520</v>
      </c>
      <c r="B141">
        <f t="shared" si="10"/>
        <v>20140520</v>
      </c>
      <c r="C141">
        <f t="shared" si="11"/>
        <v>2014</v>
      </c>
      <c r="D141">
        <f t="shared" si="12"/>
        <v>5</v>
      </c>
      <c r="E141">
        <f t="shared" si="13"/>
        <v>20</v>
      </c>
      <c r="F141" s="14">
        <f t="shared" si="14"/>
        <v>41779</v>
      </c>
      <c r="G141">
        <v>322</v>
      </c>
      <c r="H141">
        <v>25</v>
      </c>
      <c r="I141">
        <v>26</v>
      </c>
      <c r="J141">
        <v>50</v>
      </c>
      <c r="K141">
        <v>13</v>
      </c>
      <c r="L141">
        <v>10</v>
      </c>
      <c r="M141">
        <v>1</v>
      </c>
      <c r="N141">
        <v>90</v>
      </c>
      <c r="O141">
        <v>13</v>
      </c>
      <c r="P141">
        <v>138</v>
      </c>
      <c r="Q141">
        <v>34</v>
      </c>
      <c r="R141">
        <v>4</v>
      </c>
      <c r="S141">
        <v>207</v>
      </c>
      <c r="T141">
        <v>15</v>
      </c>
      <c r="U141">
        <v>-9</v>
      </c>
      <c r="V141">
        <v>6</v>
      </c>
      <c r="W141">
        <v>142</v>
      </c>
      <c r="X141">
        <v>89</v>
      </c>
      <c r="Y141">
        <v>2747</v>
      </c>
      <c r="Z141">
        <v>0</v>
      </c>
      <c r="AA141">
        <v>0</v>
      </c>
      <c r="AB141">
        <v>0</v>
      </c>
      <c r="AC141">
        <v>1</v>
      </c>
      <c r="AD141">
        <v>10308</v>
      </c>
      <c r="AE141">
        <v>10318</v>
      </c>
      <c r="AF141">
        <v>8</v>
      </c>
      <c r="AG141">
        <v>10299</v>
      </c>
      <c r="AH141">
        <v>17</v>
      </c>
      <c r="AI141">
        <v>40</v>
      </c>
      <c r="AJ141">
        <v>3</v>
      </c>
      <c r="AK141">
        <v>81</v>
      </c>
      <c r="AL141">
        <v>16</v>
      </c>
      <c r="AM141">
        <v>1</v>
      </c>
      <c r="AN141">
        <v>64</v>
      </c>
      <c r="AO141">
        <v>97</v>
      </c>
      <c r="AP141">
        <v>5</v>
      </c>
      <c r="AQ141">
        <v>40</v>
      </c>
      <c r="AR141">
        <v>15</v>
      </c>
      <c r="AS141">
        <v>44</v>
      </c>
    </row>
    <row r="142" spans="1:45" x14ac:dyDescent="0.25">
      <c r="A142">
        <v>20100521</v>
      </c>
      <c r="B142">
        <f t="shared" si="10"/>
        <v>20140521</v>
      </c>
      <c r="C142">
        <f t="shared" si="11"/>
        <v>2014</v>
      </c>
      <c r="D142">
        <f t="shared" si="12"/>
        <v>5</v>
      </c>
      <c r="E142">
        <f t="shared" si="13"/>
        <v>21</v>
      </c>
      <c r="F142" s="14">
        <f t="shared" si="14"/>
        <v>41780</v>
      </c>
      <c r="G142">
        <v>355</v>
      </c>
      <c r="H142">
        <v>32</v>
      </c>
      <c r="I142">
        <v>33</v>
      </c>
      <c r="J142">
        <v>50</v>
      </c>
      <c r="K142">
        <v>13</v>
      </c>
      <c r="L142">
        <v>20</v>
      </c>
      <c r="M142">
        <v>1</v>
      </c>
      <c r="N142">
        <v>90</v>
      </c>
      <c r="O142">
        <v>13</v>
      </c>
      <c r="P142">
        <v>145</v>
      </c>
      <c r="Q142">
        <v>96</v>
      </c>
      <c r="R142">
        <v>4</v>
      </c>
      <c r="S142">
        <v>201</v>
      </c>
      <c r="T142">
        <v>13</v>
      </c>
      <c r="U142">
        <v>68</v>
      </c>
      <c r="V142">
        <v>6</v>
      </c>
      <c r="W142">
        <v>101</v>
      </c>
      <c r="X142">
        <v>63</v>
      </c>
      <c r="Y142">
        <v>2219</v>
      </c>
      <c r="Z142">
        <v>0</v>
      </c>
      <c r="AA142">
        <v>0</v>
      </c>
      <c r="AB142">
        <v>0</v>
      </c>
      <c r="AC142">
        <v>1</v>
      </c>
      <c r="AD142">
        <v>10302</v>
      </c>
      <c r="AE142">
        <v>10312</v>
      </c>
      <c r="AF142">
        <v>8</v>
      </c>
      <c r="AG142">
        <v>10294</v>
      </c>
      <c r="AH142">
        <v>18</v>
      </c>
      <c r="AI142">
        <v>18</v>
      </c>
      <c r="AJ142">
        <v>3</v>
      </c>
      <c r="AK142">
        <v>83</v>
      </c>
      <c r="AL142">
        <v>16</v>
      </c>
      <c r="AM142">
        <v>3</v>
      </c>
      <c r="AN142">
        <v>73</v>
      </c>
      <c r="AO142">
        <v>97</v>
      </c>
      <c r="AP142">
        <v>4</v>
      </c>
      <c r="AQ142">
        <v>49</v>
      </c>
      <c r="AR142">
        <v>15</v>
      </c>
      <c r="AS142">
        <v>36</v>
      </c>
    </row>
    <row r="143" spans="1:45" x14ac:dyDescent="0.25">
      <c r="A143">
        <v>20100522</v>
      </c>
      <c r="B143">
        <f t="shared" si="10"/>
        <v>20140522</v>
      </c>
      <c r="C143">
        <f t="shared" si="11"/>
        <v>2014</v>
      </c>
      <c r="D143">
        <f t="shared" si="12"/>
        <v>5</v>
      </c>
      <c r="E143">
        <f t="shared" si="13"/>
        <v>22</v>
      </c>
      <c r="F143" s="14">
        <f t="shared" si="14"/>
        <v>41781</v>
      </c>
      <c r="G143">
        <v>349</v>
      </c>
      <c r="H143">
        <v>34</v>
      </c>
      <c r="I143">
        <v>35</v>
      </c>
      <c r="J143">
        <v>50</v>
      </c>
      <c r="K143">
        <v>11</v>
      </c>
      <c r="L143">
        <v>20</v>
      </c>
      <c r="M143">
        <v>1</v>
      </c>
      <c r="N143">
        <v>90</v>
      </c>
      <c r="O143">
        <v>14</v>
      </c>
      <c r="P143">
        <v>142</v>
      </c>
      <c r="Q143">
        <v>85</v>
      </c>
      <c r="R143">
        <v>3</v>
      </c>
      <c r="S143">
        <v>198</v>
      </c>
      <c r="T143">
        <v>15</v>
      </c>
      <c r="U143">
        <v>83</v>
      </c>
      <c r="V143">
        <v>6</v>
      </c>
      <c r="W143">
        <v>130</v>
      </c>
      <c r="X143">
        <v>81</v>
      </c>
      <c r="Y143">
        <v>2760</v>
      </c>
      <c r="Z143">
        <v>0</v>
      </c>
      <c r="AA143">
        <v>0</v>
      </c>
      <c r="AB143">
        <v>0</v>
      </c>
      <c r="AC143">
        <v>1</v>
      </c>
      <c r="AD143">
        <v>10275</v>
      </c>
      <c r="AE143">
        <v>10293</v>
      </c>
      <c r="AF143">
        <v>1</v>
      </c>
      <c r="AG143">
        <v>10259</v>
      </c>
      <c r="AH143">
        <v>24</v>
      </c>
      <c r="AI143">
        <v>39</v>
      </c>
      <c r="AJ143">
        <v>1</v>
      </c>
      <c r="AK143">
        <v>81</v>
      </c>
      <c r="AL143">
        <v>16</v>
      </c>
      <c r="AM143">
        <v>2</v>
      </c>
      <c r="AN143">
        <v>76</v>
      </c>
      <c r="AO143">
        <v>96</v>
      </c>
      <c r="AP143">
        <v>3</v>
      </c>
      <c r="AQ143">
        <v>52</v>
      </c>
      <c r="AR143">
        <v>13</v>
      </c>
      <c r="AS143">
        <v>45</v>
      </c>
    </row>
    <row r="144" spans="1:45" x14ac:dyDescent="0.25">
      <c r="A144">
        <v>20100523</v>
      </c>
      <c r="B144">
        <f t="shared" si="10"/>
        <v>20140523</v>
      </c>
      <c r="C144">
        <f t="shared" si="11"/>
        <v>2014</v>
      </c>
      <c r="D144">
        <f t="shared" si="12"/>
        <v>5</v>
      </c>
      <c r="E144">
        <f t="shared" si="13"/>
        <v>23</v>
      </c>
      <c r="F144" s="14">
        <f t="shared" si="14"/>
        <v>41782</v>
      </c>
      <c r="G144">
        <v>330</v>
      </c>
      <c r="H144">
        <v>18</v>
      </c>
      <c r="I144">
        <v>23</v>
      </c>
      <c r="J144">
        <v>40</v>
      </c>
      <c r="K144">
        <v>14</v>
      </c>
      <c r="L144">
        <v>10</v>
      </c>
      <c r="M144">
        <v>3</v>
      </c>
      <c r="N144">
        <v>70</v>
      </c>
      <c r="O144">
        <v>16</v>
      </c>
      <c r="P144">
        <v>169</v>
      </c>
      <c r="Q144">
        <v>82</v>
      </c>
      <c r="R144">
        <v>4</v>
      </c>
      <c r="S144">
        <v>237</v>
      </c>
      <c r="T144">
        <v>13</v>
      </c>
      <c r="U144">
        <v>51</v>
      </c>
      <c r="V144">
        <v>6</v>
      </c>
      <c r="W144">
        <v>128</v>
      </c>
      <c r="X144">
        <v>80</v>
      </c>
      <c r="Y144">
        <v>2678</v>
      </c>
      <c r="Z144">
        <v>0</v>
      </c>
      <c r="AA144">
        <v>0</v>
      </c>
      <c r="AB144">
        <v>0</v>
      </c>
      <c r="AC144">
        <v>1</v>
      </c>
      <c r="AD144">
        <v>10227</v>
      </c>
      <c r="AE144">
        <v>10258</v>
      </c>
      <c r="AF144">
        <v>1</v>
      </c>
      <c r="AG144">
        <v>10174</v>
      </c>
      <c r="AH144">
        <v>24</v>
      </c>
      <c r="AI144">
        <v>4</v>
      </c>
      <c r="AJ144">
        <v>5</v>
      </c>
      <c r="AK144">
        <v>83</v>
      </c>
      <c r="AL144">
        <v>19</v>
      </c>
      <c r="AM144">
        <v>1</v>
      </c>
      <c r="AN144">
        <v>73</v>
      </c>
      <c r="AO144">
        <v>98</v>
      </c>
      <c r="AP144">
        <v>5</v>
      </c>
      <c r="AQ144">
        <v>47</v>
      </c>
      <c r="AR144">
        <v>17</v>
      </c>
      <c r="AS144">
        <v>46</v>
      </c>
    </row>
    <row r="145" spans="1:45" x14ac:dyDescent="0.25">
      <c r="A145">
        <v>20100524</v>
      </c>
      <c r="B145">
        <f t="shared" si="10"/>
        <v>20140524</v>
      </c>
      <c r="C145">
        <f t="shared" si="11"/>
        <v>2014</v>
      </c>
      <c r="D145">
        <f t="shared" si="12"/>
        <v>5</v>
      </c>
      <c r="E145">
        <f t="shared" si="13"/>
        <v>24</v>
      </c>
      <c r="F145" s="14">
        <f t="shared" si="14"/>
        <v>41783</v>
      </c>
      <c r="G145">
        <v>298</v>
      </c>
      <c r="H145">
        <v>27</v>
      </c>
      <c r="I145">
        <v>34</v>
      </c>
      <c r="J145">
        <v>50</v>
      </c>
      <c r="K145">
        <v>10</v>
      </c>
      <c r="L145">
        <v>10</v>
      </c>
      <c r="M145">
        <v>1</v>
      </c>
      <c r="N145">
        <v>110</v>
      </c>
      <c r="O145">
        <v>14</v>
      </c>
      <c r="P145">
        <v>169</v>
      </c>
      <c r="Q145">
        <v>102</v>
      </c>
      <c r="R145">
        <v>3</v>
      </c>
      <c r="S145">
        <v>225</v>
      </c>
      <c r="T145">
        <v>11</v>
      </c>
      <c r="U145">
        <v>64</v>
      </c>
      <c r="V145">
        <v>6</v>
      </c>
      <c r="W145">
        <v>120</v>
      </c>
      <c r="X145">
        <v>75</v>
      </c>
      <c r="Y145">
        <v>2554</v>
      </c>
      <c r="Z145">
        <v>0</v>
      </c>
      <c r="AA145">
        <v>0</v>
      </c>
      <c r="AB145">
        <v>0</v>
      </c>
      <c r="AC145">
        <v>1</v>
      </c>
      <c r="AD145">
        <v>10135</v>
      </c>
      <c r="AE145">
        <v>10167</v>
      </c>
      <c r="AF145">
        <v>1</v>
      </c>
      <c r="AG145">
        <v>10121</v>
      </c>
      <c r="AH145">
        <v>18</v>
      </c>
      <c r="AI145">
        <v>57</v>
      </c>
      <c r="AJ145">
        <v>2</v>
      </c>
      <c r="AK145">
        <v>81</v>
      </c>
      <c r="AL145">
        <v>7</v>
      </c>
      <c r="AM145">
        <v>3</v>
      </c>
      <c r="AN145">
        <v>71</v>
      </c>
      <c r="AO145">
        <v>97</v>
      </c>
      <c r="AP145">
        <v>3</v>
      </c>
      <c r="AQ145">
        <v>50</v>
      </c>
      <c r="AR145">
        <v>11</v>
      </c>
      <c r="AS145">
        <v>44</v>
      </c>
    </row>
    <row r="146" spans="1:45" x14ac:dyDescent="0.25">
      <c r="A146">
        <v>20100525</v>
      </c>
      <c r="B146">
        <f t="shared" si="10"/>
        <v>20140525</v>
      </c>
      <c r="C146">
        <f t="shared" si="11"/>
        <v>2014</v>
      </c>
      <c r="D146">
        <f t="shared" si="12"/>
        <v>5</v>
      </c>
      <c r="E146">
        <f t="shared" si="13"/>
        <v>25</v>
      </c>
      <c r="F146" s="14">
        <f t="shared" si="14"/>
        <v>41784</v>
      </c>
      <c r="G146">
        <v>21</v>
      </c>
      <c r="H146">
        <v>29</v>
      </c>
      <c r="I146">
        <v>31</v>
      </c>
      <c r="J146">
        <v>60</v>
      </c>
      <c r="K146">
        <v>17</v>
      </c>
      <c r="L146">
        <v>10</v>
      </c>
      <c r="M146">
        <v>2</v>
      </c>
      <c r="N146">
        <v>100</v>
      </c>
      <c r="O146">
        <v>15</v>
      </c>
      <c r="P146">
        <v>132</v>
      </c>
      <c r="Q146">
        <v>81</v>
      </c>
      <c r="R146">
        <v>3</v>
      </c>
      <c r="S146">
        <v>181</v>
      </c>
      <c r="T146">
        <v>13</v>
      </c>
      <c r="U146">
        <v>43</v>
      </c>
      <c r="V146">
        <v>6</v>
      </c>
      <c r="W146">
        <v>128</v>
      </c>
      <c r="X146">
        <v>79</v>
      </c>
      <c r="Y146">
        <v>2615</v>
      </c>
      <c r="Z146">
        <v>0</v>
      </c>
      <c r="AA146">
        <v>0</v>
      </c>
      <c r="AB146">
        <v>0</v>
      </c>
      <c r="AC146">
        <v>1</v>
      </c>
      <c r="AD146">
        <v>10134</v>
      </c>
      <c r="AE146">
        <v>10142</v>
      </c>
      <c r="AF146">
        <v>7</v>
      </c>
      <c r="AG146">
        <v>10127</v>
      </c>
      <c r="AH146">
        <v>18</v>
      </c>
      <c r="AI146">
        <v>34</v>
      </c>
      <c r="AJ146">
        <v>2</v>
      </c>
      <c r="AK146">
        <v>82</v>
      </c>
      <c r="AL146">
        <v>18</v>
      </c>
      <c r="AM146">
        <v>3</v>
      </c>
      <c r="AN146">
        <v>67</v>
      </c>
      <c r="AO146">
        <v>97</v>
      </c>
      <c r="AP146">
        <v>3</v>
      </c>
      <c r="AQ146">
        <v>46</v>
      </c>
      <c r="AR146">
        <v>12</v>
      </c>
      <c r="AS146">
        <v>41</v>
      </c>
    </row>
    <row r="147" spans="1:45" x14ac:dyDescent="0.25">
      <c r="A147">
        <v>20100526</v>
      </c>
      <c r="B147">
        <f t="shared" si="10"/>
        <v>20140526</v>
      </c>
      <c r="C147">
        <f t="shared" si="11"/>
        <v>2014</v>
      </c>
      <c r="D147">
        <f t="shared" si="12"/>
        <v>5</v>
      </c>
      <c r="E147">
        <f t="shared" si="13"/>
        <v>26</v>
      </c>
      <c r="F147" s="14">
        <f t="shared" si="14"/>
        <v>41785</v>
      </c>
      <c r="G147">
        <v>60</v>
      </c>
      <c r="H147">
        <v>28</v>
      </c>
      <c r="I147">
        <v>30</v>
      </c>
      <c r="J147">
        <v>50</v>
      </c>
      <c r="K147">
        <v>6</v>
      </c>
      <c r="L147">
        <v>10</v>
      </c>
      <c r="M147">
        <v>18</v>
      </c>
      <c r="N147">
        <v>90</v>
      </c>
      <c r="O147">
        <v>6</v>
      </c>
      <c r="P147">
        <v>102</v>
      </c>
      <c r="Q147">
        <v>66</v>
      </c>
      <c r="R147">
        <v>3</v>
      </c>
      <c r="S147">
        <v>130</v>
      </c>
      <c r="T147">
        <v>17</v>
      </c>
      <c r="U147">
        <v>51</v>
      </c>
      <c r="V147">
        <v>6</v>
      </c>
      <c r="W147">
        <v>39</v>
      </c>
      <c r="X147">
        <v>24</v>
      </c>
      <c r="Y147">
        <v>996</v>
      </c>
      <c r="Z147">
        <v>0</v>
      </c>
      <c r="AA147">
        <v>-1</v>
      </c>
      <c r="AB147">
        <v>-1</v>
      </c>
      <c r="AC147">
        <v>12</v>
      </c>
      <c r="AD147">
        <v>10098</v>
      </c>
      <c r="AE147">
        <v>10128</v>
      </c>
      <c r="AF147">
        <v>1</v>
      </c>
      <c r="AG147">
        <v>10080</v>
      </c>
      <c r="AH147">
        <v>17</v>
      </c>
      <c r="AI147">
        <v>70</v>
      </c>
      <c r="AJ147">
        <v>2</v>
      </c>
      <c r="AK147">
        <v>82</v>
      </c>
      <c r="AL147">
        <v>10</v>
      </c>
      <c r="AM147">
        <v>7</v>
      </c>
      <c r="AN147">
        <v>65</v>
      </c>
      <c r="AO147">
        <v>83</v>
      </c>
      <c r="AP147">
        <v>2</v>
      </c>
      <c r="AQ147">
        <v>51</v>
      </c>
      <c r="AR147">
        <v>13</v>
      </c>
      <c r="AS147">
        <v>15</v>
      </c>
    </row>
    <row r="148" spans="1:45" x14ac:dyDescent="0.25">
      <c r="A148">
        <v>20100527</v>
      </c>
      <c r="B148">
        <f t="shared" si="10"/>
        <v>20140527</v>
      </c>
      <c r="C148">
        <f t="shared" si="11"/>
        <v>2014</v>
      </c>
      <c r="D148">
        <f t="shared" si="12"/>
        <v>5</v>
      </c>
      <c r="E148">
        <f t="shared" si="13"/>
        <v>27</v>
      </c>
      <c r="F148" s="14">
        <f t="shared" si="14"/>
        <v>41786</v>
      </c>
      <c r="G148">
        <v>323</v>
      </c>
      <c r="H148">
        <v>5</v>
      </c>
      <c r="I148">
        <v>16</v>
      </c>
      <c r="J148">
        <v>30</v>
      </c>
      <c r="K148">
        <v>15</v>
      </c>
      <c r="L148">
        <v>0</v>
      </c>
      <c r="M148">
        <v>22</v>
      </c>
      <c r="N148">
        <v>60</v>
      </c>
      <c r="O148">
        <v>14</v>
      </c>
      <c r="P148">
        <v>110</v>
      </c>
      <c r="Q148">
        <v>67</v>
      </c>
      <c r="R148">
        <v>4</v>
      </c>
      <c r="S148">
        <v>154</v>
      </c>
      <c r="T148">
        <v>15</v>
      </c>
      <c r="U148">
        <v>50</v>
      </c>
      <c r="V148">
        <v>6</v>
      </c>
      <c r="W148">
        <v>18</v>
      </c>
      <c r="X148">
        <v>11</v>
      </c>
      <c r="Y148">
        <v>1274</v>
      </c>
      <c r="Z148">
        <v>15</v>
      </c>
      <c r="AA148">
        <v>7</v>
      </c>
      <c r="AB148">
        <v>4</v>
      </c>
      <c r="AC148">
        <v>19</v>
      </c>
      <c r="AD148">
        <v>10099</v>
      </c>
      <c r="AE148">
        <v>10109</v>
      </c>
      <c r="AF148">
        <v>21</v>
      </c>
      <c r="AG148">
        <v>10089</v>
      </c>
      <c r="AH148">
        <v>2</v>
      </c>
      <c r="AI148">
        <v>3</v>
      </c>
      <c r="AJ148">
        <v>24</v>
      </c>
      <c r="AK148">
        <v>77</v>
      </c>
      <c r="AL148">
        <v>10</v>
      </c>
      <c r="AM148">
        <v>8</v>
      </c>
      <c r="AN148">
        <v>72</v>
      </c>
      <c r="AO148">
        <v>99</v>
      </c>
      <c r="AP148">
        <v>24</v>
      </c>
      <c r="AQ148">
        <v>49</v>
      </c>
      <c r="AR148">
        <v>13</v>
      </c>
      <c r="AS148">
        <v>19</v>
      </c>
    </row>
    <row r="149" spans="1:45" x14ac:dyDescent="0.25">
      <c r="A149">
        <v>20100528</v>
      </c>
      <c r="B149">
        <f t="shared" si="10"/>
        <v>20140528</v>
      </c>
      <c r="C149">
        <f t="shared" si="11"/>
        <v>2014</v>
      </c>
      <c r="D149">
        <f t="shared" si="12"/>
        <v>5</v>
      </c>
      <c r="E149">
        <f t="shared" si="13"/>
        <v>28</v>
      </c>
      <c r="F149" s="14">
        <f t="shared" si="14"/>
        <v>41787</v>
      </c>
      <c r="G149">
        <v>270</v>
      </c>
      <c r="H149">
        <v>23</v>
      </c>
      <c r="I149">
        <v>29</v>
      </c>
      <c r="J149">
        <v>60</v>
      </c>
      <c r="K149">
        <v>11</v>
      </c>
      <c r="L149">
        <v>0</v>
      </c>
      <c r="M149">
        <v>3</v>
      </c>
      <c r="N149">
        <v>110</v>
      </c>
      <c r="O149">
        <v>12</v>
      </c>
      <c r="P149">
        <v>108</v>
      </c>
      <c r="Q149">
        <v>40</v>
      </c>
      <c r="R149">
        <v>4</v>
      </c>
      <c r="S149">
        <v>172</v>
      </c>
      <c r="T149">
        <v>11</v>
      </c>
      <c r="U149">
        <v>13</v>
      </c>
      <c r="V149">
        <v>24</v>
      </c>
      <c r="W149">
        <v>128</v>
      </c>
      <c r="X149">
        <v>79</v>
      </c>
      <c r="Y149">
        <v>2659</v>
      </c>
      <c r="Z149">
        <v>0</v>
      </c>
      <c r="AA149">
        <v>0</v>
      </c>
      <c r="AB149">
        <v>0</v>
      </c>
      <c r="AC149">
        <v>1</v>
      </c>
      <c r="AD149">
        <v>10144</v>
      </c>
      <c r="AE149">
        <v>10185</v>
      </c>
      <c r="AF149">
        <v>22</v>
      </c>
      <c r="AG149">
        <v>10104</v>
      </c>
      <c r="AH149">
        <v>1</v>
      </c>
      <c r="AI149">
        <v>0</v>
      </c>
      <c r="AJ149">
        <v>1</v>
      </c>
      <c r="AK149">
        <v>81</v>
      </c>
      <c r="AL149">
        <v>14</v>
      </c>
      <c r="AM149">
        <v>2</v>
      </c>
      <c r="AN149">
        <v>74</v>
      </c>
      <c r="AO149">
        <v>99</v>
      </c>
      <c r="AP149">
        <v>1</v>
      </c>
      <c r="AQ149">
        <v>46</v>
      </c>
      <c r="AR149">
        <v>17</v>
      </c>
      <c r="AS149">
        <v>40</v>
      </c>
    </row>
    <row r="150" spans="1:45" x14ac:dyDescent="0.25">
      <c r="A150">
        <v>20100529</v>
      </c>
      <c r="B150">
        <f t="shared" si="10"/>
        <v>20140529</v>
      </c>
      <c r="C150">
        <f t="shared" si="11"/>
        <v>2014</v>
      </c>
      <c r="D150">
        <f t="shared" si="12"/>
        <v>5</v>
      </c>
      <c r="E150">
        <f t="shared" si="13"/>
        <v>29</v>
      </c>
      <c r="F150" s="14">
        <f t="shared" si="14"/>
        <v>41788</v>
      </c>
      <c r="G150">
        <v>185</v>
      </c>
      <c r="H150">
        <v>34</v>
      </c>
      <c r="I150">
        <v>37</v>
      </c>
      <c r="J150">
        <v>50</v>
      </c>
      <c r="K150">
        <v>11</v>
      </c>
      <c r="L150">
        <v>10</v>
      </c>
      <c r="M150">
        <v>1</v>
      </c>
      <c r="N150">
        <v>120</v>
      </c>
      <c r="O150">
        <v>17</v>
      </c>
      <c r="P150">
        <v>141</v>
      </c>
      <c r="Q150">
        <v>44</v>
      </c>
      <c r="R150">
        <v>1</v>
      </c>
      <c r="S150">
        <v>210</v>
      </c>
      <c r="T150">
        <v>13</v>
      </c>
      <c r="U150">
        <v>10</v>
      </c>
      <c r="V150">
        <v>6</v>
      </c>
      <c r="W150">
        <v>58</v>
      </c>
      <c r="X150">
        <v>36</v>
      </c>
      <c r="Y150">
        <v>1939</v>
      </c>
      <c r="Z150">
        <v>45</v>
      </c>
      <c r="AA150">
        <v>34</v>
      </c>
      <c r="AB150">
        <v>13</v>
      </c>
      <c r="AC150">
        <v>20</v>
      </c>
      <c r="AD150">
        <v>10141</v>
      </c>
      <c r="AE150">
        <v>10184</v>
      </c>
      <c r="AF150">
        <v>1</v>
      </c>
      <c r="AG150">
        <v>10067</v>
      </c>
      <c r="AH150">
        <v>24</v>
      </c>
      <c r="AI150">
        <v>50</v>
      </c>
      <c r="AJ150">
        <v>20</v>
      </c>
      <c r="AK150">
        <v>82</v>
      </c>
      <c r="AL150">
        <v>15</v>
      </c>
      <c r="AM150">
        <v>6</v>
      </c>
      <c r="AN150">
        <v>68</v>
      </c>
      <c r="AO150">
        <v>97</v>
      </c>
      <c r="AP150">
        <v>1</v>
      </c>
      <c r="AQ150">
        <v>37</v>
      </c>
      <c r="AR150">
        <v>11</v>
      </c>
      <c r="AS150">
        <v>31</v>
      </c>
    </row>
    <row r="151" spans="1:45" x14ac:dyDescent="0.25">
      <c r="A151">
        <v>20100530</v>
      </c>
      <c r="B151">
        <f t="shared" si="10"/>
        <v>20140530</v>
      </c>
      <c r="C151">
        <f t="shared" si="11"/>
        <v>2014</v>
      </c>
      <c r="D151">
        <f t="shared" si="12"/>
        <v>5</v>
      </c>
      <c r="E151">
        <f t="shared" si="13"/>
        <v>30</v>
      </c>
      <c r="F151" s="14">
        <f t="shared" si="14"/>
        <v>41789</v>
      </c>
      <c r="G151">
        <v>264</v>
      </c>
      <c r="H151">
        <v>37</v>
      </c>
      <c r="I151">
        <v>42</v>
      </c>
      <c r="J151">
        <v>50</v>
      </c>
      <c r="K151">
        <v>12</v>
      </c>
      <c r="L151">
        <v>30</v>
      </c>
      <c r="M151">
        <v>4</v>
      </c>
      <c r="N151">
        <v>140</v>
      </c>
      <c r="O151">
        <v>16</v>
      </c>
      <c r="P151">
        <v>121</v>
      </c>
      <c r="Q151">
        <v>94</v>
      </c>
      <c r="R151">
        <v>16</v>
      </c>
      <c r="S151">
        <v>159</v>
      </c>
      <c r="T151">
        <v>10</v>
      </c>
      <c r="U151">
        <v>91</v>
      </c>
      <c r="V151">
        <v>18</v>
      </c>
      <c r="W151">
        <v>25</v>
      </c>
      <c r="X151">
        <v>15</v>
      </c>
      <c r="Y151">
        <v>859</v>
      </c>
      <c r="Z151">
        <v>90</v>
      </c>
      <c r="AA151">
        <v>112</v>
      </c>
      <c r="AB151">
        <v>29</v>
      </c>
      <c r="AC151">
        <v>16</v>
      </c>
      <c r="AD151">
        <v>10066</v>
      </c>
      <c r="AE151">
        <v>10084</v>
      </c>
      <c r="AF151">
        <v>19</v>
      </c>
      <c r="AG151">
        <v>10049</v>
      </c>
      <c r="AH151">
        <v>3</v>
      </c>
      <c r="AI151">
        <v>36</v>
      </c>
      <c r="AJ151">
        <v>3</v>
      </c>
      <c r="AK151">
        <v>75</v>
      </c>
      <c r="AL151">
        <v>17</v>
      </c>
      <c r="AM151">
        <v>8</v>
      </c>
      <c r="AN151">
        <v>88</v>
      </c>
      <c r="AO151">
        <v>96</v>
      </c>
      <c r="AP151">
        <v>4</v>
      </c>
      <c r="AQ151">
        <v>74</v>
      </c>
      <c r="AR151">
        <v>18</v>
      </c>
      <c r="AS151">
        <v>13</v>
      </c>
    </row>
    <row r="152" spans="1:45" x14ac:dyDescent="0.25">
      <c r="A152">
        <v>20100531</v>
      </c>
      <c r="B152">
        <f t="shared" si="10"/>
        <v>20140531</v>
      </c>
      <c r="C152">
        <f t="shared" si="11"/>
        <v>2014</v>
      </c>
      <c r="D152">
        <f t="shared" si="12"/>
        <v>5</v>
      </c>
      <c r="E152">
        <f t="shared" si="13"/>
        <v>31</v>
      </c>
      <c r="F152" s="14">
        <f t="shared" si="14"/>
        <v>41790</v>
      </c>
      <c r="G152">
        <v>328</v>
      </c>
      <c r="H152">
        <v>31</v>
      </c>
      <c r="I152">
        <v>32</v>
      </c>
      <c r="J152">
        <v>40</v>
      </c>
      <c r="K152">
        <v>6</v>
      </c>
      <c r="L152">
        <v>20</v>
      </c>
      <c r="M152">
        <v>3</v>
      </c>
      <c r="N152">
        <v>80</v>
      </c>
      <c r="O152">
        <v>11</v>
      </c>
      <c r="P152">
        <v>129</v>
      </c>
      <c r="Q152">
        <v>98</v>
      </c>
      <c r="R152">
        <v>24</v>
      </c>
      <c r="S152">
        <v>172</v>
      </c>
      <c r="T152">
        <v>17</v>
      </c>
      <c r="U152">
        <v>81</v>
      </c>
      <c r="V152">
        <v>24</v>
      </c>
      <c r="W152">
        <v>53</v>
      </c>
      <c r="X152">
        <v>32</v>
      </c>
      <c r="Y152">
        <v>1076</v>
      </c>
      <c r="Z152">
        <v>0</v>
      </c>
      <c r="AA152">
        <v>-1</v>
      </c>
      <c r="AB152">
        <v>-1</v>
      </c>
      <c r="AC152">
        <v>1</v>
      </c>
      <c r="AD152">
        <v>10142</v>
      </c>
      <c r="AE152">
        <v>10182</v>
      </c>
      <c r="AF152">
        <v>21</v>
      </c>
      <c r="AG152">
        <v>10078</v>
      </c>
      <c r="AH152">
        <v>1</v>
      </c>
      <c r="AI152">
        <v>56</v>
      </c>
      <c r="AJ152">
        <v>9</v>
      </c>
      <c r="AK152">
        <v>75</v>
      </c>
      <c r="AL152">
        <v>6</v>
      </c>
      <c r="AM152">
        <v>5</v>
      </c>
      <c r="AN152">
        <v>83</v>
      </c>
      <c r="AO152">
        <v>94</v>
      </c>
      <c r="AP152">
        <v>1</v>
      </c>
      <c r="AQ152">
        <v>70</v>
      </c>
      <c r="AR152">
        <v>17</v>
      </c>
      <c r="AS152">
        <v>17</v>
      </c>
    </row>
    <row r="153" spans="1:45" x14ac:dyDescent="0.25">
      <c r="A153">
        <v>20100601</v>
      </c>
      <c r="B153">
        <f t="shared" si="10"/>
        <v>20140601</v>
      </c>
      <c r="C153">
        <f t="shared" si="11"/>
        <v>2014</v>
      </c>
      <c r="D153">
        <f t="shared" si="12"/>
        <v>6</v>
      </c>
      <c r="E153">
        <f t="shared" si="13"/>
        <v>1</v>
      </c>
      <c r="F153" s="14">
        <f t="shared" si="14"/>
        <v>41791</v>
      </c>
      <c r="G153">
        <v>296</v>
      </c>
      <c r="H153">
        <v>13</v>
      </c>
      <c r="I153">
        <v>18</v>
      </c>
      <c r="J153">
        <v>30</v>
      </c>
      <c r="K153">
        <v>16</v>
      </c>
      <c r="L153">
        <v>10</v>
      </c>
      <c r="M153">
        <v>2</v>
      </c>
      <c r="N153">
        <v>60</v>
      </c>
      <c r="O153">
        <v>15</v>
      </c>
      <c r="P153">
        <v>126</v>
      </c>
      <c r="Q153">
        <v>58</v>
      </c>
      <c r="R153">
        <v>4</v>
      </c>
      <c r="S153">
        <v>185</v>
      </c>
      <c r="T153">
        <v>14</v>
      </c>
      <c r="U153">
        <v>32</v>
      </c>
      <c r="V153">
        <v>6</v>
      </c>
      <c r="W153">
        <v>37</v>
      </c>
      <c r="X153">
        <v>23</v>
      </c>
      <c r="Y153">
        <v>1818</v>
      </c>
      <c r="Z153">
        <v>0</v>
      </c>
      <c r="AA153">
        <v>0</v>
      </c>
      <c r="AB153">
        <v>0</v>
      </c>
      <c r="AC153">
        <v>1</v>
      </c>
      <c r="AD153">
        <v>10167</v>
      </c>
      <c r="AE153">
        <v>10180</v>
      </c>
      <c r="AF153">
        <v>5</v>
      </c>
      <c r="AG153">
        <v>10154</v>
      </c>
      <c r="AH153">
        <v>16</v>
      </c>
      <c r="AI153">
        <v>2</v>
      </c>
      <c r="AJ153">
        <v>2</v>
      </c>
      <c r="AK153">
        <v>82</v>
      </c>
      <c r="AL153">
        <v>18</v>
      </c>
      <c r="AM153">
        <v>6</v>
      </c>
      <c r="AN153">
        <v>79</v>
      </c>
      <c r="AO153">
        <v>99</v>
      </c>
      <c r="AP153">
        <v>1</v>
      </c>
      <c r="AQ153">
        <v>47</v>
      </c>
      <c r="AR153">
        <v>18</v>
      </c>
      <c r="AS153">
        <v>28</v>
      </c>
    </row>
    <row r="154" spans="1:45" x14ac:dyDescent="0.25">
      <c r="A154">
        <v>20100602</v>
      </c>
      <c r="B154">
        <f t="shared" si="10"/>
        <v>20140602</v>
      </c>
      <c r="C154">
        <f t="shared" si="11"/>
        <v>2014</v>
      </c>
      <c r="D154">
        <f t="shared" si="12"/>
        <v>6</v>
      </c>
      <c r="E154">
        <f t="shared" si="13"/>
        <v>2</v>
      </c>
      <c r="F154" s="14">
        <f t="shared" si="14"/>
        <v>41792</v>
      </c>
      <c r="G154">
        <v>349</v>
      </c>
      <c r="H154">
        <v>35</v>
      </c>
      <c r="I154">
        <v>35</v>
      </c>
      <c r="J154">
        <v>60</v>
      </c>
      <c r="K154">
        <v>16</v>
      </c>
      <c r="L154">
        <v>20</v>
      </c>
      <c r="M154">
        <v>1</v>
      </c>
      <c r="N154">
        <v>100</v>
      </c>
      <c r="O154">
        <v>17</v>
      </c>
      <c r="P154">
        <v>155</v>
      </c>
      <c r="Q154">
        <v>104</v>
      </c>
      <c r="R154">
        <v>1</v>
      </c>
      <c r="S154">
        <v>214</v>
      </c>
      <c r="T154">
        <v>14</v>
      </c>
      <c r="U154">
        <v>82</v>
      </c>
      <c r="V154">
        <v>24</v>
      </c>
      <c r="W154">
        <v>134</v>
      </c>
      <c r="X154">
        <v>82</v>
      </c>
      <c r="Y154">
        <v>2947</v>
      </c>
      <c r="Z154">
        <v>0</v>
      </c>
      <c r="AA154">
        <v>0</v>
      </c>
      <c r="AB154">
        <v>0</v>
      </c>
      <c r="AC154">
        <v>1</v>
      </c>
      <c r="AD154">
        <v>10200</v>
      </c>
      <c r="AE154">
        <v>10223</v>
      </c>
      <c r="AF154">
        <v>24</v>
      </c>
      <c r="AG154">
        <v>10171</v>
      </c>
      <c r="AH154">
        <v>1</v>
      </c>
      <c r="AI154">
        <v>1</v>
      </c>
      <c r="AJ154">
        <v>2</v>
      </c>
      <c r="AK154">
        <v>83</v>
      </c>
      <c r="AL154">
        <v>19</v>
      </c>
      <c r="AM154">
        <v>2</v>
      </c>
      <c r="AN154">
        <v>69</v>
      </c>
      <c r="AO154">
        <v>99</v>
      </c>
      <c r="AP154">
        <v>2</v>
      </c>
      <c r="AQ154">
        <v>39</v>
      </c>
      <c r="AR154">
        <v>12</v>
      </c>
      <c r="AS154">
        <v>49</v>
      </c>
    </row>
    <row r="155" spans="1:45" x14ac:dyDescent="0.25">
      <c r="A155">
        <v>20100603</v>
      </c>
      <c r="B155">
        <f t="shared" si="10"/>
        <v>20140603</v>
      </c>
      <c r="C155">
        <f t="shared" si="11"/>
        <v>2014</v>
      </c>
      <c r="D155">
        <f t="shared" si="12"/>
        <v>6</v>
      </c>
      <c r="E155">
        <f t="shared" si="13"/>
        <v>3</v>
      </c>
      <c r="F155" s="14">
        <f t="shared" si="14"/>
        <v>41793</v>
      </c>
      <c r="G155">
        <v>26</v>
      </c>
      <c r="H155">
        <v>34</v>
      </c>
      <c r="I155">
        <v>35</v>
      </c>
      <c r="J155">
        <v>50</v>
      </c>
      <c r="K155">
        <v>15</v>
      </c>
      <c r="L155">
        <v>20</v>
      </c>
      <c r="M155">
        <v>1</v>
      </c>
      <c r="N155">
        <v>80</v>
      </c>
      <c r="O155">
        <v>11</v>
      </c>
      <c r="P155">
        <v>160</v>
      </c>
      <c r="Q155">
        <v>94</v>
      </c>
      <c r="R155">
        <v>4</v>
      </c>
      <c r="S155">
        <v>216</v>
      </c>
      <c r="T155">
        <v>14</v>
      </c>
      <c r="U155">
        <v>65</v>
      </c>
      <c r="V155">
        <v>6</v>
      </c>
      <c r="W155">
        <v>152</v>
      </c>
      <c r="X155">
        <v>92</v>
      </c>
      <c r="Y155">
        <v>2983</v>
      </c>
      <c r="Z155">
        <v>0</v>
      </c>
      <c r="AA155">
        <v>0</v>
      </c>
      <c r="AB155">
        <v>0</v>
      </c>
      <c r="AC155">
        <v>1</v>
      </c>
      <c r="AD155">
        <v>10224</v>
      </c>
      <c r="AE155">
        <v>10237</v>
      </c>
      <c r="AF155">
        <v>9</v>
      </c>
      <c r="AG155">
        <v>10212</v>
      </c>
      <c r="AH155">
        <v>19</v>
      </c>
      <c r="AI155">
        <v>60</v>
      </c>
      <c r="AJ155">
        <v>2</v>
      </c>
      <c r="AK155">
        <v>82</v>
      </c>
      <c r="AL155">
        <v>20</v>
      </c>
      <c r="AM155">
        <v>0</v>
      </c>
      <c r="AN155">
        <v>62</v>
      </c>
      <c r="AO155">
        <v>93</v>
      </c>
      <c r="AP155">
        <v>2</v>
      </c>
      <c r="AQ155">
        <v>44</v>
      </c>
      <c r="AR155">
        <v>16</v>
      </c>
      <c r="AS155">
        <v>50</v>
      </c>
    </row>
    <row r="156" spans="1:45" x14ac:dyDescent="0.25">
      <c r="A156">
        <v>20100604</v>
      </c>
      <c r="B156">
        <f t="shared" si="10"/>
        <v>20140604</v>
      </c>
      <c r="C156">
        <f t="shared" si="11"/>
        <v>2014</v>
      </c>
      <c r="D156">
        <f t="shared" si="12"/>
        <v>6</v>
      </c>
      <c r="E156">
        <f t="shared" si="13"/>
        <v>4</v>
      </c>
      <c r="F156" s="14">
        <f t="shared" si="14"/>
        <v>41794</v>
      </c>
      <c r="G156">
        <v>40</v>
      </c>
      <c r="H156">
        <v>23</v>
      </c>
      <c r="I156">
        <v>27</v>
      </c>
      <c r="J156">
        <v>40</v>
      </c>
      <c r="K156">
        <v>1</v>
      </c>
      <c r="L156">
        <v>20</v>
      </c>
      <c r="M156">
        <v>3</v>
      </c>
      <c r="N156">
        <v>80</v>
      </c>
      <c r="O156">
        <v>14</v>
      </c>
      <c r="P156">
        <v>169</v>
      </c>
      <c r="Q156">
        <v>93</v>
      </c>
      <c r="R156">
        <v>3</v>
      </c>
      <c r="S156">
        <v>233</v>
      </c>
      <c r="T156">
        <v>15</v>
      </c>
      <c r="U156">
        <v>60</v>
      </c>
      <c r="V156">
        <v>6</v>
      </c>
      <c r="W156">
        <v>152</v>
      </c>
      <c r="X156">
        <v>92</v>
      </c>
      <c r="Y156">
        <v>2966</v>
      </c>
      <c r="Z156">
        <v>0</v>
      </c>
      <c r="AA156">
        <v>0</v>
      </c>
      <c r="AB156">
        <v>0</v>
      </c>
      <c r="AC156">
        <v>1</v>
      </c>
      <c r="AD156">
        <v>10216</v>
      </c>
      <c r="AE156">
        <v>10226</v>
      </c>
      <c r="AF156">
        <v>7</v>
      </c>
      <c r="AG156">
        <v>10206</v>
      </c>
      <c r="AH156">
        <v>18</v>
      </c>
      <c r="AI156">
        <v>62</v>
      </c>
      <c r="AJ156">
        <v>4</v>
      </c>
      <c r="AK156">
        <v>81</v>
      </c>
      <c r="AL156">
        <v>9</v>
      </c>
      <c r="AM156">
        <v>0</v>
      </c>
      <c r="AN156">
        <v>62</v>
      </c>
      <c r="AO156">
        <v>90</v>
      </c>
      <c r="AP156">
        <v>4</v>
      </c>
      <c r="AQ156">
        <v>41</v>
      </c>
      <c r="AR156">
        <v>11</v>
      </c>
      <c r="AS156">
        <v>51</v>
      </c>
    </row>
    <row r="157" spans="1:45" x14ac:dyDescent="0.25">
      <c r="A157">
        <v>20100605</v>
      </c>
      <c r="B157">
        <f t="shared" si="10"/>
        <v>20140605</v>
      </c>
      <c r="C157">
        <f t="shared" si="11"/>
        <v>2014</v>
      </c>
      <c r="D157">
        <f t="shared" si="12"/>
        <v>6</v>
      </c>
      <c r="E157">
        <f t="shared" si="13"/>
        <v>5</v>
      </c>
      <c r="F157" s="14">
        <f t="shared" si="14"/>
        <v>41795</v>
      </c>
      <c r="G157">
        <v>44</v>
      </c>
      <c r="H157">
        <v>7</v>
      </c>
      <c r="I157">
        <v>15</v>
      </c>
      <c r="J157">
        <v>20</v>
      </c>
      <c r="K157">
        <v>5</v>
      </c>
      <c r="L157">
        <v>10</v>
      </c>
      <c r="M157">
        <v>1</v>
      </c>
      <c r="N157">
        <v>60</v>
      </c>
      <c r="O157">
        <v>13</v>
      </c>
      <c r="P157">
        <v>191</v>
      </c>
      <c r="Q157">
        <v>93</v>
      </c>
      <c r="R157">
        <v>4</v>
      </c>
      <c r="S157">
        <v>265</v>
      </c>
      <c r="T157">
        <v>15</v>
      </c>
      <c r="U157">
        <v>50</v>
      </c>
      <c r="V157">
        <v>6</v>
      </c>
      <c r="W157">
        <v>148</v>
      </c>
      <c r="X157">
        <v>90</v>
      </c>
      <c r="Y157">
        <v>2776</v>
      </c>
      <c r="Z157">
        <v>0</v>
      </c>
      <c r="AA157">
        <v>0</v>
      </c>
      <c r="AB157">
        <v>0</v>
      </c>
      <c r="AC157">
        <v>1</v>
      </c>
      <c r="AD157">
        <v>10188</v>
      </c>
      <c r="AE157">
        <v>10213</v>
      </c>
      <c r="AF157">
        <v>1</v>
      </c>
      <c r="AG157">
        <v>10154</v>
      </c>
      <c r="AH157">
        <v>24</v>
      </c>
      <c r="AI157">
        <v>63</v>
      </c>
      <c r="AJ157">
        <v>4</v>
      </c>
      <c r="AK157">
        <v>81</v>
      </c>
      <c r="AL157">
        <v>19</v>
      </c>
      <c r="AM157">
        <v>2</v>
      </c>
      <c r="AN157">
        <v>60</v>
      </c>
      <c r="AO157">
        <v>92</v>
      </c>
      <c r="AP157">
        <v>3</v>
      </c>
      <c r="AQ157">
        <v>32</v>
      </c>
      <c r="AR157">
        <v>14</v>
      </c>
      <c r="AS157">
        <v>50</v>
      </c>
    </row>
    <row r="158" spans="1:45" x14ac:dyDescent="0.25">
      <c r="A158">
        <v>20100606</v>
      </c>
      <c r="B158">
        <f t="shared" si="10"/>
        <v>20140606</v>
      </c>
      <c r="C158">
        <f t="shared" si="11"/>
        <v>2014</v>
      </c>
      <c r="D158">
        <f t="shared" si="12"/>
        <v>6</v>
      </c>
      <c r="E158">
        <f t="shared" si="13"/>
        <v>6</v>
      </c>
      <c r="F158" s="14">
        <f t="shared" si="14"/>
        <v>41796</v>
      </c>
      <c r="G158">
        <v>243</v>
      </c>
      <c r="H158">
        <v>12</v>
      </c>
      <c r="I158">
        <v>24</v>
      </c>
      <c r="J158">
        <v>60</v>
      </c>
      <c r="K158">
        <v>23</v>
      </c>
      <c r="L158">
        <v>10</v>
      </c>
      <c r="M158">
        <v>1</v>
      </c>
      <c r="N158">
        <v>100</v>
      </c>
      <c r="O158">
        <v>23</v>
      </c>
      <c r="P158">
        <v>185</v>
      </c>
      <c r="Q158">
        <v>124</v>
      </c>
      <c r="R158">
        <v>2</v>
      </c>
      <c r="S158">
        <v>261</v>
      </c>
      <c r="T158">
        <v>10</v>
      </c>
      <c r="U158">
        <v>93</v>
      </c>
      <c r="V158">
        <v>6</v>
      </c>
      <c r="W158">
        <v>46</v>
      </c>
      <c r="X158">
        <v>28</v>
      </c>
      <c r="Y158">
        <v>1333</v>
      </c>
      <c r="Z158">
        <v>11</v>
      </c>
      <c r="AA158">
        <v>11</v>
      </c>
      <c r="AB158">
        <v>7</v>
      </c>
      <c r="AC158">
        <v>18</v>
      </c>
      <c r="AD158">
        <v>10111</v>
      </c>
      <c r="AE158">
        <v>10148</v>
      </c>
      <c r="AF158">
        <v>1</v>
      </c>
      <c r="AG158">
        <v>10090</v>
      </c>
      <c r="AH158">
        <v>24</v>
      </c>
      <c r="AI158">
        <v>57</v>
      </c>
      <c r="AJ158">
        <v>17</v>
      </c>
      <c r="AK158">
        <v>79</v>
      </c>
      <c r="AL158">
        <v>15</v>
      </c>
      <c r="AM158">
        <v>6</v>
      </c>
      <c r="AN158">
        <v>73</v>
      </c>
      <c r="AO158">
        <v>94</v>
      </c>
      <c r="AP158">
        <v>1</v>
      </c>
      <c r="AQ158">
        <v>37</v>
      </c>
      <c r="AR158">
        <v>10</v>
      </c>
      <c r="AS158">
        <v>24</v>
      </c>
    </row>
    <row r="159" spans="1:45" x14ac:dyDescent="0.25">
      <c r="A159">
        <v>20100607</v>
      </c>
      <c r="B159">
        <f t="shared" si="10"/>
        <v>20140607</v>
      </c>
      <c r="C159">
        <f t="shared" si="11"/>
        <v>2014</v>
      </c>
      <c r="D159">
        <f t="shared" si="12"/>
        <v>6</v>
      </c>
      <c r="E159">
        <f t="shared" si="13"/>
        <v>7</v>
      </c>
      <c r="F159" s="14">
        <f t="shared" si="14"/>
        <v>41797</v>
      </c>
      <c r="G159">
        <v>272</v>
      </c>
      <c r="H159">
        <v>28</v>
      </c>
      <c r="I159">
        <v>34</v>
      </c>
      <c r="J159">
        <v>50</v>
      </c>
      <c r="K159">
        <v>4</v>
      </c>
      <c r="L159">
        <v>10</v>
      </c>
      <c r="M159">
        <v>20</v>
      </c>
      <c r="N159">
        <v>110</v>
      </c>
      <c r="O159">
        <v>8</v>
      </c>
      <c r="P159">
        <v>152</v>
      </c>
      <c r="Q159">
        <v>115</v>
      </c>
      <c r="R159">
        <v>22</v>
      </c>
      <c r="S159">
        <v>188</v>
      </c>
      <c r="T159">
        <v>16</v>
      </c>
      <c r="U159">
        <v>89</v>
      </c>
      <c r="V159">
        <v>24</v>
      </c>
      <c r="W159">
        <v>42</v>
      </c>
      <c r="X159">
        <v>25</v>
      </c>
      <c r="Y159">
        <v>1364</v>
      </c>
      <c r="Z159">
        <v>0</v>
      </c>
      <c r="AA159">
        <v>0</v>
      </c>
      <c r="AB159">
        <v>0</v>
      </c>
      <c r="AC159">
        <v>1</v>
      </c>
      <c r="AD159">
        <v>10105</v>
      </c>
      <c r="AE159">
        <v>10119</v>
      </c>
      <c r="AF159">
        <v>12</v>
      </c>
      <c r="AG159">
        <v>10090</v>
      </c>
      <c r="AH159">
        <v>1</v>
      </c>
      <c r="AI159">
        <v>28</v>
      </c>
      <c r="AJ159">
        <v>23</v>
      </c>
      <c r="AK159">
        <v>68</v>
      </c>
      <c r="AL159">
        <v>10</v>
      </c>
      <c r="AM159">
        <v>7</v>
      </c>
      <c r="AN159">
        <v>79</v>
      </c>
      <c r="AO159">
        <v>96</v>
      </c>
      <c r="AP159">
        <v>23</v>
      </c>
      <c r="AQ159">
        <v>64</v>
      </c>
      <c r="AR159">
        <v>15</v>
      </c>
      <c r="AS159">
        <v>23</v>
      </c>
    </row>
    <row r="160" spans="1:45" x14ac:dyDescent="0.25">
      <c r="A160">
        <v>20100608</v>
      </c>
      <c r="B160">
        <f t="shared" si="10"/>
        <v>20140608</v>
      </c>
      <c r="C160">
        <f t="shared" si="11"/>
        <v>2014</v>
      </c>
      <c r="D160">
        <f t="shared" si="12"/>
        <v>6</v>
      </c>
      <c r="E160">
        <f t="shared" si="13"/>
        <v>8</v>
      </c>
      <c r="F160" s="14">
        <f t="shared" si="14"/>
        <v>41798</v>
      </c>
      <c r="G160">
        <v>133</v>
      </c>
      <c r="H160">
        <v>14</v>
      </c>
      <c r="I160">
        <v>22</v>
      </c>
      <c r="J160">
        <v>40</v>
      </c>
      <c r="K160">
        <v>11</v>
      </c>
      <c r="L160">
        <v>10</v>
      </c>
      <c r="M160">
        <v>1</v>
      </c>
      <c r="N160">
        <v>150</v>
      </c>
      <c r="O160">
        <v>16</v>
      </c>
      <c r="P160">
        <v>163</v>
      </c>
      <c r="Q160">
        <v>115</v>
      </c>
      <c r="R160">
        <v>4</v>
      </c>
      <c r="S160">
        <v>230</v>
      </c>
      <c r="T160">
        <v>14</v>
      </c>
      <c r="U160">
        <v>99</v>
      </c>
      <c r="V160">
        <v>6</v>
      </c>
      <c r="W160">
        <v>22</v>
      </c>
      <c r="X160">
        <v>13</v>
      </c>
      <c r="Y160">
        <v>1353</v>
      </c>
      <c r="Z160">
        <v>31</v>
      </c>
      <c r="AA160">
        <v>129</v>
      </c>
      <c r="AB160">
        <v>68</v>
      </c>
      <c r="AC160">
        <v>20</v>
      </c>
      <c r="AD160">
        <v>10052</v>
      </c>
      <c r="AE160">
        <v>10087</v>
      </c>
      <c r="AF160">
        <v>1</v>
      </c>
      <c r="AG160">
        <v>10029</v>
      </c>
      <c r="AH160">
        <v>14</v>
      </c>
      <c r="AI160">
        <v>37</v>
      </c>
      <c r="AJ160">
        <v>3</v>
      </c>
      <c r="AK160">
        <v>80</v>
      </c>
      <c r="AL160">
        <v>14</v>
      </c>
      <c r="AM160">
        <v>8</v>
      </c>
      <c r="AN160">
        <v>85</v>
      </c>
      <c r="AO160">
        <v>98</v>
      </c>
      <c r="AP160">
        <v>22</v>
      </c>
      <c r="AQ160">
        <v>53</v>
      </c>
      <c r="AR160">
        <v>14</v>
      </c>
      <c r="AS160">
        <v>23</v>
      </c>
    </row>
    <row r="161" spans="1:45" x14ac:dyDescent="0.25">
      <c r="A161">
        <v>20100609</v>
      </c>
      <c r="B161">
        <f t="shared" si="10"/>
        <v>20140609</v>
      </c>
      <c r="C161">
        <f t="shared" si="11"/>
        <v>2014</v>
      </c>
      <c r="D161">
        <f t="shared" si="12"/>
        <v>6</v>
      </c>
      <c r="E161">
        <f t="shared" si="13"/>
        <v>9</v>
      </c>
      <c r="F161" s="14">
        <f t="shared" si="14"/>
        <v>41799</v>
      </c>
      <c r="G161">
        <v>125</v>
      </c>
      <c r="H161">
        <v>13</v>
      </c>
      <c r="I161">
        <v>19</v>
      </c>
      <c r="J161">
        <v>40</v>
      </c>
      <c r="K161">
        <v>14</v>
      </c>
      <c r="L161">
        <v>10</v>
      </c>
      <c r="M161">
        <v>3</v>
      </c>
      <c r="N161">
        <v>60</v>
      </c>
      <c r="O161">
        <v>14</v>
      </c>
      <c r="P161">
        <v>176</v>
      </c>
      <c r="Q161">
        <v>153</v>
      </c>
      <c r="R161">
        <v>1</v>
      </c>
      <c r="S161">
        <v>201</v>
      </c>
      <c r="T161">
        <v>12</v>
      </c>
      <c r="U161">
        <v>142</v>
      </c>
      <c r="V161">
        <v>6</v>
      </c>
      <c r="W161">
        <v>4</v>
      </c>
      <c r="X161">
        <v>2</v>
      </c>
      <c r="Y161">
        <v>914</v>
      </c>
      <c r="Z161">
        <v>66</v>
      </c>
      <c r="AA161">
        <v>18</v>
      </c>
      <c r="AB161">
        <v>4</v>
      </c>
      <c r="AC161">
        <v>16</v>
      </c>
      <c r="AD161">
        <v>10059</v>
      </c>
      <c r="AE161">
        <v>10069</v>
      </c>
      <c r="AF161">
        <v>20</v>
      </c>
      <c r="AG161">
        <v>10045</v>
      </c>
      <c r="AH161">
        <v>2</v>
      </c>
      <c r="AI161">
        <v>28</v>
      </c>
      <c r="AJ161">
        <v>24</v>
      </c>
      <c r="AK161">
        <v>68</v>
      </c>
      <c r="AL161">
        <v>12</v>
      </c>
      <c r="AM161">
        <v>8</v>
      </c>
      <c r="AN161">
        <v>90</v>
      </c>
      <c r="AO161">
        <v>97</v>
      </c>
      <c r="AP161">
        <v>5</v>
      </c>
      <c r="AQ161">
        <v>79</v>
      </c>
      <c r="AR161">
        <v>12</v>
      </c>
      <c r="AS161">
        <v>16</v>
      </c>
    </row>
    <row r="162" spans="1:45" x14ac:dyDescent="0.25">
      <c r="A162">
        <v>20100610</v>
      </c>
      <c r="B162">
        <f t="shared" si="10"/>
        <v>20140610</v>
      </c>
      <c r="C162">
        <f t="shared" si="11"/>
        <v>2014</v>
      </c>
      <c r="D162">
        <f t="shared" si="12"/>
        <v>6</v>
      </c>
      <c r="E162">
        <f t="shared" si="13"/>
        <v>10</v>
      </c>
      <c r="F162" s="14">
        <f t="shared" si="14"/>
        <v>41800</v>
      </c>
      <c r="G162">
        <v>72</v>
      </c>
      <c r="H162">
        <v>11</v>
      </c>
      <c r="I162">
        <v>18</v>
      </c>
      <c r="J162">
        <v>30</v>
      </c>
      <c r="K162">
        <v>1</v>
      </c>
      <c r="L162">
        <v>10</v>
      </c>
      <c r="M162">
        <v>5</v>
      </c>
      <c r="N162">
        <v>60</v>
      </c>
      <c r="O162">
        <v>1</v>
      </c>
      <c r="P162">
        <v>186</v>
      </c>
      <c r="Q162">
        <v>159</v>
      </c>
      <c r="R162">
        <v>3</v>
      </c>
      <c r="S162">
        <v>217</v>
      </c>
      <c r="T162">
        <v>16</v>
      </c>
      <c r="U162">
        <v>155</v>
      </c>
      <c r="V162">
        <v>24</v>
      </c>
      <c r="W162">
        <v>0</v>
      </c>
      <c r="X162">
        <v>0</v>
      </c>
      <c r="Y162">
        <v>730</v>
      </c>
      <c r="Z162">
        <v>23</v>
      </c>
      <c r="AA162">
        <v>16</v>
      </c>
      <c r="AB162">
        <v>9</v>
      </c>
      <c r="AC162">
        <v>4</v>
      </c>
      <c r="AD162">
        <v>10053</v>
      </c>
      <c r="AE162">
        <v>10058</v>
      </c>
      <c r="AF162">
        <v>7</v>
      </c>
      <c r="AG162">
        <v>10037</v>
      </c>
      <c r="AH162">
        <v>24</v>
      </c>
      <c r="AI162">
        <v>16</v>
      </c>
      <c r="AJ162">
        <v>4</v>
      </c>
      <c r="AK162">
        <v>75</v>
      </c>
      <c r="AL162">
        <v>18</v>
      </c>
      <c r="AM162">
        <v>8</v>
      </c>
      <c r="AN162">
        <v>90</v>
      </c>
      <c r="AO162">
        <v>98</v>
      </c>
      <c r="AP162">
        <v>5</v>
      </c>
      <c r="AQ162">
        <v>76</v>
      </c>
      <c r="AR162">
        <v>17</v>
      </c>
      <c r="AS162">
        <v>13</v>
      </c>
    </row>
    <row r="163" spans="1:45" x14ac:dyDescent="0.25">
      <c r="A163">
        <v>20100611</v>
      </c>
      <c r="B163">
        <f t="shared" si="10"/>
        <v>20140611</v>
      </c>
      <c r="C163">
        <f t="shared" si="11"/>
        <v>2014</v>
      </c>
      <c r="D163">
        <f t="shared" si="12"/>
        <v>6</v>
      </c>
      <c r="E163">
        <f t="shared" si="13"/>
        <v>11</v>
      </c>
      <c r="F163" s="14">
        <f t="shared" si="14"/>
        <v>41801</v>
      </c>
      <c r="G163">
        <v>235</v>
      </c>
      <c r="H163">
        <v>30</v>
      </c>
      <c r="I163">
        <v>38</v>
      </c>
      <c r="J163">
        <v>80</v>
      </c>
      <c r="K163">
        <v>13</v>
      </c>
      <c r="L163">
        <v>10</v>
      </c>
      <c r="M163">
        <v>2</v>
      </c>
      <c r="N163">
        <v>140</v>
      </c>
      <c r="O163">
        <v>13</v>
      </c>
      <c r="P163">
        <v>162</v>
      </c>
      <c r="Q163">
        <v>97</v>
      </c>
      <c r="R163">
        <v>24</v>
      </c>
      <c r="S163">
        <v>201</v>
      </c>
      <c r="T163">
        <v>11</v>
      </c>
      <c r="U163">
        <v>69</v>
      </c>
      <c r="V163">
        <v>24</v>
      </c>
      <c r="W163">
        <v>9</v>
      </c>
      <c r="X163">
        <v>5</v>
      </c>
      <c r="Y163">
        <v>736</v>
      </c>
      <c r="Z163">
        <v>0</v>
      </c>
      <c r="AA163">
        <v>-1</v>
      </c>
      <c r="AB163">
        <v>-1</v>
      </c>
      <c r="AC163">
        <v>11</v>
      </c>
      <c r="AD163">
        <v>10066</v>
      </c>
      <c r="AE163">
        <v>10112</v>
      </c>
      <c r="AF163">
        <v>21</v>
      </c>
      <c r="AG163">
        <v>10029</v>
      </c>
      <c r="AH163">
        <v>3</v>
      </c>
      <c r="AI163">
        <v>19</v>
      </c>
      <c r="AJ163">
        <v>24</v>
      </c>
      <c r="AK163">
        <v>75</v>
      </c>
      <c r="AL163">
        <v>7</v>
      </c>
      <c r="AM163">
        <v>7</v>
      </c>
      <c r="AN163">
        <v>85</v>
      </c>
      <c r="AO163">
        <v>96</v>
      </c>
      <c r="AP163">
        <v>24</v>
      </c>
      <c r="AQ163">
        <v>74</v>
      </c>
      <c r="AR163">
        <v>11</v>
      </c>
      <c r="AS163">
        <v>12</v>
      </c>
    </row>
    <row r="164" spans="1:45" x14ac:dyDescent="0.25">
      <c r="A164">
        <v>20100612</v>
      </c>
      <c r="B164">
        <f t="shared" si="10"/>
        <v>20140612</v>
      </c>
      <c r="C164">
        <f t="shared" si="11"/>
        <v>2014</v>
      </c>
      <c r="D164">
        <f t="shared" si="12"/>
        <v>6</v>
      </c>
      <c r="E164">
        <f t="shared" si="13"/>
        <v>12</v>
      </c>
      <c r="F164" s="14">
        <f t="shared" si="14"/>
        <v>41802</v>
      </c>
      <c r="G164">
        <v>318</v>
      </c>
      <c r="H164">
        <v>26</v>
      </c>
      <c r="I164">
        <v>31</v>
      </c>
      <c r="J164">
        <v>50</v>
      </c>
      <c r="K164">
        <v>11</v>
      </c>
      <c r="L164">
        <v>10</v>
      </c>
      <c r="M164">
        <v>1</v>
      </c>
      <c r="N164">
        <v>90</v>
      </c>
      <c r="O164">
        <v>11</v>
      </c>
      <c r="P164">
        <v>138</v>
      </c>
      <c r="Q164">
        <v>81</v>
      </c>
      <c r="R164">
        <v>3</v>
      </c>
      <c r="S164">
        <v>191</v>
      </c>
      <c r="T164">
        <v>13</v>
      </c>
      <c r="U164">
        <v>46</v>
      </c>
      <c r="V164">
        <v>6</v>
      </c>
      <c r="W164">
        <v>114</v>
      </c>
      <c r="X164">
        <v>68</v>
      </c>
      <c r="Y164">
        <v>2386</v>
      </c>
      <c r="Z164">
        <v>0</v>
      </c>
      <c r="AA164">
        <v>0</v>
      </c>
      <c r="AB164">
        <v>0</v>
      </c>
      <c r="AC164">
        <v>1</v>
      </c>
      <c r="AD164">
        <v>10133</v>
      </c>
      <c r="AE164">
        <v>10180</v>
      </c>
      <c r="AF164">
        <v>24</v>
      </c>
      <c r="AG164">
        <v>10100</v>
      </c>
      <c r="AH164">
        <v>4</v>
      </c>
      <c r="AI164">
        <v>3</v>
      </c>
      <c r="AJ164">
        <v>2</v>
      </c>
      <c r="AK164">
        <v>81</v>
      </c>
      <c r="AL164">
        <v>13</v>
      </c>
      <c r="AM164">
        <v>2</v>
      </c>
      <c r="AN164">
        <v>76</v>
      </c>
      <c r="AO164">
        <v>99</v>
      </c>
      <c r="AP164">
        <v>2</v>
      </c>
      <c r="AQ164">
        <v>54</v>
      </c>
      <c r="AR164">
        <v>16</v>
      </c>
      <c r="AS164">
        <v>38</v>
      </c>
    </row>
    <row r="165" spans="1:45" x14ac:dyDescent="0.25">
      <c r="A165">
        <v>20100613</v>
      </c>
      <c r="B165">
        <f t="shared" si="10"/>
        <v>20140613</v>
      </c>
      <c r="C165">
        <f t="shared" si="11"/>
        <v>2014</v>
      </c>
      <c r="D165">
        <f t="shared" si="12"/>
        <v>6</v>
      </c>
      <c r="E165">
        <f t="shared" si="13"/>
        <v>13</v>
      </c>
      <c r="F165" s="14">
        <f t="shared" si="14"/>
        <v>41803</v>
      </c>
      <c r="G165">
        <v>318</v>
      </c>
      <c r="H165">
        <v>2</v>
      </c>
      <c r="I165">
        <v>15</v>
      </c>
      <c r="J165">
        <v>20</v>
      </c>
      <c r="K165">
        <v>1</v>
      </c>
      <c r="L165">
        <v>10</v>
      </c>
      <c r="M165">
        <v>6</v>
      </c>
      <c r="N165">
        <v>50</v>
      </c>
      <c r="O165">
        <v>12</v>
      </c>
      <c r="P165">
        <v>133</v>
      </c>
      <c r="Q165">
        <v>90</v>
      </c>
      <c r="R165">
        <v>3</v>
      </c>
      <c r="S165">
        <v>166</v>
      </c>
      <c r="T165">
        <v>15</v>
      </c>
      <c r="U165">
        <v>57</v>
      </c>
      <c r="V165">
        <v>6</v>
      </c>
      <c r="W165">
        <v>35</v>
      </c>
      <c r="X165">
        <v>21</v>
      </c>
      <c r="Y165">
        <v>1373</v>
      </c>
      <c r="Z165">
        <v>0</v>
      </c>
      <c r="AA165">
        <v>0</v>
      </c>
      <c r="AB165">
        <v>0</v>
      </c>
      <c r="AC165">
        <v>1</v>
      </c>
      <c r="AD165">
        <v>10163</v>
      </c>
      <c r="AE165">
        <v>10184</v>
      </c>
      <c r="AF165">
        <v>7</v>
      </c>
      <c r="AG165">
        <v>10138</v>
      </c>
      <c r="AH165">
        <v>24</v>
      </c>
      <c r="AI165">
        <v>11</v>
      </c>
      <c r="AJ165">
        <v>23</v>
      </c>
      <c r="AK165">
        <v>80</v>
      </c>
      <c r="AL165">
        <v>9</v>
      </c>
      <c r="AM165">
        <v>6</v>
      </c>
      <c r="AN165">
        <v>76</v>
      </c>
      <c r="AO165">
        <v>97</v>
      </c>
      <c r="AP165">
        <v>24</v>
      </c>
      <c r="AQ165">
        <v>59</v>
      </c>
      <c r="AR165">
        <v>14</v>
      </c>
      <c r="AS165">
        <v>22</v>
      </c>
    </row>
    <row r="166" spans="1:45" x14ac:dyDescent="0.25">
      <c r="A166">
        <v>20100614</v>
      </c>
      <c r="B166">
        <f t="shared" si="10"/>
        <v>20140614</v>
      </c>
      <c r="C166">
        <f t="shared" si="11"/>
        <v>2014</v>
      </c>
      <c r="D166">
        <f t="shared" si="12"/>
        <v>6</v>
      </c>
      <c r="E166">
        <f t="shared" si="13"/>
        <v>14</v>
      </c>
      <c r="F166" s="14">
        <f t="shared" si="14"/>
        <v>41804</v>
      </c>
      <c r="G166">
        <v>30</v>
      </c>
      <c r="H166">
        <v>38</v>
      </c>
      <c r="I166">
        <v>40</v>
      </c>
      <c r="J166">
        <v>60</v>
      </c>
      <c r="K166">
        <v>15</v>
      </c>
      <c r="L166">
        <v>10</v>
      </c>
      <c r="M166">
        <v>1</v>
      </c>
      <c r="N166">
        <v>110</v>
      </c>
      <c r="O166">
        <v>15</v>
      </c>
      <c r="P166">
        <v>159</v>
      </c>
      <c r="Q166">
        <v>97</v>
      </c>
      <c r="R166">
        <v>3</v>
      </c>
      <c r="S166">
        <v>215</v>
      </c>
      <c r="T166">
        <v>14</v>
      </c>
      <c r="U166">
        <v>74</v>
      </c>
      <c r="V166">
        <v>6</v>
      </c>
      <c r="W166">
        <v>132</v>
      </c>
      <c r="X166">
        <v>79</v>
      </c>
      <c r="Y166">
        <v>2740</v>
      </c>
      <c r="Z166">
        <v>0</v>
      </c>
      <c r="AA166">
        <v>0</v>
      </c>
      <c r="AB166">
        <v>0</v>
      </c>
      <c r="AC166">
        <v>1</v>
      </c>
      <c r="AD166">
        <v>10169</v>
      </c>
      <c r="AE166">
        <v>10226</v>
      </c>
      <c r="AF166">
        <v>24</v>
      </c>
      <c r="AG166">
        <v>10137</v>
      </c>
      <c r="AH166">
        <v>2</v>
      </c>
      <c r="AI166">
        <v>62</v>
      </c>
      <c r="AJ166">
        <v>1</v>
      </c>
      <c r="AK166">
        <v>80</v>
      </c>
      <c r="AL166">
        <v>6</v>
      </c>
      <c r="AM166">
        <v>3</v>
      </c>
      <c r="AN166">
        <v>67</v>
      </c>
      <c r="AO166">
        <v>96</v>
      </c>
      <c r="AP166">
        <v>1</v>
      </c>
      <c r="AQ166">
        <v>45</v>
      </c>
      <c r="AR166">
        <v>13</v>
      </c>
      <c r="AS166">
        <v>46</v>
      </c>
    </row>
    <row r="167" spans="1:45" x14ac:dyDescent="0.25">
      <c r="A167">
        <v>20100615</v>
      </c>
      <c r="B167">
        <f t="shared" si="10"/>
        <v>20140615</v>
      </c>
      <c r="C167">
        <f t="shared" si="11"/>
        <v>2014</v>
      </c>
      <c r="D167">
        <f t="shared" si="12"/>
        <v>6</v>
      </c>
      <c r="E167">
        <f t="shared" si="13"/>
        <v>15</v>
      </c>
      <c r="F167" s="14">
        <f t="shared" si="14"/>
        <v>41805</v>
      </c>
      <c r="G167">
        <v>20</v>
      </c>
      <c r="H167">
        <v>45</v>
      </c>
      <c r="I167">
        <v>46</v>
      </c>
      <c r="J167">
        <v>60</v>
      </c>
      <c r="K167">
        <v>8</v>
      </c>
      <c r="L167">
        <v>20</v>
      </c>
      <c r="M167">
        <v>24</v>
      </c>
      <c r="N167">
        <v>110</v>
      </c>
      <c r="O167">
        <v>12</v>
      </c>
      <c r="P167">
        <v>132</v>
      </c>
      <c r="Q167">
        <v>93</v>
      </c>
      <c r="R167">
        <v>24</v>
      </c>
      <c r="S167">
        <v>168</v>
      </c>
      <c r="T167">
        <v>13</v>
      </c>
      <c r="U167">
        <v>72</v>
      </c>
      <c r="V167">
        <v>24</v>
      </c>
      <c r="W167">
        <v>108</v>
      </c>
      <c r="X167">
        <v>65</v>
      </c>
      <c r="Y167">
        <v>2504</v>
      </c>
      <c r="Z167">
        <v>0</v>
      </c>
      <c r="AA167">
        <v>0</v>
      </c>
      <c r="AB167">
        <v>0</v>
      </c>
      <c r="AC167">
        <v>1</v>
      </c>
      <c r="AD167">
        <v>10250</v>
      </c>
      <c r="AE167">
        <v>10265</v>
      </c>
      <c r="AF167">
        <v>23</v>
      </c>
      <c r="AG167">
        <v>10226</v>
      </c>
      <c r="AH167">
        <v>1</v>
      </c>
      <c r="AI167">
        <v>75</v>
      </c>
      <c r="AJ167">
        <v>1</v>
      </c>
      <c r="AK167">
        <v>82</v>
      </c>
      <c r="AL167">
        <v>10</v>
      </c>
      <c r="AM167">
        <v>4</v>
      </c>
      <c r="AN167">
        <v>62</v>
      </c>
      <c r="AO167">
        <v>80</v>
      </c>
      <c r="AP167">
        <v>24</v>
      </c>
      <c r="AQ167">
        <v>46</v>
      </c>
      <c r="AR167">
        <v>13</v>
      </c>
      <c r="AS167">
        <v>40</v>
      </c>
    </row>
    <row r="168" spans="1:45" x14ac:dyDescent="0.25">
      <c r="A168">
        <v>20100616</v>
      </c>
      <c r="B168">
        <f t="shared" si="10"/>
        <v>20140616</v>
      </c>
      <c r="C168">
        <f t="shared" si="11"/>
        <v>2014</v>
      </c>
      <c r="D168">
        <f t="shared" si="12"/>
        <v>6</v>
      </c>
      <c r="E168">
        <f t="shared" si="13"/>
        <v>16</v>
      </c>
      <c r="F168" s="14">
        <f t="shared" si="14"/>
        <v>41806</v>
      </c>
      <c r="G168">
        <v>34</v>
      </c>
      <c r="H168">
        <v>48</v>
      </c>
      <c r="I168">
        <v>48</v>
      </c>
      <c r="J168">
        <v>60</v>
      </c>
      <c r="K168">
        <v>7</v>
      </c>
      <c r="L168">
        <v>20</v>
      </c>
      <c r="M168">
        <v>3</v>
      </c>
      <c r="N168">
        <v>110</v>
      </c>
      <c r="O168">
        <v>14</v>
      </c>
      <c r="P168">
        <v>154</v>
      </c>
      <c r="Q168">
        <v>83</v>
      </c>
      <c r="R168">
        <v>3</v>
      </c>
      <c r="S168">
        <v>220</v>
      </c>
      <c r="T168">
        <v>16</v>
      </c>
      <c r="U168">
        <v>61</v>
      </c>
      <c r="V168">
        <v>6</v>
      </c>
      <c r="W168">
        <v>152</v>
      </c>
      <c r="X168">
        <v>91</v>
      </c>
      <c r="Y168">
        <v>2947</v>
      </c>
      <c r="Z168">
        <v>0</v>
      </c>
      <c r="AA168">
        <v>0</v>
      </c>
      <c r="AB168">
        <v>0</v>
      </c>
      <c r="AC168">
        <v>1</v>
      </c>
      <c r="AD168">
        <v>10231</v>
      </c>
      <c r="AE168">
        <v>10261</v>
      </c>
      <c r="AF168">
        <v>1</v>
      </c>
      <c r="AG168">
        <v>10205</v>
      </c>
      <c r="AH168">
        <v>17</v>
      </c>
      <c r="AI168">
        <v>69</v>
      </c>
      <c r="AJ168">
        <v>4</v>
      </c>
      <c r="AK168">
        <v>81</v>
      </c>
      <c r="AL168">
        <v>14</v>
      </c>
      <c r="AM168">
        <v>1</v>
      </c>
      <c r="AN168">
        <v>67</v>
      </c>
      <c r="AO168">
        <v>90</v>
      </c>
      <c r="AP168">
        <v>4</v>
      </c>
      <c r="AQ168">
        <v>40</v>
      </c>
      <c r="AR168">
        <v>16</v>
      </c>
      <c r="AS168">
        <v>49</v>
      </c>
    </row>
    <row r="169" spans="1:45" x14ac:dyDescent="0.25">
      <c r="A169">
        <v>20100617</v>
      </c>
      <c r="B169">
        <f t="shared" si="10"/>
        <v>20140617</v>
      </c>
      <c r="C169">
        <f t="shared" si="11"/>
        <v>2014</v>
      </c>
      <c r="D169">
        <f t="shared" si="12"/>
        <v>6</v>
      </c>
      <c r="E169">
        <f t="shared" si="13"/>
        <v>17</v>
      </c>
      <c r="F169" s="14">
        <f t="shared" si="14"/>
        <v>41807</v>
      </c>
      <c r="G169">
        <v>30</v>
      </c>
      <c r="H169">
        <v>46</v>
      </c>
      <c r="I169">
        <v>48</v>
      </c>
      <c r="J169">
        <v>70</v>
      </c>
      <c r="K169">
        <v>17</v>
      </c>
      <c r="L169">
        <v>30</v>
      </c>
      <c r="M169">
        <v>4</v>
      </c>
      <c r="N169">
        <v>120</v>
      </c>
      <c r="O169">
        <v>17</v>
      </c>
      <c r="P169">
        <v>166</v>
      </c>
      <c r="Q169">
        <v>102</v>
      </c>
      <c r="R169">
        <v>4</v>
      </c>
      <c r="S169">
        <v>231</v>
      </c>
      <c r="T169">
        <v>14</v>
      </c>
      <c r="U169">
        <v>92</v>
      </c>
      <c r="V169">
        <v>6</v>
      </c>
      <c r="W169">
        <v>147</v>
      </c>
      <c r="X169">
        <v>88</v>
      </c>
      <c r="Y169">
        <v>2853</v>
      </c>
      <c r="Z169">
        <v>0</v>
      </c>
      <c r="AA169">
        <v>0</v>
      </c>
      <c r="AB169">
        <v>0</v>
      </c>
      <c r="AC169">
        <v>1</v>
      </c>
      <c r="AD169">
        <v>10194</v>
      </c>
      <c r="AE169">
        <v>10217</v>
      </c>
      <c r="AF169">
        <v>1</v>
      </c>
      <c r="AG169">
        <v>10174</v>
      </c>
      <c r="AH169">
        <v>16</v>
      </c>
      <c r="AI169">
        <v>67</v>
      </c>
      <c r="AJ169">
        <v>4</v>
      </c>
      <c r="AK169">
        <v>83</v>
      </c>
      <c r="AL169">
        <v>19</v>
      </c>
      <c r="AM169">
        <v>1</v>
      </c>
      <c r="AN169">
        <v>65</v>
      </c>
      <c r="AO169">
        <v>87</v>
      </c>
      <c r="AP169">
        <v>3</v>
      </c>
      <c r="AQ169">
        <v>42</v>
      </c>
      <c r="AR169">
        <v>12</v>
      </c>
      <c r="AS169">
        <v>49</v>
      </c>
    </row>
    <row r="170" spans="1:45" x14ac:dyDescent="0.25">
      <c r="A170">
        <v>20100618</v>
      </c>
      <c r="B170">
        <f t="shared" si="10"/>
        <v>20140618</v>
      </c>
      <c r="C170">
        <f t="shared" si="11"/>
        <v>2014</v>
      </c>
      <c r="D170">
        <f t="shared" si="12"/>
        <v>6</v>
      </c>
      <c r="E170">
        <f t="shared" si="13"/>
        <v>18</v>
      </c>
      <c r="F170" s="14">
        <f t="shared" si="14"/>
        <v>41808</v>
      </c>
      <c r="G170">
        <v>355</v>
      </c>
      <c r="H170">
        <v>33</v>
      </c>
      <c r="I170">
        <v>36</v>
      </c>
      <c r="J170">
        <v>50</v>
      </c>
      <c r="K170">
        <v>15</v>
      </c>
      <c r="L170">
        <v>20</v>
      </c>
      <c r="M170">
        <v>4</v>
      </c>
      <c r="N170">
        <v>90</v>
      </c>
      <c r="O170">
        <v>1</v>
      </c>
      <c r="P170">
        <v>132</v>
      </c>
      <c r="Q170">
        <v>108</v>
      </c>
      <c r="R170">
        <v>4</v>
      </c>
      <c r="S170">
        <v>159</v>
      </c>
      <c r="T170">
        <v>15</v>
      </c>
      <c r="U170">
        <v>98</v>
      </c>
      <c r="V170">
        <v>6</v>
      </c>
      <c r="W170">
        <v>8</v>
      </c>
      <c r="X170">
        <v>5</v>
      </c>
      <c r="Y170">
        <v>913</v>
      </c>
      <c r="Z170">
        <v>0</v>
      </c>
      <c r="AA170">
        <v>-1</v>
      </c>
      <c r="AB170">
        <v>-1</v>
      </c>
      <c r="AC170">
        <v>10</v>
      </c>
      <c r="AD170">
        <v>10162</v>
      </c>
      <c r="AE170">
        <v>10180</v>
      </c>
      <c r="AF170">
        <v>1</v>
      </c>
      <c r="AG170">
        <v>10130</v>
      </c>
      <c r="AH170">
        <v>24</v>
      </c>
      <c r="AI170">
        <v>57</v>
      </c>
      <c r="AJ170">
        <v>13</v>
      </c>
      <c r="AK170">
        <v>75</v>
      </c>
      <c r="AL170">
        <v>6</v>
      </c>
      <c r="AM170">
        <v>7</v>
      </c>
      <c r="AN170">
        <v>75</v>
      </c>
      <c r="AO170">
        <v>86</v>
      </c>
      <c r="AP170">
        <v>3</v>
      </c>
      <c r="AQ170">
        <v>61</v>
      </c>
      <c r="AR170">
        <v>18</v>
      </c>
      <c r="AS170">
        <v>14</v>
      </c>
    </row>
    <row r="171" spans="1:45" x14ac:dyDescent="0.25">
      <c r="A171">
        <v>20100619</v>
      </c>
      <c r="B171">
        <f t="shared" si="10"/>
        <v>20140619</v>
      </c>
      <c r="C171">
        <f t="shared" si="11"/>
        <v>2014</v>
      </c>
      <c r="D171">
        <f t="shared" si="12"/>
        <v>6</v>
      </c>
      <c r="E171">
        <f t="shared" si="13"/>
        <v>19</v>
      </c>
      <c r="F171" s="14">
        <f t="shared" si="14"/>
        <v>41809</v>
      </c>
      <c r="G171">
        <v>320</v>
      </c>
      <c r="H171">
        <v>38</v>
      </c>
      <c r="I171">
        <v>40</v>
      </c>
      <c r="J171">
        <v>60</v>
      </c>
      <c r="K171">
        <v>13</v>
      </c>
      <c r="L171">
        <v>20</v>
      </c>
      <c r="M171">
        <v>3</v>
      </c>
      <c r="N171">
        <v>120</v>
      </c>
      <c r="O171">
        <v>17</v>
      </c>
      <c r="P171">
        <v>118</v>
      </c>
      <c r="Q171">
        <v>95</v>
      </c>
      <c r="R171">
        <v>4</v>
      </c>
      <c r="S171">
        <v>157</v>
      </c>
      <c r="T171">
        <v>13</v>
      </c>
      <c r="U171">
        <v>80</v>
      </c>
      <c r="V171">
        <v>6</v>
      </c>
      <c r="W171">
        <v>79</v>
      </c>
      <c r="X171">
        <v>47</v>
      </c>
      <c r="Y171">
        <v>1823</v>
      </c>
      <c r="Z171">
        <v>11</v>
      </c>
      <c r="AA171">
        <v>5</v>
      </c>
      <c r="AB171">
        <v>2</v>
      </c>
      <c r="AC171">
        <v>8</v>
      </c>
      <c r="AD171">
        <v>10105</v>
      </c>
      <c r="AE171">
        <v>10125</v>
      </c>
      <c r="AF171">
        <v>1</v>
      </c>
      <c r="AG171">
        <v>10099</v>
      </c>
      <c r="AH171">
        <v>12</v>
      </c>
      <c r="AI171">
        <v>62</v>
      </c>
      <c r="AJ171">
        <v>21</v>
      </c>
      <c r="AK171">
        <v>81</v>
      </c>
      <c r="AL171">
        <v>11</v>
      </c>
      <c r="AM171">
        <v>7</v>
      </c>
      <c r="AN171">
        <v>71</v>
      </c>
      <c r="AO171">
        <v>90</v>
      </c>
      <c r="AP171">
        <v>23</v>
      </c>
      <c r="AQ171">
        <v>54</v>
      </c>
      <c r="AR171">
        <v>16</v>
      </c>
      <c r="AS171">
        <v>28</v>
      </c>
    </row>
    <row r="172" spans="1:45" x14ac:dyDescent="0.25">
      <c r="A172">
        <v>20100620</v>
      </c>
      <c r="B172">
        <f t="shared" si="10"/>
        <v>20140620</v>
      </c>
      <c r="C172">
        <f t="shared" si="11"/>
        <v>2014</v>
      </c>
      <c r="D172">
        <f t="shared" si="12"/>
        <v>6</v>
      </c>
      <c r="E172">
        <f t="shared" si="13"/>
        <v>20</v>
      </c>
      <c r="F172" s="14">
        <f t="shared" si="14"/>
        <v>41810</v>
      </c>
      <c r="G172">
        <v>330</v>
      </c>
      <c r="H172">
        <v>34</v>
      </c>
      <c r="I172">
        <v>35</v>
      </c>
      <c r="J172">
        <v>50</v>
      </c>
      <c r="K172">
        <v>11</v>
      </c>
      <c r="L172">
        <v>10</v>
      </c>
      <c r="M172">
        <v>24</v>
      </c>
      <c r="N172">
        <v>100</v>
      </c>
      <c r="O172">
        <v>13</v>
      </c>
      <c r="P172">
        <v>118</v>
      </c>
      <c r="Q172">
        <v>98</v>
      </c>
      <c r="R172">
        <v>24</v>
      </c>
      <c r="S172">
        <v>140</v>
      </c>
      <c r="T172">
        <v>12</v>
      </c>
      <c r="U172">
        <v>83</v>
      </c>
      <c r="V172">
        <v>24</v>
      </c>
      <c r="W172">
        <v>0</v>
      </c>
      <c r="X172">
        <v>0</v>
      </c>
      <c r="Y172">
        <v>1059</v>
      </c>
      <c r="Z172">
        <v>0</v>
      </c>
      <c r="AA172">
        <v>-1</v>
      </c>
      <c r="AB172">
        <v>-1</v>
      </c>
      <c r="AC172">
        <v>15</v>
      </c>
      <c r="AD172">
        <v>10161</v>
      </c>
      <c r="AE172">
        <v>10204</v>
      </c>
      <c r="AF172">
        <v>22</v>
      </c>
      <c r="AG172">
        <v>10105</v>
      </c>
      <c r="AH172">
        <v>1</v>
      </c>
      <c r="AI172">
        <v>64</v>
      </c>
      <c r="AJ172">
        <v>15</v>
      </c>
      <c r="AK172">
        <v>80</v>
      </c>
      <c r="AL172">
        <v>20</v>
      </c>
      <c r="AM172">
        <v>8</v>
      </c>
      <c r="AN172">
        <v>72</v>
      </c>
      <c r="AO172">
        <v>85</v>
      </c>
      <c r="AP172">
        <v>1</v>
      </c>
      <c r="AQ172">
        <v>59</v>
      </c>
      <c r="AR172">
        <v>16</v>
      </c>
      <c r="AS172">
        <v>16</v>
      </c>
    </row>
    <row r="173" spans="1:45" x14ac:dyDescent="0.25">
      <c r="A173">
        <v>20100621</v>
      </c>
      <c r="B173">
        <f t="shared" si="10"/>
        <v>20140621</v>
      </c>
      <c r="C173">
        <f t="shared" si="11"/>
        <v>2014</v>
      </c>
      <c r="D173">
        <f t="shared" si="12"/>
        <v>6</v>
      </c>
      <c r="E173">
        <f t="shared" si="13"/>
        <v>21</v>
      </c>
      <c r="F173" s="14">
        <f t="shared" si="14"/>
        <v>41811</v>
      </c>
      <c r="G173">
        <v>349</v>
      </c>
      <c r="H173">
        <v>25</v>
      </c>
      <c r="I173">
        <v>29</v>
      </c>
      <c r="J173">
        <v>40</v>
      </c>
      <c r="K173">
        <v>8</v>
      </c>
      <c r="L173">
        <v>10</v>
      </c>
      <c r="M173">
        <v>2</v>
      </c>
      <c r="N173">
        <v>80</v>
      </c>
      <c r="O173">
        <v>11</v>
      </c>
      <c r="P173">
        <v>134</v>
      </c>
      <c r="Q173">
        <v>67</v>
      </c>
      <c r="R173">
        <v>24</v>
      </c>
      <c r="S173">
        <v>182</v>
      </c>
      <c r="T173">
        <v>15</v>
      </c>
      <c r="U173">
        <v>37</v>
      </c>
      <c r="V173">
        <v>24</v>
      </c>
      <c r="W173">
        <v>126</v>
      </c>
      <c r="X173">
        <v>75</v>
      </c>
      <c r="Y173">
        <v>2747</v>
      </c>
      <c r="Z173">
        <v>0</v>
      </c>
      <c r="AA173">
        <v>0</v>
      </c>
      <c r="AB173">
        <v>0</v>
      </c>
      <c r="AC173">
        <v>1</v>
      </c>
      <c r="AD173">
        <v>10217</v>
      </c>
      <c r="AE173">
        <v>10239</v>
      </c>
      <c r="AF173">
        <v>22</v>
      </c>
      <c r="AG173">
        <v>10202</v>
      </c>
      <c r="AH173">
        <v>1</v>
      </c>
      <c r="AI173">
        <v>50</v>
      </c>
      <c r="AJ173">
        <v>24</v>
      </c>
      <c r="AK173">
        <v>83</v>
      </c>
      <c r="AL173">
        <v>18</v>
      </c>
      <c r="AM173">
        <v>3</v>
      </c>
      <c r="AN173">
        <v>67</v>
      </c>
      <c r="AO173">
        <v>93</v>
      </c>
      <c r="AP173">
        <v>24</v>
      </c>
      <c r="AQ173">
        <v>50</v>
      </c>
      <c r="AR173">
        <v>12</v>
      </c>
      <c r="AS173">
        <v>44</v>
      </c>
    </row>
    <row r="174" spans="1:45" x14ac:dyDescent="0.25">
      <c r="A174">
        <v>20100622</v>
      </c>
      <c r="B174">
        <f t="shared" si="10"/>
        <v>20140622</v>
      </c>
      <c r="C174">
        <f t="shared" si="11"/>
        <v>2014</v>
      </c>
      <c r="D174">
        <f t="shared" si="12"/>
        <v>6</v>
      </c>
      <c r="E174">
        <f t="shared" si="13"/>
        <v>22</v>
      </c>
      <c r="F174" s="14">
        <f t="shared" si="14"/>
        <v>41812</v>
      </c>
      <c r="G174">
        <v>15</v>
      </c>
      <c r="H174">
        <v>13</v>
      </c>
      <c r="I174">
        <v>18</v>
      </c>
      <c r="J174">
        <v>30</v>
      </c>
      <c r="K174">
        <v>12</v>
      </c>
      <c r="L174">
        <v>0</v>
      </c>
      <c r="M174">
        <v>4</v>
      </c>
      <c r="N174">
        <v>70</v>
      </c>
      <c r="O174">
        <v>16</v>
      </c>
      <c r="P174">
        <v>141</v>
      </c>
      <c r="Q174">
        <v>43</v>
      </c>
      <c r="R174">
        <v>4</v>
      </c>
      <c r="S174">
        <v>209</v>
      </c>
      <c r="T174">
        <v>16</v>
      </c>
      <c r="U174">
        <v>14</v>
      </c>
      <c r="V174">
        <v>6</v>
      </c>
      <c r="W174">
        <v>146</v>
      </c>
      <c r="X174">
        <v>87</v>
      </c>
      <c r="Y174">
        <v>2787</v>
      </c>
      <c r="Z174">
        <v>0</v>
      </c>
      <c r="AA174">
        <v>0</v>
      </c>
      <c r="AB174">
        <v>0</v>
      </c>
      <c r="AC174">
        <v>1</v>
      </c>
      <c r="AD174">
        <v>10242</v>
      </c>
      <c r="AE174">
        <v>10250</v>
      </c>
      <c r="AF174">
        <v>8</v>
      </c>
      <c r="AG174">
        <v>10236</v>
      </c>
      <c r="AH174">
        <v>17</v>
      </c>
      <c r="AI174">
        <v>4</v>
      </c>
      <c r="AJ174">
        <v>4</v>
      </c>
      <c r="AK174">
        <v>82</v>
      </c>
      <c r="AL174">
        <v>14</v>
      </c>
      <c r="AM174">
        <v>1</v>
      </c>
      <c r="AN174">
        <v>67</v>
      </c>
      <c r="AO174">
        <v>99</v>
      </c>
      <c r="AP174">
        <v>3</v>
      </c>
      <c r="AQ174">
        <v>35</v>
      </c>
      <c r="AR174">
        <v>14</v>
      </c>
      <c r="AS174">
        <v>45</v>
      </c>
    </row>
    <row r="175" spans="1:45" x14ac:dyDescent="0.25">
      <c r="A175">
        <v>20100623</v>
      </c>
      <c r="B175">
        <f t="shared" si="10"/>
        <v>20140623</v>
      </c>
      <c r="C175">
        <f t="shared" si="11"/>
        <v>2014</v>
      </c>
      <c r="D175">
        <f t="shared" si="12"/>
        <v>6</v>
      </c>
      <c r="E175">
        <f t="shared" si="13"/>
        <v>23</v>
      </c>
      <c r="F175" s="14">
        <f t="shared" si="14"/>
        <v>41813</v>
      </c>
      <c r="G175">
        <v>331</v>
      </c>
      <c r="H175">
        <v>3</v>
      </c>
      <c r="I175">
        <v>17</v>
      </c>
      <c r="J175">
        <v>30</v>
      </c>
      <c r="K175">
        <v>17</v>
      </c>
      <c r="L175">
        <v>10</v>
      </c>
      <c r="M175">
        <v>1</v>
      </c>
      <c r="N175">
        <v>60</v>
      </c>
      <c r="O175">
        <v>18</v>
      </c>
      <c r="P175">
        <v>181</v>
      </c>
      <c r="Q175">
        <v>75</v>
      </c>
      <c r="R175">
        <v>4</v>
      </c>
      <c r="S175">
        <v>259</v>
      </c>
      <c r="T175">
        <v>14</v>
      </c>
      <c r="U175">
        <v>46</v>
      </c>
      <c r="V175">
        <v>6</v>
      </c>
      <c r="W175">
        <v>147</v>
      </c>
      <c r="X175">
        <v>88</v>
      </c>
      <c r="Y175">
        <v>2873</v>
      </c>
      <c r="Z175">
        <v>0</v>
      </c>
      <c r="AA175">
        <v>0</v>
      </c>
      <c r="AB175">
        <v>0</v>
      </c>
      <c r="AC175">
        <v>1</v>
      </c>
      <c r="AD175">
        <v>10219</v>
      </c>
      <c r="AE175">
        <v>10237</v>
      </c>
      <c r="AF175">
        <v>1</v>
      </c>
      <c r="AG175">
        <v>10202</v>
      </c>
      <c r="AH175">
        <v>17</v>
      </c>
      <c r="AI175">
        <v>21</v>
      </c>
      <c r="AJ175">
        <v>2</v>
      </c>
      <c r="AK175">
        <v>81</v>
      </c>
      <c r="AL175">
        <v>19</v>
      </c>
      <c r="AM175">
        <v>1</v>
      </c>
      <c r="AN175">
        <v>67</v>
      </c>
      <c r="AO175">
        <v>99</v>
      </c>
      <c r="AP175">
        <v>4</v>
      </c>
      <c r="AQ175">
        <v>40</v>
      </c>
      <c r="AR175">
        <v>13</v>
      </c>
      <c r="AS175">
        <v>51</v>
      </c>
    </row>
    <row r="176" spans="1:45" x14ac:dyDescent="0.25">
      <c r="A176">
        <v>20100624</v>
      </c>
      <c r="B176">
        <f t="shared" si="10"/>
        <v>20140624</v>
      </c>
      <c r="C176">
        <f t="shared" si="11"/>
        <v>2014</v>
      </c>
      <c r="D176">
        <f t="shared" si="12"/>
        <v>6</v>
      </c>
      <c r="E176">
        <f t="shared" si="13"/>
        <v>24</v>
      </c>
      <c r="F176" s="14">
        <f t="shared" si="14"/>
        <v>41814</v>
      </c>
      <c r="G176">
        <v>282</v>
      </c>
      <c r="H176">
        <v>17</v>
      </c>
      <c r="I176">
        <v>20</v>
      </c>
      <c r="J176">
        <v>50</v>
      </c>
      <c r="K176">
        <v>17</v>
      </c>
      <c r="L176">
        <v>0</v>
      </c>
      <c r="M176">
        <v>1</v>
      </c>
      <c r="N176">
        <v>80</v>
      </c>
      <c r="O176">
        <v>16</v>
      </c>
      <c r="P176">
        <v>196</v>
      </c>
      <c r="Q176">
        <v>104</v>
      </c>
      <c r="R176">
        <v>4</v>
      </c>
      <c r="S176">
        <v>270</v>
      </c>
      <c r="T176">
        <v>14</v>
      </c>
      <c r="U176">
        <v>76</v>
      </c>
      <c r="V176">
        <v>6</v>
      </c>
      <c r="W176">
        <v>127</v>
      </c>
      <c r="X176">
        <v>76</v>
      </c>
      <c r="Y176">
        <v>2675</v>
      </c>
      <c r="Z176">
        <v>0</v>
      </c>
      <c r="AA176">
        <v>0</v>
      </c>
      <c r="AB176">
        <v>0</v>
      </c>
      <c r="AC176">
        <v>1</v>
      </c>
      <c r="AD176">
        <v>10185</v>
      </c>
      <c r="AE176">
        <v>10199</v>
      </c>
      <c r="AF176">
        <v>1</v>
      </c>
      <c r="AG176">
        <v>10174</v>
      </c>
      <c r="AH176">
        <v>16</v>
      </c>
      <c r="AI176">
        <v>8</v>
      </c>
      <c r="AJ176">
        <v>3</v>
      </c>
      <c r="AK176">
        <v>82</v>
      </c>
      <c r="AL176">
        <v>20</v>
      </c>
      <c r="AM176">
        <v>3</v>
      </c>
      <c r="AN176">
        <v>64</v>
      </c>
      <c r="AO176">
        <v>98</v>
      </c>
      <c r="AP176">
        <v>3</v>
      </c>
      <c r="AQ176">
        <v>38</v>
      </c>
      <c r="AR176">
        <v>16</v>
      </c>
      <c r="AS176">
        <v>48</v>
      </c>
    </row>
    <row r="177" spans="1:45" x14ac:dyDescent="0.25">
      <c r="A177">
        <v>20100625</v>
      </c>
      <c r="B177">
        <f t="shared" si="10"/>
        <v>20140625</v>
      </c>
      <c r="C177">
        <f t="shared" si="11"/>
        <v>2014</v>
      </c>
      <c r="D177">
        <f t="shared" si="12"/>
        <v>6</v>
      </c>
      <c r="E177">
        <f t="shared" si="13"/>
        <v>25</v>
      </c>
      <c r="F177" s="14">
        <f t="shared" si="14"/>
        <v>41815</v>
      </c>
      <c r="G177">
        <v>347</v>
      </c>
      <c r="H177">
        <v>20</v>
      </c>
      <c r="I177">
        <v>24</v>
      </c>
      <c r="J177">
        <v>40</v>
      </c>
      <c r="K177">
        <v>16</v>
      </c>
      <c r="L177">
        <v>0</v>
      </c>
      <c r="M177">
        <v>5</v>
      </c>
      <c r="N177">
        <v>80</v>
      </c>
      <c r="O177">
        <v>18</v>
      </c>
      <c r="P177">
        <v>189</v>
      </c>
      <c r="Q177">
        <v>122</v>
      </c>
      <c r="R177">
        <v>4</v>
      </c>
      <c r="S177">
        <v>246</v>
      </c>
      <c r="T177">
        <v>14</v>
      </c>
      <c r="U177">
        <v>96</v>
      </c>
      <c r="V177">
        <v>24</v>
      </c>
      <c r="W177">
        <v>127</v>
      </c>
      <c r="X177">
        <v>76</v>
      </c>
      <c r="Y177">
        <v>2848</v>
      </c>
      <c r="Z177">
        <v>0</v>
      </c>
      <c r="AA177">
        <v>0</v>
      </c>
      <c r="AB177">
        <v>0</v>
      </c>
      <c r="AC177">
        <v>1</v>
      </c>
      <c r="AD177">
        <v>10176</v>
      </c>
      <c r="AE177">
        <v>10181</v>
      </c>
      <c r="AF177">
        <v>8</v>
      </c>
      <c r="AG177">
        <v>10170</v>
      </c>
      <c r="AH177">
        <v>17</v>
      </c>
      <c r="AI177">
        <v>31</v>
      </c>
      <c r="AJ177">
        <v>3</v>
      </c>
      <c r="AK177">
        <v>82</v>
      </c>
      <c r="AL177">
        <v>18</v>
      </c>
      <c r="AM177">
        <v>2</v>
      </c>
      <c r="AN177">
        <v>67</v>
      </c>
      <c r="AO177">
        <v>95</v>
      </c>
      <c r="AP177">
        <v>3</v>
      </c>
      <c r="AQ177">
        <v>41</v>
      </c>
      <c r="AR177">
        <v>12</v>
      </c>
      <c r="AS177">
        <v>51</v>
      </c>
    </row>
    <row r="178" spans="1:45" x14ac:dyDescent="0.25">
      <c r="A178">
        <v>20100626</v>
      </c>
      <c r="B178">
        <f t="shared" si="10"/>
        <v>20140626</v>
      </c>
      <c r="C178">
        <f t="shared" si="11"/>
        <v>2014</v>
      </c>
      <c r="D178">
        <f t="shared" si="12"/>
        <v>6</v>
      </c>
      <c r="E178">
        <f t="shared" si="13"/>
        <v>26</v>
      </c>
      <c r="F178" s="14">
        <f t="shared" si="14"/>
        <v>41816</v>
      </c>
      <c r="G178">
        <v>6</v>
      </c>
      <c r="H178">
        <v>13</v>
      </c>
      <c r="I178">
        <v>19</v>
      </c>
      <c r="J178">
        <v>30</v>
      </c>
      <c r="K178">
        <v>12</v>
      </c>
      <c r="L178">
        <v>10</v>
      </c>
      <c r="M178">
        <v>3</v>
      </c>
      <c r="N178">
        <v>60</v>
      </c>
      <c r="O178">
        <v>15</v>
      </c>
      <c r="P178">
        <v>192</v>
      </c>
      <c r="Q178">
        <v>106</v>
      </c>
      <c r="R178">
        <v>4</v>
      </c>
      <c r="S178">
        <v>255</v>
      </c>
      <c r="T178">
        <v>15</v>
      </c>
      <c r="U178">
        <v>80</v>
      </c>
      <c r="V178">
        <v>6</v>
      </c>
      <c r="W178">
        <v>144</v>
      </c>
      <c r="X178">
        <v>86</v>
      </c>
      <c r="Y178">
        <v>2892</v>
      </c>
      <c r="Z178">
        <v>0</v>
      </c>
      <c r="AA178">
        <v>0</v>
      </c>
      <c r="AB178">
        <v>0</v>
      </c>
      <c r="AC178">
        <v>1</v>
      </c>
      <c r="AD178">
        <v>10181</v>
      </c>
      <c r="AE178">
        <v>10185</v>
      </c>
      <c r="AF178">
        <v>24</v>
      </c>
      <c r="AG178">
        <v>10177</v>
      </c>
      <c r="AH178">
        <v>17</v>
      </c>
      <c r="AI178">
        <v>63</v>
      </c>
      <c r="AJ178">
        <v>22</v>
      </c>
      <c r="AK178">
        <v>83</v>
      </c>
      <c r="AL178">
        <v>19</v>
      </c>
      <c r="AM178">
        <v>2</v>
      </c>
      <c r="AN178">
        <v>64</v>
      </c>
      <c r="AO178">
        <v>95</v>
      </c>
      <c r="AP178">
        <v>4</v>
      </c>
      <c r="AQ178">
        <v>42</v>
      </c>
      <c r="AR178">
        <v>13</v>
      </c>
      <c r="AS178">
        <v>52</v>
      </c>
    </row>
    <row r="179" spans="1:45" x14ac:dyDescent="0.25">
      <c r="A179">
        <v>20100627</v>
      </c>
      <c r="B179">
        <f t="shared" si="10"/>
        <v>20140627</v>
      </c>
      <c r="C179">
        <f t="shared" si="11"/>
        <v>2014</v>
      </c>
      <c r="D179">
        <f t="shared" si="12"/>
        <v>6</v>
      </c>
      <c r="E179">
        <f t="shared" si="13"/>
        <v>27</v>
      </c>
      <c r="F179" s="14">
        <f t="shared" si="14"/>
        <v>41817</v>
      </c>
      <c r="G179">
        <v>21</v>
      </c>
      <c r="H179">
        <v>4</v>
      </c>
      <c r="I179">
        <v>21</v>
      </c>
      <c r="J179">
        <v>40</v>
      </c>
      <c r="K179">
        <v>16</v>
      </c>
      <c r="L179">
        <v>10</v>
      </c>
      <c r="M179">
        <v>5</v>
      </c>
      <c r="N179">
        <v>70</v>
      </c>
      <c r="O179">
        <v>13</v>
      </c>
      <c r="P179">
        <v>213</v>
      </c>
      <c r="Q179">
        <v>123</v>
      </c>
      <c r="R179">
        <v>4</v>
      </c>
      <c r="S179">
        <v>284</v>
      </c>
      <c r="T179">
        <v>15</v>
      </c>
      <c r="U179">
        <v>87</v>
      </c>
      <c r="V179">
        <v>6</v>
      </c>
      <c r="W179">
        <v>149</v>
      </c>
      <c r="X179">
        <v>89</v>
      </c>
      <c r="Y179">
        <v>2868</v>
      </c>
      <c r="Z179">
        <v>0</v>
      </c>
      <c r="AA179">
        <v>0</v>
      </c>
      <c r="AB179">
        <v>0</v>
      </c>
      <c r="AC179">
        <v>1</v>
      </c>
      <c r="AD179">
        <v>10190</v>
      </c>
      <c r="AE179">
        <v>10198</v>
      </c>
      <c r="AF179">
        <v>10</v>
      </c>
      <c r="AG179">
        <v>10182</v>
      </c>
      <c r="AH179">
        <v>16</v>
      </c>
      <c r="AI179">
        <v>70</v>
      </c>
      <c r="AJ179">
        <v>3</v>
      </c>
      <c r="AK179">
        <v>83</v>
      </c>
      <c r="AL179">
        <v>20</v>
      </c>
      <c r="AM179">
        <v>0</v>
      </c>
      <c r="AN179">
        <v>57</v>
      </c>
      <c r="AO179">
        <v>89</v>
      </c>
      <c r="AP179">
        <v>24</v>
      </c>
      <c r="AQ179">
        <v>34</v>
      </c>
      <c r="AR179">
        <v>12</v>
      </c>
      <c r="AS179">
        <v>53</v>
      </c>
    </row>
    <row r="180" spans="1:45" x14ac:dyDescent="0.25">
      <c r="A180">
        <v>20100628</v>
      </c>
      <c r="B180">
        <f t="shared" si="10"/>
        <v>20140628</v>
      </c>
      <c r="C180">
        <f t="shared" si="11"/>
        <v>2014</v>
      </c>
      <c r="D180">
        <f t="shared" si="12"/>
        <v>6</v>
      </c>
      <c r="E180">
        <f t="shared" si="13"/>
        <v>28</v>
      </c>
      <c r="F180" s="14">
        <f t="shared" si="14"/>
        <v>41818</v>
      </c>
      <c r="G180">
        <v>317</v>
      </c>
      <c r="H180">
        <v>21</v>
      </c>
      <c r="I180">
        <v>22</v>
      </c>
      <c r="J180">
        <v>50</v>
      </c>
      <c r="K180">
        <v>16</v>
      </c>
      <c r="L180">
        <v>0</v>
      </c>
      <c r="M180">
        <v>4</v>
      </c>
      <c r="N180">
        <v>90</v>
      </c>
      <c r="O180">
        <v>16</v>
      </c>
      <c r="P180">
        <v>215</v>
      </c>
      <c r="Q180">
        <v>127</v>
      </c>
      <c r="R180">
        <v>4</v>
      </c>
      <c r="S180">
        <v>298</v>
      </c>
      <c r="T180">
        <v>15</v>
      </c>
      <c r="U180">
        <v>97</v>
      </c>
      <c r="V180">
        <v>6</v>
      </c>
      <c r="W180">
        <v>133</v>
      </c>
      <c r="X180">
        <v>80</v>
      </c>
      <c r="Y180">
        <v>2699</v>
      </c>
      <c r="Z180">
        <v>0</v>
      </c>
      <c r="AA180">
        <v>0</v>
      </c>
      <c r="AB180">
        <v>0</v>
      </c>
      <c r="AC180">
        <v>1</v>
      </c>
      <c r="AD180">
        <v>10191</v>
      </c>
      <c r="AE180">
        <v>10199</v>
      </c>
      <c r="AF180">
        <v>23</v>
      </c>
      <c r="AG180">
        <v>10182</v>
      </c>
      <c r="AH180">
        <v>3</v>
      </c>
      <c r="AI180">
        <v>22</v>
      </c>
      <c r="AJ180">
        <v>24</v>
      </c>
      <c r="AK180">
        <v>81</v>
      </c>
      <c r="AL180">
        <v>14</v>
      </c>
      <c r="AM180">
        <v>1</v>
      </c>
      <c r="AN180">
        <v>62</v>
      </c>
      <c r="AO180">
        <v>97</v>
      </c>
      <c r="AP180">
        <v>4</v>
      </c>
      <c r="AQ180">
        <v>34</v>
      </c>
      <c r="AR180">
        <v>14</v>
      </c>
      <c r="AS180">
        <v>50</v>
      </c>
    </row>
    <row r="181" spans="1:45" x14ac:dyDescent="0.25">
      <c r="A181">
        <v>20100629</v>
      </c>
      <c r="B181">
        <f t="shared" si="10"/>
        <v>20140629</v>
      </c>
      <c r="C181">
        <f t="shared" si="11"/>
        <v>2014</v>
      </c>
      <c r="D181">
        <f t="shared" si="12"/>
        <v>6</v>
      </c>
      <c r="E181">
        <f t="shared" si="13"/>
        <v>29</v>
      </c>
      <c r="F181" s="14">
        <f t="shared" si="14"/>
        <v>41819</v>
      </c>
      <c r="G181">
        <v>261</v>
      </c>
      <c r="H181">
        <v>17</v>
      </c>
      <c r="I181">
        <v>21</v>
      </c>
      <c r="J181">
        <v>50</v>
      </c>
      <c r="K181">
        <v>12</v>
      </c>
      <c r="L181">
        <v>0</v>
      </c>
      <c r="M181">
        <v>3</v>
      </c>
      <c r="N181">
        <v>90</v>
      </c>
      <c r="O181">
        <v>12</v>
      </c>
      <c r="P181">
        <v>194</v>
      </c>
      <c r="Q181">
        <v>111</v>
      </c>
      <c r="R181">
        <v>4</v>
      </c>
      <c r="S181">
        <v>266</v>
      </c>
      <c r="T181">
        <v>11</v>
      </c>
      <c r="U181">
        <v>83</v>
      </c>
      <c r="V181">
        <v>6</v>
      </c>
      <c r="W181">
        <v>109</v>
      </c>
      <c r="X181">
        <v>65</v>
      </c>
      <c r="Y181">
        <v>2324</v>
      </c>
      <c r="Z181">
        <v>7</v>
      </c>
      <c r="AA181">
        <v>3</v>
      </c>
      <c r="AB181">
        <v>2</v>
      </c>
      <c r="AC181">
        <v>14</v>
      </c>
      <c r="AD181">
        <v>10192</v>
      </c>
      <c r="AE181">
        <v>10199</v>
      </c>
      <c r="AF181">
        <v>22</v>
      </c>
      <c r="AG181">
        <v>10186</v>
      </c>
      <c r="AH181">
        <v>10</v>
      </c>
      <c r="AI181">
        <v>0</v>
      </c>
      <c r="AJ181">
        <v>3</v>
      </c>
      <c r="AK181">
        <v>82</v>
      </c>
      <c r="AL181">
        <v>16</v>
      </c>
      <c r="AM181">
        <v>3</v>
      </c>
      <c r="AN181">
        <v>69</v>
      </c>
      <c r="AO181">
        <v>99</v>
      </c>
      <c r="AP181">
        <v>1</v>
      </c>
      <c r="AQ181">
        <v>33</v>
      </c>
      <c r="AR181">
        <v>11</v>
      </c>
      <c r="AS181">
        <v>42</v>
      </c>
    </row>
    <row r="182" spans="1:45" x14ac:dyDescent="0.25">
      <c r="A182">
        <v>20100630</v>
      </c>
      <c r="B182">
        <f t="shared" si="10"/>
        <v>20140630</v>
      </c>
      <c r="C182">
        <f t="shared" si="11"/>
        <v>2014</v>
      </c>
      <c r="D182">
        <f t="shared" si="12"/>
        <v>6</v>
      </c>
      <c r="E182">
        <f t="shared" si="13"/>
        <v>30</v>
      </c>
      <c r="F182" s="14">
        <f t="shared" si="14"/>
        <v>41820</v>
      </c>
      <c r="G182">
        <v>262</v>
      </c>
      <c r="H182">
        <v>13</v>
      </c>
      <c r="I182">
        <v>23</v>
      </c>
      <c r="J182">
        <v>40</v>
      </c>
      <c r="K182">
        <v>12</v>
      </c>
      <c r="L182">
        <v>10</v>
      </c>
      <c r="M182">
        <v>1</v>
      </c>
      <c r="N182">
        <v>90</v>
      </c>
      <c r="O182">
        <v>12</v>
      </c>
      <c r="P182">
        <v>202</v>
      </c>
      <c r="Q182">
        <v>142</v>
      </c>
      <c r="R182">
        <v>3</v>
      </c>
      <c r="S182">
        <v>270</v>
      </c>
      <c r="T182">
        <v>13</v>
      </c>
      <c r="U182">
        <v>119</v>
      </c>
      <c r="V182">
        <v>6</v>
      </c>
      <c r="W182">
        <v>81</v>
      </c>
      <c r="X182">
        <v>49</v>
      </c>
      <c r="Y182">
        <v>2344</v>
      </c>
      <c r="Z182">
        <v>0</v>
      </c>
      <c r="AA182">
        <v>0</v>
      </c>
      <c r="AB182">
        <v>0</v>
      </c>
      <c r="AC182">
        <v>1</v>
      </c>
      <c r="AD182">
        <v>10190</v>
      </c>
      <c r="AE182">
        <v>10198</v>
      </c>
      <c r="AF182">
        <v>8</v>
      </c>
      <c r="AG182">
        <v>10176</v>
      </c>
      <c r="AH182">
        <v>24</v>
      </c>
      <c r="AI182">
        <v>19</v>
      </c>
      <c r="AJ182">
        <v>3</v>
      </c>
      <c r="AK182">
        <v>83</v>
      </c>
      <c r="AL182">
        <v>19</v>
      </c>
      <c r="AM182">
        <v>6</v>
      </c>
      <c r="AN182">
        <v>73</v>
      </c>
      <c r="AO182">
        <v>99</v>
      </c>
      <c r="AP182">
        <v>2</v>
      </c>
      <c r="AQ182">
        <v>44</v>
      </c>
      <c r="AR182">
        <v>14</v>
      </c>
      <c r="AS182">
        <v>43</v>
      </c>
    </row>
    <row r="183" spans="1:45" x14ac:dyDescent="0.25">
      <c r="A183">
        <v>20100701</v>
      </c>
      <c r="B183">
        <f t="shared" si="10"/>
        <v>20140701</v>
      </c>
      <c r="C183">
        <f t="shared" si="11"/>
        <v>2014</v>
      </c>
      <c r="D183">
        <f t="shared" si="12"/>
        <v>7</v>
      </c>
      <c r="E183">
        <f t="shared" si="13"/>
        <v>1</v>
      </c>
      <c r="F183" s="14">
        <f t="shared" si="14"/>
        <v>41821</v>
      </c>
      <c r="G183">
        <v>233</v>
      </c>
      <c r="H183">
        <v>7</v>
      </c>
      <c r="I183">
        <v>22</v>
      </c>
      <c r="J183">
        <v>40</v>
      </c>
      <c r="K183">
        <v>10</v>
      </c>
      <c r="L183">
        <v>0</v>
      </c>
      <c r="M183">
        <v>1</v>
      </c>
      <c r="N183">
        <v>70</v>
      </c>
      <c r="O183">
        <v>10</v>
      </c>
      <c r="P183">
        <v>224</v>
      </c>
      <c r="Q183">
        <v>142</v>
      </c>
      <c r="R183">
        <v>1</v>
      </c>
      <c r="S183">
        <v>284</v>
      </c>
      <c r="T183">
        <v>16</v>
      </c>
      <c r="U183">
        <v>121</v>
      </c>
      <c r="V183">
        <v>6</v>
      </c>
      <c r="W183">
        <v>82</v>
      </c>
      <c r="X183">
        <v>49</v>
      </c>
      <c r="Y183">
        <v>2269</v>
      </c>
      <c r="Z183">
        <v>0</v>
      </c>
      <c r="AA183">
        <v>0</v>
      </c>
      <c r="AB183">
        <v>0</v>
      </c>
      <c r="AC183">
        <v>1</v>
      </c>
      <c r="AD183">
        <v>10147</v>
      </c>
      <c r="AE183">
        <v>10173</v>
      </c>
      <c r="AF183">
        <v>1</v>
      </c>
      <c r="AG183">
        <v>10128</v>
      </c>
      <c r="AH183">
        <v>24</v>
      </c>
      <c r="AI183">
        <v>60</v>
      </c>
      <c r="AJ183">
        <v>3</v>
      </c>
      <c r="AK183">
        <v>81</v>
      </c>
      <c r="AL183">
        <v>19</v>
      </c>
      <c r="AM183">
        <v>5</v>
      </c>
      <c r="AN183">
        <v>67</v>
      </c>
      <c r="AO183">
        <v>96</v>
      </c>
      <c r="AP183">
        <v>2</v>
      </c>
      <c r="AQ183">
        <v>48</v>
      </c>
      <c r="AR183">
        <v>14</v>
      </c>
      <c r="AS183">
        <v>43</v>
      </c>
    </row>
    <row r="184" spans="1:45" x14ac:dyDescent="0.25">
      <c r="A184">
        <v>20100702</v>
      </c>
      <c r="B184">
        <f t="shared" si="10"/>
        <v>20140702</v>
      </c>
      <c r="C184">
        <f t="shared" si="11"/>
        <v>2014</v>
      </c>
      <c r="D184">
        <f t="shared" si="12"/>
        <v>7</v>
      </c>
      <c r="E184">
        <f t="shared" si="13"/>
        <v>2</v>
      </c>
      <c r="F184" s="14">
        <f t="shared" si="14"/>
        <v>41822</v>
      </c>
      <c r="G184">
        <v>207</v>
      </c>
      <c r="H184">
        <v>7</v>
      </c>
      <c r="I184">
        <v>31</v>
      </c>
      <c r="J184">
        <v>50</v>
      </c>
      <c r="K184">
        <v>11</v>
      </c>
      <c r="L184">
        <v>20</v>
      </c>
      <c r="M184">
        <v>1</v>
      </c>
      <c r="N184">
        <v>80</v>
      </c>
      <c r="O184">
        <v>11</v>
      </c>
      <c r="P184">
        <v>271</v>
      </c>
      <c r="Q184">
        <v>205</v>
      </c>
      <c r="R184">
        <v>1</v>
      </c>
      <c r="S184">
        <v>336</v>
      </c>
      <c r="T184">
        <v>15</v>
      </c>
      <c r="U184">
        <v>185</v>
      </c>
      <c r="V184">
        <v>6</v>
      </c>
      <c r="W184">
        <v>110</v>
      </c>
      <c r="X184">
        <v>66</v>
      </c>
      <c r="Y184">
        <v>2477</v>
      </c>
      <c r="Z184">
        <v>0</v>
      </c>
      <c r="AA184">
        <v>0</v>
      </c>
      <c r="AB184">
        <v>0</v>
      </c>
      <c r="AC184">
        <v>1</v>
      </c>
      <c r="AD184">
        <v>10131</v>
      </c>
      <c r="AE184">
        <v>10149</v>
      </c>
      <c r="AF184">
        <v>22</v>
      </c>
      <c r="AG184">
        <v>10122</v>
      </c>
      <c r="AH184">
        <v>2</v>
      </c>
      <c r="AI184">
        <v>62</v>
      </c>
      <c r="AJ184">
        <v>2</v>
      </c>
      <c r="AK184">
        <v>81</v>
      </c>
      <c r="AL184">
        <v>11</v>
      </c>
      <c r="AM184">
        <v>4</v>
      </c>
      <c r="AN184">
        <v>54</v>
      </c>
      <c r="AO184">
        <v>76</v>
      </c>
      <c r="AP184">
        <v>1</v>
      </c>
      <c r="AQ184">
        <v>35</v>
      </c>
      <c r="AR184">
        <v>13</v>
      </c>
      <c r="AS184">
        <v>50</v>
      </c>
    </row>
    <row r="185" spans="1:45" x14ac:dyDescent="0.25">
      <c r="A185">
        <v>20100703</v>
      </c>
      <c r="B185">
        <f t="shared" si="10"/>
        <v>20140703</v>
      </c>
      <c r="C185">
        <f t="shared" si="11"/>
        <v>2014</v>
      </c>
      <c r="D185">
        <f t="shared" si="12"/>
        <v>7</v>
      </c>
      <c r="E185">
        <f t="shared" si="13"/>
        <v>3</v>
      </c>
      <c r="F185" s="14">
        <f t="shared" si="14"/>
        <v>41823</v>
      </c>
      <c r="G185">
        <v>322</v>
      </c>
      <c r="H185">
        <v>25</v>
      </c>
      <c r="I185">
        <v>25</v>
      </c>
      <c r="J185">
        <v>50</v>
      </c>
      <c r="K185">
        <v>14</v>
      </c>
      <c r="L185">
        <v>10</v>
      </c>
      <c r="M185">
        <v>23</v>
      </c>
      <c r="N185">
        <v>90</v>
      </c>
      <c r="O185">
        <v>14</v>
      </c>
      <c r="P185">
        <v>215</v>
      </c>
      <c r="Q185">
        <v>160</v>
      </c>
      <c r="R185">
        <v>24</v>
      </c>
      <c r="S185">
        <v>278</v>
      </c>
      <c r="T185">
        <v>12</v>
      </c>
      <c r="U185">
        <v>147</v>
      </c>
      <c r="V185">
        <v>24</v>
      </c>
      <c r="W185">
        <v>36</v>
      </c>
      <c r="X185">
        <v>22</v>
      </c>
      <c r="Y185">
        <v>1476</v>
      </c>
      <c r="Z185">
        <v>26</v>
      </c>
      <c r="AA185">
        <v>55</v>
      </c>
      <c r="AB185">
        <v>44</v>
      </c>
      <c r="AC185">
        <v>14</v>
      </c>
      <c r="AD185">
        <v>10175</v>
      </c>
      <c r="AE185">
        <v>10213</v>
      </c>
      <c r="AF185">
        <v>22</v>
      </c>
      <c r="AG185">
        <v>10142</v>
      </c>
      <c r="AH185">
        <v>2</v>
      </c>
      <c r="AI185">
        <v>42</v>
      </c>
      <c r="AJ185">
        <v>24</v>
      </c>
      <c r="AK185">
        <v>81</v>
      </c>
      <c r="AL185">
        <v>1</v>
      </c>
      <c r="AM185">
        <v>7</v>
      </c>
      <c r="AN185">
        <v>78</v>
      </c>
      <c r="AO185">
        <v>94</v>
      </c>
      <c r="AP185">
        <v>24</v>
      </c>
      <c r="AQ185">
        <v>54</v>
      </c>
      <c r="AR185">
        <v>12</v>
      </c>
      <c r="AS185">
        <v>28</v>
      </c>
    </row>
    <row r="186" spans="1:45" x14ac:dyDescent="0.25">
      <c r="A186">
        <v>20100704</v>
      </c>
      <c r="B186">
        <f t="shared" si="10"/>
        <v>20140704</v>
      </c>
      <c r="C186">
        <f t="shared" si="11"/>
        <v>2014</v>
      </c>
      <c r="D186">
        <f t="shared" si="12"/>
        <v>7</v>
      </c>
      <c r="E186">
        <f t="shared" si="13"/>
        <v>4</v>
      </c>
      <c r="F186" s="14">
        <f t="shared" si="14"/>
        <v>41824</v>
      </c>
      <c r="G186">
        <v>250</v>
      </c>
      <c r="H186">
        <v>22</v>
      </c>
      <c r="I186">
        <v>26</v>
      </c>
      <c r="J186">
        <v>40</v>
      </c>
      <c r="K186">
        <v>12</v>
      </c>
      <c r="L186">
        <v>10</v>
      </c>
      <c r="M186">
        <v>1</v>
      </c>
      <c r="N186">
        <v>90</v>
      </c>
      <c r="O186">
        <v>17</v>
      </c>
      <c r="P186">
        <v>201</v>
      </c>
      <c r="Q186">
        <v>145</v>
      </c>
      <c r="R186">
        <v>4</v>
      </c>
      <c r="S186">
        <v>258</v>
      </c>
      <c r="T186">
        <v>15</v>
      </c>
      <c r="U186">
        <v>123</v>
      </c>
      <c r="V186">
        <v>6</v>
      </c>
      <c r="W186">
        <v>135</v>
      </c>
      <c r="X186">
        <v>81</v>
      </c>
      <c r="Y186">
        <v>2683</v>
      </c>
      <c r="Z186">
        <v>0</v>
      </c>
      <c r="AA186">
        <v>0</v>
      </c>
      <c r="AB186">
        <v>0</v>
      </c>
      <c r="AC186">
        <v>1</v>
      </c>
      <c r="AD186">
        <v>10199</v>
      </c>
      <c r="AE186">
        <v>10214</v>
      </c>
      <c r="AF186">
        <v>8</v>
      </c>
      <c r="AG186">
        <v>10184</v>
      </c>
      <c r="AH186">
        <v>18</v>
      </c>
      <c r="AI186">
        <v>5</v>
      </c>
      <c r="AJ186">
        <v>4</v>
      </c>
      <c r="AK186">
        <v>83</v>
      </c>
      <c r="AL186">
        <v>22</v>
      </c>
      <c r="AM186">
        <v>3</v>
      </c>
      <c r="AN186">
        <v>65</v>
      </c>
      <c r="AO186">
        <v>99</v>
      </c>
      <c r="AP186">
        <v>2</v>
      </c>
      <c r="AQ186">
        <v>46</v>
      </c>
      <c r="AR186">
        <v>16</v>
      </c>
      <c r="AS186">
        <v>49</v>
      </c>
    </row>
    <row r="187" spans="1:45" x14ac:dyDescent="0.25">
      <c r="A187">
        <v>20100705</v>
      </c>
      <c r="B187">
        <f t="shared" si="10"/>
        <v>20140705</v>
      </c>
      <c r="C187">
        <f t="shared" si="11"/>
        <v>2014</v>
      </c>
      <c r="D187">
        <f t="shared" si="12"/>
        <v>7</v>
      </c>
      <c r="E187">
        <f t="shared" si="13"/>
        <v>5</v>
      </c>
      <c r="F187" s="14">
        <f t="shared" si="14"/>
        <v>41825</v>
      </c>
      <c r="G187">
        <v>284</v>
      </c>
      <c r="H187">
        <v>24</v>
      </c>
      <c r="I187">
        <v>30</v>
      </c>
      <c r="J187">
        <v>50</v>
      </c>
      <c r="K187">
        <v>16</v>
      </c>
      <c r="L187">
        <v>10</v>
      </c>
      <c r="M187">
        <v>24</v>
      </c>
      <c r="N187">
        <v>80</v>
      </c>
      <c r="O187">
        <v>11</v>
      </c>
      <c r="P187">
        <v>188</v>
      </c>
      <c r="Q187">
        <v>137</v>
      </c>
      <c r="R187">
        <v>24</v>
      </c>
      <c r="S187">
        <v>236</v>
      </c>
      <c r="T187">
        <v>11</v>
      </c>
      <c r="U187">
        <v>103</v>
      </c>
      <c r="V187">
        <v>24</v>
      </c>
      <c r="W187">
        <v>73</v>
      </c>
      <c r="X187">
        <v>44</v>
      </c>
      <c r="Y187">
        <v>1999</v>
      </c>
      <c r="Z187">
        <v>0</v>
      </c>
      <c r="AA187">
        <v>-1</v>
      </c>
      <c r="AB187">
        <v>-1</v>
      </c>
      <c r="AC187">
        <v>7</v>
      </c>
      <c r="AD187">
        <v>10200</v>
      </c>
      <c r="AE187">
        <v>10228</v>
      </c>
      <c r="AF187">
        <v>24</v>
      </c>
      <c r="AG187">
        <v>10185</v>
      </c>
      <c r="AH187">
        <v>5</v>
      </c>
      <c r="AI187">
        <v>65</v>
      </c>
      <c r="AJ187">
        <v>6</v>
      </c>
      <c r="AK187">
        <v>82</v>
      </c>
      <c r="AL187">
        <v>18</v>
      </c>
      <c r="AM187">
        <v>6</v>
      </c>
      <c r="AN187">
        <v>66</v>
      </c>
      <c r="AO187">
        <v>85</v>
      </c>
      <c r="AP187">
        <v>6</v>
      </c>
      <c r="AQ187">
        <v>45</v>
      </c>
      <c r="AR187">
        <v>17</v>
      </c>
      <c r="AS187">
        <v>36</v>
      </c>
    </row>
    <row r="188" spans="1:45" x14ac:dyDescent="0.25">
      <c r="A188">
        <v>20100706</v>
      </c>
      <c r="B188">
        <f t="shared" si="10"/>
        <v>20140706</v>
      </c>
      <c r="C188">
        <f t="shared" si="11"/>
        <v>2014</v>
      </c>
      <c r="D188">
        <f t="shared" si="12"/>
        <v>7</v>
      </c>
      <c r="E188">
        <f t="shared" si="13"/>
        <v>6</v>
      </c>
      <c r="F188" s="14">
        <f t="shared" si="14"/>
        <v>41826</v>
      </c>
      <c r="G188">
        <v>304</v>
      </c>
      <c r="H188">
        <v>26</v>
      </c>
      <c r="I188">
        <v>28</v>
      </c>
      <c r="J188">
        <v>50</v>
      </c>
      <c r="K188">
        <v>13</v>
      </c>
      <c r="L188">
        <v>10</v>
      </c>
      <c r="M188">
        <v>1</v>
      </c>
      <c r="N188">
        <v>90</v>
      </c>
      <c r="O188">
        <v>15</v>
      </c>
      <c r="P188">
        <v>162</v>
      </c>
      <c r="Q188">
        <v>90</v>
      </c>
      <c r="R188">
        <v>24</v>
      </c>
      <c r="S188">
        <v>209</v>
      </c>
      <c r="T188">
        <v>12</v>
      </c>
      <c r="U188">
        <v>58</v>
      </c>
      <c r="V188">
        <v>24</v>
      </c>
      <c r="W188">
        <v>124</v>
      </c>
      <c r="X188">
        <v>75</v>
      </c>
      <c r="Y188">
        <v>2324</v>
      </c>
      <c r="Z188">
        <v>0</v>
      </c>
      <c r="AA188">
        <v>0</v>
      </c>
      <c r="AB188">
        <v>0</v>
      </c>
      <c r="AC188">
        <v>1</v>
      </c>
      <c r="AD188">
        <v>10241</v>
      </c>
      <c r="AE188">
        <v>10248</v>
      </c>
      <c r="AF188">
        <v>10</v>
      </c>
      <c r="AG188">
        <v>10229</v>
      </c>
      <c r="AH188">
        <v>1</v>
      </c>
      <c r="AI188">
        <v>65</v>
      </c>
      <c r="AJ188">
        <v>4</v>
      </c>
      <c r="AK188">
        <v>83</v>
      </c>
      <c r="AL188">
        <v>19</v>
      </c>
      <c r="AM188">
        <v>3</v>
      </c>
      <c r="AN188">
        <v>61</v>
      </c>
      <c r="AO188">
        <v>93</v>
      </c>
      <c r="AP188">
        <v>24</v>
      </c>
      <c r="AQ188">
        <v>41</v>
      </c>
      <c r="AR188">
        <v>14</v>
      </c>
      <c r="AS188">
        <v>39</v>
      </c>
    </row>
    <row r="189" spans="1:45" x14ac:dyDescent="0.25">
      <c r="A189">
        <v>20100707</v>
      </c>
      <c r="B189">
        <f t="shared" si="10"/>
        <v>20140707</v>
      </c>
      <c r="C189">
        <f t="shared" si="11"/>
        <v>2014</v>
      </c>
      <c r="D189">
        <f t="shared" si="12"/>
        <v>7</v>
      </c>
      <c r="E189">
        <f t="shared" si="13"/>
        <v>7</v>
      </c>
      <c r="F189" s="14">
        <f t="shared" si="14"/>
        <v>41827</v>
      </c>
      <c r="G189">
        <v>201</v>
      </c>
      <c r="H189">
        <v>17</v>
      </c>
      <c r="I189">
        <v>23</v>
      </c>
      <c r="J189">
        <v>40</v>
      </c>
      <c r="K189">
        <v>9</v>
      </c>
      <c r="L189">
        <v>10</v>
      </c>
      <c r="M189">
        <v>1</v>
      </c>
      <c r="N189">
        <v>80</v>
      </c>
      <c r="O189">
        <v>11</v>
      </c>
      <c r="P189">
        <v>187</v>
      </c>
      <c r="Q189">
        <v>80</v>
      </c>
      <c r="R189">
        <v>2</v>
      </c>
      <c r="S189">
        <v>257</v>
      </c>
      <c r="T189">
        <v>15</v>
      </c>
      <c r="U189">
        <v>47</v>
      </c>
      <c r="V189">
        <v>6</v>
      </c>
      <c r="W189">
        <v>101</v>
      </c>
      <c r="X189">
        <v>61</v>
      </c>
      <c r="Y189">
        <v>2491</v>
      </c>
      <c r="Z189">
        <v>0</v>
      </c>
      <c r="AA189">
        <v>0</v>
      </c>
      <c r="AB189">
        <v>0</v>
      </c>
      <c r="AC189">
        <v>1</v>
      </c>
      <c r="AD189">
        <v>10213</v>
      </c>
      <c r="AE189">
        <v>10234</v>
      </c>
      <c r="AF189">
        <v>1</v>
      </c>
      <c r="AG189">
        <v>10193</v>
      </c>
      <c r="AH189">
        <v>24</v>
      </c>
      <c r="AI189">
        <v>65</v>
      </c>
      <c r="AJ189">
        <v>1</v>
      </c>
      <c r="AK189">
        <v>80</v>
      </c>
      <c r="AL189">
        <v>6</v>
      </c>
      <c r="AM189">
        <v>6</v>
      </c>
      <c r="AN189">
        <v>61</v>
      </c>
      <c r="AO189">
        <v>97</v>
      </c>
      <c r="AP189">
        <v>3</v>
      </c>
      <c r="AQ189">
        <v>35</v>
      </c>
      <c r="AR189">
        <v>14</v>
      </c>
      <c r="AS189">
        <v>44</v>
      </c>
    </row>
    <row r="190" spans="1:45" x14ac:dyDescent="0.25">
      <c r="A190">
        <v>20100708</v>
      </c>
      <c r="B190">
        <f t="shared" si="10"/>
        <v>20140708</v>
      </c>
      <c r="C190">
        <f t="shared" si="11"/>
        <v>2014</v>
      </c>
      <c r="D190">
        <f t="shared" si="12"/>
        <v>7</v>
      </c>
      <c r="E190">
        <f t="shared" si="13"/>
        <v>8</v>
      </c>
      <c r="F190" s="14">
        <f t="shared" si="14"/>
        <v>41828</v>
      </c>
      <c r="G190">
        <v>303</v>
      </c>
      <c r="H190">
        <v>7</v>
      </c>
      <c r="I190">
        <v>20</v>
      </c>
      <c r="J190">
        <v>40</v>
      </c>
      <c r="K190">
        <v>13</v>
      </c>
      <c r="L190">
        <v>10</v>
      </c>
      <c r="M190">
        <v>2</v>
      </c>
      <c r="N190">
        <v>60</v>
      </c>
      <c r="O190">
        <v>11</v>
      </c>
      <c r="P190">
        <v>220</v>
      </c>
      <c r="Q190">
        <v>132</v>
      </c>
      <c r="R190">
        <v>4</v>
      </c>
      <c r="S190">
        <v>289</v>
      </c>
      <c r="T190">
        <v>16</v>
      </c>
      <c r="U190">
        <v>105</v>
      </c>
      <c r="V190">
        <v>6</v>
      </c>
      <c r="W190">
        <v>111</v>
      </c>
      <c r="X190">
        <v>67</v>
      </c>
      <c r="Y190">
        <v>2522</v>
      </c>
      <c r="Z190">
        <v>0</v>
      </c>
      <c r="AA190">
        <v>0</v>
      </c>
      <c r="AB190">
        <v>0</v>
      </c>
      <c r="AC190">
        <v>1</v>
      </c>
      <c r="AD190">
        <v>10187</v>
      </c>
      <c r="AE190">
        <v>10194</v>
      </c>
      <c r="AF190">
        <v>10</v>
      </c>
      <c r="AG190">
        <v>10182</v>
      </c>
      <c r="AH190">
        <v>17</v>
      </c>
      <c r="AI190">
        <v>59</v>
      </c>
      <c r="AJ190">
        <v>4</v>
      </c>
      <c r="AK190">
        <v>83</v>
      </c>
      <c r="AL190">
        <v>20</v>
      </c>
      <c r="AM190">
        <v>2</v>
      </c>
      <c r="AN190">
        <v>65</v>
      </c>
      <c r="AO190">
        <v>95</v>
      </c>
      <c r="AP190">
        <v>3</v>
      </c>
      <c r="AQ190">
        <v>40</v>
      </c>
      <c r="AR190">
        <v>12</v>
      </c>
      <c r="AS190">
        <v>48</v>
      </c>
    </row>
    <row r="191" spans="1:45" x14ac:dyDescent="0.25">
      <c r="A191">
        <v>20100709</v>
      </c>
      <c r="B191">
        <f t="shared" si="10"/>
        <v>20140709</v>
      </c>
      <c r="C191">
        <f t="shared" si="11"/>
        <v>2014</v>
      </c>
      <c r="D191">
        <f t="shared" si="12"/>
        <v>7</v>
      </c>
      <c r="E191">
        <f t="shared" si="13"/>
        <v>9</v>
      </c>
      <c r="F191" s="14">
        <f t="shared" si="14"/>
        <v>41829</v>
      </c>
      <c r="G191">
        <v>178</v>
      </c>
      <c r="H191">
        <v>6</v>
      </c>
      <c r="I191">
        <v>23</v>
      </c>
      <c r="J191">
        <v>40</v>
      </c>
      <c r="K191">
        <v>12</v>
      </c>
      <c r="L191">
        <v>10</v>
      </c>
      <c r="M191">
        <v>2</v>
      </c>
      <c r="N191">
        <v>70</v>
      </c>
      <c r="O191">
        <v>12</v>
      </c>
      <c r="P191">
        <v>248</v>
      </c>
      <c r="Q191">
        <v>146</v>
      </c>
      <c r="R191">
        <v>4</v>
      </c>
      <c r="S191">
        <v>344</v>
      </c>
      <c r="T191">
        <v>15</v>
      </c>
      <c r="U191">
        <v>114</v>
      </c>
      <c r="V191">
        <v>6</v>
      </c>
      <c r="W191">
        <v>108</v>
      </c>
      <c r="X191">
        <v>65</v>
      </c>
      <c r="Y191">
        <v>2350</v>
      </c>
      <c r="Z191">
        <v>0</v>
      </c>
      <c r="AA191">
        <v>0</v>
      </c>
      <c r="AB191">
        <v>0</v>
      </c>
      <c r="AC191">
        <v>1</v>
      </c>
      <c r="AD191">
        <v>10168</v>
      </c>
      <c r="AE191">
        <v>10181</v>
      </c>
      <c r="AF191">
        <v>1</v>
      </c>
      <c r="AG191">
        <v>10154</v>
      </c>
      <c r="AH191">
        <v>15</v>
      </c>
      <c r="AI191">
        <v>50</v>
      </c>
      <c r="AJ191">
        <v>4</v>
      </c>
      <c r="AK191">
        <v>81</v>
      </c>
      <c r="AL191">
        <v>12</v>
      </c>
      <c r="AM191">
        <v>2</v>
      </c>
      <c r="AN191">
        <v>60</v>
      </c>
      <c r="AO191">
        <v>97</v>
      </c>
      <c r="AP191">
        <v>4</v>
      </c>
      <c r="AQ191">
        <v>27</v>
      </c>
      <c r="AR191">
        <v>15</v>
      </c>
      <c r="AS191">
        <v>46</v>
      </c>
    </row>
    <row r="192" spans="1:45" x14ac:dyDescent="0.25">
      <c r="A192">
        <v>20100710</v>
      </c>
      <c r="B192">
        <f t="shared" si="10"/>
        <v>20140710</v>
      </c>
      <c r="C192">
        <f t="shared" si="11"/>
        <v>2014</v>
      </c>
      <c r="D192">
        <f t="shared" si="12"/>
        <v>7</v>
      </c>
      <c r="E192">
        <f t="shared" si="13"/>
        <v>10</v>
      </c>
      <c r="F192" s="14">
        <f t="shared" si="14"/>
        <v>41830</v>
      </c>
      <c r="G192">
        <v>326</v>
      </c>
      <c r="H192">
        <v>3</v>
      </c>
      <c r="I192">
        <v>22</v>
      </c>
      <c r="J192">
        <v>70</v>
      </c>
      <c r="K192">
        <v>21</v>
      </c>
      <c r="L192">
        <v>10</v>
      </c>
      <c r="M192">
        <v>1</v>
      </c>
      <c r="N192">
        <v>210</v>
      </c>
      <c r="O192">
        <v>21</v>
      </c>
      <c r="P192">
        <v>248</v>
      </c>
      <c r="Q192">
        <v>165</v>
      </c>
      <c r="R192">
        <v>4</v>
      </c>
      <c r="S192">
        <v>327</v>
      </c>
      <c r="T192">
        <v>15</v>
      </c>
      <c r="U192">
        <v>142</v>
      </c>
      <c r="V192">
        <v>6</v>
      </c>
      <c r="W192">
        <v>108</v>
      </c>
      <c r="X192">
        <v>66</v>
      </c>
      <c r="Y192">
        <v>2427</v>
      </c>
      <c r="Z192">
        <v>24</v>
      </c>
      <c r="AA192">
        <v>296</v>
      </c>
      <c r="AB192">
        <v>195</v>
      </c>
      <c r="AC192">
        <v>21</v>
      </c>
      <c r="AD192">
        <v>10172</v>
      </c>
      <c r="AE192">
        <v>10191</v>
      </c>
      <c r="AF192">
        <v>8</v>
      </c>
      <c r="AG192">
        <v>10149</v>
      </c>
      <c r="AH192">
        <v>18</v>
      </c>
      <c r="AI192">
        <v>16</v>
      </c>
      <c r="AJ192">
        <v>22</v>
      </c>
      <c r="AK192">
        <v>82</v>
      </c>
      <c r="AL192">
        <v>18</v>
      </c>
      <c r="AM192">
        <v>3</v>
      </c>
      <c r="AN192">
        <v>64</v>
      </c>
      <c r="AO192">
        <v>96</v>
      </c>
      <c r="AP192">
        <v>22</v>
      </c>
      <c r="AQ192">
        <v>38</v>
      </c>
      <c r="AR192">
        <v>15</v>
      </c>
      <c r="AS192">
        <v>48</v>
      </c>
    </row>
    <row r="193" spans="1:45" x14ac:dyDescent="0.25">
      <c r="A193">
        <v>20100711</v>
      </c>
      <c r="B193">
        <f t="shared" si="10"/>
        <v>20140711</v>
      </c>
      <c r="C193">
        <f t="shared" si="11"/>
        <v>2014</v>
      </c>
      <c r="D193">
        <f t="shared" si="12"/>
        <v>7</v>
      </c>
      <c r="E193">
        <f t="shared" si="13"/>
        <v>11</v>
      </c>
      <c r="F193" s="14">
        <f t="shared" si="14"/>
        <v>41831</v>
      </c>
      <c r="G193">
        <v>253</v>
      </c>
      <c r="H193">
        <v>9</v>
      </c>
      <c r="I193">
        <v>25</v>
      </c>
      <c r="J193">
        <v>50</v>
      </c>
      <c r="K193">
        <v>16</v>
      </c>
      <c r="L193">
        <v>10</v>
      </c>
      <c r="M193">
        <v>21</v>
      </c>
      <c r="N193">
        <v>140</v>
      </c>
      <c r="O193">
        <v>13</v>
      </c>
      <c r="P193">
        <v>229</v>
      </c>
      <c r="Q193">
        <v>184</v>
      </c>
      <c r="R193">
        <v>23</v>
      </c>
      <c r="S193">
        <v>293</v>
      </c>
      <c r="T193">
        <v>13</v>
      </c>
      <c r="U193">
        <v>165</v>
      </c>
      <c r="V193">
        <v>24</v>
      </c>
      <c r="W193">
        <v>123</v>
      </c>
      <c r="X193">
        <v>75</v>
      </c>
      <c r="Y193">
        <v>2409</v>
      </c>
      <c r="Z193">
        <v>5</v>
      </c>
      <c r="AA193">
        <v>18</v>
      </c>
      <c r="AB193">
        <v>15</v>
      </c>
      <c r="AC193">
        <v>14</v>
      </c>
      <c r="AD193">
        <v>10156</v>
      </c>
      <c r="AE193">
        <v>10169</v>
      </c>
      <c r="AF193">
        <v>21</v>
      </c>
      <c r="AG193">
        <v>10147</v>
      </c>
      <c r="AH193">
        <v>4</v>
      </c>
      <c r="AI193">
        <v>22</v>
      </c>
      <c r="AJ193">
        <v>4</v>
      </c>
      <c r="AK193">
        <v>81</v>
      </c>
      <c r="AL193">
        <v>19</v>
      </c>
      <c r="AM193">
        <v>4</v>
      </c>
      <c r="AN193">
        <v>78</v>
      </c>
      <c r="AO193">
        <v>97</v>
      </c>
      <c r="AP193">
        <v>1</v>
      </c>
      <c r="AQ193">
        <v>57</v>
      </c>
      <c r="AR193">
        <v>17</v>
      </c>
      <c r="AS193">
        <v>46</v>
      </c>
    </row>
    <row r="194" spans="1:45" x14ac:dyDescent="0.25">
      <c r="A194">
        <v>20100712</v>
      </c>
      <c r="B194">
        <f t="shared" si="10"/>
        <v>20140712</v>
      </c>
      <c r="C194">
        <f t="shared" si="11"/>
        <v>2014</v>
      </c>
      <c r="D194">
        <f t="shared" si="12"/>
        <v>7</v>
      </c>
      <c r="E194">
        <f t="shared" si="13"/>
        <v>12</v>
      </c>
      <c r="F194" s="14">
        <f t="shared" si="14"/>
        <v>41832</v>
      </c>
      <c r="G194">
        <v>225</v>
      </c>
      <c r="H194">
        <v>15</v>
      </c>
      <c r="I194">
        <v>31</v>
      </c>
      <c r="J194">
        <v>60</v>
      </c>
      <c r="K194">
        <v>17</v>
      </c>
      <c r="L194">
        <v>10</v>
      </c>
      <c r="M194">
        <v>9</v>
      </c>
      <c r="N194">
        <v>160</v>
      </c>
      <c r="O194">
        <v>17</v>
      </c>
      <c r="P194">
        <v>208</v>
      </c>
      <c r="Q194">
        <v>169</v>
      </c>
      <c r="R194">
        <v>24</v>
      </c>
      <c r="S194">
        <v>258</v>
      </c>
      <c r="T194">
        <v>16</v>
      </c>
      <c r="U194">
        <v>156</v>
      </c>
      <c r="V194">
        <v>24</v>
      </c>
      <c r="W194">
        <v>75</v>
      </c>
      <c r="X194">
        <v>46</v>
      </c>
      <c r="Y194">
        <v>1671</v>
      </c>
      <c r="Z194">
        <v>10</v>
      </c>
      <c r="AA194">
        <v>25</v>
      </c>
      <c r="AB194">
        <v>15</v>
      </c>
      <c r="AC194">
        <v>10</v>
      </c>
      <c r="AD194">
        <v>10118</v>
      </c>
      <c r="AE194">
        <v>10157</v>
      </c>
      <c r="AF194">
        <v>1</v>
      </c>
      <c r="AG194">
        <v>10094</v>
      </c>
      <c r="AH194">
        <v>16</v>
      </c>
      <c r="AI194">
        <v>56</v>
      </c>
      <c r="AJ194">
        <v>11</v>
      </c>
      <c r="AK194">
        <v>80</v>
      </c>
      <c r="AL194">
        <v>16</v>
      </c>
      <c r="AM194">
        <v>5</v>
      </c>
      <c r="AN194">
        <v>77</v>
      </c>
      <c r="AO194">
        <v>88</v>
      </c>
      <c r="AP194">
        <v>4</v>
      </c>
      <c r="AQ194">
        <v>60</v>
      </c>
      <c r="AR194">
        <v>16</v>
      </c>
      <c r="AS194">
        <v>31</v>
      </c>
    </row>
    <row r="195" spans="1:45" x14ac:dyDescent="0.25">
      <c r="A195">
        <v>20100713</v>
      </c>
      <c r="B195">
        <f t="shared" ref="B195:B258" si="15">A195+40000</f>
        <v>20140713</v>
      </c>
      <c r="C195">
        <f t="shared" ref="C195:C258" si="16">FLOOR(B195/10000,1)</f>
        <v>2014</v>
      </c>
      <c r="D195">
        <f t="shared" ref="D195:D258" si="17">FLOOR(B195/100 - 100 * C195, 1)</f>
        <v>7</v>
      </c>
      <c r="E195">
        <f t="shared" ref="E195:E258" si="18">FLOOR(B195-10000*C195-100*D195,1)</f>
        <v>13</v>
      </c>
      <c r="F195" s="14">
        <f t="shared" ref="F195:F258" si="19">DATE(C195,D195,E195)</f>
        <v>41833</v>
      </c>
      <c r="G195">
        <v>178</v>
      </c>
      <c r="H195">
        <v>10</v>
      </c>
      <c r="I195">
        <v>21</v>
      </c>
      <c r="J195">
        <v>30</v>
      </c>
      <c r="K195">
        <v>1</v>
      </c>
      <c r="L195">
        <v>10</v>
      </c>
      <c r="M195">
        <v>4</v>
      </c>
      <c r="N195">
        <v>60</v>
      </c>
      <c r="O195">
        <v>12</v>
      </c>
      <c r="P195">
        <v>207</v>
      </c>
      <c r="Q195">
        <v>144</v>
      </c>
      <c r="R195">
        <v>4</v>
      </c>
      <c r="S195">
        <v>265</v>
      </c>
      <c r="T195">
        <v>15</v>
      </c>
      <c r="U195">
        <v>128</v>
      </c>
      <c r="V195">
        <v>6</v>
      </c>
      <c r="W195">
        <v>40</v>
      </c>
      <c r="X195">
        <v>24</v>
      </c>
      <c r="Y195">
        <v>1788</v>
      </c>
      <c r="Z195">
        <v>0</v>
      </c>
      <c r="AA195">
        <v>0</v>
      </c>
      <c r="AB195">
        <v>0</v>
      </c>
      <c r="AC195">
        <v>1</v>
      </c>
      <c r="AD195">
        <v>10099</v>
      </c>
      <c r="AE195">
        <v>10117</v>
      </c>
      <c r="AF195">
        <v>1</v>
      </c>
      <c r="AG195">
        <v>10081</v>
      </c>
      <c r="AH195">
        <v>23</v>
      </c>
      <c r="AI195">
        <v>50</v>
      </c>
      <c r="AJ195">
        <v>24</v>
      </c>
      <c r="AK195">
        <v>82</v>
      </c>
      <c r="AL195">
        <v>9</v>
      </c>
      <c r="AM195">
        <v>6</v>
      </c>
      <c r="AN195">
        <v>71</v>
      </c>
      <c r="AO195">
        <v>94</v>
      </c>
      <c r="AP195">
        <v>24</v>
      </c>
      <c r="AQ195">
        <v>51</v>
      </c>
      <c r="AR195">
        <v>13</v>
      </c>
      <c r="AS195">
        <v>33</v>
      </c>
    </row>
    <row r="196" spans="1:45" x14ac:dyDescent="0.25">
      <c r="A196">
        <v>20100714</v>
      </c>
      <c r="B196">
        <f t="shared" si="15"/>
        <v>20140714</v>
      </c>
      <c r="C196">
        <f t="shared" si="16"/>
        <v>2014</v>
      </c>
      <c r="D196">
        <f t="shared" si="17"/>
        <v>7</v>
      </c>
      <c r="E196">
        <f t="shared" si="18"/>
        <v>14</v>
      </c>
      <c r="F196" s="14">
        <f t="shared" si="19"/>
        <v>41834</v>
      </c>
      <c r="G196">
        <v>177</v>
      </c>
      <c r="H196">
        <v>21</v>
      </c>
      <c r="I196">
        <v>35</v>
      </c>
      <c r="J196">
        <v>60</v>
      </c>
      <c r="K196">
        <v>9</v>
      </c>
      <c r="L196">
        <v>10</v>
      </c>
      <c r="M196">
        <v>2</v>
      </c>
      <c r="N196">
        <v>150</v>
      </c>
      <c r="O196">
        <v>17</v>
      </c>
      <c r="P196">
        <v>214</v>
      </c>
      <c r="Q196">
        <v>173</v>
      </c>
      <c r="R196">
        <v>4</v>
      </c>
      <c r="S196">
        <v>286</v>
      </c>
      <c r="T196">
        <v>15</v>
      </c>
      <c r="U196">
        <v>155</v>
      </c>
      <c r="V196">
        <v>6</v>
      </c>
      <c r="W196">
        <v>98</v>
      </c>
      <c r="X196">
        <v>60</v>
      </c>
      <c r="Y196">
        <v>2211</v>
      </c>
      <c r="Z196">
        <v>20</v>
      </c>
      <c r="AA196">
        <v>150</v>
      </c>
      <c r="AB196">
        <v>99</v>
      </c>
      <c r="AC196">
        <v>18</v>
      </c>
      <c r="AD196">
        <v>10056</v>
      </c>
      <c r="AE196">
        <v>10081</v>
      </c>
      <c r="AF196">
        <v>1</v>
      </c>
      <c r="AG196">
        <v>10012</v>
      </c>
      <c r="AH196">
        <v>18</v>
      </c>
      <c r="AI196">
        <v>18</v>
      </c>
      <c r="AJ196">
        <v>3</v>
      </c>
      <c r="AK196">
        <v>82</v>
      </c>
      <c r="AL196">
        <v>15</v>
      </c>
      <c r="AM196">
        <v>6</v>
      </c>
      <c r="AN196">
        <v>75</v>
      </c>
      <c r="AO196">
        <v>98</v>
      </c>
      <c r="AP196">
        <v>4</v>
      </c>
      <c r="AQ196">
        <v>45</v>
      </c>
      <c r="AR196">
        <v>14</v>
      </c>
      <c r="AS196">
        <v>41</v>
      </c>
    </row>
    <row r="197" spans="1:45" x14ac:dyDescent="0.25">
      <c r="A197">
        <v>20100715</v>
      </c>
      <c r="B197">
        <f t="shared" si="15"/>
        <v>20140715</v>
      </c>
      <c r="C197">
        <f t="shared" si="16"/>
        <v>2014</v>
      </c>
      <c r="D197">
        <f t="shared" si="17"/>
        <v>7</v>
      </c>
      <c r="E197">
        <f t="shared" si="18"/>
        <v>15</v>
      </c>
      <c r="F197" s="14">
        <f t="shared" si="19"/>
        <v>41835</v>
      </c>
      <c r="G197">
        <v>204</v>
      </c>
      <c r="H197">
        <v>49</v>
      </c>
      <c r="I197">
        <v>52</v>
      </c>
      <c r="J197">
        <v>80</v>
      </c>
      <c r="K197">
        <v>9</v>
      </c>
      <c r="L197">
        <v>20</v>
      </c>
      <c r="M197">
        <v>19</v>
      </c>
      <c r="N197">
        <v>140</v>
      </c>
      <c r="O197">
        <v>9</v>
      </c>
      <c r="P197">
        <v>188</v>
      </c>
      <c r="Q197">
        <v>163</v>
      </c>
      <c r="R197">
        <v>4</v>
      </c>
      <c r="S197">
        <v>225</v>
      </c>
      <c r="T197">
        <v>17</v>
      </c>
      <c r="U197">
        <v>124</v>
      </c>
      <c r="V197">
        <v>24</v>
      </c>
      <c r="W197">
        <v>79</v>
      </c>
      <c r="X197">
        <v>48</v>
      </c>
      <c r="Y197">
        <v>1736</v>
      </c>
      <c r="Z197">
        <v>0</v>
      </c>
      <c r="AA197">
        <v>-1</v>
      </c>
      <c r="AB197">
        <v>-1</v>
      </c>
      <c r="AC197">
        <v>1</v>
      </c>
      <c r="AD197">
        <v>10105</v>
      </c>
      <c r="AE197">
        <v>10130</v>
      </c>
      <c r="AF197">
        <v>19</v>
      </c>
      <c r="AG197">
        <v>10056</v>
      </c>
      <c r="AH197">
        <v>1</v>
      </c>
      <c r="AI197">
        <v>70</v>
      </c>
      <c r="AJ197">
        <v>1</v>
      </c>
      <c r="AK197">
        <v>81</v>
      </c>
      <c r="AL197">
        <v>16</v>
      </c>
      <c r="AM197">
        <v>4</v>
      </c>
      <c r="AN197">
        <v>66</v>
      </c>
      <c r="AO197">
        <v>86</v>
      </c>
      <c r="AP197">
        <v>1</v>
      </c>
      <c r="AQ197">
        <v>51</v>
      </c>
      <c r="AR197">
        <v>15</v>
      </c>
      <c r="AS197">
        <v>31</v>
      </c>
    </row>
    <row r="198" spans="1:45" x14ac:dyDescent="0.25">
      <c r="A198">
        <v>20100716</v>
      </c>
      <c r="B198">
        <f t="shared" si="15"/>
        <v>20140716</v>
      </c>
      <c r="C198">
        <f t="shared" si="16"/>
        <v>2014</v>
      </c>
      <c r="D198">
        <f t="shared" si="17"/>
        <v>7</v>
      </c>
      <c r="E198">
        <f t="shared" si="18"/>
        <v>16</v>
      </c>
      <c r="F198" s="14">
        <f t="shared" si="19"/>
        <v>41836</v>
      </c>
      <c r="G198">
        <v>201</v>
      </c>
      <c r="H198">
        <v>30</v>
      </c>
      <c r="I198">
        <v>39</v>
      </c>
      <c r="J198">
        <v>70</v>
      </c>
      <c r="K198">
        <v>9</v>
      </c>
      <c r="L198">
        <v>10</v>
      </c>
      <c r="M198">
        <v>21</v>
      </c>
      <c r="N198">
        <v>130</v>
      </c>
      <c r="O198">
        <v>9</v>
      </c>
      <c r="P198">
        <v>191</v>
      </c>
      <c r="Q198">
        <v>150</v>
      </c>
      <c r="R198">
        <v>23</v>
      </c>
      <c r="S198">
        <v>241</v>
      </c>
      <c r="T198">
        <v>14</v>
      </c>
      <c r="U198">
        <v>118</v>
      </c>
      <c r="V198">
        <v>24</v>
      </c>
      <c r="W198">
        <v>51</v>
      </c>
      <c r="X198">
        <v>31</v>
      </c>
      <c r="Y198">
        <v>1586</v>
      </c>
      <c r="Z198">
        <v>18</v>
      </c>
      <c r="AA198">
        <v>21</v>
      </c>
      <c r="AB198">
        <v>19</v>
      </c>
      <c r="AC198">
        <v>17</v>
      </c>
      <c r="AD198">
        <v>10134</v>
      </c>
      <c r="AE198">
        <v>10162</v>
      </c>
      <c r="AF198">
        <v>22</v>
      </c>
      <c r="AG198">
        <v>10112</v>
      </c>
      <c r="AH198">
        <v>5</v>
      </c>
      <c r="AI198">
        <v>38</v>
      </c>
      <c r="AJ198">
        <v>24</v>
      </c>
      <c r="AK198">
        <v>80</v>
      </c>
      <c r="AL198">
        <v>1</v>
      </c>
      <c r="AM198">
        <v>5</v>
      </c>
      <c r="AN198">
        <v>73</v>
      </c>
      <c r="AO198">
        <v>98</v>
      </c>
      <c r="AP198">
        <v>24</v>
      </c>
      <c r="AQ198">
        <v>49</v>
      </c>
      <c r="AR198">
        <v>8</v>
      </c>
      <c r="AS198">
        <v>28</v>
      </c>
    </row>
    <row r="199" spans="1:45" x14ac:dyDescent="0.25">
      <c r="A199">
        <v>20100717</v>
      </c>
      <c r="B199">
        <f t="shared" si="15"/>
        <v>20140717</v>
      </c>
      <c r="C199">
        <f t="shared" si="16"/>
        <v>2014</v>
      </c>
      <c r="D199">
        <f t="shared" si="17"/>
        <v>7</v>
      </c>
      <c r="E199">
        <f t="shared" si="18"/>
        <v>17</v>
      </c>
      <c r="F199" s="14">
        <f t="shared" si="19"/>
        <v>41837</v>
      </c>
      <c r="G199">
        <v>240</v>
      </c>
      <c r="H199">
        <v>34</v>
      </c>
      <c r="I199">
        <v>37</v>
      </c>
      <c r="J199">
        <v>60</v>
      </c>
      <c r="K199">
        <v>11</v>
      </c>
      <c r="L199">
        <v>20</v>
      </c>
      <c r="M199">
        <v>1</v>
      </c>
      <c r="N199">
        <v>120</v>
      </c>
      <c r="O199">
        <v>14</v>
      </c>
      <c r="P199">
        <v>171</v>
      </c>
      <c r="Q199">
        <v>118</v>
      </c>
      <c r="R199">
        <v>24</v>
      </c>
      <c r="S199">
        <v>211</v>
      </c>
      <c r="T199">
        <v>14</v>
      </c>
      <c r="U199">
        <v>87</v>
      </c>
      <c r="V199">
        <v>24</v>
      </c>
      <c r="W199">
        <v>90</v>
      </c>
      <c r="X199">
        <v>55</v>
      </c>
      <c r="Y199">
        <v>2014</v>
      </c>
      <c r="Z199">
        <v>7</v>
      </c>
      <c r="AA199">
        <v>12</v>
      </c>
      <c r="AB199">
        <v>6</v>
      </c>
      <c r="AC199">
        <v>9</v>
      </c>
      <c r="AD199">
        <v>10198</v>
      </c>
      <c r="AE199">
        <v>10256</v>
      </c>
      <c r="AF199">
        <v>24</v>
      </c>
      <c r="AG199">
        <v>10159</v>
      </c>
      <c r="AH199">
        <v>4</v>
      </c>
      <c r="AI199">
        <v>35</v>
      </c>
      <c r="AJ199">
        <v>1</v>
      </c>
      <c r="AK199">
        <v>81</v>
      </c>
      <c r="AL199">
        <v>16</v>
      </c>
      <c r="AM199">
        <v>4</v>
      </c>
      <c r="AN199">
        <v>74</v>
      </c>
      <c r="AO199">
        <v>97</v>
      </c>
      <c r="AP199">
        <v>1</v>
      </c>
      <c r="AQ199">
        <v>48</v>
      </c>
      <c r="AR199">
        <v>16</v>
      </c>
      <c r="AS199">
        <v>35</v>
      </c>
    </row>
    <row r="200" spans="1:45" x14ac:dyDescent="0.25">
      <c r="A200">
        <v>20100718</v>
      </c>
      <c r="B200">
        <f t="shared" si="15"/>
        <v>20140718</v>
      </c>
      <c r="C200">
        <f t="shared" si="16"/>
        <v>2014</v>
      </c>
      <c r="D200">
        <f t="shared" si="17"/>
        <v>7</v>
      </c>
      <c r="E200">
        <f t="shared" si="18"/>
        <v>18</v>
      </c>
      <c r="F200" s="14">
        <f t="shared" si="19"/>
        <v>41838</v>
      </c>
      <c r="G200">
        <v>207</v>
      </c>
      <c r="H200">
        <v>16</v>
      </c>
      <c r="I200">
        <v>22</v>
      </c>
      <c r="J200">
        <v>40</v>
      </c>
      <c r="K200">
        <v>9</v>
      </c>
      <c r="L200">
        <v>10</v>
      </c>
      <c r="M200">
        <v>1</v>
      </c>
      <c r="N200">
        <v>70</v>
      </c>
      <c r="O200">
        <v>10</v>
      </c>
      <c r="P200">
        <v>176</v>
      </c>
      <c r="Q200">
        <v>102</v>
      </c>
      <c r="R200">
        <v>4</v>
      </c>
      <c r="S200">
        <v>233</v>
      </c>
      <c r="T200">
        <v>16</v>
      </c>
      <c r="U200">
        <v>69</v>
      </c>
      <c r="V200">
        <v>6</v>
      </c>
      <c r="W200">
        <v>135</v>
      </c>
      <c r="X200">
        <v>83</v>
      </c>
      <c r="Y200">
        <v>2583</v>
      </c>
      <c r="Z200">
        <v>0</v>
      </c>
      <c r="AA200">
        <v>0</v>
      </c>
      <c r="AB200">
        <v>0</v>
      </c>
      <c r="AC200">
        <v>1</v>
      </c>
      <c r="AD200">
        <v>10262</v>
      </c>
      <c r="AE200">
        <v>10276</v>
      </c>
      <c r="AF200">
        <v>9</v>
      </c>
      <c r="AG200">
        <v>10252</v>
      </c>
      <c r="AH200">
        <v>17</v>
      </c>
      <c r="AI200">
        <v>2</v>
      </c>
      <c r="AJ200">
        <v>1</v>
      </c>
      <c r="AK200">
        <v>81</v>
      </c>
      <c r="AL200">
        <v>12</v>
      </c>
      <c r="AM200">
        <v>1</v>
      </c>
      <c r="AN200">
        <v>70</v>
      </c>
      <c r="AO200">
        <v>99</v>
      </c>
      <c r="AP200">
        <v>2</v>
      </c>
      <c r="AQ200">
        <v>39</v>
      </c>
      <c r="AR200">
        <v>15</v>
      </c>
      <c r="AS200">
        <v>45</v>
      </c>
    </row>
    <row r="201" spans="1:45" x14ac:dyDescent="0.25">
      <c r="A201">
        <v>20100719</v>
      </c>
      <c r="B201">
        <f t="shared" si="15"/>
        <v>20140719</v>
      </c>
      <c r="C201">
        <f t="shared" si="16"/>
        <v>2014</v>
      </c>
      <c r="D201">
        <f t="shared" si="17"/>
        <v>7</v>
      </c>
      <c r="E201">
        <f t="shared" si="18"/>
        <v>19</v>
      </c>
      <c r="F201" s="14">
        <f t="shared" si="19"/>
        <v>41839</v>
      </c>
      <c r="G201">
        <v>152</v>
      </c>
      <c r="H201">
        <v>9</v>
      </c>
      <c r="I201">
        <v>15</v>
      </c>
      <c r="J201">
        <v>30</v>
      </c>
      <c r="K201">
        <v>9</v>
      </c>
      <c r="L201">
        <v>10</v>
      </c>
      <c r="M201">
        <v>1</v>
      </c>
      <c r="N201">
        <v>50</v>
      </c>
      <c r="O201">
        <v>8</v>
      </c>
      <c r="P201">
        <v>207</v>
      </c>
      <c r="Q201">
        <v>118</v>
      </c>
      <c r="R201">
        <v>4</v>
      </c>
      <c r="S201">
        <v>275</v>
      </c>
      <c r="T201">
        <v>17</v>
      </c>
      <c r="U201">
        <v>92</v>
      </c>
      <c r="V201">
        <v>6</v>
      </c>
      <c r="W201">
        <v>140</v>
      </c>
      <c r="X201">
        <v>87</v>
      </c>
      <c r="Y201">
        <v>2694</v>
      </c>
      <c r="Z201">
        <v>0</v>
      </c>
      <c r="AA201">
        <v>0</v>
      </c>
      <c r="AB201">
        <v>0</v>
      </c>
      <c r="AC201">
        <v>1</v>
      </c>
      <c r="AD201">
        <v>10220</v>
      </c>
      <c r="AE201">
        <v>10248</v>
      </c>
      <c r="AF201">
        <v>1</v>
      </c>
      <c r="AG201">
        <v>10180</v>
      </c>
      <c r="AH201">
        <v>24</v>
      </c>
      <c r="AI201">
        <v>45</v>
      </c>
      <c r="AJ201">
        <v>2</v>
      </c>
      <c r="AK201">
        <v>81</v>
      </c>
      <c r="AL201">
        <v>14</v>
      </c>
      <c r="AM201">
        <v>0</v>
      </c>
      <c r="AN201">
        <v>65</v>
      </c>
      <c r="AO201">
        <v>99</v>
      </c>
      <c r="AP201">
        <v>2</v>
      </c>
      <c r="AQ201">
        <v>36</v>
      </c>
      <c r="AR201">
        <v>16</v>
      </c>
      <c r="AS201">
        <v>50</v>
      </c>
    </row>
    <row r="202" spans="1:45" x14ac:dyDescent="0.25">
      <c r="A202">
        <v>20100720</v>
      </c>
      <c r="B202">
        <f t="shared" si="15"/>
        <v>20140720</v>
      </c>
      <c r="C202">
        <f t="shared" si="16"/>
        <v>2014</v>
      </c>
      <c r="D202">
        <f t="shared" si="17"/>
        <v>7</v>
      </c>
      <c r="E202">
        <f t="shared" si="18"/>
        <v>20</v>
      </c>
      <c r="F202" s="14">
        <f t="shared" si="19"/>
        <v>41840</v>
      </c>
      <c r="G202">
        <v>137</v>
      </c>
      <c r="H202">
        <v>24</v>
      </c>
      <c r="I202">
        <v>29</v>
      </c>
      <c r="J202">
        <v>50</v>
      </c>
      <c r="K202">
        <v>15</v>
      </c>
      <c r="L202">
        <v>10</v>
      </c>
      <c r="M202">
        <v>1</v>
      </c>
      <c r="N202">
        <v>80</v>
      </c>
      <c r="O202">
        <v>15</v>
      </c>
      <c r="P202">
        <v>232</v>
      </c>
      <c r="Q202">
        <v>137</v>
      </c>
      <c r="R202">
        <v>4</v>
      </c>
      <c r="S202">
        <v>293</v>
      </c>
      <c r="T202">
        <v>16</v>
      </c>
      <c r="U202">
        <v>114</v>
      </c>
      <c r="V202">
        <v>6</v>
      </c>
      <c r="W202">
        <v>74</v>
      </c>
      <c r="X202">
        <v>46</v>
      </c>
      <c r="Y202">
        <v>2304</v>
      </c>
      <c r="Z202">
        <v>0</v>
      </c>
      <c r="AA202">
        <v>0</v>
      </c>
      <c r="AB202">
        <v>0</v>
      </c>
      <c r="AC202">
        <v>1</v>
      </c>
      <c r="AD202">
        <v>10127</v>
      </c>
      <c r="AE202">
        <v>10176</v>
      </c>
      <c r="AF202">
        <v>1</v>
      </c>
      <c r="AG202">
        <v>10069</v>
      </c>
      <c r="AH202">
        <v>24</v>
      </c>
      <c r="AI202">
        <v>1</v>
      </c>
      <c r="AJ202">
        <v>2</v>
      </c>
      <c r="AK202">
        <v>83</v>
      </c>
      <c r="AL202">
        <v>19</v>
      </c>
      <c r="AM202">
        <v>6</v>
      </c>
      <c r="AN202">
        <v>59</v>
      </c>
      <c r="AO202">
        <v>99</v>
      </c>
      <c r="AP202">
        <v>3</v>
      </c>
      <c r="AQ202">
        <v>37</v>
      </c>
      <c r="AR202">
        <v>15</v>
      </c>
      <c r="AS202">
        <v>44</v>
      </c>
    </row>
    <row r="203" spans="1:45" x14ac:dyDescent="0.25">
      <c r="A203">
        <v>20100721</v>
      </c>
      <c r="B203">
        <f t="shared" si="15"/>
        <v>20140721</v>
      </c>
      <c r="C203">
        <f t="shared" si="16"/>
        <v>2014</v>
      </c>
      <c r="D203">
        <f t="shared" si="17"/>
        <v>7</v>
      </c>
      <c r="E203">
        <f t="shared" si="18"/>
        <v>21</v>
      </c>
      <c r="F203" s="14">
        <f t="shared" si="19"/>
        <v>41841</v>
      </c>
      <c r="G203">
        <v>202</v>
      </c>
      <c r="H203">
        <v>18</v>
      </c>
      <c r="I203">
        <v>27</v>
      </c>
      <c r="J203">
        <v>40</v>
      </c>
      <c r="K203">
        <v>24</v>
      </c>
      <c r="L203">
        <v>10</v>
      </c>
      <c r="M203">
        <v>16</v>
      </c>
      <c r="N203">
        <v>80</v>
      </c>
      <c r="O203">
        <v>24</v>
      </c>
      <c r="P203">
        <v>221</v>
      </c>
      <c r="Q203">
        <v>187</v>
      </c>
      <c r="R203">
        <v>24</v>
      </c>
      <c r="S203">
        <v>259</v>
      </c>
      <c r="T203">
        <v>12</v>
      </c>
      <c r="U203">
        <v>162</v>
      </c>
      <c r="V203">
        <v>6</v>
      </c>
      <c r="W203">
        <v>47</v>
      </c>
      <c r="X203">
        <v>29</v>
      </c>
      <c r="Y203">
        <v>1548</v>
      </c>
      <c r="Z203">
        <v>0</v>
      </c>
      <c r="AA203">
        <v>-1</v>
      </c>
      <c r="AB203">
        <v>-1</v>
      </c>
      <c r="AC203">
        <v>14</v>
      </c>
      <c r="AD203">
        <v>10071</v>
      </c>
      <c r="AE203">
        <v>10092</v>
      </c>
      <c r="AF203">
        <v>24</v>
      </c>
      <c r="AG203">
        <v>10053</v>
      </c>
      <c r="AH203">
        <v>5</v>
      </c>
      <c r="AI203">
        <v>71</v>
      </c>
      <c r="AJ203">
        <v>8</v>
      </c>
      <c r="AK203">
        <v>83</v>
      </c>
      <c r="AL203">
        <v>1</v>
      </c>
      <c r="AM203">
        <v>6</v>
      </c>
      <c r="AN203">
        <v>62</v>
      </c>
      <c r="AO203">
        <v>80</v>
      </c>
      <c r="AP203">
        <v>24</v>
      </c>
      <c r="AQ203">
        <v>48</v>
      </c>
      <c r="AR203">
        <v>10</v>
      </c>
      <c r="AS203">
        <v>29</v>
      </c>
    </row>
    <row r="204" spans="1:45" x14ac:dyDescent="0.25">
      <c r="A204">
        <v>20100722</v>
      </c>
      <c r="B204">
        <f t="shared" si="15"/>
        <v>20140722</v>
      </c>
      <c r="C204">
        <f t="shared" si="16"/>
        <v>2014</v>
      </c>
      <c r="D204">
        <f t="shared" si="17"/>
        <v>7</v>
      </c>
      <c r="E204">
        <f t="shared" si="18"/>
        <v>22</v>
      </c>
      <c r="F204" s="14">
        <f t="shared" si="19"/>
        <v>41842</v>
      </c>
      <c r="G204">
        <v>220</v>
      </c>
      <c r="H204">
        <v>12</v>
      </c>
      <c r="I204">
        <v>24</v>
      </c>
      <c r="J204">
        <v>40</v>
      </c>
      <c r="K204">
        <v>1</v>
      </c>
      <c r="L204">
        <v>10</v>
      </c>
      <c r="M204">
        <v>22</v>
      </c>
      <c r="N204">
        <v>70</v>
      </c>
      <c r="O204">
        <v>1</v>
      </c>
      <c r="P204">
        <v>184</v>
      </c>
      <c r="Q204">
        <v>125</v>
      </c>
      <c r="R204">
        <v>24</v>
      </c>
      <c r="S204">
        <v>235</v>
      </c>
      <c r="T204">
        <v>15</v>
      </c>
      <c r="U204">
        <v>90</v>
      </c>
      <c r="V204">
        <v>24</v>
      </c>
      <c r="W204">
        <v>45</v>
      </c>
      <c r="X204">
        <v>28</v>
      </c>
      <c r="Y204">
        <v>1662</v>
      </c>
      <c r="Z204">
        <v>2</v>
      </c>
      <c r="AA204">
        <v>6</v>
      </c>
      <c r="AB204">
        <v>6</v>
      </c>
      <c r="AC204">
        <v>18</v>
      </c>
      <c r="AD204">
        <v>10134</v>
      </c>
      <c r="AE204">
        <v>10164</v>
      </c>
      <c r="AF204">
        <v>23</v>
      </c>
      <c r="AG204">
        <v>10100</v>
      </c>
      <c r="AH204">
        <v>1</v>
      </c>
      <c r="AI204">
        <v>2</v>
      </c>
      <c r="AJ204">
        <v>24</v>
      </c>
      <c r="AK204">
        <v>82</v>
      </c>
      <c r="AL204">
        <v>13</v>
      </c>
      <c r="AM204">
        <v>4</v>
      </c>
      <c r="AN204">
        <v>73</v>
      </c>
      <c r="AO204">
        <v>99</v>
      </c>
      <c r="AP204">
        <v>24</v>
      </c>
      <c r="AQ204">
        <v>47</v>
      </c>
      <c r="AR204">
        <v>15</v>
      </c>
      <c r="AS204">
        <v>29</v>
      </c>
    </row>
    <row r="205" spans="1:45" x14ac:dyDescent="0.25">
      <c r="A205">
        <v>20100723</v>
      </c>
      <c r="B205">
        <f t="shared" si="15"/>
        <v>20140723</v>
      </c>
      <c r="C205">
        <f t="shared" si="16"/>
        <v>2014</v>
      </c>
      <c r="D205">
        <f t="shared" si="17"/>
        <v>7</v>
      </c>
      <c r="E205">
        <f t="shared" si="18"/>
        <v>23</v>
      </c>
      <c r="F205" s="14">
        <f t="shared" si="19"/>
        <v>41843</v>
      </c>
      <c r="G205">
        <v>312</v>
      </c>
      <c r="H205">
        <v>18</v>
      </c>
      <c r="I205">
        <v>21</v>
      </c>
      <c r="J205">
        <v>40</v>
      </c>
      <c r="K205">
        <v>13</v>
      </c>
      <c r="L205">
        <v>0</v>
      </c>
      <c r="M205">
        <v>1</v>
      </c>
      <c r="N205">
        <v>80</v>
      </c>
      <c r="O205">
        <v>17</v>
      </c>
      <c r="P205">
        <v>174</v>
      </c>
      <c r="Q205">
        <v>105</v>
      </c>
      <c r="R205">
        <v>4</v>
      </c>
      <c r="S205">
        <v>226</v>
      </c>
      <c r="T205">
        <v>12</v>
      </c>
      <c r="U205">
        <v>75</v>
      </c>
      <c r="V205">
        <v>6</v>
      </c>
      <c r="W205">
        <v>91</v>
      </c>
      <c r="X205">
        <v>57</v>
      </c>
      <c r="Y205">
        <v>1871</v>
      </c>
      <c r="Z205">
        <v>0</v>
      </c>
      <c r="AA205">
        <v>-1</v>
      </c>
      <c r="AB205">
        <v>-1</v>
      </c>
      <c r="AC205">
        <v>14</v>
      </c>
      <c r="AD205">
        <v>10180</v>
      </c>
      <c r="AE205">
        <v>10210</v>
      </c>
      <c r="AF205">
        <v>24</v>
      </c>
      <c r="AG205">
        <v>10164</v>
      </c>
      <c r="AH205">
        <v>1</v>
      </c>
      <c r="AI205">
        <v>2</v>
      </c>
      <c r="AJ205">
        <v>2</v>
      </c>
      <c r="AK205">
        <v>82</v>
      </c>
      <c r="AL205">
        <v>13</v>
      </c>
      <c r="AM205">
        <v>3</v>
      </c>
      <c r="AN205">
        <v>76</v>
      </c>
      <c r="AO205">
        <v>99</v>
      </c>
      <c r="AP205">
        <v>1</v>
      </c>
      <c r="AQ205">
        <v>57</v>
      </c>
      <c r="AR205">
        <v>9</v>
      </c>
      <c r="AS205">
        <v>32</v>
      </c>
    </row>
    <row r="206" spans="1:45" x14ac:dyDescent="0.25">
      <c r="A206">
        <v>20100724</v>
      </c>
      <c r="B206">
        <f t="shared" si="15"/>
        <v>20140724</v>
      </c>
      <c r="C206">
        <f t="shared" si="16"/>
        <v>2014</v>
      </c>
      <c r="D206">
        <f t="shared" si="17"/>
        <v>7</v>
      </c>
      <c r="E206">
        <f t="shared" si="18"/>
        <v>24</v>
      </c>
      <c r="F206" s="14">
        <f t="shared" si="19"/>
        <v>41844</v>
      </c>
      <c r="G206">
        <v>316</v>
      </c>
      <c r="H206">
        <v>24</v>
      </c>
      <c r="I206">
        <v>25</v>
      </c>
      <c r="J206">
        <v>40</v>
      </c>
      <c r="K206">
        <v>13</v>
      </c>
      <c r="L206">
        <v>10</v>
      </c>
      <c r="M206">
        <v>21</v>
      </c>
      <c r="N206">
        <v>80</v>
      </c>
      <c r="O206">
        <v>13</v>
      </c>
      <c r="P206">
        <v>166</v>
      </c>
      <c r="Q206">
        <v>126</v>
      </c>
      <c r="R206">
        <v>21</v>
      </c>
      <c r="S206">
        <v>204</v>
      </c>
      <c r="T206">
        <v>13</v>
      </c>
      <c r="U206">
        <v>93</v>
      </c>
      <c r="V206">
        <v>24</v>
      </c>
      <c r="W206">
        <v>139</v>
      </c>
      <c r="X206">
        <v>87</v>
      </c>
      <c r="Y206">
        <v>2676</v>
      </c>
      <c r="Z206">
        <v>0</v>
      </c>
      <c r="AA206">
        <v>0</v>
      </c>
      <c r="AB206">
        <v>0</v>
      </c>
      <c r="AC206">
        <v>1</v>
      </c>
      <c r="AD206">
        <v>10215</v>
      </c>
      <c r="AE206">
        <v>10225</v>
      </c>
      <c r="AF206">
        <v>7</v>
      </c>
      <c r="AG206">
        <v>10195</v>
      </c>
      <c r="AH206">
        <v>24</v>
      </c>
      <c r="AI206">
        <v>70</v>
      </c>
      <c r="AJ206">
        <v>1</v>
      </c>
      <c r="AK206">
        <v>83</v>
      </c>
      <c r="AL206">
        <v>19</v>
      </c>
      <c r="AM206">
        <v>3</v>
      </c>
      <c r="AN206">
        <v>64</v>
      </c>
      <c r="AO206">
        <v>89</v>
      </c>
      <c r="AP206">
        <v>4</v>
      </c>
      <c r="AQ206">
        <v>39</v>
      </c>
      <c r="AR206">
        <v>15</v>
      </c>
      <c r="AS206">
        <v>46</v>
      </c>
    </row>
    <row r="207" spans="1:45" x14ac:dyDescent="0.25">
      <c r="A207">
        <v>20100725</v>
      </c>
      <c r="B207">
        <f t="shared" si="15"/>
        <v>20140725</v>
      </c>
      <c r="C207">
        <f t="shared" si="16"/>
        <v>2014</v>
      </c>
      <c r="D207">
        <f t="shared" si="17"/>
        <v>7</v>
      </c>
      <c r="E207">
        <f t="shared" si="18"/>
        <v>25</v>
      </c>
      <c r="F207" s="14">
        <f t="shared" si="19"/>
        <v>41845</v>
      </c>
      <c r="G207">
        <v>248</v>
      </c>
      <c r="H207">
        <v>13</v>
      </c>
      <c r="I207">
        <v>25</v>
      </c>
      <c r="J207">
        <v>40</v>
      </c>
      <c r="K207">
        <v>11</v>
      </c>
      <c r="L207">
        <v>10</v>
      </c>
      <c r="M207">
        <v>1</v>
      </c>
      <c r="N207">
        <v>90</v>
      </c>
      <c r="O207">
        <v>11</v>
      </c>
      <c r="P207">
        <v>168</v>
      </c>
      <c r="Q207">
        <v>121</v>
      </c>
      <c r="R207">
        <v>3</v>
      </c>
      <c r="S207">
        <v>198</v>
      </c>
      <c r="T207">
        <v>11</v>
      </c>
      <c r="U207">
        <v>101</v>
      </c>
      <c r="V207">
        <v>6</v>
      </c>
      <c r="W207">
        <v>27</v>
      </c>
      <c r="X207">
        <v>17</v>
      </c>
      <c r="Y207">
        <v>1125</v>
      </c>
      <c r="Z207">
        <v>17</v>
      </c>
      <c r="AA207">
        <v>12</v>
      </c>
      <c r="AB207">
        <v>5</v>
      </c>
      <c r="AC207">
        <v>12</v>
      </c>
      <c r="AD207">
        <v>10159</v>
      </c>
      <c r="AE207">
        <v>10190</v>
      </c>
      <c r="AF207">
        <v>1</v>
      </c>
      <c r="AG207">
        <v>10144</v>
      </c>
      <c r="AH207">
        <v>24</v>
      </c>
      <c r="AI207">
        <v>58</v>
      </c>
      <c r="AJ207">
        <v>24</v>
      </c>
      <c r="AK207">
        <v>80</v>
      </c>
      <c r="AL207">
        <v>11</v>
      </c>
      <c r="AM207">
        <v>7</v>
      </c>
      <c r="AN207">
        <v>80</v>
      </c>
      <c r="AO207">
        <v>91</v>
      </c>
      <c r="AP207">
        <v>24</v>
      </c>
      <c r="AQ207">
        <v>67</v>
      </c>
      <c r="AR207">
        <v>11</v>
      </c>
      <c r="AS207">
        <v>19</v>
      </c>
    </row>
    <row r="208" spans="1:45" x14ac:dyDescent="0.25">
      <c r="A208">
        <v>20100726</v>
      </c>
      <c r="B208">
        <f t="shared" si="15"/>
        <v>20140726</v>
      </c>
      <c r="C208">
        <f t="shared" si="16"/>
        <v>2014</v>
      </c>
      <c r="D208">
        <f t="shared" si="17"/>
        <v>7</v>
      </c>
      <c r="E208">
        <f t="shared" si="18"/>
        <v>26</v>
      </c>
      <c r="F208" s="14">
        <f t="shared" si="19"/>
        <v>41846</v>
      </c>
      <c r="G208">
        <v>315</v>
      </c>
      <c r="H208">
        <v>28</v>
      </c>
      <c r="I208">
        <v>29</v>
      </c>
      <c r="J208">
        <v>60</v>
      </c>
      <c r="K208">
        <v>15</v>
      </c>
      <c r="L208">
        <v>10</v>
      </c>
      <c r="M208">
        <v>2</v>
      </c>
      <c r="N208">
        <v>100</v>
      </c>
      <c r="O208">
        <v>13</v>
      </c>
      <c r="P208">
        <v>168</v>
      </c>
      <c r="Q208">
        <v>125</v>
      </c>
      <c r="R208">
        <v>24</v>
      </c>
      <c r="S208">
        <v>206</v>
      </c>
      <c r="T208">
        <v>14</v>
      </c>
      <c r="U208">
        <v>96</v>
      </c>
      <c r="V208">
        <v>24</v>
      </c>
      <c r="W208">
        <v>27</v>
      </c>
      <c r="X208">
        <v>17</v>
      </c>
      <c r="Y208">
        <v>1287</v>
      </c>
      <c r="Z208">
        <v>42</v>
      </c>
      <c r="AA208">
        <v>61</v>
      </c>
      <c r="AB208">
        <v>24</v>
      </c>
      <c r="AC208">
        <v>6</v>
      </c>
      <c r="AD208">
        <v>10138</v>
      </c>
      <c r="AE208">
        <v>10161</v>
      </c>
      <c r="AF208">
        <v>24</v>
      </c>
      <c r="AG208">
        <v>10126</v>
      </c>
      <c r="AH208">
        <v>11</v>
      </c>
      <c r="AI208">
        <v>26</v>
      </c>
      <c r="AJ208">
        <v>6</v>
      </c>
      <c r="AK208">
        <v>80</v>
      </c>
      <c r="AL208">
        <v>14</v>
      </c>
      <c r="AM208">
        <v>6</v>
      </c>
      <c r="AN208">
        <v>84</v>
      </c>
      <c r="AO208">
        <v>97</v>
      </c>
      <c r="AP208">
        <v>4</v>
      </c>
      <c r="AQ208">
        <v>66</v>
      </c>
      <c r="AR208">
        <v>17</v>
      </c>
      <c r="AS208">
        <v>22</v>
      </c>
    </row>
    <row r="209" spans="1:45" x14ac:dyDescent="0.25">
      <c r="A209">
        <v>20100727</v>
      </c>
      <c r="B209">
        <f t="shared" si="15"/>
        <v>20140727</v>
      </c>
      <c r="C209">
        <f t="shared" si="16"/>
        <v>2014</v>
      </c>
      <c r="D209">
        <f t="shared" si="17"/>
        <v>7</v>
      </c>
      <c r="E209">
        <f t="shared" si="18"/>
        <v>27</v>
      </c>
      <c r="F209" s="14">
        <f t="shared" si="19"/>
        <v>41847</v>
      </c>
      <c r="G209">
        <v>220</v>
      </c>
      <c r="H209">
        <v>18</v>
      </c>
      <c r="I209">
        <v>22</v>
      </c>
      <c r="J209">
        <v>40</v>
      </c>
      <c r="K209">
        <v>14</v>
      </c>
      <c r="L209">
        <v>10</v>
      </c>
      <c r="M209">
        <v>1</v>
      </c>
      <c r="N209">
        <v>70</v>
      </c>
      <c r="O209">
        <v>14</v>
      </c>
      <c r="P209">
        <v>177</v>
      </c>
      <c r="Q209">
        <v>119</v>
      </c>
      <c r="R209">
        <v>1</v>
      </c>
      <c r="S209">
        <v>212</v>
      </c>
      <c r="T209">
        <v>11</v>
      </c>
      <c r="U209">
        <v>88</v>
      </c>
      <c r="V209">
        <v>6</v>
      </c>
      <c r="W209">
        <v>42</v>
      </c>
      <c r="X209">
        <v>27</v>
      </c>
      <c r="Y209">
        <v>1426</v>
      </c>
      <c r="Z209">
        <v>15</v>
      </c>
      <c r="AA209">
        <v>15</v>
      </c>
      <c r="AB209">
        <v>11</v>
      </c>
      <c r="AC209">
        <v>22</v>
      </c>
      <c r="AD209">
        <v>10170</v>
      </c>
      <c r="AE209">
        <v>10179</v>
      </c>
      <c r="AF209">
        <v>11</v>
      </c>
      <c r="AG209">
        <v>10154</v>
      </c>
      <c r="AH209">
        <v>24</v>
      </c>
      <c r="AI209">
        <v>32</v>
      </c>
      <c r="AJ209">
        <v>22</v>
      </c>
      <c r="AK209">
        <v>81</v>
      </c>
      <c r="AL209">
        <v>9</v>
      </c>
      <c r="AM209">
        <v>7</v>
      </c>
      <c r="AN209">
        <v>82</v>
      </c>
      <c r="AO209">
        <v>99</v>
      </c>
      <c r="AP209">
        <v>5</v>
      </c>
      <c r="AQ209">
        <v>59</v>
      </c>
      <c r="AR209">
        <v>10</v>
      </c>
      <c r="AS209">
        <v>25</v>
      </c>
    </row>
    <row r="210" spans="1:45" x14ac:dyDescent="0.25">
      <c r="A210">
        <v>20100728</v>
      </c>
      <c r="B210">
        <f t="shared" si="15"/>
        <v>20140728</v>
      </c>
      <c r="C210">
        <f t="shared" si="16"/>
        <v>2014</v>
      </c>
      <c r="D210">
        <f t="shared" si="17"/>
        <v>7</v>
      </c>
      <c r="E210">
        <f t="shared" si="18"/>
        <v>28</v>
      </c>
      <c r="F210" s="14">
        <f t="shared" si="19"/>
        <v>41848</v>
      </c>
      <c r="G210">
        <v>298</v>
      </c>
      <c r="H210">
        <v>30</v>
      </c>
      <c r="I210">
        <v>31</v>
      </c>
      <c r="J210">
        <v>50</v>
      </c>
      <c r="K210">
        <v>11</v>
      </c>
      <c r="L210">
        <v>20</v>
      </c>
      <c r="M210">
        <v>1</v>
      </c>
      <c r="N210">
        <v>90</v>
      </c>
      <c r="O210">
        <v>10</v>
      </c>
      <c r="P210">
        <v>187</v>
      </c>
      <c r="Q210">
        <v>144</v>
      </c>
      <c r="R210">
        <v>24</v>
      </c>
      <c r="S210">
        <v>223</v>
      </c>
      <c r="T210">
        <v>13</v>
      </c>
      <c r="U210">
        <v>142</v>
      </c>
      <c r="V210">
        <v>24</v>
      </c>
      <c r="W210">
        <v>94</v>
      </c>
      <c r="X210">
        <v>60</v>
      </c>
      <c r="Y210">
        <v>2087</v>
      </c>
      <c r="Z210">
        <v>30</v>
      </c>
      <c r="AA210">
        <v>81</v>
      </c>
      <c r="AB210">
        <v>66</v>
      </c>
      <c r="AC210">
        <v>1</v>
      </c>
      <c r="AD210">
        <v>10145</v>
      </c>
      <c r="AE210">
        <v>10156</v>
      </c>
      <c r="AF210">
        <v>9</v>
      </c>
      <c r="AG210">
        <v>10130</v>
      </c>
      <c r="AH210">
        <v>24</v>
      </c>
      <c r="AI210">
        <v>18</v>
      </c>
      <c r="AJ210">
        <v>1</v>
      </c>
      <c r="AK210">
        <v>82</v>
      </c>
      <c r="AL210">
        <v>9</v>
      </c>
      <c r="AM210">
        <v>6</v>
      </c>
      <c r="AN210">
        <v>75</v>
      </c>
      <c r="AO210">
        <v>98</v>
      </c>
      <c r="AP210">
        <v>1</v>
      </c>
      <c r="AQ210">
        <v>55</v>
      </c>
      <c r="AR210">
        <v>13</v>
      </c>
      <c r="AS210">
        <v>37</v>
      </c>
    </row>
    <row r="211" spans="1:45" x14ac:dyDescent="0.25">
      <c r="A211">
        <v>20100729</v>
      </c>
      <c r="B211">
        <f t="shared" si="15"/>
        <v>20140729</v>
      </c>
      <c r="C211">
        <f t="shared" si="16"/>
        <v>2014</v>
      </c>
      <c r="D211">
        <f t="shared" si="17"/>
        <v>7</v>
      </c>
      <c r="E211">
        <f t="shared" si="18"/>
        <v>29</v>
      </c>
      <c r="F211" s="14">
        <f t="shared" si="19"/>
        <v>41849</v>
      </c>
      <c r="G211">
        <v>302</v>
      </c>
      <c r="H211">
        <v>30</v>
      </c>
      <c r="I211">
        <v>31</v>
      </c>
      <c r="J211">
        <v>60</v>
      </c>
      <c r="K211">
        <v>15</v>
      </c>
      <c r="L211">
        <v>10</v>
      </c>
      <c r="M211">
        <v>1</v>
      </c>
      <c r="N211">
        <v>100</v>
      </c>
      <c r="O211">
        <v>13</v>
      </c>
      <c r="P211">
        <v>167</v>
      </c>
      <c r="Q211">
        <v>138</v>
      </c>
      <c r="R211">
        <v>5</v>
      </c>
      <c r="S211">
        <v>207</v>
      </c>
      <c r="T211">
        <v>14</v>
      </c>
      <c r="U211">
        <v>135</v>
      </c>
      <c r="V211">
        <v>6</v>
      </c>
      <c r="W211">
        <v>46</v>
      </c>
      <c r="X211">
        <v>29</v>
      </c>
      <c r="Y211">
        <v>1692</v>
      </c>
      <c r="Z211">
        <v>13</v>
      </c>
      <c r="AA211">
        <v>10</v>
      </c>
      <c r="AB211">
        <v>6</v>
      </c>
      <c r="AC211">
        <v>5</v>
      </c>
      <c r="AD211">
        <v>10125</v>
      </c>
      <c r="AE211">
        <v>10134</v>
      </c>
      <c r="AF211">
        <v>21</v>
      </c>
      <c r="AG211">
        <v>10117</v>
      </c>
      <c r="AH211">
        <v>9</v>
      </c>
      <c r="AI211">
        <v>59</v>
      </c>
      <c r="AJ211">
        <v>5</v>
      </c>
      <c r="AK211">
        <v>82</v>
      </c>
      <c r="AL211">
        <v>12</v>
      </c>
      <c r="AM211">
        <v>7</v>
      </c>
      <c r="AN211">
        <v>78</v>
      </c>
      <c r="AO211">
        <v>95</v>
      </c>
      <c r="AP211">
        <v>3</v>
      </c>
      <c r="AQ211">
        <v>58</v>
      </c>
      <c r="AR211">
        <v>13</v>
      </c>
      <c r="AS211">
        <v>29</v>
      </c>
    </row>
    <row r="212" spans="1:45" x14ac:dyDescent="0.25">
      <c r="A212">
        <v>20100730</v>
      </c>
      <c r="B212">
        <f t="shared" si="15"/>
        <v>20140730</v>
      </c>
      <c r="C212">
        <f t="shared" si="16"/>
        <v>2014</v>
      </c>
      <c r="D212">
        <f t="shared" si="17"/>
        <v>7</v>
      </c>
      <c r="E212">
        <f t="shared" si="18"/>
        <v>30</v>
      </c>
      <c r="F212" s="14">
        <f t="shared" si="19"/>
        <v>41850</v>
      </c>
      <c r="G212">
        <v>291</v>
      </c>
      <c r="H212">
        <v>16</v>
      </c>
      <c r="I212">
        <v>19</v>
      </c>
      <c r="J212">
        <v>30</v>
      </c>
      <c r="K212">
        <v>9</v>
      </c>
      <c r="L212">
        <v>0</v>
      </c>
      <c r="M212">
        <v>21</v>
      </c>
      <c r="N212">
        <v>70</v>
      </c>
      <c r="O212">
        <v>10</v>
      </c>
      <c r="P212">
        <v>177</v>
      </c>
      <c r="Q212">
        <v>135</v>
      </c>
      <c r="R212">
        <v>23</v>
      </c>
      <c r="S212">
        <v>227</v>
      </c>
      <c r="T212">
        <v>16</v>
      </c>
      <c r="U212">
        <v>111</v>
      </c>
      <c r="V212">
        <v>24</v>
      </c>
      <c r="W212">
        <v>103</v>
      </c>
      <c r="X212">
        <v>66</v>
      </c>
      <c r="Y212">
        <v>2208</v>
      </c>
      <c r="Z212">
        <v>0</v>
      </c>
      <c r="AA212">
        <v>-1</v>
      </c>
      <c r="AB212">
        <v>-1</v>
      </c>
      <c r="AC212">
        <v>6</v>
      </c>
      <c r="AD212">
        <v>10141</v>
      </c>
      <c r="AE212">
        <v>10148</v>
      </c>
      <c r="AF212">
        <v>12</v>
      </c>
      <c r="AG212">
        <v>10130</v>
      </c>
      <c r="AH212">
        <v>2</v>
      </c>
      <c r="AI212">
        <v>61</v>
      </c>
      <c r="AJ212">
        <v>2</v>
      </c>
      <c r="AK212">
        <v>81</v>
      </c>
      <c r="AL212">
        <v>9</v>
      </c>
      <c r="AM212">
        <v>4</v>
      </c>
      <c r="AN212">
        <v>73</v>
      </c>
      <c r="AO212">
        <v>97</v>
      </c>
      <c r="AP212">
        <v>23</v>
      </c>
      <c r="AQ212">
        <v>49</v>
      </c>
      <c r="AR212">
        <v>17</v>
      </c>
      <c r="AS212">
        <v>39</v>
      </c>
    </row>
    <row r="213" spans="1:45" x14ac:dyDescent="0.25">
      <c r="A213">
        <v>20100731</v>
      </c>
      <c r="B213">
        <f t="shared" si="15"/>
        <v>20140731</v>
      </c>
      <c r="C213">
        <f t="shared" si="16"/>
        <v>2014</v>
      </c>
      <c r="D213">
        <f t="shared" si="17"/>
        <v>7</v>
      </c>
      <c r="E213">
        <f t="shared" si="18"/>
        <v>31</v>
      </c>
      <c r="F213" s="14">
        <f t="shared" si="19"/>
        <v>41851</v>
      </c>
      <c r="G213">
        <v>207</v>
      </c>
      <c r="H213">
        <v>28</v>
      </c>
      <c r="I213">
        <v>30</v>
      </c>
      <c r="J213">
        <v>50</v>
      </c>
      <c r="K213">
        <v>10</v>
      </c>
      <c r="L213">
        <v>10</v>
      </c>
      <c r="M213">
        <v>1</v>
      </c>
      <c r="N213">
        <v>90</v>
      </c>
      <c r="O213">
        <v>11</v>
      </c>
      <c r="P213">
        <v>185</v>
      </c>
      <c r="Q213">
        <v>141</v>
      </c>
      <c r="R213">
        <v>1</v>
      </c>
      <c r="S213">
        <v>215</v>
      </c>
      <c r="T213">
        <v>15</v>
      </c>
      <c r="U213">
        <v>130</v>
      </c>
      <c r="V213">
        <v>6</v>
      </c>
      <c r="W213">
        <v>6</v>
      </c>
      <c r="X213">
        <v>4</v>
      </c>
      <c r="Y213">
        <v>760</v>
      </c>
      <c r="Z213">
        <v>14</v>
      </c>
      <c r="AA213">
        <v>10</v>
      </c>
      <c r="AB213">
        <v>6</v>
      </c>
      <c r="AC213">
        <v>16</v>
      </c>
      <c r="AD213">
        <v>10126</v>
      </c>
      <c r="AE213">
        <v>10132</v>
      </c>
      <c r="AF213">
        <v>10</v>
      </c>
      <c r="AG213">
        <v>10119</v>
      </c>
      <c r="AH213">
        <v>24</v>
      </c>
      <c r="AI213">
        <v>56</v>
      </c>
      <c r="AJ213">
        <v>6</v>
      </c>
      <c r="AK213">
        <v>75</v>
      </c>
      <c r="AL213">
        <v>12</v>
      </c>
      <c r="AM213">
        <v>8</v>
      </c>
      <c r="AN213">
        <v>84</v>
      </c>
      <c r="AO213">
        <v>97</v>
      </c>
      <c r="AP213">
        <v>1</v>
      </c>
      <c r="AQ213">
        <v>72</v>
      </c>
      <c r="AR213">
        <v>11</v>
      </c>
      <c r="AS213">
        <v>13</v>
      </c>
    </row>
    <row r="214" spans="1:45" x14ac:dyDescent="0.25">
      <c r="A214">
        <v>20100801</v>
      </c>
      <c r="B214">
        <f t="shared" si="15"/>
        <v>20140801</v>
      </c>
      <c r="C214">
        <f t="shared" si="16"/>
        <v>2014</v>
      </c>
      <c r="D214">
        <f t="shared" si="17"/>
        <v>8</v>
      </c>
      <c r="E214">
        <f t="shared" si="18"/>
        <v>1</v>
      </c>
      <c r="F214" s="14">
        <f t="shared" si="19"/>
        <v>41852</v>
      </c>
      <c r="G214">
        <v>262</v>
      </c>
      <c r="H214">
        <v>13</v>
      </c>
      <c r="I214">
        <v>19</v>
      </c>
      <c r="J214">
        <v>40</v>
      </c>
      <c r="K214">
        <v>1</v>
      </c>
      <c r="L214">
        <v>0</v>
      </c>
      <c r="M214">
        <v>20</v>
      </c>
      <c r="N214">
        <v>70</v>
      </c>
      <c r="O214">
        <v>1</v>
      </c>
      <c r="P214">
        <v>182</v>
      </c>
      <c r="Q214">
        <v>128</v>
      </c>
      <c r="R214">
        <v>24</v>
      </c>
      <c r="S214">
        <v>228</v>
      </c>
      <c r="T214">
        <v>11</v>
      </c>
      <c r="U214">
        <v>107</v>
      </c>
      <c r="V214">
        <v>24</v>
      </c>
      <c r="W214">
        <v>48</v>
      </c>
      <c r="X214">
        <v>31</v>
      </c>
      <c r="Y214">
        <v>1316</v>
      </c>
      <c r="Z214">
        <v>4</v>
      </c>
      <c r="AA214">
        <v>1</v>
      </c>
      <c r="AB214">
        <v>1</v>
      </c>
      <c r="AC214">
        <v>16</v>
      </c>
      <c r="AD214">
        <v>10133</v>
      </c>
      <c r="AE214">
        <v>10147</v>
      </c>
      <c r="AF214">
        <v>22</v>
      </c>
      <c r="AG214">
        <v>10118</v>
      </c>
      <c r="AH214">
        <v>1</v>
      </c>
      <c r="AI214">
        <v>2</v>
      </c>
      <c r="AJ214">
        <v>24</v>
      </c>
      <c r="AK214">
        <v>82</v>
      </c>
      <c r="AL214">
        <v>10</v>
      </c>
      <c r="AM214">
        <v>6</v>
      </c>
      <c r="AN214">
        <v>77</v>
      </c>
      <c r="AO214">
        <v>98</v>
      </c>
      <c r="AP214">
        <v>23</v>
      </c>
      <c r="AQ214">
        <v>57</v>
      </c>
      <c r="AR214">
        <v>11</v>
      </c>
      <c r="AS214">
        <v>23</v>
      </c>
    </row>
    <row r="215" spans="1:45" x14ac:dyDescent="0.25">
      <c r="A215">
        <v>20100802</v>
      </c>
      <c r="B215">
        <f t="shared" si="15"/>
        <v>20140802</v>
      </c>
      <c r="C215">
        <f t="shared" si="16"/>
        <v>2014</v>
      </c>
      <c r="D215">
        <f t="shared" si="17"/>
        <v>8</v>
      </c>
      <c r="E215">
        <f t="shared" si="18"/>
        <v>2</v>
      </c>
      <c r="F215" s="14">
        <f t="shared" si="19"/>
        <v>41853</v>
      </c>
      <c r="G215">
        <v>225</v>
      </c>
      <c r="H215">
        <v>6</v>
      </c>
      <c r="I215">
        <v>14</v>
      </c>
      <c r="J215">
        <v>20</v>
      </c>
      <c r="K215">
        <v>6</v>
      </c>
      <c r="L215">
        <v>0</v>
      </c>
      <c r="M215">
        <v>20</v>
      </c>
      <c r="N215">
        <v>50</v>
      </c>
      <c r="O215">
        <v>13</v>
      </c>
      <c r="P215">
        <v>161</v>
      </c>
      <c r="Q215">
        <v>106</v>
      </c>
      <c r="R215">
        <v>24</v>
      </c>
      <c r="S215">
        <v>201</v>
      </c>
      <c r="T215">
        <v>11</v>
      </c>
      <c r="U215">
        <v>82</v>
      </c>
      <c r="V215">
        <v>24</v>
      </c>
      <c r="W215">
        <v>6</v>
      </c>
      <c r="X215">
        <v>4</v>
      </c>
      <c r="Y215">
        <v>831</v>
      </c>
      <c r="Z215">
        <v>14</v>
      </c>
      <c r="AA215">
        <v>26</v>
      </c>
      <c r="AB215">
        <v>20</v>
      </c>
      <c r="AC215">
        <v>13</v>
      </c>
      <c r="AD215">
        <v>10153</v>
      </c>
      <c r="AE215">
        <v>10160</v>
      </c>
      <c r="AF215">
        <v>20</v>
      </c>
      <c r="AG215">
        <v>10145</v>
      </c>
      <c r="AH215">
        <v>2</v>
      </c>
      <c r="AI215">
        <v>2</v>
      </c>
      <c r="AJ215">
        <v>22</v>
      </c>
      <c r="AK215">
        <v>75</v>
      </c>
      <c r="AL215">
        <v>11</v>
      </c>
      <c r="AM215">
        <v>7</v>
      </c>
      <c r="AN215">
        <v>89</v>
      </c>
      <c r="AO215">
        <v>99</v>
      </c>
      <c r="AP215">
        <v>1</v>
      </c>
      <c r="AQ215">
        <v>70</v>
      </c>
      <c r="AR215">
        <v>12</v>
      </c>
      <c r="AS215">
        <v>14</v>
      </c>
    </row>
    <row r="216" spans="1:45" x14ac:dyDescent="0.25">
      <c r="A216">
        <v>20100803</v>
      </c>
      <c r="B216">
        <f t="shared" si="15"/>
        <v>20140803</v>
      </c>
      <c r="C216">
        <f t="shared" si="16"/>
        <v>2014</v>
      </c>
      <c r="D216">
        <f t="shared" si="17"/>
        <v>8</v>
      </c>
      <c r="E216">
        <f t="shared" si="18"/>
        <v>3</v>
      </c>
      <c r="F216" s="14">
        <f t="shared" si="19"/>
        <v>41854</v>
      </c>
      <c r="G216">
        <v>272</v>
      </c>
      <c r="H216">
        <v>21</v>
      </c>
      <c r="I216">
        <v>25</v>
      </c>
      <c r="J216">
        <v>40</v>
      </c>
      <c r="K216">
        <v>10</v>
      </c>
      <c r="L216">
        <v>10</v>
      </c>
      <c r="M216">
        <v>5</v>
      </c>
      <c r="N216">
        <v>80</v>
      </c>
      <c r="O216">
        <v>10</v>
      </c>
      <c r="P216">
        <v>172</v>
      </c>
      <c r="Q216">
        <v>107</v>
      </c>
      <c r="R216">
        <v>1</v>
      </c>
      <c r="S216">
        <v>221</v>
      </c>
      <c r="T216">
        <v>14</v>
      </c>
      <c r="U216">
        <v>81</v>
      </c>
      <c r="V216">
        <v>6</v>
      </c>
      <c r="W216">
        <v>119</v>
      </c>
      <c r="X216">
        <v>77</v>
      </c>
      <c r="Y216">
        <v>2381</v>
      </c>
      <c r="Z216">
        <v>0</v>
      </c>
      <c r="AA216">
        <v>0</v>
      </c>
      <c r="AB216">
        <v>0</v>
      </c>
      <c r="AC216">
        <v>1</v>
      </c>
      <c r="AD216">
        <v>10149</v>
      </c>
      <c r="AE216">
        <v>10161</v>
      </c>
      <c r="AF216">
        <v>6</v>
      </c>
      <c r="AG216">
        <v>10122</v>
      </c>
      <c r="AH216">
        <v>24</v>
      </c>
      <c r="AI216">
        <v>29</v>
      </c>
      <c r="AJ216">
        <v>2</v>
      </c>
      <c r="AK216">
        <v>83</v>
      </c>
      <c r="AL216">
        <v>19</v>
      </c>
      <c r="AM216">
        <v>4</v>
      </c>
      <c r="AN216">
        <v>75</v>
      </c>
      <c r="AO216">
        <v>99</v>
      </c>
      <c r="AP216">
        <v>1</v>
      </c>
      <c r="AQ216">
        <v>50</v>
      </c>
      <c r="AR216">
        <v>17</v>
      </c>
      <c r="AS216">
        <v>41</v>
      </c>
    </row>
    <row r="217" spans="1:45" x14ac:dyDescent="0.25">
      <c r="A217">
        <v>20100804</v>
      </c>
      <c r="B217">
        <f t="shared" si="15"/>
        <v>20140804</v>
      </c>
      <c r="C217">
        <f t="shared" si="16"/>
        <v>2014</v>
      </c>
      <c r="D217">
        <f t="shared" si="17"/>
        <v>8</v>
      </c>
      <c r="E217">
        <f t="shared" si="18"/>
        <v>4</v>
      </c>
      <c r="F217" s="14">
        <f t="shared" si="19"/>
        <v>41855</v>
      </c>
      <c r="G217">
        <v>222</v>
      </c>
      <c r="H217">
        <v>30</v>
      </c>
      <c r="I217">
        <v>35</v>
      </c>
      <c r="J217">
        <v>60</v>
      </c>
      <c r="K217">
        <v>10</v>
      </c>
      <c r="L217">
        <v>10</v>
      </c>
      <c r="M217">
        <v>23</v>
      </c>
      <c r="N217">
        <v>120</v>
      </c>
      <c r="O217">
        <v>11</v>
      </c>
      <c r="P217">
        <v>165</v>
      </c>
      <c r="Q217">
        <v>139</v>
      </c>
      <c r="R217">
        <v>24</v>
      </c>
      <c r="S217">
        <v>201</v>
      </c>
      <c r="T217">
        <v>15</v>
      </c>
      <c r="U217">
        <v>135</v>
      </c>
      <c r="V217">
        <v>24</v>
      </c>
      <c r="W217">
        <v>17</v>
      </c>
      <c r="X217">
        <v>11</v>
      </c>
      <c r="Y217">
        <v>889</v>
      </c>
      <c r="Z217">
        <v>21</v>
      </c>
      <c r="AA217">
        <v>32</v>
      </c>
      <c r="AB217">
        <v>26</v>
      </c>
      <c r="AC217">
        <v>22</v>
      </c>
      <c r="AD217">
        <v>10068</v>
      </c>
      <c r="AE217">
        <v>10115</v>
      </c>
      <c r="AF217">
        <v>1</v>
      </c>
      <c r="AG217">
        <v>10049</v>
      </c>
      <c r="AH217">
        <v>18</v>
      </c>
      <c r="AI217">
        <v>59</v>
      </c>
      <c r="AJ217">
        <v>2</v>
      </c>
      <c r="AK217">
        <v>83</v>
      </c>
      <c r="AL217">
        <v>17</v>
      </c>
      <c r="AM217">
        <v>8</v>
      </c>
      <c r="AN217">
        <v>82</v>
      </c>
      <c r="AO217">
        <v>94</v>
      </c>
      <c r="AP217">
        <v>22</v>
      </c>
      <c r="AQ217">
        <v>64</v>
      </c>
      <c r="AR217">
        <v>17</v>
      </c>
      <c r="AS217">
        <v>15</v>
      </c>
    </row>
    <row r="218" spans="1:45" x14ac:dyDescent="0.25">
      <c r="A218">
        <v>20100805</v>
      </c>
      <c r="B218">
        <f t="shared" si="15"/>
        <v>20140805</v>
      </c>
      <c r="C218">
        <f t="shared" si="16"/>
        <v>2014</v>
      </c>
      <c r="D218">
        <f t="shared" si="17"/>
        <v>8</v>
      </c>
      <c r="E218">
        <f t="shared" si="18"/>
        <v>5</v>
      </c>
      <c r="F218" s="14">
        <f t="shared" si="19"/>
        <v>41856</v>
      </c>
      <c r="G218">
        <v>292</v>
      </c>
      <c r="H218">
        <v>21</v>
      </c>
      <c r="I218">
        <v>25</v>
      </c>
      <c r="J218">
        <v>40</v>
      </c>
      <c r="K218">
        <v>12</v>
      </c>
      <c r="L218">
        <v>0</v>
      </c>
      <c r="M218">
        <v>21</v>
      </c>
      <c r="N218">
        <v>80</v>
      </c>
      <c r="O218">
        <v>15</v>
      </c>
      <c r="P218">
        <v>153</v>
      </c>
      <c r="Q218">
        <v>91</v>
      </c>
      <c r="R218">
        <v>24</v>
      </c>
      <c r="S218">
        <v>202</v>
      </c>
      <c r="T218">
        <v>14</v>
      </c>
      <c r="U218">
        <v>70</v>
      </c>
      <c r="V218">
        <v>24</v>
      </c>
      <c r="W218">
        <v>68</v>
      </c>
      <c r="X218">
        <v>44</v>
      </c>
      <c r="Y218">
        <v>1465</v>
      </c>
      <c r="Z218">
        <v>1</v>
      </c>
      <c r="AA218">
        <v>1</v>
      </c>
      <c r="AB218">
        <v>1</v>
      </c>
      <c r="AC218">
        <v>9</v>
      </c>
      <c r="AD218">
        <v>10102</v>
      </c>
      <c r="AE218">
        <v>10147</v>
      </c>
      <c r="AF218">
        <v>23</v>
      </c>
      <c r="AG218">
        <v>10053</v>
      </c>
      <c r="AH218">
        <v>1</v>
      </c>
      <c r="AI218">
        <v>2</v>
      </c>
      <c r="AJ218">
        <v>23</v>
      </c>
      <c r="AK218">
        <v>82</v>
      </c>
      <c r="AL218">
        <v>12</v>
      </c>
      <c r="AM218">
        <v>4</v>
      </c>
      <c r="AN218">
        <v>79</v>
      </c>
      <c r="AO218">
        <v>99</v>
      </c>
      <c r="AP218">
        <v>23</v>
      </c>
      <c r="AQ218">
        <v>57</v>
      </c>
      <c r="AR218">
        <v>14</v>
      </c>
      <c r="AS218">
        <v>24</v>
      </c>
    </row>
    <row r="219" spans="1:45" x14ac:dyDescent="0.25">
      <c r="A219">
        <v>20100806</v>
      </c>
      <c r="B219">
        <f t="shared" si="15"/>
        <v>20140806</v>
      </c>
      <c r="C219">
        <f t="shared" si="16"/>
        <v>2014</v>
      </c>
      <c r="D219">
        <f t="shared" si="17"/>
        <v>8</v>
      </c>
      <c r="E219">
        <f t="shared" si="18"/>
        <v>6</v>
      </c>
      <c r="F219" s="14">
        <f t="shared" si="19"/>
        <v>41857</v>
      </c>
      <c r="G219">
        <v>182</v>
      </c>
      <c r="H219">
        <v>18</v>
      </c>
      <c r="I219">
        <v>20</v>
      </c>
      <c r="J219">
        <v>40</v>
      </c>
      <c r="K219">
        <v>14</v>
      </c>
      <c r="L219">
        <v>10</v>
      </c>
      <c r="M219">
        <v>1</v>
      </c>
      <c r="N219">
        <v>70</v>
      </c>
      <c r="O219">
        <v>12</v>
      </c>
      <c r="P219">
        <v>164</v>
      </c>
      <c r="Q219">
        <v>76</v>
      </c>
      <c r="R219">
        <v>4</v>
      </c>
      <c r="S219">
        <v>233</v>
      </c>
      <c r="T219">
        <v>14</v>
      </c>
      <c r="U219">
        <v>55</v>
      </c>
      <c r="V219">
        <v>6</v>
      </c>
      <c r="W219">
        <v>112</v>
      </c>
      <c r="X219">
        <v>73</v>
      </c>
      <c r="Y219">
        <v>2251</v>
      </c>
      <c r="Z219">
        <v>0</v>
      </c>
      <c r="AA219">
        <v>0</v>
      </c>
      <c r="AB219">
        <v>0</v>
      </c>
      <c r="AC219">
        <v>1</v>
      </c>
      <c r="AD219">
        <v>10167</v>
      </c>
      <c r="AE219">
        <v>10176</v>
      </c>
      <c r="AF219">
        <v>23</v>
      </c>
      <c r="AG219">
        <v>10147</v>
      </c>
      <c r="AH219">
        <v>1</v>
      </c>
      <c r="AI219">
        <v>1</v>
      </c>
      <c r="AJ219">
        <v>2</v>
      </c>
      <c r="AK219">
        <v>82</v>
      </c>
      <c r="AL219">
        <v>19</v>
      </c>
      <c r="AM219">
        <v>3</v>
      </c>
      <c r="AN219">
        <v>70</v>
      </c>
      <c r="AO219">
        <v>100</v>
      </c>
      <c r="AP219">
        <v>4</v>
      </c>
      <c r="AQ219">
        <v>37</v>
      </c>
      <c r="AR219">
        <v>14</v>
      </c>
      <c r="AS219">
        <v>38</v>
      </c>
    </row>
    <row r="220" spans="1:45" x14ac:dyDescent="0.25">
      <c r="A220">
        <v>20100807</v>
      </c>
      <c r="B220">
        <f t="shared" si="15"/>
        <v>20140807</v>
      </c>
      <c r="C220">
        <f t="shared" si="16"/>
        <v>2014</v>
      </c>
      <c r="D220">
        <f t="shared" si="17"/>
        <v>8</v>
      </c>
      <c r="E220">
        <f t="shared" si="18"/>
        <v>7</v>
      </c>
      <c r="F220" s="14">
        <f t="shared" si="19"/>
        <v>41858</v>
      </c>
      <c r="G220">
        <v>175</v>
      </c>
      <c r="H220">
        <v>15</v>
      </c>
      <c r="I220">
        <v>20</v>
      </c>
      <c r="J220">
        <v>30</v>
      </c>
      <c r="K220">
        <v>7</v>
      </c>
      <c r="L220">
        <v>10</v>
      </c>
      <c r="M220">
        <v>1</v>
      </c>
      <c r="N220">
        <v>80</v>
      </c>
      <c r="O220">
        <v>14</v>
      </c>
      <c r="P220">
        <v>175</v>
      </c>
      <c r="Q220">
        <v>144</v>
      </c>
      <c r="R220">
        <v>1</v>
      </c>
      <c r="S220">
        <v>208</v>
      </c>
      <c r="T220">
        <v>10</v>
      </c>
      <c r="U220">
        <v>127</v>
      </c>
      <c r="V220">
        <v>6</v>
      </c>
      <c r="W220">
        <v>0</v>
      </c>
      <c r="X220">
        <v>0</v>
      </c>
      <c r="Y220">
        <v>680</v>
      </c>
      <c r="Z220">
        <v>36</v>
      </c>
      <c r="AA220">
        <v>25</v>
      </c>
      <c r="AB220">
        <v>11</v>
      </c>
      <c r="AC220">
        <v>18</v>
      </c>
      <c r="AD220">
        <v>10164</v>
      </c>
      <c r="AE220">
        <v>10172</v>
      </c>
      <c r="AF220">
        <v>1</v>
      </c>
      <c r="AG220">
        <v>10157</v>
      </c>
      <c r="AH220">
        <v>24</v>
      </c>
      <c r="AI220">
        <v>29</v>
      </c>
      <c r="AJ220">
        <v>20</v>
      </c>
      <c r="AK220">
        <v>80</v>
      </c>
      <c r="AL220">
        <v>9</v>
      </c>
      <c r="AM220">
        <v>8</v>
      </c>
      <c r="AN220">
        <v>82</v>
      </c>
      <c r="AO220">
        <v>98</v>
      </c>
      <c r="AP220">
        <v>20</v>
      </c>
      <c r="AQ220">
        <v>65</v>
      </c>
      <c r="AR220">
        <v>9</v>
      </c>
      <c r="AS220">
        <v>12</v>
      </c>
    </row>
    <row r="221" spans="1:45" x14ac:dyDescent="0.25">
      <c r="A221">
        <v>20100808</v>
      </c>
      <c r="B221">
        <f t="shared" si="15"/>
        <v>20140808</v>
      </c>
      <c r="C221">
        <f t="shared" si="16"/>
        <v>2014</v>
      </c>
      <c r="D221">
        <f t="shared" si="17"/>
        <v>8</v>
      </c>
      <c r="E221">
        <f t="shared" si="18"/>
        <v>8</v>
      </c>
      <c r="F221" s="14">
        <f t="shared" si="19"/>
        <v>41859</v>
      </c>
      <c r="G221">
        <v>314</v>
      </c>
      <c r="H221">
        <v>20</v>
      </c>
      <c r="I221">
        <v>23</v>
      </c>
      <c r="J221">
        <v>40</v>
      </c>
      <c r="K221">
        <v>14</v>
      </c>
      <c r="L221">
        <v>10</v>
      </c>
      <c r="M221">
        <v>1</v>
      </c>
      <c r="N221">
        <v>80</v>
      </c>
      <c r="O221">
        <v>14</v>
      </c>
      <c r="P221">
        <v>171</v>
      </c>
      <c r="Q221">
        <v>123</v>
      </c>
      <c r="R221">
        <v>24</v>
      </c>
      <c r="S221">
        <v>209</v>
      </c>
      <c r="T221">
        <v>17</v>
      </c>
      <c r="U221">
        <v>102</v>
      </c>
      <c r="V221">
        <v>24</v>
      </c>
      <c r="W221">
        <v>53</v>
      </c>
      <c r="X221">
        <v>35</v>
      </c>
      <c r="Y221">
        <v>1303</v>
      </c>
      <c r="Z221">
        <v>7</v>
      </c>
      <c r="AA221">
        <v>6</v>
      </c>
      <c r="AB221">
        <v>3</v>
      </c>
      <c r="AC221">
        <v>10</v>
      </c>
      <c r="AD221">
        <v>10165</v>
      </c>
      <c r="AE221">
        <v>10183</v>
      </c>
      <c r="AF221">
        <v>21</v>
      </c>
      <c r="AG221">
        <v>10149</v>
      </c>
      <c r="AH221">
        <v>4</v>
      </c>
      <c r="AI221">
        <v>7</v>
      </c>
      <c r="AJ221">
        <v>3</v>
      </c>
      <c r="AK221">
        <v>80</v>
      </c>
      <c r="AL221">
        <v>16</v>
      </c>
      <c r="AM221">
        <v>5</v>
      </c>
      <c r="AN221">
        <v>86</v>
      </c>
      <c r="AO221">
        <v>99</v>
      </c>
      <c r="AP221">
        <v>3</v>
      </c>
      <c r="AQ221">
        <v>69</v>
      </c>
      <c r="AR221">
        <v>16</v>
      </c>
      <c r="AS221">
        <v>22</v>
      </c>
    </row>
    <row r="222" spans="1:45" x14ac:dyDescent="0.25">
      <c r="A222">
        <v>20100809</v>
      </c>
      <c r="B222">
        <f t="shared" si="15"/>
        <v>20140809</v>
      </c>
      <c r="C222">
        <f t="shared" si="16"/>
        <v>2014</v>
      </c>
      <c r="D222">
        <f t="shared" si="17"/>
        <v>8</v>
      </c>
      <c r="E222">
        <f t="shared" si="18"/>
        <v>9</v>
      </c>
      <c r="F222" s="14">
        <f t="shared" si="19"/>
        <v>41860</v>
      </c>
      <c r="G222">
        <v>221</v>
      </c>
      <c r="H222">
        <v>6</v>
      </c>
      <c r="I222">
        <v>17</v>
      </c>
      <c r="J222">
        <v>30</v>
      </c>
      <c r="K222">
        <v>11</v>
      </c>
      <c r="L222">
        <v>10</v>
      </c>
      <c r="M222">
        <v>1</v>
      </c>
      <c r="N222">
        <v>60</v>
      </c>
      <c r="O222">
        <v>11</v>
      </c>
      <c r="P222">
        <v>179</v>
      </c>
      <c r="Q222">
        <v>123</v>
      </c>
      <c r="R222">
        <v>1</v>
      </c>
      <c r="S222">
        <v>223</v>
      </c>
      <c r="T222">
        <v>13</v>
      </c>
      <c r="U222">
        <v>107</v>
      </c>
      <c r="V222">
        <v>6</v>
      </c>
      <c r="W222">
        <v>62</v>
      </c>
      <c r="X222">
        <v>41</v>
      </c>
      <c r="Y222">
        <v>1703</v>
      </c>
      <c r="Z222">
        <v>6</v>
      </c>
      <c r="AA222">
        <v>14</v>
      </c>
      <c r="AB222">
        <v>14</v>
      </c>
      <c r="AC222">
        <v>4</v>
      </c>
      <c r="AD222">
        <v>10165</v>
      </c>
      <c r="AE222">
        <v>10179</v>
      </c>
      <c r="AF222">
        <v>8</v>
      </c>
      <c r="AG222">
        <v>10145</v>
      </c>
      <c r="AH222">
        <v>24</v>
      </c>
      <c r="AI222">
        <v>22</v>
      </c>
      <c r="AJ222">
        <v>4</v>
      </c>
      <c r="AK222">
        <v>82</v>
      </c>
      <c r="AL222">
        <v>11</v>
      </c>
      <c r="AM222">
        <v>6</v>
      </c>
      <c r="AN222">
        <v>76</v>
      </c>
      <c r="AO222">
        <v>99</v>
      </c>
      <c r="AP222">
        <v>1</v>
      </c>
      <c r="AQ222">
        <v>52</v>
      </c>
      <c r="AR222">
        <v>13</v>
      </c>
      <c r="AS222">
        <v>30</v>
      </c>
    </row>
    <row r="223" spans="1:45" x14ac:dyDescent="0.25">
      <c r="A223">
        <v>20100810</v>
      </c>
      <c r="B223">
        <f t="shared" si="15"/>
        <v>20140810</v>
      </c>
      <c r="C223">
        <f t="shared" si="16"/>
        <v>2014</v>
      </c>
      <c r="D223">
        <f t="shared" si="17"/>
        <v>8</v>
      </c>
      <c r="E223">
        <f t="shared" si="18"/>
        <v>10</v>
      </c>
      <c r="F223" s="14">
        <f t="shared" si="19"/>
        <v>41861</v>
      </c>
      <c r="G223">
        <v>203</v>
      </c>
      <c r="H223">
        <v>36</v>
      </c>
      <c r="I223">
        <v>37</v>
      </c>
      <c r="J223">
        <v>50</v>
      </c>
      <c r="K223">
        <v>12</v>
      </c>
      <c r="L223">
        <v>10</v>
      </c>
      <c r="M223">
        <v>3</v>
      </c>
      <c r="N223">
        <v>80</v>
      </c>
      <c r="O223">
        <v>10</v>
      </c>
      <c r="P223">
        <v>175</v>
      </c>
      <c r="Q223">
        <v>116</v>
      </c>
      <c r="R223">
        <v>4</v>
      </c>
      <c r="S223">
        <v>225</v>
      </c>
      <c r="T223">
        <v>15</v>
      </c>
      <c r="U223">
        <v>94</v>
      </c>
      <c r="V223">
        <v>6</v>
      </c>
      <c r="W223">
        <v>17</v>
      </c>
      <c r="X223">
        <v>11</v>
      </c>
      <c r="Y223">
        <v>1091</v>
      </c>
      <c r="Z223">
        <v>22</v>
      </c>
      <c r="AA223">
        <v>20</v>
      </c>
      <c r="AB223">
        <v>17</v>
      </c>
      <c r="AC223">
        <v>17</v>
      </c>
      <c r="AD223">
        <v>10123</v>
      </c>
      <c r="AE223">
        <v>10142</v>
      </c>
      <c r="AF223">
        <v>1</v>
      </c>
      <c r="AG223">
        <v>10105</v>
      </c>
      <c r="AH223">
        <v>24</v>
      </c>
      <c r="AI223">
        <v>45</v>
      </c>
      <c r="AJ223">
        <v>3</v>
      </c>
      <c r="AK223">
        <v>81</v>
      </c>
      <c r="AL223">
        <v>14</v>
      </c>
      <c r="AM223">
        <v>6</v>
      </c>
      <c r="AN223">
        <v>84</v>
      </c>
      <c r="AO223">
        <v>95</v>
      </c>
      <c r="AP223">
        <v>3</v>
      </c>
      <c r="AQ223">
        <v>64</v>
      </c>
      <c r="AR223">
        <v>14</v>
      </c>
      <c r="AS223">
        <v>19</v>
      </c>
    </row>
    <row r="224" spans="1:45" x14ac:dyDescent="0.25">
      <c r="A224">
        <v>20100811</v>
      </c>
      <c r="B224">
        <f t="shared" si="15"/>
        <v>20140811</v>
      </c>
      <c r="C224">
        <f t="shared" si="16"/>
        <v>2014</v>
      </c>
      <c r="D224">
        <f t="shared" si="17"/>
        <v>8</v>
      </c>
      <c r="E224">
        <f t="shared" si="18"/>
        <v>11</v>
      </c>
      <c r="F224" s="14">
        <f t="shared" si="19"/>
        <v>41862</v>
      </c>
      <c r="G224">
        <v>269</v>
      </c>
      <c r="H224">
        <v>22</v>
      </c>
      <c r="I224">
        <v>27</v>
      </c>
      <c r="J224">
        <v>50</v>
      </c>
      <c r="K224">
        <v>4</v>
      </c>
      <c r="L224">
        <v>0</v>
      </c>
      <c r="M224">
        <v>20</v>
      </c>
      <c r="N224">
        <v>90</v>
      </c>
      <c r="O224">
        <v>5</v>
      </c>
      <c r="P224">
        <v>169</v>
      </c>
      <c r="Q224">
        <v>96</v>
      </c>
      <c r="R224">
        <v>24</v>
      </c>
      <c r="S224">
        <v>213</v>
      </c>
      <c r="T224">
        <v>15</v>
      </c>
      <c r="U224">
        <v>69</v>
      </c>
      <c r="V224">
        <v>24</v>
      </c>
      <c r="W224">
        <v>96</v>
      </c>
      <c r="X224">
        <v>64</v>
      </c>
      <c r="Y224">
        <v>1964</v>
      </c>
      <c r="Z224">
        <v>10</v>
      </c>
      <c r="AA224">
        <v>6</v>
      </c>
      <c r="AB224">
        <v>4</v>
      </c>
      <c r="AC224">
        <v>1</v>
      </c>
      <c r="AD224">
        <v>10124</v>
      </c>
      <c r="AE224">
        <v>10143</v>
      </c>
      <c r="AF224">
        <v>21</v>
      </c>
      <c r="AG224">
        <v>10093</v>
      </c>
      <c r="AH224">
        <v>3</v>
      </c>
      <c r="AI224">
        <v>7</v>
      </c>
      <c r="AJ224">
        <v>24</v>
      </c>
      <c r="AK224">
        <v>83</v>
      </c>
      <c r="AL224">
        <v>17</v>
      </c>
      <c r="AM224">
        <v>5</v>
      </c>
      <c r="AN224">
        <v>76</v>
      </c>
      <c r="AO224">
        <v>98</v>
      </c>
      <c r="AP224">
        <v>24</v>
      </c>
      <c r="AQ224">
        <v>47</v>
      </c>
      <c r="AR224">
        <v>15</v>
      </c>
      <c r="AS224">
        <v>34</v>
      </c>
    </row>
    <row r="225" spans="1:45" x14ac:dyDescent="0.25">
      <c r="A225">
        <v>20100812</v>
      </c>
      <c r="B225">
        <f t="shared" si="15"/>
        <v>20140812</v>
      </c>
      <c r="C225">
        <f t="shared" si="16"/>
        <v>2014</v>
      </c>
      <c r="D225">
        <f t="shared" si="17"/>
        <v>8</v>
      </c>
      <c r="E225">
        <f t="shared" si="18"/>
        <v>12</v>
      </c>
      <c r="F225" s="14">
        <f t="shared" si="19"/>
        <v>41863</v>
      </c>
      <c r="G225">
        <v>248</v>
      </c>
      <c r="H225">
        <v>13</v>
      </c>
      <c r="I225">
        <v>21</v>
      </c>
      <c r="J225">
        <v>40</v>
      </c>
      <c r="K225">
        <v>16</v>
      </c>
      <c r="L225">
        <v>10</v>
      </c>
      <c r="M225">
        <v>1</v>
      </c>
      <c r="N225">
        <v>120</v>
      </c>
      <c r="O225">
        <v>16</v>
      </c>
      <c r="P225">
        <v>141</v>
      </c>
      <c r="Q225">
        <v>82</v>
      </c>
      <c r="R225">
        <v>4</v>
      </c>
      <c r="S225">
        <v>203</v>
      </c>
      <c r="T225">
        <v>15</v>
      </c>
      <c r="U225">
        <v>53</v>
      </c>
      <c r="V225">
        <v>6</v>
      </c>
      <c r="W225">
        <v>46</v>
      </c>
      <c r="X225">
        <v>31</v>
      </c>
      <c r="Y225">
        <v>1115</v>
      </c>
      <c r="Z225">
        <v>5</v>
      </c>
      <c r="AA225">
        <v>5</v>
      </c>
      <c r="AB225">
        <v>5</v>
      </c>
      <c r="AC225">
        <v>17</v>
      </c>
      <c r="AD225">
        <v>10144</v>
      </c>
      <c r="AE225">
        <v>10162</v>
      </c>
      <c r="AF225">
        <v>20</v>
      </c>
      <c r="AG225">
        <v>10129</v>
      </c>
      <c r="AH225">
        <v>6</v>
      </c>
      <c r="AI225">
        <v>3</v>
      </c>
      <c r="AJ225">
        <v>2</v>
      </c>
      <c r="AK225">
        <v>80</v>
      </c>
      <c r="AL225">
        <v>13</v>
      </c>
      <c r="AM225">
        <v>5</v>
      </c>
      <c r="AN225">
        <v>83</v>
      </c>
      <c r="AO225">
        <v>99</v>
      </c>
      <c r="AP225">
        <v>1</v>
      </c>
      <c r="AQ225">
        <v>59</v>
      </c>
      <c r="AR225">
        <v>14</v>
      </c>
      <c r="AS225">
        <v>18</v>
      </c>
    </row>
    <row r="226" spans="1:45" x14ac:dyDescent="0.25">
      <c r="A226">
        <v>20100813</v>
      </c>
      <c r="B226">
        <f t="shared" si="15"/>
        <v>20140813</v>
      </c>
      <c r="C226">
        <f t="shared" si="16"/>
        <v>2014</v>
      </c>
      <c r="D226">
        <f t="shared" si="17"/>
        <v>8</v>
      </c>
      <c r="E226">
        <f t="shared" si="18"/>
        <v>13</v>
      </c>
      <c r="F226" s="14">
        <f t="shared" si="19"/>
        <v>41864</v>
      </c>
      <c r="G226">
        <v>208</v>
      </c>
      <c r="H226">
        <v>14</v>
      </c>
      <c r="I226">
        <v>23</v>
      </c>
      <c r="J226">
        <v>50</v>
      </c>
      <c r="K226">
        <v>11</v>
      </c>
      <c r="L226">
        <v>10</v>
      </c>
      <c r="M226">
        <v>1</v>
      </c>
      <c r="N226">
        <v>80</v>
      </c>
      <c r="O226">
        <v>10</v>
      </c>
      <c r="P226">
        <v>156</v>
      </c>
      <c r="Q226">
        <v>95</v>
      </c>
      <c r="R226">
        <v>3</v>
      </c>
      <c r="S226">
        <v>210</v>
      </c>
      <c r="T226">
        <v>15</v>
      </c>
      <c r="U226">
        <v>66</v>
      </c>
      <c r="V226">
        <v>6</v>
      </c>
      <c r="W226">
        <v>100</v>
      </c>
      <c r="X226">
        <v>67</v>
      </c>
      <c r="Y226">
        <v>1970</v>
      </c>
      <c r="Z226">
        <v>0</v>
      </c>
      <c r="AA226">
        <v>0</v>
      </c>
      <c r="AB226">
        <v>0</v>
      </c>
      <c r="AC226">
        <v>1</v>
      </c>
      <c r="AD226">
        <v>10162</v>
      </c>
      <c r="AE226">
        <v>10172</v>
      </c>
      <c r="AF226">
        <v>20</v>
      </c>
      <c r="AG226">
        <v>10155</v>
      </c>
      <c r="AH226">
        <v>4</v>
      </c>
      <c r="AI226">
        <v>3</v>
      </c>
      <c r="AJ226">
        <v>3</v>
      </c>
      <c r="AK226">
        <v>82</v>
      </c>
      <c r="AL226">
        <v>15</v>
      </c>
      <c r="AM226">
        <v>5</v>
      </c>
      <c r="AN226">
        <v>78</v>
      </c>
      <c r="AO226">
        <v>100</v>
      </c>
      <c r="AP226">
        <v>3</v>
      </c>
      <c r="AQ226">
        <v>50</v>
      </c>
      <c r="AR226">
        <v>15</v>
      </c>
      <c r="AS226">
        <v>33</v>
      </c>
    </row>
    <row r="227" spans="1:45" x14ac:dyDescent="0.25">
      <c r="A227">
        <v>20100814</v>
      </c>
      <c r="B227">
        <f t="shared" si="15"/>
        <v>20140814</v>
      </c>
      <c r="C227">
        <f t="shared" si="16"/>
        <v>2014</v>
      </c>
      <c r="D227">
        <f t="shared" si="17"/>
        <v>8</v>
      </c>
      <c r="E227">
        <f t="shared" si="18"/>
        <v>14</v>
      </c>
      <c r="F227" s="14">
        <f t="shared" si="19"/>
        <v>41865</v>
      </c>
      <c r="G227">
        <v>64</v>
      </c>
      <c r="H227">
        <v>21</v>
      </c>
      <c r="I227">
        <v>23</v>
      </c>
      <c r="J227">
        <v>50</v>
      </c>
      <c r="K227">
        <v>22</v>
      </c>
      <c r="L227">
        <v>0</v>
      </c>
      <c r="M227">
        <v>5</v>
      </c>
      <c r="N227">
        <v>80</v>
      </c>
      <c r="O227">
        <v>22</v>
      </c>
      <c r="P227">
        <v>182</v>
      </c>
      <c r="Q227">
        <v>101</v>
      </c>
      <c r="R227">
        <v>5</v>
      </c>
      <c r="S227">
        <v>242</v>
      </c>
      <c r="T227">
        <v>16</v>
      </c>
      <c r="U227">
        <v>78</v>
      </c>
      <c r="V227">
        <v>6</v>
      </c>
      <c r="W227">
        <v>87</v>
      </c>
      <c r="X227">
        <v>59</v>
      </c>
      <c r="Y227">
        <v>1905</v>
      </c>
      <c r="Z227">
        <v>0</v>
      </c>
      <c r="AA227">
        <v>0</v>
      </c>
      <c r="AB227">
        <v>0</v>
      </c>
      <c r="AC227">
        <v>1</v>
      </c>
      <c r="AD227">
        <v>10173</v>
      </c>
      <c r="AE227">
        <v>10178</v>
      </c>
      <c r="AF227">
        <v>22</v>
      </c>
      <c r="AG227">
        <v>10162</v>
      </c>
      <c r="AH227">
        <v>17</v>
      </c>
      <c r="AI227">
        <v>3</v>
      </c>
      <c r="AJ227">
        <v>3</v>
      </c>
      <c r="AK227">
        <v>81</v>
      </c>
      <c r="AL227">
        <v>16</v>
      </c>
      <c r="AM227">
        <v>4</v>
      </c>
      <c r="AN227">
        <v>71</v>
      </c>
      <c r="AO227">
        <v>99</v>
      </c>
      <c r="AP227">
        <v>3</v>
      </c>
      <c r="AQ227">
        <v>45</v>
      </c>
      <c r="AR227">
        <v>16</v>
      </c>
      <c r="AS227">
        <v>34</v>
      </c>
    </row>
    <row r="228" spans="1:45" x14ac:dyDescent="0.25">
      <c r="A228">
        <v>20100815</v>
      </c>
      <c r="B228">
        <f t="shared" si="15"/>
        <v>20140815</v>
      </c>
      <c r="C228">
        <f t="shared" si="16"/>
        <v>2014</v>
      </c>
      <c r="D228">
        <f t="shared" si="17"/>
        <v>8</v>
      </c>
      <c r="E228">
        <f t="shared" si="18"/>
        <v>15</v>
      </c>
      <c r="F228" s="14">
        <f t="shared" si="19"/>
        <v>41866</v>
      </c>
      <c r="G228">
        <v>7</v>
      </c>
      <c r="H228">
        <v>51</v>
      </c>
      <c r="I228">
        <v>54</v>
      </c>
      <c r="J228">
        <v>80</v>
      </c>
      <c r="K228">
        <v>13</v>
      </c>
      <c r="L228">
        <v>30</v>
      </c>
      <c r="M228">
        <v>2</v>
      </c>
      <c r="N228">
        <v>140</v>
      </c>
      <c r="O228">
        <v>13</v>
      </c>
      <c r="P228">
        <v>175</v>
      </c>
      <c r="Q228">
        <v>153</v>
      </c>
      <c r="R228">
        <v>3</v>
      </c>
      <c r="S228">
        <v>202</v>
      </c>
      <c r="T228">
        <v>14</v>
      </c>
      <c r="U228">
        <v>142</v>
      </c>
      <c r="V228">
        <v>6</v>
      </c>
      <c r="W228">
        <v>8</v>
      </c>
      <c r="X228">
        <v>5</v>
      </c>
      <c r="Y228">
        <v>1139</v>
      </c>
      <c r="Z228">
        <v>50</v>
      </c>
      <c r="AA228">
        <v>189</v>
      </c>
      <c r="AB228">
        <v>59</v>
      </c>
      <c r="AC228">
        <v>24</v>
      </c>
      <c r="AD228">
        <v>10139</v>
      </c>
      <c r="AE228">
        <v>10176</v>
      </c>
      <c r="AF228">
        <v>1</v>
      </c>
      <c r="AG228">
        <v>10073</v>
      </c>
      <c r="AH228">
        <v>24</v>
      </c>
      <c r="AI228">
        <v>47</v>
      </c>
      <c r="AJ228">
        <v>22</v>
      </c>
      <c r="AK228">
        <v>80</v>
      </c>
      <c r="AL228">
        <v>12</v>
      </c>
      <c r="AM228">
        <v>7</v>
      </c>
      <c r="AN228">
        <v>82</v>
      </c>
      <c r="AO228">
        <v>99</v>
      </c>
      <c r="AP228">
        <v>23</v>
      </c>
      <c r="AQ228">
        <v>65</v>
      </c>
      <c r="AR228">
        <v>14</v>
      </c>
      <c r="AS228">
        <v>20</v>
      </c>
    </row>
    <row r="229" spans="1:45" x14ac:dyDescent="0.25">
      <c r="A229">
        <v>20100816</v>
      </c>
      <c r="B229">
        <f t="shared" si="15"/>
        <v>20140816</v>
      </c>
      <c r="C229">
        <f t="shared" si="16"/>
        <v>2014</v>
      </c>
      <c r="D229">
        <f t="shared" si="17"/>
        <v>8</v>
      </c>
      <c r="E229">
        <f t="shared" si="18"/>
        <v>16</v>
      </c>
      <c r="F229" s="14">
        <f t="shared" si="19"/>
        <v>41867</v>
      </c>
      <c r="G229">
        <v>50</v>
      </c>
      <c r="H229">
        <v>11</v>
      </c>
      <c r="I229">
        <v>19</v>
      </c>
      <c r="J229">
        <v>30</v>
      </c>
      <c r="K229">
        <v>1</v>
      </c>
      <c r="L229">
        <v>10</v>
      </c>
      <c r="M229">
        <v>13</v>
      </c>
      <c r="N229">
        <v>60</v>
      </c>
      <c r="O229">
        <v>2</v>
      </c>
      <c r="P229">
        <v>192</v>
      </c>
      <c r="Q229">
        <v>166</v>
      </c>
      <c r="R229">
        <v>24</v>
      </c>
      <c r="S229">
        <v>223</v>
      </c>
      <c r="T229">
        <v>16</v>
      </c>
      <c r="U229">
        <v>154</v>
      </c>
      <c r="V229">
        <v>24</v>
      </c>
      <c r="W229">
        <v>31</v>
      </c>
      <c r="X229">
        <v>21</v>
      </c>
      <c r="Y229">
        <v>1193</v>
      </c>
      <c r="Z229">
        <v>25</v>
      </c>
      <c r="AA229">
        <v>35</v>
      </c>
      <c r="AB229">
        <v>23</v>
      </c>
      <c r="AC229">
        <v>1</v>
      </c>
      <c r="AD229">
        <v>10072</v>
      </c>
      <c r="AE229">
        <v>10081</v>
      </c>
      <c r="AF229">
        <v>21</v>
      </c>
      <c r="AG229">
        <v>10059</v>
      </c>
      <c r="AH229">
        <v>3</v>
      </c>
      <c r="AI229">
        <v>32</v>
      </c>
      <c r="AJ229">
        <v>24</v>
      </c>
      <c r="AK229">
        <v>72</v>
      </c>
      <c r="AL229">
        <v>17</v>
      </c>
      <c r="AM229">
        <v>7</v>
      </c>
      <c r="AN229">
        <v>84</v>
      </c>
      <c r="AO229">
        <v>98</v>
      </c>
      <c r="AP229">
        <v>1</v>
      </c>
      <c r="AQ229">
        <v>64</v>
      </c>
      <c r="AR229">
        <v>15</v>
      </c>
      <c r="AS229">
        <v>21</v>
      </c>
    </row>
    <row r="230" spans="1:45" x14ac:dyDescent="0.25">
      <c r="A230">
        <v>20100817</v>
      </c>
      <c r="B230">
        <f t="shared" si="15"/>
        <v>20140817</v>
      </c>
      <c r="C230">
        <f t="shared" si="16"/>
        <v>2014</v>
      </c>
      <c r="D230">
        <f t="shared" si="17"/>
        <v>8</v>
      </c>
      <c r="E230">
        <f t="shared" si="18"/>
        <v>17</v>
      </c>
      <c r="F230" s="14">
        <f t="shared" si="19"/>
        <v>41868</v>
      </c>
      <c r="G230">
        <v>260</v>
      </c>
      <c r="H230">
        <v>35</v>
      </c>
      <c r="I230">
        <v>38</v>
      </c>
      <c r="J230">
        <v>50</v>
      </c>
      <c r="K230">
        <v>7</v>
      </c>
      <c r="L230">
        <v>20</v>
      </c>
      <c r="M230">
        <v>1</v>
      </c>
      <c r="N230">
        <v>120</v>
      </c>
      <c r="O230">
        <v>7</v>
      </c>
      <c r="P230">
        <v>164</v>
      </c>
      <c r="Q230">
        <v>151</v>
      </c>
      <c r="R230">
        <v>18</v>
      </c>
      <c r="S230">
        <v>180</v>
      </c>
      <c r="T230">
        <v>1</v>
      </c>
      <c r="U230">
        <v>150</v>
      </c>
      <c r="V230">
        <v>18</v>
      </c>
      <c r="W230">
        <v>0</v>
      </c>
      <c r="X230">
        <v>0</v>
      </c>
      <c r="Y230">
        <v>287</v>
      </c>
      <c r="Z230">
        <v>19</v>
      </c>
      <c r="AA230">
        <v>7</v>
      </c>
      <c r="AB230">
        <v>4</v>
      </c>
      <c r="AC230">
        <v>19</v>
      </c>
      <c r="AD230">
        <v>10076</v>
      </c>
      <c r="AE230">
        <v>10089</v>
      </c>
      <c r="AF230">
        <v>13</v>
      </c>
      <c r="AG230">
        <v>10063</v>
      </c>
      <c r="AH230">
        <v>24</v>
      </c>
      <c r="AI230">
        <v>23</v>
      </c>
      <c r="AJ230">
        <v>5</v>
      </c>
      <c r="AK230">
        <v>75</v>
      </c>
      <c r="AL230">
        <v>13</v>
      </c>
      <c r="AM230">
        <v>8</v>
      </c>
      <c r="AN230">
        <v>90</v>
      </c>
      <c r="AO230">
        <v>97</v>
      </c>
      <c r="AP230">
        <v>5</v>
      </c>
      <c r="AQ230">
        <v>74</v>
      </c>
      <c r="AR230">
        <v>14</v>
      </c>
      <c r="AS230">
        <v>5</v>
      </c>
    </row>
    <row r="231" spans="1:45" x14ac:dyDescent="0.25">
      <c r="A231">
        <v>20100818</v>
      </c>
      <c r="B231">
        <f t="shared" si="15"/>
        <v>20140818</v>
      </c>
      <c r="C231">
        <f t="shared" si="16"/>
        <v>2014</v>
      </c>
      <c r="D231">
        <f t="shared" si="17"/>
        <v>8</v>
      </c>
      <c r="E231">
        <f t="shared" si="18"/>
        <v>18</v>
      </c>
      <c r="F231" s="14">
        <f t="shared" si="19"/>
        <v>41869</v>
      </c>
      <c r="G231">
        <v>248</v>
      </c>
      <c r="H231">
        <v>36</v>
      </c>
      <c r="I231">
        <v>39</v>
      </c>
      <c r="J231">
        <v>60</v>
      </c>
      <c r="K231">
        <v>16</v>
      </c>
      <c r="L231">
        <v>20</v>
      </c>
      <c r="M231">
        <v>10</v>
      </c>
      <c r="N231">
        <v>120</v>
      </c>
      <c r="O231">
        <v>16</v>
      </c>
      <c r="P231">
        <v>169</v>
      </c>
      <c r="Q231">
        <v>144</v>
      </c>
      <c r="R231">
        <v>23</v>
      </c>
      <c r="S231">
        <v>199</v>
      </c>
      <c r="T231">
        <v>14</v>
      </c>
      <c r="U231">
        <v>122</v>
      </c>
      <c r="V231">
        <v>24</v>
      </c>
      <c r="W231">
        <v>48</v>
      </c>
      <c r="X231">
        <v>33</v>
      </c>
      <c r="Y231">
        <v>1240</v>
      </c>
      <c r="Z231">
        <v>14</v>
      </c>
      <c r="AA231">
        <v>27</v>
      </c>
      <c r="AB231">
        <v>23</v>
      </c>
      <c r="AC231">
        <v>9</v>
      </c>
      <c r="AD231">
        <v>10065</v>
      </c>
      <c r="AE231">
        <v>10097</v>
      </c>
      <c r="AF231">
        <v>24</v>
      </c>
      <c r="AG231">
        <v>10046</v>
      </c>
      <c r="AH231">
        <v>7</v>
      </c>
      <c r="AI231">
        <v>31</v>
      </c>
      <c r="AJ231">
        <v>9</v>
      </c>
      <c r="AK231">
        <v>83</v>
      </c>
      <c r="AL231">
        <v>17</v>
      </c>
      <c r="AM231">
        <v>7</v>
      </c>
      <c r="AN231">
        <v>78</v>
      </c>
      <c r="AO231">
        <v>93</v>
      </c>
      <c r="AP231">
        <v>1</v>
      </c>
      <c r="AQ231">
        <v>54</v>
      </c>
      <c r="AR231">
        <v>17</v>
      </c>
      <c r="AS231">
        <v>21</v>
      </c>
    </row>
    <row r="232" spans="1:45" x14ac:dyDescent="0.25">
      <c r="A232">
        <v>20100819</v>
      </c>
      <c r="B232">
        <f t="shared" si="15"/>
        <v>20140819</v>
      </c>
      <c r="C232">
        <f t="shared" si="16"/>
        <v>2014</v>
      </c>
      <c r="D232">
        <f t="shared" si="17"/>
        <v>8</v>
      </c>
      <c r="E232">
        <f t="shared" si="18"/>
        <v>19</v>
      </c>
      <c r="F232" s="14">
        <f t="shared" si="19"/>
        <v>41870</v>
      </c>
      <c r="G232">
        <v>217</v>
      </c>
      <c r="H232">
        <v>30</v>
      </c>
      <c r="I232">
        <v>34</v>
      </c>
      <c r="J232">
        <v>60</v>
      </c>
      <c r="K232">
        <v>10</v>
      </c>
      <c r="L232">
        <v>10</v>
      </c>
      <c r="M232">
        <v>21</v>
      </c>
      <c r="N232">
        <v>110</v>
      </c>
      <c r="O232">
        <v>10</v>
      </c>
      <c r="P232">
        <v>168</v>
      </c>
      <c r="Q232">
        <v>132</v>
      </c>
      <c r="R232">
        <v>4</v>
      </c>
      <c r="S232">
        <v>210</v>
      </c>
      <c r="T232">
        <v>14</v>
      </c>
      <c r="U232">
        <v>109</v>
      </c>
      <c r="V232">
        <v>24</v>
      </c>
      <c r="W232">
        <v>62</v>
      </c>
      <c r="X232">
        <v>43</v>
      </c>
      <c r="Y232">
        <v>1323</v>
      </c>
      <c r="Z232">
        <v>0</v>
      </c>
      <c r="AA232">
        <v>-1</v>
      </c>
      <c r="AB232">
        <v>-1</v>
      </c>
      <c r="AC232">
        <v>12</v>
      </c>
      <c r="AD232">
        <v>10143</v>
      </c>
      <c r="AE232">
        <v>10175</v>
      </c>
      <c r="AF232">
        <v>22</v>
      </c>
      <c r="AG232">
        <v>10097</v>
      </c>
      <c r="AH232">
        <v>1</v>
      </c>
      <c r="AI232">
        <v>61</v>
      </c>
      <c r="AJ232">
        <v>4</v>
      </c>
      <c r="AK232">
        <v>82</v>
      </c>
      <c r="AL232">
        <v>14</v>
      </c>
      <c r="AM232">
        <v>6</v>
      </c>
      <c r="AN232">
        <v>77</v>
      </c>
      <c r="AO232">
        <v>94</v>
      </c>
      <c r="AP232">
        <v>22</v>
      </c>
      <c r="AQ232">
        <v>57</v>
      </c>
      <c r="AR232">
        <v>16</v>
      </c>
      <c r="AS232">
        <v>23</v>
      </c>
    </row>
    <row r="233" spans="1:45" x14ac:dyDescent="0.25">
      <c r="A233">
        <v>20100820</v>
      </c>
      <c r="B233">
        <f t="shared" si="15"/>
        <v>20140820</v>
      </c>
      <c r="C233">
        <f t="shared" si="16"/>
        <v>2014</v>
      </c>
      <c r="D233">
        <f t="shared" si="17"/>
        <v>8</v>
      </c>
      <c r="E233">
        <f t="shared" si="18"/>
        <v>20</v>
      </c>
      <c r="F233" s="14">
        <f t="shared" si="19"/>
        <v>41871</v>
      </c>
      <c r="G233">
        <v>204</v>
      </c>
      <c r="H233">
        <v>29</v>
      </c>
      <c r="I233">
        <v>33</v>
      </c>
      <c r="J233">
        <v>50</v>
      </c>
      <c r="K233">
        <v>12</v>
      </c>
      <c r="L233">
        <v>20</v>
      </c>
      <c r="M233">
        <v>2</v>
      </c>
      <c r="N233">
        <v>100</v>
      </c>
      <c r="O233">
        <v>13</v>
      </c>
      <c r="P233">
        <v>207</v>
      </c>
      <c r="Q233">
        <v>143</v>
      </c>
      <c r="R233">
        <v>5</v>
      </c>
      <c r="S233">
        <v>276</v>
      </c>
      <c r="T233">
        <v>15</v>
      </c>
      <c r="U233">
        <v>129</v>
      </c>
      <c r="V233">
        <v>6</v>
      </c>
      <c r="W233">
        <v>102</v>
      </c>
      <c r="X233">
        <v>71</v>
      </c>
      <c r="Y233">
        <v>2070</v>
      </c>
      <c r="Z233">
        <v>0</v>
      </c>
      <c r="AA233">
        <v>0</v>
      </c>
      <c r="AB233">
        <v>0</v>
      </c>
      <c r="AC233">
        <v>1</v>
      </c>
      <c r="AD233">
        <v>10180</v>
      </c>
      <c r="AE233">
        <v>10201</v>
      </c>
      <c r="AF233">
        <v>24</v>
      </c>
      <c r="AG233">
        <v>10169</v>
      </c>
      <c r="AH233">
        <v>1</v>
      </c>
      <c r="AI233">
        <v>69</v>
      </c>
      <c r="AJ233">
        <v>6</v>
      </c>
      <c r="AK233">
        <v>83</v>
      </c>
      <c r="AL233">
        <v>16</v>
      </c>
      <c r="AM233">
        <v>3</v>
      </c>
      <c r="AN233">
        <v>67</v>
      </c>
      <c r="AO233">
        <v>87</v>
      </c>
      <c r="AP233">
        <v>21</v>
      </c>
      <c r="AQ233">
        <v>48</v>
      </c>
      <c r="AR233">
        <v>16</v>
      </c>
      <c r="AS233">
        <v>38</v>
      </c>
    </row>
    <row r="234" spans="1:45" x14ac:dyDescent="0.25">
      <c r="A234">
        <v>20100821</v>
      </c>
      <c r="B234">
        <f t="shared" si="15"/>
        <v>20140821</v>
      </c>
      <c r="C234">
        <f t="shared" si="16"/>
        <v>2014</v>
      </c>
      <c r="D234">
        <f t="shared" si="17"/>
        <v>8</v>
      </c>
      <c r="E234">
        <f t="shared" si="18"/>
        <v>21</v>
      </c>
      <c r="F234" s="14">
        <f t="shared" si="19"/>
        <v>41872</v>
      </c>
      <c r="G234">
        <v>226</v>
      </c>
      <c r="H234">
        <v>37</v>
      </c>
      <c r="I234">
        <v>38</v>
      </c>
      <c r="J234">
        <v>50</v>
      </c>
      <c r="K234">
        <v>9</v>
      </c>
      <c r="L234">
        <v>20</v>
      </c>
      <c r="M234">
        <v>2</v>
      </c>
      <c r="N234">
        <v>100</v>
      </c>
      <c r="O234">
        <v>9</v>
      </c>
      <c r="P234">
        <v>214</v>
      </c>
      <c r="Q234">
        <v>175</v>
      </c>
      <c r="R234">
        <v>3</v>
      </c>
      <c r="S234">
        <v>259</v>
      </c>
      <c r="T234">
        <v>15</v>
      </c>
      <c r="U234">
        <v>159</v>
      </c>
      <c r="V234">
        <v>6</v>
      </c>
      <c r="W234">
        <v>48</v>
      </c>
      <c r="X234">
        <v>33</v>
      </c>
      <c r="Y234">
        <v>1258</v>
      </c>
      <c r="Z234">
        <v>0</v>
      </c>
      <c r="AA234">
        <v>0</v>
      </c>
      <c r="AB234">
        <v>0</v>
      </c>
      <c r="AC234">
        <v>1</v>
      </c>
      <c r="AD234">
        <v>10202</v>
      </c>
      <c r="AE234">
        <v>10217</v>
      </c>
      <c r="AF234">
        <v>9</v>
      </c>
      <c r="AG234">
        <v>10183</v>
      </c>
      <c r="AH234">
        <v>24</v>
      </c>
      <c r="AI234">
        <v>65</v>
      </c>
      <c r="AJ234">
        <v>3</v>
      </c>
      <c r="AK234">
        <v>82</v>
      </c>
      <c r="AL234">
        <v>15</v>
      </c>
      <c r="AM234">
        <v>5</v>
      </c>
      <c r="AN234">
        <v>78</v>
      </c>
      <c r="AO234">
        <v>91</v>
      </c>
      <c r="AP234">
        <v>3</v>
      </c>
      <c r="AQ234">
        <v>62</v>
      </c>
      <c r="AR234">
        <v>16</v>
      </c>
      <c r="AS234">
        <v>23</v>
      </c>
    </row>
    <row r="235" spans="1:45" x14ac:dyDescent="0.25">
      <c r="A235">
        <v>20100822</v>
      </c>
      <c r="B235">
        <f t="shared" si="15"/>
        <v>20140822</v>
      </c>
      <c r="C235">
        <f t="shared" si="16"/>
        <v>2014</v>
      </c>
      <c r="D235">
        <f t="shared" si="17"/>
        <v>8</v>
      </c>
      <c r="E235">
        <f t="shared" si="18"/>
        <v>22</v>
      </c>
      <c r="F235" s="14">
        <f t="shared" si="19"/>
        <v>41873</v>
      </c>
      <c r="G235">
        <v>239</v>
      </c>
      <c r="H235">
        <v>24</v>
      </c>
      <c r="I235">
        <v>29</v>
      </c>
      <c r="J235">
        <v>50</v>
      </c>
      <c r="K235">
        <v>9</v>
      </c>
      <c r="L235">
        <v>0</v>
      </c>
      <c r="M235">
        <v>21</v>
      </c>
      <c r="N235">
        <v>90</v>
      </c>
      <c r="O235">
        <v>10</v>
      </c>
      <c r="P235">
        <v>198</v>
      </c>
      <c r="Q235">
        <v>174</v>
      </c>
      <c r="R235">
        <v>23</v>
      </c>
      <c r="S235">
        <v>225</v>
      </c>
      <c r="T235">
        <v>13</v>
      </c>
      <c r="U235">
        <v>165</v>
      </c>
      <c r="V235">
        <v>24</v>
      </c>
      <c r="W235">
        <v>25</v>
      </c>
      <c r="X235">
        <v>17</v>
      </c>
      <c r="Y235">
        <v>1071</v>
      </c>
      <c r="Z235">
        <v>0</v>
      </c>
      <c r="AA235">
        <v>-1</v>
      </c>
      <c r="AB235">
        <v>-1</v>
      </c>
      <c r="AC235">
        <v>12</v>
      </c>
      <c r="AD235">
        <v>10141</v>
      </c>
      <c r="AE235">
        <v>10179</v>
      </c>
      <c r="AF235">
        <v>1</v>
      </c>
      <c r="AG235">
        <v>10089</v>
      </c>
      <c r="AH235">
        <v>24</v>
      </c>
      <c r="AI235">
        <v>57</v>
      </c>
      <c r="AJ235">
        <v>21</v>
      </c>
      <c r="AK235">
        <v>75</v>
      </c>
      <c r="AL235">
        <v>12</v>
      </c>
      <c r="AM235">
        <v>8</v>
      </c>
      <c r="AN235">
        <v>84</v>
      </c>
      <c r="AO235">
        <v>98</v>
      </c>
      <c r="AP235">
        <v>23</v>
      </c>
      <c r="AQ235">
        <v>76</v>
      </c>
      <c r="AR235">
        <v>11</v>
      </c>
      <c r="AS235">
        <v>19</v>
      </c>
    </row>
    <row r="236" spans="1:45" x14ac:dyDescent="0.25">
      <c r="A236">
        <v>20100823</v>
      </c>
      <c r="B236">
        <f t="shared" si="15"/>
        <v>20140823</v>
      </c>
      <c r="C236">
        <f t="shared" si="16"/>
        <v>2014</v>
      </c>
      <c r="D236">
        <f t="shared" si="17"/>
        <v>8</v>
      </c>
      <c r="E236">
        <f t="shared" si="18"/>
        <v>23</v>
      </c>
      <c r="F236" s="14">
        <f t="shared" si="19"/>
        <v>41874</v>
      </c>
      <c r="G236">
        <v>221</v>
      </c>
      <c r="H236">
        <v>47</v>
      </c>
      <c r="I236">
        <v>55</v>
      </c>
      <c r="J236">
        <v>100</v>
      </c>
      <c r="K236">
        <v>12</v>
      </c>
      <c r="L236">
        <v>10</v>
      </c>
      <c r="M236">
        <v>1</v>
      </c>
      <c r="N236">
        <v>190</v>
      </c>
      <c r="O236">
        <v>12</v>
      </c>
      <c r="P236">
        <v>193</v>
      </c>
      <c r="Q236">
        <v>168</v>
      </c>
      <c r="R236">
        <v>24</v>
      </c>
      <c r="S236">
        <v>214</v>
      </c>
      <c r="T236">
        <v>11</v>
      </c>
      <c r="U236">
        <v>155</v>
      </c>
      <c r="V236">
        <v>24</v>
      </c>
      <c r="W236">
        <v>36</v>
      </c>
      <c r="X236">
        <v>25</v>
      </c>
      <c r="Y236">
        <v>902</v>
      </c>
      <c r="Z236">
        <v>58</v>
      </c>
      <c r="AA236">
        <v>132</v>
      </c>
      <c r="AB236">
        <v>70</v>
      </c>
      <c r="AC236">
        <v>6</v>
      </c>
      <c r="AD236">
        <v>10005</v>
      </c>
      <c r="AE236">
        <v>10077</v>
      </c>
      <c r="AF236">
        <v>1</v>
      </c>
      <c r="AG236">
        <v>9965</v>
      </c>
      <c r="AH236">
        <v>11</v>
      </c>
      <c r="AI236">
        <v>32</v>
      </c>
      <c r="AJ236">
        <v>4</v>
      </c>
      <c r="AK236">
        <v>80</v>
      </c>
      <c r="AL236">
        <v>14</v>
      </c>
      <c r="AM236">
        <v>7</v>
      </c>
      <c r="AN236">
        <v>83</v>
      </c>
      <c r="AO236">
        <v>98</v>
      </c>
      <c r="AP236">
        <v>1</v>
      </c>
      <c r="AQ236">
        <v>68</v>
      </c>
      <c r="AR236">
        <v>14</v>
      </c>
      <c r="AS236">
        <v>16</v>
      </c>
    </row>
    <row r="237" spans="1:45" x14ac:dyDescent="0.25">
      <c r="A237">
        <v>20100824</v>
      </c>
      <c r="B237">
        <f t="shared" si="15"/>
        <v>20140824</v>
      </c>
      <c r="C237">
        <f t="shared" si="16"/>
        <v>2014</v>
      </c>
      <c r="D237">
        <f t="shared" si="17"/>
        <v>8</v>
      </c>
      <c r="E237">
        <f t="shared" si="18"/>
        <v>24</v>
      </c>
      <c r="F237" s="14">
        <f t="shared" si="19"/>
        <v>41875</v>
      </c>
      <c r="G237">
        <v>245</v>
      </c>
      <c r="H237">
        <v>56</v>
      </c>
      <c r="I237">
        <v>57</v>
      </c>
      <c r="J237">
        <v>90</v>
      </c>
      <c r="K237">
        <v>17</v>
      </c>
      <c r="L237">
        <v>20</v>
      </c>
      <c r="M237">
        <v>24</v>
      </c>
      <c r="N237">
        <v>160</v>
      </c>
      <c r="O237">
        <v>17</v>
      </c>
      <c r="P237">
        <v>168</v>
      </c>
      <c r="Q237">
        <v>135</v>
      </c>
      <c r="R237">
        <v>24</v>
      </c>
      <c r="S237">
        <v>199</v>
      </c>
      <c r="T237">
        <v>16</v>
      </c>
      <c r="U237">
        <v>116</v>
      </c>
      <c r="V237">
        <v>24</v>
      </c>
      <c r="W237">
        <v>108</v>
      </c>
      <c r="X237">
        <v>76</v>
      </c>
      <c r="Y237">
        <v>1750</v>
      </c>
      <c r="Z237">
        <v>14</v>
      </c>
      <c r="AA237">
        <v>20</v>
      </c>
      <c r="AB237">
        <v>13</v>
      </c>
      <c r="AC237">
        <v>21</v>
      </c>
      <c r="AD237">
        <v>10074</v>
      </c>
      <c r="AE237">
        <v>10118</v>
      </c>
      <c r="AF237">
        <v>24</v>
      </c>
      <c r="AG237">
        <v>10024</v>
      </c>
      <c r="AH237">
        <v>1</v>
      </c>
      <c r="AI237">
        <v>63</v>
      </c>
      <c r="AJ237">
        <v>20</v>
      </c>
      <c r="AK237">
        <v>82</v>
      </c>
      <c r="AL237">
        <v>8</v>
      </c>
      <c r="AM237">
        <v>4</v>
      </c>
      <c r="AN237">
        <v>67</v>
      </c>
      <c r="AO237">
        <v>85</v>
      </c>
      <c r="AP237">
        <v>22</v>
      </c>
      <c r="AQ237">
        <v>48</v>
      </c>
      <c r="AR237">
        <v>13</v>
      </c>
      <c r="AS237">
        <v>30</v>
      </c>
    </row>
    <row r="238" spans="1:45" x14ac:dyDescent="0.25">
      <c r="A238">
        <v>20100825</v>
      </c>
      <c r="B238">
        <f t="shared" si="15"/>
        <v>20140825</v>
      </c>
      <c r="C238">
        <f t="shared" si="16"/>
        <v>2014</v>
      </c>
      <c r="D238">
        <f t="shared" si="17"/>
        <v>8</v>
      </c>
      <c r="E238">
        <f t="shared" si="18"/>
        <v>25</v>
      </c>
      <c r="F238" s="14">
        <f t="shared" si="19"/>
        <v>41876</v>
      </c>
      <c r="G238">
        <v>254</v>
      </c>
      <c r="H238">
        <v>19</v>
      </c>
      <c r="I238">
        <v>25</v>
      </c>
      <c r="J238">
        <v>40</v>
      </c>
      <c r="K238">
        <v>8</v>
      </c>
      <c r="L238">
        <v>0</v>
      </c>
      <c r="M238">
        <v>18</v>
      </c>
      <c r="N238">
        <v>90</v>
      </c>
      <c r="O238">
        <v>12</v>
      </c>
      <c r="P238">
        <v>165</v>
      </c>
      <c r="Q238">
        <v>136</v>
      </c>
      <c r="R238">
        <v>5</v>
      </c>
      <c r="S238">
        <v>205</v>
      </c>
      <c r="T238">
        <v>12</v>
      </c>
      <c r="U238">
        <v>117</v>
      </c>
      <c r="V238">
        <v>6</v>
      </c>
      <c r="W238">
        <v>52</v>
      </c>
      <c r="X238">
        <v>37</v>
      </c>
      <c r="Y238">
        <v>1379</v>
      </c>
      <c r="Z238">
        <v>57</v>
      </c>
      <c r="AA238">
        <v>64</v>
      </c>
      <c r="AB238">
        <v>23</v>
      </c>
      <c r="AC238">
        <v>24</v>
      </c>
      <c r="AD238">
        <v>10141</v>
      </c>
      <c r="AE238">
        <v>10157</v>
      </c>
      <c r="AF238">
        <v>10</v>
      </c>
      <c r="AG238">
        <v>10111</v>
      </c>
      <c r="AH238">
        <v>24</v>
      </c>
      <c r="AI238">
        <v>58</v>
      </c>
      <c r="AJ238">
        <v>22</v>
      </c>
      <c r="AK238">
        <v>83</v>
      </c>
      <c r="AL238">
        <v>12</v>
      </c>
      <c r="AM238">
        <v>6</v>
      </c>
      <c r="AN238">
        <v>76</v>
      </c>
      <c r="AO238">
        <v>95</v>
      </c>
      <c r="AP238">
        <v>23</v>
      </c>
      <c r="AQ238">
        <v>53</v>
      </c>
      <c r="AR238">
        <v>11</v>
      </c>
      <c r="AS238">
        <v>24</v>
      </c>
    </row>
    <row r="239" spans="1:45" x14ac:dyDescent="0.25">
      <c r="A239">
        <v>20100826</v>
      </c>
      <c r="B239">
        <f t="shared" si="15"/>
        <v>20140826</v>
      </c>
      <c r="C239">
        <f t="shared" si="16"/>
        <v>2014</v>
      </c>
      <c r="D239">
        <f t="shared" si="17"/>
        <v>8</v>
      </c>
      <c r="E239">
        <f t="shared" si="18"/>
        <v>26</v>
      </c>
      <c r="F239" s="14">
        <f t="shared" si="19"/>
        <v>41877</v>
      </c>
      <c r="G239">
        <v>217</v>
      </c>
      <c r="H239">
        <v>6</v>
      </c>
      <c r="I239">
        <v>28</v>
      </c>
      <c r="J239">
        <v>50</v>
      </c>
      <c r="K239">
        <v>14</v>
      </c>
      <c r="L239">
        <v>10</v>
      </c>
      <c r="M239">
        <v>9</v>
      </c>
      <c r="N239">
        <v>100</v>
      </c>
      <c r="O239">
        <v>14</v>
      </c>
      <c r="P239">
        <v>168</v>
      </c>
      <c r="Q239">
        <v>135</v>
      </c>
      <c r="R239">
        <v>2</v>
      </c>
      <c r="S239">
        <v>204</v>
      </c>
      <c r="T239">
        <v>14</v>
      </c>
      <c r="U239">
        <v>134</v>
      </c>
      <c r="V239">
        <v>6</v>
      </c>
      <c r="W239">
        <v>0</v>
      </c>
      <c r="X239">
        <v>0</v>
      </c>
      <c r="Y239">
        <v>328</v>
      </c>
      <c r="Z239">
        <v>183</v>
      </c>
      <c r="AA239">
        <v>506</v>
      </c>
      <c r="AB239">
        <v>130</v>
      </c>
      <c r="AC239">
        <v>9</v>
      </c>
      <c r="AD239">
        <v>10055</v>
      </c>
      <c r="AE239">
        <v>10102</v>
      </c>
      <c r="AF239">
        <v>1</v>
      </c>
      <c r="AG239">
        <v>10012</v>
      </c>
      <c r="AH239">
        <v>24</v>
      </c>
      <c r="AI239">
        <v>26</v>
      </c>
      <c r="AJ239">
        <v>6</v>
      </c>
      <c r="AK239">
        <v>70</v>
      </c>
      <c r="AL239">
        <v>16</v>
      </c>
      <c r="AM239">
        <v>8</v>
      </c>
      <c r="AN239">
        <v>95</v>
      </c>
      <c r="AO239">
        <v>99</v>
      </c>
      <c r="AP239">
        <v>6</v>
      </c>
      <c r="AQ239">
        <v>87</v>
      </c>
      <c r="AR239">
        <v>16</v>
      </c>
      <c r="AS239">
        <v>6</v>
      </c>
    </row>
    <row r="240" spans="1:45" x14ac:dyDescent="0.25">
      <c r="A240">
        <v>20100827</v>
      </c>
      <c r="B240">
        <f t="shared" si="15"/>
        <v>20140827</v>
      </c>
      <c r="C240">
        <f t="shared" si="16"/>
        <v>2014</v>
      </c>
      <c r="D240">
        <f t="shared" si="17"/>
        <v>8</v>
      </c>
      <c r="E240">
        <f t="shared" si="18"/>
        <v>27</v>
      </c>
      <c r="F240" s="14">
        <f t="shared" si="19"/>
        <v>41878</v>
      </c>
      <c r="G240">
        <v>349</v>
      </c>
      <c r="H240">
        <v>24</v>
      </c>
      <c r="I240">
        <v>34</v>
      </c>
      <c r="J240">
        <v>60</v>
      </c>
      <c r="K240">
        <v>10</v>
      </c>
      <c r="L240">
        <v>20</v>
      </c>
      <c r="M240">
        <v>1</v>
      </c>
      <c r="N240">
        <v>110</v>
      </c>
      <c r="O240">
        <v>9</v>
      </c>
      <c r="P240">
        <v>148</v>
      </c>
      <c r="Q240">
        <v>101</v>
      </c>
      <c r="R240">
        <v>24</v>
      </c>
      <c r="S240">
        <v>172</v>
      </c>
      <c r="T240">
        <v>6</v>
      </c>
      <c r="U240">
        <v>81</v>
      </c>
      <c r="V240">
        <v>24</v>
      </c>
      <c r="W240">
        <v>12</v>
      </c>
      <c r="X240">
        <v>9</v>
      </c>
      <c r="Y240">
        <v>746</v>
      </c>
      <c r="Z240">
        <v>55</v>
      </c>
      <c r="AA240">
        <v>30</v>
      </c>
      <c r="AB240">
        <v>12</v>
      </c>
      <c r="AC240">
        <v>6</v>
      </c>
      <c r="AD240">
        <v>10064</v>
      </c>
      <c r="AE240">
        <v>10142</v>
      </c>
      <c r="AF240">
        <v>24</v>
      </c>
      <c r="AG240">
        <v>9996</v>
      </c>
      <c r="AH240">
        <v>5</v>
      </c>
      <c r="AI240">
        <v>50</v>
      </c>
      <c r="AJ240">
        <v>2</v>
      </c>
      <c r="AK240">
        <v>80</v>
      </c>
      <c r="AL240">
        <v>17</v>
      </c>
      <c r="AM240">
        <v>7</v>
      </c>
      <c r="AN240">
        <v>87</v>
      </c>
      <c r="AO240">
        <v>99</v>
      </c>
      <c r="AP240">
        <v>3</v>
      </c>
      <c r="AQ240">
        <v>69</v>
      </c>
      <c r="AR240">
        <v>17</v>
      </c>
      <c r="AS240">
        <v>12</v>
      </c>
    </row>
    <row r="241" spans="1:45" x14ac:dyDescent="0.25">
      <c r="A241">
        <v>20100828</v>
      </c>
      <c r="B241">
        <f t="shared" si="15"/>
        <v>20140828</v>
      </c>
      <c r="C241">
        <f t="shared" si="16"/>
        <v>2014</v>
      </c>
      <c r="D241">
        <f t="shared" si="17"/>
        <v>8</v>
      </c>
      <c r="E241">
        <f t="shared" si="18"/>
        <v>28</v>
      </c>
      <c r="F241" s="14">
        <f t="shared" si="19"/>
        <v>41879</v>
      </c>
      <c r="G241">
        <v>265</v>
      </c>
      <c r="H241">
        <v>27</v>
      </c>
      <c r="I241">
        <v>31</v>
      </c>
      <c r="J241">
        <v>60</v>
      </c>
      <c r="K241">
        <v>14</v>
      </c>
      <c r="L241">
        <v>10</v>
      </c>
      <c r="M241">
        <v>6</v>
      </c>
      <c r="N241">
        <v>120</v>
      </c>
      <c r="O241">
        <v>14</v>
      </c>
      <c r="P241">
        <v>135</v>
      </c>
      <c r="Q241">
        <v>86</v>
      </c>
      <c r="R241">
        <v>3</v>
      </c>
      <c r="S241">
        <v>184</v>
      </c>
      <c r="T241">
        <v>13</v>
      </c>
      <c r="U241">
        <v>67</v>
      </c>
      <c r="V241">
        <v>6</v>
      </c>
      <c r="W241">
        <v>73</v>
      </c>
      <c r="X241">
        <v>52</v>
      </c>
      <c r="Y241">
        <v>1466</v>
      </c>
      <c r="Z241">
        <v>31</v>
      </c>
      <c r="AA241">
        <v>56</v>
      </c>
      <c r="AB241">
        <v>22</v>
      </c>
      <c r="AC241">
        <v>20</v>
      </c>
      <c r="AD241">
        <v>10159</v>
      </c>
      <c r="AE241">
        <v>10170</v>
      </c>
      <c r="AF241">
        <v>16</v>
      </c>
      <c r="AG241">
        <v>10143</v>
      </c>
      <c r="AH241">
        <v>24</v>
      </c>
      <c r="AI241">
        <v>63</v>
      </c>
      <c r="AJ241">
        <v>3</v>
      </c>
      <c r="AK241">
        <v>82</v>
      </c>
      <c r="AL241">
        <v>14</v>
      </c>
      <c r="AM241">
        <v>5</v>
      </c>
      <c r="AN241">
        <v>82</v>
      </c>
      <c r="AO241">
        <v>99</v>
      </c>
      <c r="AP241">
        <v>5</v>
      </c>
      <c r="AQ241">
        <v>60</v>
      </c>
      <c r="AR241">
        <v>13</v>
      </c>
      <c r="AS241">
        <v>23</v>
      </c>
    </row>
    <row r="242" spans="1:45" x14ac:dyDescent="0.25">
      <c r="A242">
        <v>20100829</v>
      </c>
      <c r="B242">
        <f t="shared" si="15"/>
        <v>20140829</v>
      </c>
      <c r="C242">
        <f t="shared" si="16"/>
        <v>2014</v>
      </c>
      <c r="D242">
        <f t="shared" si="17"/>
        <v>8</v>
      </c>
      <c r="E242">
        <f t="shared" si="18"/>
        <v>29</v>
      </c>
      <c r="F242" s="14">
        <f t="shared" si="19"/>
        <v>41880</v>
      </c>
      <c r="G242">
        <v>257</v>
      </c>
      <c r="H242">
        <v>36</v>
      </c>
      <c r="I242">
        <v>42</v>
      </c>
      <c r="J242">
        <v>70</v>
      </c>
      <c r="K242">
        <v>13</v>
      </c>
      <c r="L242">
        <v>30</v>
      </c>
      <c r="M242">
        <v>2</v>
      </c>
      <c r="N242">
        <v>160</v>
      </c>
      <c r="O242">
        <v>16</v>
      </c>
      <c r="P242">
        <v>126</v>
      </c>
      <c r="Q242">
        <v>97</v>
      </c>
      <c r="R242">
        <v>21</v>
      </c>
      <c r="S242">
        <v>167</v>
      </c>
      <c r="T242">
        <v>10</v>
      </c>
      <c r="U242">
        <v>88</v>
      </c>
      <c r="V242">
        <v>24</v>
      </c>
      <c r="W242">
        <v>26</v>
      </c>
      <c r="X242">
        <v>19</v>
      </c>
      <c r="Y242">
        <v>765</v>
      </c>
      <c r="Z242">
        <v>112</v>
      </c>
      <c r="AA242">
        <v>256</v>
      </c>
      <c r="AB242">
        <v>64</v>
      </c>
      <c r="AC242">
        <v>16</v>
      </c>
      <c r="AD242">
        <v>10091</v>
      </c>
      <c r="AE242">
        <v>10139</v>
      </c>
      <c r="AF242">
        <v>1</v>
      </c>
      <c r="AG242">
        <v>10043</v>
      </c>
      <c r="AH242">
        <v>19</v>
      </c>
      <c r="AI242">
        <v>50</v>
      </c>
      <c r="AJ242">
        <v>7</v>
      </c>
      <c r="AK242">
        <v>75</v>
      </c>
      <c r="AL242">
        <v>10</v>
      </c>
      <c r="AM242">
        <v>8</v>
      </c>
      <c r="AN242">
        <v>88</v>
      </c>
      <c r="AO242">
        <v>95</v>
      </c>
      <c r="AP242">
        <v>3</v>
      </c>
      <c r="AQ242">
        <v>73</v>
      </c>
      <c r="AR242">
        <v>10</v>
      </c>
      <c r="AS242">
        <v>12</v>
      </c>
    </row>
    <row r="243" spans="1:45" x14ac:dyDescent="0.25">
      <c r="A243">
        <v>20100830</v>
      </c>
      <c r="B243">
        <f t="shared" si="15"/>
        <v>20140830</v>
      </c>
      <c r="C243">
        <f t="shared" si="16"/>
        <v>2014</v>
      </c>
      <c r="D243">
        <f t="shared" si="17"/>
        <v>8</v>
      </c>
      <c r="E243">
        <f t="shared" si="18"/>
        <v>30</v>
      </c>
      <c r="F243" s="14">
        <f t="shared" si="19"/>
        <v>41881</v>
      </c>
      <c r="G243">
        <v>342</v>
      </c>
      <c r="H243">
        <v>52</v>
      </c>
      <c r="I243">
        <v>54</v>
      </c>
      <c r="J243">
        <v>80</v>
      </c>
      <c r="K243">
        <v>3</v>
      </c>
      <c r="L243">
        <v>20</v>
      </c>
      <c r="M243">
        <v>22</v>
      </c>
      <c r="N243">
        <v>160</v>
      </c>
      <c r="O243">
        <v>3</v>
      </c>
      <c r="P243">
        <v>141</v>
      </c>
      <c r="Q243">
        <v>101</v>
      </c>
      <c r="R243">
        <v>24</v>
      </c>
      <c r="S243">
        <v>179</v>
      </c>
      <c r="T243">
        <v>13</v>
      </c>
      <c r="U243">
        <v>78</v>
      </c>
      <c r="V243">
        <v>24</v>
      </c>
      <c r="W243">
        <v>77</v>
      </c>
      <c r="X243">
        <v>56</v>
      </c>
      <c r="Y243">
        <v>1468</v>
      </c>
      <c r="Z243">
        <v>59</v>
      </c>
      <c r="AA243">
        <v>95</v>
      </c>
      <c r="AB243">
        <v>25</v>
      </c>
      <c r="AC243">
        <v>7</v>
      </c>
      <c r="AD243">
        <v>10157</v>
      </c>
      <c r="AE243">
        <v>10230</v>
      </c>
      <c r="AF243">
        <v>24</v>
      </c>
      <c r="AG243">
        <v>10057</v>
      </c>
      <c r="AH243">
        <v>1</v>
      </c>
      <c r="AI243">
        <v>61</v>
      </c>
      <c r="AJ243">
        <v>9</v>
      </c>
      <c r="AK243">
        <v>80</v>
      </c>
      <c r="AL243">
        <v>12</v>
      </c>
      <c r="AM243">
        <v>5</v>
      </c>
      <c r="AN243">
        <v>80</v>
      </c>
      <c r="AO243">
        <v>94</v>
      </c>
      <c r="AP243">
        <v>24</v>
      </c>
      <c r="AQ243">
        <v>64</v>
      </c>
      <c r="AR243">
        <v>13</v>
      </c>
      <c r="AS243">
        <v>24</v>
      </c>
    </row>
    <row r="244" spans="1:45" x14ac:dyDescent="0.25">
      <c r="A244">
        <v>20100831</v>
      </c>
      <c r="B244">
        <f t="shared" si="15"/>
        <v>20140831</v>
      </c>
      <c r="C244">
        <f t="shared" si="16"/>
        <v>2014</v>
      </c>
      <c r="D244">
        <f t="shared" si="17"/>
        <v>8</v>
      </c>
      <c r="E244">
        <f t="shared" si="18"/>
        <v>31</v>
      </c>
      <c r="F244" s="14">
        <f t="shared" si="19"/>
        <v>41882</v>
      </c>
      <c r="G244">
        <v>337</v>
      </c>
      <c r="H244">
        <v>21</v>
      </c>
      <c r="I244">
        <v>22</v>
      </c>
      <c r="J244">
        <v>40</v>
      </c>
      <c r="K244">
        <v>12</v>
      </c>
      <c r="L244">
        <v>10</v>
      </c>
      <c r="M244">
        <v>3</v>
      </c>
      <c r="N244">
        <v>70</v>
      </c>
      <c r="O244">
        <v>12</v>
      </c>
      <c r="P244">
        <v>128</v>
      </c>
      <c r="Q244">
        <v>67</v>
      </c>
      <c r="R244">
        <v>5</v>
      </c>
      <c r="S244">
        <v>187</v>
      </c>
      <c r="T244">
        <v>12</v>
      </c>
      <c r="U244">
        <v>46</v>
      </c>
      <c r="V244">
        <v>6</v>
      </c>
      <c r="W244">
        <v>91</v>
      </c>
      <c r="X244">
        <v>66</v>
      </c>
      <c r="Y244">
        <v>1553</v>
      </c>
      <c r="Z244">
        <v>0</v>
      </c>
      <c r="AA244">
        <v>0</v>
      </c>
      <c r="AB244">
        <v>0</v>
      </c>
      <c r="AC244">
        <v>1</v>
      </c>
      <c r="AD244">
        <v>10238</v>
      </c>
      <c r="AE244">
        <v>10247</v>
      </c>
      <c r="AF244">
        <v>9</v>
      </c>
      <c r="AG244">
        <v>10229</v>
      </c>
      <c r="AH244">
        <v>24</v>
      </c>
      <c r="AI244">
        <v>3</v>
      </c>
      <c r="AJ244">
        <v>4</v>
      </c>
      <c r="AK244">
        <v>82</v>
      </c>
      <c r="AL244">
        <v>17</v>
      </c>
      <c r="AM244">
        <v>3</v>
      </c>
      <c r="AN244">
        <v>81</v>
      </c>
      <c r="AO244">
        <v>99</v>
      </c>
      <c r="AP244">
        <v>5</v>
      </c>
      <c r="AQ244">
        <v>57</v>
      </c>
      <c r="AR244">
        <v>11</v>
      </c>
      <c r="AS244">
        <v>24</v>
      </c>
    </row>
    <row r="245" spans="1:45" x14ac:dyDescent="0.25">
      <c r="A245">
        <v>20100901</v>
      </c>
      <c r="B245">
        <f t="shared" si="15"/>
        <v>20140901</v>
      </c>
      <c r="C245">
        <f t="shared" si="16"/>
        <v>2014</v>
      </c>
      <c r="D245">
        <f t="shared" si="17"/>
        <v>9</v>
      </c>
      <c r="E245">
        <f t="shared" si="18"/>
        <v>1</v>
      </c>
      <c r="F245" s="14">
        <f t="shared" si="19"/>
        <v>41883</v>
      </c>
      <c r="G245">
        <v>17</v>
      </c>
      <c r="H245">
        <v>14</v>
      </c>
      <c r="I245">
        <v>15</v>
      </c>
      <c r="J245">
        <v>30</v>
      </c>
      <c r="K245">
        <v>11</v>
      </c>
      <c r="L245">
        <v>0</v>
      </c>
      <c r="M245">
        <v>2</v>
      </c>
      <c r="N245">
        <v>50</v>
      </c>
      <c r="O245">
        <v>11</v>
      </c>
      <c r="P245">
        <v>123</v>
      </c>
      <c r="Q245">
        <v>59</v>
      </c>
      <c r="R245">
        <v>5</v>
      </c>
      <c r="S245">
        <v>185</v>
      </c>
      <c r="T245">
        <v>13</v>
      </c>
      <c r="U245">
        <v>45</v>
      </c>
      <c r="V245">
        <v>6</v>
      </c>
      <c r="W245">
        <v>62</v>
      </c>
      <c r="X245">
        <v>45</v>
      </c>
      <c r="Y245">
        <v>1280</v>
      </c>
      <c r="Z245">
        <v>0</v>
      </c>
      <c r="AA245">
        <v>0</v>
      </c>
      <c r="AB245">
        <v>0</v>
      </c>
      <c r="AC245">
        <v>1</v>
      </c>
      <c r="AD245">
        <v>10215</v>
      </c>
      <c r="AE245">
        <v>10226</v>
      </c>
      <c r="AF245">
        <v>1</v>
      </c>
      <c r="AG245">
        <v>10204</v>
      </c>
      <c r="AH245">
        <v>17</v>
      </c>
      <c r="AI245">
        <v>2</v>
      </c>
      <c r="AJ245">
        <v>24</v>
      </c>
      <c r="AK245">
        <v>81</v>
      </c>
      <c r="AL245">
        <v>13</v>
      </c>
      <c r="AM245">
        <v>3</v>
      </c>
      <c r="AN245">
        <v>83</v>
      </c>
      <c r="AO245">
        <v>99</v>
      </c>
      <c r="AP245">
        <v>1</v>
      </c>
      <c r="AQ245">
        <v>61</v>
      </c>
      <c r="AR245">
        <v>13</v>
      </c>
      <c r="AS245">
        <v>20</v>
      </c>
    </row>
    <row r="246" spans="1:45" x14ac:dyDescent="0.25">
      <c r="A246">
        <v>20100902</v>
      </c>
      <c r="B246">
        <f t="shared" si="15"/>
        <v>20140902</v>
      </c>
      <c r="C246">
        <f t="shared" si="16"/>
        <v>2014</v>
      </c>
      <c r="D246">
        <f t="shared" si="17"/>
        <v>9</v>
      </c>
      <c r="E246">
        <f t="shared" si="18"/>
        <v>2</v>
      </c>
      <c r="F246" s="14">
        <f t="shared" si="19"/>
        <v>41884</v>
      </c>
      <c r="G246">
        <v>358</v>
      </c>
      <c r="H246">
        <v>15</v>
      </c>
      <c r="I246">
        <v>16</v>
      </c>
      <c r="J246">
        <v>30</v>
      </c>
      <c r="K246">
        <v>12</v>
      </c>
      <c r="L246">
        <v>0</v>
      </c>
      <c r="M246">
        <v>4</v>
      </c>
      <c r="N246">
        <v>50</v>
      </c>
      <c r="O246">
        <v>13</v>
      </c>
      <c r="P246">
        <v>129</v>
      </c>
      <c r="Q246">
        <v>62</v>
      </c>
      <c r="R246">
        <v>4</v>
      </c>
      <c r="S246">
        <v>177</v>
      </c>
      <c r="T246">
        <v>16</v>
      </c>
      <c r="U246">
        <v>52</v>
      </c>
      <c r="V246">
        <v>6</v>
      </c>
      <c r="W246">
        <v>28</v>
      </c>
      <c r="X246">
        <v>21</v>
      </c>
      <c r="Y246">
        <v>1058</v>
      </c>
      <c r="Z246">
        <v>0</v>
      </c>
      <c r="AA246">
        <v>-1</v>
      </c>
      <c r="AB246">
        <v>-1</v>
      </c>
      <c r="AC246">
        <v>14</v>
      </c>
      <c r="AD246">
        <v>10210</v>
      </c>
      <c r="AE246">
        <v>10218</v>
      </c>
      <c r="AF246">
        <v>23</v>
      </c>
      <c r="AG246">
        <v>10205</v>
      </c>
      <c r="AH246">
        <v>3</v>
      </c>
      <c r="AI246">
        <v>4</v>
      </c>
      <c r="AJ246">
        <v>1</v>
      </c>
      <c r="AK246">
        <v>80</v>
      </c>
      <c r="AL246">
        <v>10</v>
      </c>
      <c r="AM246">
        <v>5</v>
      </c>
      <c r="AN246">
        <v>86</v>
      </c>
      <c r="AO246">
        <v>100</v>
      </c>
      <c r="AP246">
        <v>4</v>
      </c>
      <c r="AQ246">
        <v>67</v>
      </c>
      <c r="AR246">
        <v>12</v>
      </c>
      <c r="AS246">
        <v>17</v>
      </c>
    </row>
    <row r="247" spans="1:45" x14ac:dyDescent="0.25">
      <c r="A247">
        <v>20100903</v>
      </c>
      <c r="B247">
        <f t="shared" si="15"/>
        <v>20140903</v>
      </c>
      <c r="C247">
        <f t="shared" si="16"/>
        <v>2014</v>
      </c>
      <c r="D247">
        <f t="shared" si="17"/>
        <v>9</v>
      </c>
      <c r="E247">
        <f t="shared" si="18"/>
        <v>3</v>
      </c>
      <c r="F247" s="14">
        <f t="shared" si="19"/>
        <v>41885</v>
      </c>
      <c r="G247">
        <v>343</v>
      </c>
      <c r="H247">
        <v>12</v>
      </c>
      <c r="I247">
        <v>13</v>
      </c>
      <c r="J247">
        <v>30</v>
      </c>
      <c r="K247">
        <v>17</v>
      </c>
      <c r="L247">
        <v>0</v>
      </c>
      <c r="M247">
        <v>5</v>
      </c>
      <c r="N247">
        <v>60</v>
      </c>
      <c r="O247">
        <v>17</v>
      </c>
      <c r="P247">
        <v>140</v>
      </c>
      <c r="Q247">
        <v>76</v>
      </c>
      <c r="R247">
        <v>5</v>
      </c>
      <c r="S247">
        <v>196</v>
      </c>
      <c r="T247">
        <v>15</v>
      </c>
      <c r="U247">
        <v>59</v>
      </c>
      <c r="V247">
        <v>6</v>
      </c>
      <c r="W247">
        <v>74</v>
      </c>
      <c r="X247">
        <v>55</v>
      </c>
      <c r="Y247">
        <v>1541</v>
      </c>
      <c r="Z247">
        <v>0</v>
      </c>
      <c r="AA247">
        <v>0</v>
      </c>
      <c r="AB247">
        <v>0</v>
      </c>
      <c r="AC247">
        <v>1</v>
      </c>
      <c r="AD247">
        <v>10213</v>
      </c>
      <c r="AE247">
        <v>10223</v>
      </c>
      <c r="AF247">
        <v>9</v>
      </c>
      <c r="AG247">
        <v>10203</v>
      </c>
      <c r="AH247">
        <v>17</v>
      </c>
      <c r="AI247">
        <v>3</v>
      </c>
      <c r="AJ247">
        <v>5</v>
      </c>
      <c r="AK247">
        <v>83</v>
      </c>
      <c r="AL247">
        <v>16</v>
      </c>
      <c r="AM247">
        <v>4</v>
      </c>
      <c r="AN247">
        <v>82</v>
      </c>
      <c r="AO247">
        <v>99</v>
      </c>
      <c r="AP247">
        <v>1</v>
      </c>
      <c r="AQ247">
        <v>57</v>
      </c>
      <c r="AR247">
        <v>14</v>
      </c>
      <c r="AS247">
        <v>25</v>
      </c>
    </row>
    <row r="248" spans="1:45" x14ac:dyDescent="0.25">
      <c r="A248">
        <v>20100904</v>
      </c>
      <c r="B248">
        <f t="shared" si="15"/>
        <v>20140904</v>
      </c>
      <c r="C248">
        <f t="shared" si="16"/>
        <v>2014</v>
      </c>
      <c r="D248">
        <f t="shared" si="17"/>
        <v>9</v>
      </c>
      <c r="E248">
        <f t="shared" si="18"/>
        <v>4</v>
      </c>
      <c r="F248" s="14">
        <f t="shared" si="19"/>
        <v>41886</v>
      </c>
      <c r="G248">
        <v>29</v>
      </c>
      <c r="H248">
        <v>21</v>
      </c>
      <c r="I248">
        <v>24</v>
      </c>
      <c r="J248">
        <v>40</v>
      </c>
      <c r="K248">
        <v>10</v>
      </c>
      <c r="L248">
        <v>10</v>
      </c>
      <c r="M248">
        <v>4</v>
      </c>
      <c r="N248">
        <v>80</v>
      </c>
      <c r="O248">
        <v>10</v>
      </c>
      <c r="P248">
        <v>138</v>
      </c>
      <c r="Q248">
        <v>70</v>
      </c>
      <c r="R248">
        <v>5</v>
      </c>
      <c r="S248">
        <v>195</v>
      </c>
      <c r="T248">
        <v>14</v>
      </c>
      <c r="U248">
        <v>51</v>
      </c>
      <c r="V248">
        <v>6</v>
      </c>
      <c r="W248">
        <v>93</v>
      </c>
      <c r="X248">
        <v>69</v>
      </c>
      <c r="Y248">
        <v>1749</v>
      </c>
      <c r="Z248">
        <v>0</v>
      </c>
      <c r="AA248">
        <v>0</v>
      </c>
      <c r="AB248">
        <v>0</v>
      </c>
      <c r="AC248">
        <v>1</v>
      </c>
      <c r="AD248">
        <v>10221</v>
      </c>
      <c r="AE248">
        <v>10229</v>
      </c>
      <c r="AF248">
        <v>22</v>
      </c>
      <c r="AG248">
        <v>10209</v>
      </c>
      <c r="AH248">
        <v>2</v>
      </c>
      <c r="AI248">
        <v>6</v>
      </c>
      <c r="AJ248">
        <v>5</v>
      </c>
      <c r="AK248">
        <v>83</v>
      </c>
      <c r="AL248">
        <v>10</v>
      </c>
      <c r="AM248">
        <v>1</v>
      </c>
      <c r="AN248">
        <v>76</v>
      </c>
      <c r="AO248">
        <v>98</v>
      </c>
      <c r="AP248">
        <v>5</v>
      </c>
      <c r="AQ248">
        <v>50</v>
      </c>
      <c r="AR248">
        <v>13</v>
      </c>
      <c r="AS248">
        <v>28</v>
      </c>
    </row>
    <row r="249" spans="1:45" x14ac:dyDescent="0.25">
      <c r="A249">
        <v>20100905</v>
      </c>
      <c r="B249">
        <f t="shared" si="15"/>
        <v>20140905</v>
      </c>
      <c r="C249">
        <f t="shared" si="16"/>
        <v>2014</v>
      </c>
      <c r="D249">
        <f t="shared" si="17"/>
        <v>9</v>
      </c>
      <c r="E249">
        <f t="shared" si="18"/>
        <v>5</v>
      </c>
      <c r="F249" s="14">
        <f t="shared" si="19"/>
        <v>41887</v>
      </c>
      <c r="G249">
        <v>80</v>
      </c>
      <c r="H249">
        <v>30</v>
      </c>
      <c r="I249">
        <v>31</v>
      </c>
      <c r="J249">
        <v>40</v>
      </c>
      <c r="K249">
        <v>9</v>
      </c>
      <c r="L249">
        <v>10</v>
      </c>
      <c r="M249">
        <v>1</v>
      </c>
      <c r="N249">
        <v>80</v>
      </c>
      <c r="O249">
        <v>16</v>
      </c>
      <c r="P249">
        <v>135</v>
      </c>
      <c r="Q249">
        <v>72</v>
      </c>
      <c r="R249">
        <v>5</v>
      </c>
      <c r="S249">
        <v>197</v>
      </c>
      <c r="T249">
        <v>15</v>
      </c>
      <c r="U249">
        <v>47</v>
      </c>
      <c r="V249">
        <v>6</v>
      </c>
      <c r="W249">
        <v>111</v>
      </c>
      <c r="X249">
        <v>83</v>
      </c>
      <c r="Y249">
        <v>1689</v>
      </c>
      <c r="Z249">
        <v>0</v>
      </c>
      <c r="AA249">
        <v>0</v>
      </c>
      <c r="AB249">
        <v>0</v>
      </c>
      <c r="AC249">
        <v>1</v>
      </c>
      <c r="AD249">
        <v>10225</v>
      </c>
      <c r="AE249">
        <v>10236</v>
      </c>
      <c r="AF249">
        <v>9</v>
      </c>
      <c r="AG249">
        <v>10212</v>
      </c>
      <c r="AH249">
        <v>24</v>
      </c>
      <c r="AI249">
        <v>60</v>
      </c>
      <c r="AJ249">
        <v>1</v>
      </c>
      <c r="AK249">
        <v>83</v>
      </c>
      <c r="AL249">
        <v>11</v>
      </c>
      <c r="AM249">
        <v>1</v>
      </c>
      <c r="AN249">
        <v>72</v>
      </c>
      <c r="AO249">
        <v>97</v>
      </c>
      <c r="AP249">
        <v>2</v>
      </c>
      <c r="AQ249">
        <v>46</v>
      </c>
      <c r="AR249">
        <v>14</v>
      </c>
      <c r="AS249">
        <v>27</v>
      </c>
    </row>
    <row r="250" spans="1:45" x14ac:dyDescent="0.25">
      <c r="A250">
        <v>20100906</v>
      </c>
      <c r="B250">
        <f t="shared" si="15"/>
        <v>20140906</v>
      </c>
      <c r="C250">
        <f t="shared" si="16"/>
        <v>2014</v>
      </c>
      <c r="D250">
        <f t="shared" si="17"/>
        <v>9</v>
      </c>
      <c r="E250">
        <f t="shared" si="18"/>
        <v>6</v>
      </c>
      <c r="F250" s="14">
        <f t="shared" si="19"/>
        <v>41888</v>
      </c>
      <c r="G250">
        <v>101</v>
      </c>
      <c r="H250">
        <v>59</v>
      </c>
      <c r="I250">
        <v>59</v>
      </c>
      <c r="J250">
        <v>90</v>
      </c>
      <c r="K250">
        <v>13</v>
      </c>
      <c r="L250">
        <v>30</v>
      </c>
      <c r="M250">
        <v>2</v>
      </c>
      <c r="N250">
        <v>140</v>
      </c>
      <c r="O250">
        <v>13</v>
      </c>
      <c r="P250">
        <v>151</v>
      </c>
      <c r="Q250">
        <v>90</v>
      </c>
      <c r="R250">
        <v>5</v>
      </c>
      <c r="S250">
        <v>205</v>
      </c>
      <c r="T250">
        <v>14</v>
      </c>
      <c r="U250">
        <v>74</v>
      </c>
      <c r="V250">
        <v>6</v>
      </c>
      <c r="W250">
        <v>113</v>
      </c>
      <c r="X250">
        <v>85</v>
      </c>
      <c r="Y250">
        <v>1877</v>
      </c>
      <c r="Z250">
        <v>0</v>
      </c>
      <c r="AA250">
        <v>0</v>
      </c>
      <c r="AB250">
        <v>0</v>
      </c>
      <c r="AC250">
        <v>1</v>
      </c>
      <c r="AD250">
        <v>10148</v>
      </c>
      <c r="AE250">
        <v>10209</v>
      </c>
      <c r="AF250">
        <v>1</v>
      </c>
      <c r="AG250">
        <v>10074</v>
      </c>
      <c r="AH250">
        <v>24</v>
      </c>
      <c r="AI250">
        <v>64</v>
      </c>
      <c r="AJ250">
        <v>5</v>
      </c>
      <c r="AK250">
        <v>83</v>
      </c>
      <c r="AL250">
        <v>19</v>
      </c>
      <c r="AM250">
        <v>3</v>
      </c>
      <c r="AN250">
        <v>63</v>
      </c>
      <c r="AO250">
        <v>88</v>
      </c>
      <c r="AP250">
        <v>5</v>
      </c>
      <c r="AQ250">
        <v>45</v>
      </c>
      <c r="AR250">
        <v>12</v>
      </c>
      <c r="AS250">
        <v>31</v>
      </c>
    </row>
    <row r="251" spans="1:45" x14ac:dyDescent="0.25">
      <c r="A251">
        <v>20100907</v>
      </c>
      <c r="B251">
        <f t="shared" si="15"/>
        <v>20140907</v>
      </c>
      <c r="C251">
        <f t="shared" si="16"/>
        <v>2014</v>
      </c>
      <c r="D251">
        <f t="shared" si="17"/>
        <v>9</v>
      </c>
      <c r="E251">
        <f t="shared" si="18"/>
        <v>7</v>
      </c>
      <c r="F251" s="14">
        <f t="shared" si="19"/>
        <v>41889</v>
      </c>
      <c r="G251">
        <v>114</v>
      </c>
      <c r="H251">
        <v>48</v>
      </c>
      <c r="I251">
        <v>49</v>
      </c>
      <c r="J251">
        <v>80</v>
      </c>
      <c r="K251">
        <v>2</v>
      </c>
      <c r="L251">
        <v>30</v>
      </c>
      <c r="M251">
        <v>20</v>
      </c>
      <c r="N251">
        <v>120</v>
      </c>
      <c r="O251">
        <v>2</v>
      </c>
      <c r="P251">
        <v>125</v>
      </c>
      <c r="Q251">
        <v>108</v>
      </c>
      <c r="R251">
        <v>6</v>
      </c>
      <c r="S251">
        <v>150</v>
      </c>
      <c r="T251">
        <v>1</v>
      </c>
      <c r="U251">
        <v>105</v>
      </c>
      <c r="V251">
        <v>6</v>
      </c>
      <c r="W251">
        <v>0</v>
      </c>
      <c r="X251">
        <v>0</v>
      </c>
      <c r="Y251">
        <v>343</v>
      </c>
      <c r="Z251">
        <v>63</v>
      </c>
      <c r="AA251">
        <v>121</v>
      </c>
      <c r="AB251">
        <v>65</v>
      </c>
      <c r="AC251">
        <v>6</v>
      </c>
      <c r="AD251">
        <v>10052</v>
      </c>
      <c r="AE251">
        <v>10067</v>
      </c>
      <c r="AF251">
        <v>1</v>
      </c>
      <c r="AG251">
        <v>10036</v>
      </c>
      <c r="AH251">
        <v>24</v>
      </c>
      <c r="AI251">
        <v>50</v>
      </c>
      <c r="AJ251">
        <v>6</v>
      </c>
      <c r="AK251">
        <v>80</v>
      </c>
      <c r="AL251">
        <v>2</v>
      </c>
      <c r="AM251">
        <v>8</v>
      </c>
      <c r="AN251">
        <v>87</v>
      </c>
      <c r="AO251">
        <v>94</v>
      </c>
      <c r="AP251">
        <v>10</v>
      </c>
      <c r="AQ251">
        <v>58</v>
      </c>
      <c r="AR251">
        <v>1</v>
      </c>
      <c r="AS251">
        <v>5</v>
      </c>
    </row>
    <row r="252" spans="1:45" x14ac:dyDescent="0.25">
      <c r="A252">
        <v>20100908</v>
      </c>
      <c r="B252">
        <f t="shared" si="15"/>
        <v>20140908</v>
      </c>
      <c r="C252">
        <f t="shared" si="16"/>
        <v>2014</v>
      </c>
      <c r="D252">
        <f t="shared" si="17"/>
        <v>9</v>
      </c>
      <c r="E252">
        <f t="shared" si="18"/>
        <v>8</v>
      </c>
      <c r="F252" s="14">
        <f t="shared" si="19"/>
        <v>41890</v>
      </c>
      <c r="G252">
        <v>110</v>
      </c>
      <c r="H252">
        <v>29</v>
      </c>
      <c r="I252">
        <v>33</v>
      </c>
      <c r="J252">
        <v>50</v>
      </c>
      <c r="K252">
        <v>12</v>
      </c>
      <c r="L252">
        <v>10</v>
      </c>
      <c r="M252">
        <v>20</v>
      </c>
      <c r="N252">
        <v>120</v>
      </c>
      <c r="O252">
        <v>17</v>
      </c>
      <c r="P252">
        <v>155</v>
      </c>
      <c r="Q252">
        <v>123</v>
      </c>
      <c r="R252">
        <v>1</v>
      </c>
      <c r="S252">
        <v>210</v>
      </c>
      <c r="T252">
        <v>15</v>
      </c>
      <c r="U252">
        <v>118</v>
      </c>
      <c r="V252">
        <v>6</v>
      </c>
      <c r="W252">
        <v>23</v>
      </c>
      <c r="X252">
        <v>17</v>
      </c>
      <c r="Y252">
        <v>617</v>
      </c>
      <c r="Z252">
        <v>37</v>
      </c>
      <c r="AA252">
        <v>42</v>
      </c>
      <c r="AB252">
        <v>18</v>
      </c>
      <c r="AC252">
        <v>10</v>
      </c>
      <c r="AD252">
        <v>10020</v>
      </c>
      <c r="AE252">
        <v>10059</v>
      </c>
      <c r="AF252">
        <v>24</v>
      </c>
      <c r="AG252">
        <v>10000</v>
      </c>
      <c r="AH252">
        <v>9</v>
      </c>
      <c r="AI252">
        <v>17</v>
      </c>
      <c r="AJ252">
        <v>21</v>
      </c>
      <c r="AK252">
        <v>75</v>
      </c>
      <c r="AL252">
        <v>15</v>
      </c>
      <c r="AM252">
        <v>8</v>
      </c>
      <c r="AN252">
        <v>91</v>
      </c>
      <c r="AO252">
        <v>99</v>
      </c>
      <c r="AP252">
        <v>21</v>
      </c>
      <c r="AQ252">
        <v>75</v>
      </c>
      <c r="AR252">
        <v>15</v>
      </c>
      <c r="AS252">
        <v>10</v>
      </c>
    </row>
    <row r="253" spans="1:45" x14ac:dyDescent="0.25">
      <c r="A253">
        <v>20100909</v>
      </c>
      <c r="B253">
        <f t="shared" si="15"/>
        <v>20140909</v>
      </c>
      <c r="C253">
        <f t="shared" si="16"/>
        <v>2014</v>
      </c>
      <c r="D253">
        <f t="shared" si="17"/>
        <v>9</v>
      </c>
      <c r="E253">
        <f t="shared" si="18"/>
        <v>9</v>
      </c>
      <c r="F253" s="14">
        <f t="shared" si="19"/>
        <v>41891</v>
      </c>
      <c r="G253">
        <v>278</v>
      </c>
      <c r="H253">
        <v>23</v>
      </c>
      <c r="I253">
        <v>25</v>
      </c>
      <c r="J253">
        <v>40</v>
      </c>
      <c r="K253">
        <v>12</v>
      </c>
      <c r="L253">
        <v>10</v>
      </c>
      <c r="M253">
        <v>6</v>
      </c>
      <c r="N253">
        <v>90</v>
      </c>
      <c r="O253">
        <v>15</v>
      </c>
      <c r="P253">
        <v>162</v>
      </c>
      <c r="Q253">
        <v>112</v>
      </c>
      <c r="R253">
        <v>24</v>
      </c>
      <c r="S253">
        <v>208</v>
      </c>
      <c r="T253">
        <v>14</v>
      </c>
      <c r="U253">
        <v>78</v>
      </c>
      <c r="V253">
        <v>24</v>
      </c>
      <c r="W253">
        <v>67</v>
      </c>
      <c r="X253">
        <v>51</v>
      </c>
      <c r="Y253">
        <v>1319</v>
      </c>
      <c r="Z253">
        <v>0</v>
      </c>
      <c r="AA253">
        <v>-1</v>
      </c>
      <c r="AB253">
        <v>-1</v>
      </c>
      <c r="AC253">
        <v>3</v>
      </c>
      <c r="AD253">
        <v>10131</v>
      </c>
      <c r="AE253">
        <v>10180</v>
      </c>
      <c r="AF253">
        <v>23</v>
      </c>
      <c r="AG253">
        <v>10065</v>
      </c>
      <c r="AH253">
        <v>1</v>
      </c>
      <c r="AI253">
        <v>2</v>
      </c>
      <c r="AJ253">
        <v>23</v>
      </c>
      <c r="AK253">
        <v>74</v>
      </c>
      <c r="AL253">
        <v>11</v>
      </c>
      <c r="AM253">
        <v>4</v>
      </c>
      <c r="AN253">
        <v>83</v>
      </c>
      <c r="AO253">
        <v>99</v>
      </c>
      <c r="AP253">
        <v>23</v>
      </c>
      <c r="AQ253">
        <v>60</v>
      </c>
      <c r="AR253">
        <v>15</v>
      </c>
      <c r="AS253">
        <v>22</v>
      </c>
    </row>
    <row r="254" spans="1:45" x14ac:dyDescent="0.25">
      <c r="A254">
        <v>20100910</v>
      </c>
      <c r="B254">
        <f t="shared" si="15"/>
        <v>20140910</v>
      </c>
      <c r="C254">
        <f t="shared" si="16"/>
        <v>2014</v>
      </c>
      <c r="D254">
        <f t="shared" si="17"/>
        <v>9</v>
      </c>
      <c r="E254">
        <f t="shared" si="18"/>
        <v>10</v>
      </c>
      <c r="F254" s="14">
        <f t="shared" si="19"/>
        <v>41892</v>
      </c>
      <c r="G254">
        <v>212</v>
      </c>
      <c r="H254">
        <v>29</v>
      </c>
      <c r="I254">
        <v>32</v>
      </c>
      <c r="J254">
        <v>40</v>
      </c>
      <c r="K254">
        <v>9</v>
      </c>
      <c r="L254">
        <v>20</v>
      </c>
      <c r="M254">
        <v>1</v>
      </c>
      <c r="N254">
        <v>100</v>
      </c>
      <c r="O254">
        <v>15</v>
      </c>
      <c r="P254">
        <v>158</v>
      </c>
      <c r="Q254">
        <v>112</v>
      </c>
      <c r="R254">
        <v>1</v>
      </c>
      <c r="S254">
        <v>183</v>
      </c>
      <c r="T254">
        <v>11</v>
      </c>
      <c r="U254">
        <v>81</v>
      </c>
      <c r="V254">
        <v>6</v>
      </c>
      <c r="W254">
        <v>2</v>
      </c>
      <c r="X254">
        <v>2</v>
      </c>
      <c r="Y254">
        <v>553</v>
      </c>
      <c r="Z254">
        <v>18</v>
      </c>
      <c r="AA254">
        <v>13</v>
      </c>
      <c r="AB254">
        <v>12</v>
      </c>
      <c r="AC254">
        <v>13</v>
      </c>
      <c r="AD254">
        <v>10191</v>
      </c>
      <c r="AE254">
        <v>10204</v>
      </c>
      <c r="AF254">
        <v>13</v>
      </c>
      <c r="AG254">
        <v>10180</v>
      </c>
      <c r="AH254">
        <v>1</v>
      </c>
      <c r="AI254">
        <v>8</v>
      </c>
      <c r="AJ254">
        <v>1</v>
      </c>
      <c r="AK254">
        <v>70</v>
      </c>
      <c r="AL254">
        <v>15</v>
      </c>
      <c r="AM254">
        <v>7</v>
      </c>
      <c r="AN254">
        <v>90</v>
      </c>
      <c r="AO254">
        <v>99</v>
      </c>
      <c r="AP254">
        <v>1</v>
      </c>
      <c r="AQ254">
        <v>80</v>
      </c>
      <c r="AR254">
        <v>11</v>
      </c>
      <c r="AS254">
        <v>9</v>
      </c>
    </row>
    <row r="255" spans="1:45" x14ac:dyDescent="0.25">
      <c r="A255">
        <v>20100911</v>
      </c>
      <c r="B255">
        <f t="shared" si="15"/>
        <v>20140911</v>
      </c>
      <c r="C255">
        <f t="shared" si="16"/>
        <v>2014</v>
      </c>
      <c r="D255">
        <f t="shared" si="17"/>
        <v>9</v>
      </c>
      <c r="E255">
        <f t="shared" si="18"/>
        <v>11</v>
      </c>
      <c r="F255" s="14">
        <f t="shared" si="19"/>
        <v>41893</v>
      </c>
      <c r="G255">
        <v>203</v>
      </c>
      <c r="H255">
        <v>32</v>
      </c>
      <c r="I255">
        <v>34</v>
      </c>
      <c r="J255">
        <v>60</v>
      </c>
      <c r="K255">
        <v>12</v>
      </c>
      <c r="L255">
        <v>10</v>
      </c>
      <c r="M255">
        <v>20</v>
      </c>
      <c r="N255">
        <v>110</v>
      </c>
      <c r="O255">
        <v>12</v>
      </c>
      <c r="P255">
        <v>184</v>
      </c>
      <c r="Q255">
        <v>149</v>
      </c>
      <c r="R255">
        <v>1</v>
      </c>
      <c r="S255">
        <v>233</v>
      </c>
      <c r="T255">
        <v>15</v>
      </c>
      <c r="U255">
        <v>136</v>
      </c>
      <c r="V255">
        <v>24</v>
      </c>
      <c r="W255">
        <v>92</v>
      </c>
      <c r="X255">
        <v>71</v>
      </c>
      <c r="Y255">
        <v>1597</v>
      </c>
      <c r="Z255">
        <v>0</v>
      </c>
      <c r="AA255">
        <v>0</v>
      </c>
      <c r="AB255">
        <v>0</v>
      </c>
      <c r="AC255">
        <v>1</v>
      </c>
      <c r="AD255">
        <v>10171</v>
      </c>
      <c r="AE255">
        <v>10178</v>
      </c>
      <c r="AF255">
        <v>1</v>
      </c>
      <c r="AG255">
        <v>10162</v>
      </c>
      <c r="AH255">
        <v>15</v>
      </c>
      <c r="AI255">
        <v>59</v>
      </c>
      <c r="AJ255">
        <v>21</v>
      </c>
      <c r="AK255">
        <v>79</v>
      </c>
      <c r="AL255">
        <v>13</v>
      </c>
      <c r="AM255">
        <v>5</v>
      </c>
      <c r="AN255">
        <v>77</v>
      </c>
      <c r="AO255">
        <v>97</v>
      </c>
      <c r="AP255">
        <v>21</v>
      </c>
      <c r="AQ255">
        <v>53</v>
      </c>
      <c r="AR255">
        <v>14</v>
      </c>
      <c r="AS255">
        <v>28</v>
      </c>
    </row>
    <row r="256" spans="1:45" x14ac:dyDescent="0.25">
      <c r="A256">
        <v>20100912</v>
      </c>
      <c r="B256">
        <f t="shared" si="15"/>
        <v>20140912</v>
      </c>
      <c r="C256">
        <f t="shared" si="16"/>
        <v>2014</v>
      </c>
      <c r="D256">
        <f t="shared" si="17"/>
        <v>9</v>
      </c>
      <c r="E256">
        <f t="shared" si="18"/>
        <v>12</v>
      </c>
      <c r="F256" s="14">
        <f t="shared" si="19"/>
        <v>41894</v>
      </c>
      <c r="G256">
        <v>269</v>
      </c>
      <c r="H256">
        <v>18</v>
      </c>
      <c r="I256">
        <v>24</v>
      </c>
      <c r="J256">
        <v>40</v>
      </c>
      <c r="K256">
        <v>14</v>
      </c>
      <c r="L256">
        <v>10</v>
      </c>
      <c r="M256">
        <v>21</v>
      </c>
      <c r="N256">
        <v>80</v>
      </c>
      <c r="O256">
        <v>15</v>
      </c>
      <c r="P256">
        <v>153</v>
      </c>
      <c r="Q256">
        <v>95</v>
      </c>
      <c r="R256">
        <v>24</v>
      </c>
      <c r="S256">
        <v>191</v>
      </c>
      <c r="T256">
        <v>15</v>
      </c>
      <c r="U256">
        <v>58</v>
      </c>
      <c r="V256">
        <v>24</v>
      </c>
      <c r="W256">
        <v>29</v>
      </c>
      <c r="X256">
        <v>22</v>
      </c>
      <c r="Y256">
        <v>671</v>
      </c>
      <c r="Z256">
        <v>27</v>
      </c>
      <c r="AA256">
        <v>8</v>
      </c>
      <c r="AB256">
        <v>4</v>
      </c>
      <c r="AC256">
        <v>10</v>
      </c>
      <c r="AD256">
        <v>10202</v>
      </c>
      <c r="AE256">
        <v>10241</v>
      </c>
      <c r="AF256">
        <v>24</v>
      </c>
      <c r="AG256">
        <v>10171</v>
      </c>
      <c r="AH256">
        <v>4</v>
      </c>
      <c r="AI256">
        <v>28</v>
      </c>
      <c r="AJ256">
        <v>5</v>
      </c>
      <c r="AK256">
        <v>80</v>
      </c>
      <c r="AL256">
        <v>14</v>
      </c>
      <c r="AM256">
        <v>6</v>
      </c>
      <c r="AN256">
        <v>88</v>
      </c>
      <c r="AO256">
        <v>98</v>
      </c>
      <c r="AP256">
        <v>22</v>
      </c>
      <c r="AQ256">
        <v>67</v>
      </c>
      <c r="AR256">
        <v>15</v>
      </c>
      <c r="AS256">
        <v>11</v>
      </c>
    </row>
    <row r="257" spans="1:45" x14ac:dyDescent="0.25">
      <c r="A257">
        <v>20100913</v>
      </c>
      <c r="B257">
        <f t="shared" si="15"/>
        <v>20140913</v>
      </c>
      <c r="C257">
        <f t="shared" si="16"/>
        <v>2014</v>
      </c>
      <c r="D257">
        <f t="shared" si="17"/>
        <v>9</v>
      </c>
      <c r="E257">
        <f t="shared" si="18"/>
        <v>13</v>
      </c>
      <c r="F257" s="14">
        <f t="shared" si="19"/>
        <v>41895</v>
      </c>
      <c r="G257">
        <v>237</v>
      </c>
      <c r="H257">
        <v>31</v>
      </c>
      <c r="I257">
        <v>33</v>
      </c>
      <c r="J257">
        <v>60</v>
      </c>
      <c r="K257">
        <v>22</v>
      </c>
      <c r="L257">
        <v>10</v>
      </c>
      <c r="M257">
        <v>4</v>
      </c>
      <c r="N257">
        <v>120</v>
      </c>
      <c r="O257">
        <v>24</v>
      </c>
      <c r="P257">
        <v>149</v>
      </c>
      <c r="Q257">
        <v>78</v>
      </c>
      <c r="R257">
        <v>5</v>
      </c>
      <c r="S257">
        <v>191</v>
      </c>
      <c r="T257">
        <v>14</v>
      </c>
      <c r="U257">
        <v>46</v>
      </c>
      <c r="V257">
        <v>6</v>
      </c>
      <c r="W257">
        <v>53</v>
      </c>
      <c r="X257">
        <v>41</v>
      </c>
      <c r="Y257">
        <v>1202</v>
      </c>
      <c r="Z257">
        <v>4</v>
      </c>
      <c r="AA257">
        <v>1</v>
      </c>
      <c r="AB257">
        <v>1</v>
      </c>
      <c r="AC257">
        <v>8</v>
      </c>
      <c r="AD257">
        <v>10238</v>
      </c>
      <c r="AE257">
        <v>10255</v>
      </c>
      <c r="AF257">
        <v>9</v>
      </c>
      <c r="AG257">
        <v>10192</v>
      </c>
      <c r="AH257">
        <v>24</v>
      </c>
      <c r="AI257">
        <v>3</v>
      </c>
      <c r="AJ257">
        <v>4</v>
      </c>
      <c r="AK257">
        <v>80</v>
      </c>
      <c r="AL257">
        <v>14</v>
      </c>
      <c r="AM257">
        <v>6</v>
      </c>
      <c r="AN257">
        <v>77</v>
      </c>
      <c r="AO257">
        <v>99</v>
      </c>
      <c r="AP257">
        <v>4</v>
      </c>
      <c r="AQ257">
        <v>48</v>
      </c>
      <c r="AR257">
        <v>14</v>
      </c>
      <c r="AS257">
        <v>20</v>
      </c>
    </row>
    <row r="258" spans="1:45" x14ac:dyDescent="0.25">
      <c r="A258">
        <v>20100914</v>
      </c>
      <c r="B258">
        <f t="shared" si="15"/>
        <v>20140914</v>
      </c>
      <c r="C258">
        <f t="shared" si="16"/>
        <v>2014</v>
      </c>
      <c r="D258">
        <f t="shared" si="17"/>
        <v>9</v>
      </c>
      <c r="E258">
        <f t="shared" si="18"/>
        <v>14</v>
      </c>
      <c r="F258" s="14">
        <f t="shared" si="19"/>
        <v>41896</v>
      </c>
      <c r="G258">
        <v>233</v>
      </c>
      <c r="H258">
        <v>57</v>
      </c>
      <c r="I258">
        <v>59</v>
      </c>
      <c r="J258">
        <v>80</v>
      </c>
      <c r="K258">
        <v>20</v>
      </c>
      <c r="L258">
        <v>30</v>
      </c>
      <c r="M258">
        <v>22</v>
      </c>
      <c r="N258">
        <v>140</v>
      </c>
      <c r="O258">
        <v>19</v>
      </c>
      <c r="P258">
        <v>156</v>
      </c>
      <c r="Q258">
        <v>135</v>
      </c>
      <c r="R258">
        <v>21</v>
      </c>
      <c r="S258">
        <v>167</v>
      </c>
      <c r="T258">
        <v>20</v>
      </c>
      <c r="U258">
        <v>132</v>
      </c>
      <c r="V258">
        <v>24</v>
      </c>
      <c r="W258">
        <v>0</v>
      </c>
      <c r="X258">
        <v>0</v>
      </c>
      <c r="Y258">
        <v>205</v>
      </c>
      <c r="Z258">
        <v>176</v>
      </c>
      <c r="AA258">
        <v>219</v>
      </c>
      <c r="AB258">
        <v>64</v>
      </c>
      <c r="AC258">
        <v>21</v>
      </c>
      <c r="AD258">
        <v>10138</v>
      </c>
      <c r="AE258">
        <v>10182</v>
      </c>
      <c r="AF258">
        <v>1</v>
      </c>
      <c r="AG258">
        <v>10090</v>
      </c>
      <c r="AH258">
        <v>24</v>
      </c>
      <c r="AI258">
        <v>24</v>
      </c>
      <c r="AJ258">
        <v>12</v>
      </c>
      <c r="AK258">
        <v>65</v>
      </c>
      <c r="AL258">
        <v>22</v>
      </c>
      <c r="AM258">
        <v>8</v>
      </c>
      <c r="AN258">
        <v>94</v>
      </c>
      <c r="AO258">
        <v>96</v>
      </c>
      <c r="AP258">
        <v>12</v>
      </c>
      <c r="AQ258">
        <v>88</v>
      </c>
      <c r="AR258">
        <v>1</v>
      </c>
      <c r="AS258">
        <v>3</v>
      </c>
    </row>
    <row r="259" spans="1:45" x14ac:dyDescent="0.25">
      <c r="A259">
        <v>20100915</v>
      </c>
      <c r="B259">
        <f t="shared" ref="B259:B322" si="20">A259+40000</f>
        <v>20140915</v>
      </c>
      <c r="C259">
        <f t="shared" ref="C259:C322" si="21">FLOOR(B259/10000,1)</f>
        <v>2014</v>
      </c>
      <c r="D259">
        <f t="shared" ref="D259:D322" si="22">FLOOR(B259/100 - 100 * C259, 1)</f>
        <v>9</v>
      </c>
      <c r="E259">
        <f t="shared" ref="E259:E322" si="23">FLOOR(B259-10000*C259-100*D259,1)</f>
        <v>15</v>
      </c>
      <c r="F259" s="14">
        <f t="shared" ref="F259:F322" si="24">DATE(C259,D259,E259)</f>
        <v>41897</v>
      </c>
      <c r="G259">
        <v>251</v>
      </c>
      <c r="H259">
        <v>48</v>
      </c>
      <c r="I259">
        <v>51</v>
      </c>
      <c r="J259">
        <v>80</v>
      </c>
      <c r="K259">
        <v>12</v>
      </c>
      <c r="L259">
        <v>20</v>
      </c>
      <c r="M259">
        <v>23</v>
      </c>
      <c r="N259">
        <v>160</v>
      </c>
      <c r="O259">
        <v>12</v>
      </c>
      <c r="P259">
        <v>139</v>
      </c>
      <c r="Q259">
        <v>104</v>
      </c>
      <c r="R259">
        <v>24</v>
      </c>
      <c r="S259">
        <v>171</v>
      </c>
      <c r="T259">
        <v>13</v>
      </c>
      <c r="U259">
        <v>95</v>
      </c>
      <c r="V259">
        <v>24</v>
      </c>
      <c r="W259">
        <v>82</v>
      </c>
      <c r="X259">
        <v>64</v>
      </c>
      <c r="Y259">
        <v>1411</v>
      </c>
      <c r="Z259">
        <v>41</v>
      </c>
      <c r="AA259">
        <v>66</v>
      </c>
      <c r="AB259">
        <v>48</v>
      </c>
      <c r="AC259">
        <v>22</v>
      </c>
      <c r="AD259">
        <v>10078</v>
      </c>
      <c r="AE259">
        <v>10098</v>
      </c>
      <c r="AF259">
        <v>7</v>
      </c>
      <c r="AG259">
        <v>10051</v>
      </c>
      <c r="AH259">
        <v>20</v>
      </c>
      <c r="AI259">
        <v>60</v>
      </c>
      <c r="AJ259">
        <v>22</v>
      </c>
      <c r="AK259">
        <v>77</v>
      </c>
      <c r="AL259">
        <v>11</v>
      </c>
      <c r="AM259">
        <v>5</v>
      </c>
      <c r="AN259">
        <v>73</v>
      </c>
      <c r="AO259">
        <v>96</v>
      </c>
      <c r="AP259">
        <v>23</v>
      </c>
      <c r="AQ259">
        <v>47</v>
      </c>
      <c r="AR259">
        <v>12</v>
      </c>
      <c r="AS259">
        <v>23</v>
      </c>
    </row>
    <row r="260" spans="1:45" x14ac:dyDescent="0.25">
      <c r="A260">
        <v>20100916</v>
      </c>
      <c r="B260">
        <f t="shared" si="20"/>
        <v>20140916</v>
      </c>
      <c r="C260">
        <f t="shared" si="21"/>
        <v>2014</v>
      </c>
      <c r="D260">
        <f t="shared" si="22"/>
        <v>9</v>
      </c>
      <c r="E260">
        <f t="shared" si="23"/>
        <v>16</v>
      </c>
      <c r="F260" s="14">
        <f t="shared" si="24"/>
        <v>41898</v>
      </c>
      <c r="G260">
        <v>258</v>
      </c>
      <c r="H260">
        <v>28</v>
      </c>
      <c r="I260">
        <v>32</v>
      </c>
      <c r="J260">
        <v>60</v>
      </c>
      <c r="K260">
        <v>12</v>
      </c>
      <c r="L260">
        <v>10</v>
      </c>
      <c r="M260">
        <v>23</v>
      </c>
      <c r="N260">
        <v>110</v>
      </c>
      <c r="O260">
        <v>11</v>
      </c>
      <c r="P260">
        <v>125</v>
      </c>
      <c r="Q260">
        <v>90</v>
      </c>
      <c r="R260">
        <v>3</v>
      </c>
      <c r="S260">
        <v>172</v>
      </c>
      <c r="T260">
        <v>14</v>
      </c>
      <c r="U260">
        <v>74</v>
      </c>
      <c r="V260">
        <v>6</v>
      </c>
      <c r="W260">
        <v>51</v>
      </c>
      <c r="X260">
        <v>40</v>
      </c>
      <c r="Y260">
        <v>902</v>
      </c>
      <c r="Z260">
        <v>35</v>
      </c>
      <c r="AA260">
        <v>63</v>
      </c>
      <c r="AB260">
        <v>16</v>
      </c>
      <c r="AC260">
        <v>23</v>
      </c>
      <c r="AD260">
        <v>10082</v>
      </c>
      <c r="AE260">
        <v>10093</v>
      </c>
      <c r="AF260">
        <v>22</v>
      </c>
      <c r="AG260">
        <v>10072</v>
      </c>
      <c r="AH260">
        <v>1</v>
      </c>
      <c r="AI260">
        <v>33</v>
      </c>
      <c r="AJ260">
        <v>18</v>
      </c>
      <c r="AK260">
        <v>80</v>
      </c>
      <c r="AL260">
        <v>13</v>
      </c>
      <c r="AM260">
        <v>6</v>
      </c>
      <c r="AN260">
        <v>86</v>
      </c>
      <c r="AO260">
        <v>97</v>
      </c>
      <c r="AP260">
        <v>21</v>
      </c>
      <c r="AQ260">
        <v>62</v>
      </c>
      <c r="AR260">
        <v>14</v>
      </c>
      <c r="AS260">
        <v>14</v>
      </c>
    </row>
    <row r="261" spans="1:45" x14ac:dyDescent="0.25">
      <c r="A261">
        <v>20100917</v>
      </c>
      <c r="B261">
        <f t="shared" si="20"/>
        <v>20140917</v>
      </c>
      <c r="C261">
        <f t="shared" si="21"/>
        <v>2014</v>
      </c>
      <c r="D261">
        <f t="shared" si="22"/>
        <v>9</v>
      </c>
      <c r="E261">
        <f t="shared" si="23"/>
        <v>17</v>
      </c>
      <c r="F261" s="14">
        <f t="shared" si="24"/>
        <v>41899</v>
      </c>
      <c r="G261">
        <v>264</v>
      </c>
      <c r="H261">
        <v>26</v>
      </c>
      <c r="I261">
        <v>29</v>
      </c>
      <c r="J261">
        <v>40</v>
      </c>
      <c r="K261">
        <v>12</v>
      </c>
      <c r="L261">
        <v>20</v>
      </c>
      <c r="M261">
        <v>1</v>
      </c>
      <c r="N261">
        <v>110</v>
      </c>
      <c r="O261">
        <v>8</v>
      </c>
      <c r="P261">
        <v>114</v>
      </c>
      <c r="Q261">
        <v>86</v>
      </c>
      <c r="R261">
        <v>6</v>
      </c>
      <c r="S261">
        <v>150</v>
      </c>
      <c r="T261">
        <v>15</v>
      </c>
      <c r="U261">
        <v>73</v>
      </c>
      <c r="V261">
        <v>6</v>
      </c>
      <c r="W261">
        <v>43</v>
      </c>
      <c r="X261">
        <v>34</v>
      </c>
      <c r="Y261">
        <v>958</v>
      </c>
      <c r="Z261">
        <v>41</v>
      </c>
      <c r="AA261">
        <v>27</v>
      </c>
      <c r="AB261">
        <v>7</v>
      </c>
      <c r="AC261">
        <v>8</v>
      </c>
      <c r="AD261">
        <v>10132</v>
      </c>
      <c r="AE261">
        <v>10167</v>
      </c>
      <c r="AF261">
        <v>20</v>
      </c>
      <c r="AG261">
        <v>10092</v>
      </c>
      <c r="AH261">
        <v>1</v>
      </c>
      <c r="AI261">
        <v>58</v>
      </c>
      <c r="AJ261">
        <v>11</v>
      </c>
      <c r="AK261">
        <v>79</v>
      </c>
      <c r="AL261">
        <v>15</v>
      </c>
      <c r="AM261">
        <v>7</v>
      </c>
      <c r="AN261">
        <v>86</v>
      </c>
      <c r="AO261">
        <v>97</v>
      </c>
      <c r="AP261">
        <v>1</v>
      </c>
      <c r="AQ261">
        <v>60</v>
      </c>
      <c r="AR261">
        <v>15</v>
      </c>
      <c r="AS261">
        <v>15</v>
      </c>
    </row>
    <row r="262" spans="1:45" x14ac:dyDescent="0.25">
      <c r="A262">
        <v>20100918</v>
      </c>
      <c r="B262">
        <f t="shared" si="20"/>
        <v>20140918</v>
      </c>
      <c r="C262">
        <f t="shared" si="21"/>
        <v>2014</v>
      </c>
      <c r="D262">
        <f t="shared" si="22"/>
        <v>9</v>
      </c>
      <c r="E262">
        <f t="shared" si="23"/>
        <v>18</v>
      </c>
      <c r="F262" s="14">
        <f t="shared" si="24"/>
        <v>41900</v>
      </c>
      <c r="G262">
        <v>265</v>
      </c>
      <c r="H262">
        <v>23</v>
      </c>
      <c r="I262">
        <v>25</v>
      </c>
      <c r="J262">
        <v>40</v>
      </c>
      <c r="K262">
        <v>11</v>
      </c>
      <c r="L262">
        <v>10</v>
      </c>
      <c r="M262">
        <v>3</v>
      </c>
      <c r="N262">
        <v>90</v>
      </c>
      <c r="O262">
        <v>11</v>
      </c>
      <c r="P262">
        <v>117</v>
      </c>
      <c r="Q262">
        <v>74</v>
      </c>
      <c r="R262">
        <v>4</v>
      </c>
      <c r="S262">
        <v>167</v>
      </c>
      <c r="T262">
        <v>14</v>
      </c>
      <c r="U262">
        <v>51</v>
      </c>
      <c r="V262">
        <v>6</v>
      </c>
      <c r="W262">
        <v>63</v>
      </c>
      <c r="X262">
        <v>50</v>
      </c>
      <c r="Y262">
        <v>1165</v>
      </c>
      <c r="Z262">
        <v>0</v>
      </c>
      <c r="AA262">
        <v>-1</v>
      </c>
      <c r="AB262">
        <v>-1</v>
      </c>
      <c r="AC262">
        <v>6</v>
      </c>
      <c r="AD262">
        <v>10175</v>
      </c>
      <c r="AE262">
        <v>10179</v>
      </c>
      <c r="AF262">
        <v>8</v>
      </c>
      <c r="AG262">
        <v>10167</v>
      </c>
      <c r="AH262">
        <v>1</v>
      </c>
      <c r="AI262">
        <v>65</v>
      </c>
      <c r="AJ262">
        <v>2</v>
      </c>
      <c r="AK262">
        <v>82</v>
      </c>
      <c r="AL262">
        <v>17</v>
      </c>
      <c r="AM262">
        <v>6</v>
      </c>
      <c r="AN262">
        <v>74</v>
      </c>
      <c r="AO262">
        <v>98</v>
      </c>
      <c r="AP262">
        <v>3</v>
      </c>
      <c r="AQ262">
        <v>51</v>
      </c>
      <c r="AR262">
        <v>13</v>
      </c>
      <c r="AS262">
        <v>18</v>
      </c>
    </row>
    <row r="263" spans="1:45" x14ac:dyDescent="0.25">
      <c r="A263">
        <v>20100919</v>
      </c>
      <c r="B263">
        <f t="shared" si="20"/>
        <v>20140919</v>
      </c>
      <c r="C263">
        <f t="shared" si="21"/>
        <v>2014</v>
      </c>
      <c r="D263">
        <f t="shared" si="22"/>
        <v>9</v>
      </c>
      <c r="E263">
        <f t="shared" si="23"/>
        <v>19</v>
      </c>
      <c r="F263" s="14">
        <f t="shared" si="24"/>
        <v>41901</v>
      </c>
      <c r="G263">
        <v>220</v>
      </c>
      <c r="H263">
        <v>37</v>
      </c>
      <c r="I263">
        <v>38</v>
      </c>
      <c r="J263">
        <v>60</v>
      </c>
      <c r="K263">
        <v>12</v>
      </c>
      <c r="L263">
        <v>20</v>
      </c>
      <c r="M263">
        <v>1</v>
      </c>
      <c r="N263">
        <v>110</v>
      </c>
      <c r="O263">
        <v>12</v>
      </c>
      <c r="P263">
        <v>133</v>
      </c>
      <c r="Q263">
        <v>83</v>
      </c>
      <c r="R263">
        <v>1</v>
      </c>
      <c r="S263">
        <v>162</v>
      </c>
      <c r="T263">
        <v>13</v>
      </c>
      <c r="U263">
        <v>71</v>
      </c>
      <c r="V263">
        <v>6</v>
      </c>
      <c r="W263">
        <v>2</v>
      </c>
      <c r="X263">
        <v>2</v>
      </c>
      <c r="Y263">
        <v>575</v>
      </c>
      <c r="Z263">
        <v>0</v>
      </c>
      <c r="AA263">
        <v>-1</v>
      </c>
      <c r="AB263">
        <v>-1</v>
      </c>
      <c r="AC263">
        <v>2</v>
      </c>
      <c r="AD263">
        <v>10154</v>
      </c>
      <c r="AE263">
        <v>10169</v>
      </c>
      <c r="AF263">
        <v>1</v>
      </c>
      <c r="AG263">
        <v>10138</v>
      </c>
      <c r="AH263">
        <v>24</v>
      </c>
      <c r="AI263">
        <v>62</v>
      </c>
      <c r="AJ263">
        <v>6</v>
      </c>
      <c r="AK263">
        <v>78</v>
      </c>
      <c r="AL263">
        <v>15</v>
      </c>
      <c r="AM263">
        <v>8</v>
      </c>
      <c r="AN263">
        <v>80</v>
      </c>
      <c r="AO263">
        <v>89</v>
      </c>
      <c r="AP263">
        <v>4</v>
      </c>
      <c r="AQ263">
        <v>68</v>
      </c>
      <c r="AR263">
        <v>15</v>
      </c>
      <c r="AS263">
        <v>9</v>
      </c>
    </row>
    <row r="264" spans="1:45" x14ac:dyDescent="0.25">
      <c r="A264">
        <v>20100920</v>
      </c>
      <c r="B264">
        <f t="shared" si="20"/>
        <v>20140920</v>
      </c>
      <c r="C264">
        <f t="shared" si="21"/>
        <v>2014</v>
      </c>
      <c r="D264">
        <f t="shared" si="22"/>
        <v>9</v>
      </c>
      <c r="E264">
        <f t="shared" si="23"/>
        <v>20</v>
      </c>
      <c r="F264" s="14">
        <f t="shared" si="24"/>
        <v>41902</v>
      </c>
      <c r="G264">
        <v>226</v>
      </c>
      <c r="H264">
        <v>43</v>
      </c>
      <c r="I264">
        <v>44</v>
      </c>
      <c r="J264">
        <v>70</v>
      </c>
      <c r="K264">
        <v>9</v>
      </c>
      <c r="L264">
        <v>20</v>
      </c>
      <c r="M264">
        <v>24</v>
      </c>
      <c r="N264">
        <v>120</v>
      </c>
      <c r="O264">
        <v>10</v>
      </c>
      <c r="P264">
        <v>153</v>
      </c>
      <c r="Q264">
        <v>126</v>
      </c>
      <c r="R264">
        <v>2</v>
      </c>
      <c r="S264">
        <v>181</v>
      </c>
      <c r="T264">
        <v>14</v>
      </c>
      <c r="U264">
        <v>116</v>
      </c>
      <c r="V264">
        <v>6</v>
      </c>
      <c r="W264">
        <v>15</v>
      </c>
      <c r="X264">
        <v>12</v>
      </c>
      <c r="Y264">
        <v>663</v>
      </c>
      <c r="Z264">
        <v>0</v>
      </c>
      <c r="AA264">
        <v>-1</v>
      </c>
      <c r="AB264">
        <v>-1</v>
      </c>
      <c r="AC264">
        <v>4</v>
      </c>
      <c r="AD264">
        <v>10142</v>
      </c>
      <c r="AE264">
        <v>10169</v>
      </c>
      <c r="AF264">
        <v>24</v>
      </c>
      <c r="AG264">
        <v>10128</v>
      </c>
      <c r="AH264">
        <v>5</v>
      </c>
      <c r="AI264">
        <v>56</v>
      </c>
      <c r="AJ264">
        <v>24</v>
      </c>
      <c r="AK264">
        <v>75</v>
      </c>
      <c r="AL264">
        <v>16</v>
      </c>
      <c r="AM264">
        <v>6</v>
      </c>
      <c r="AN264">
        <v>83</v>
      </c>
      <c r="AO264">
        <v>96</v>
      </c>
      <c r="AP264">
        <v>24</v>
      </c>
      <c r="AQ264">
        <v>72</v>
      </c>
      <c r="AR264">
        <v>16</v>
      </c>
      <c r="AS264">
        <v>11</v>
      </c>
    </row>
    <row r="265" spans="1:45" x14ac:dyDescent="0.25">
      <c r="A265">
        <v>20100921</v>
      </c>
      <c r="B265">
        <f t="shared" si="20"/>
        <v>20140921</v>
      </c>
      <c r="C265">
        <f t="shared" si="21"/>
        <v>2014</v>
      </c>
      <c r="D265">
        <f t="shared" si="22"/>
        <v>9</v>
      </c>
      <c r="E265">
        <f t="shared" si="23"/>
        <v>21</v>
      </c>
      <c r="F265" s="14">
        <f t="shared" si="24"/>
        <v>41903</v>
      </c>
      <c r="G265">
        <v>171</v>
      </c>
      <c r="H265">
        <v>12</v>
      </c>
      <c r="I265">
        <v>16</v>
      </c>
      <c r="J265">
        <v>20</v>
      </c>
      <c r="K265">
        <v>1</v>
      </c>
      <c r="L265">
        <v>10</v>
      </c>
      <c r="M265">
        <v>4</v>
      </c>
      <c r="N265">
        <v>40</v>
      </c>
      <c r="O265">
        <v>1</v>
      </c>
      <c r="P265">
        <v>144</v>
      </c>
      <c r="Q265">
        <v>97</v>
      </c>
      <c r="R265">
        <v>23</v>
      </c>
      <c r="S265">
        <v>186</v>
      </c>
      <c r="T265">
        <v>16</v>
      </c>
      <c r="U265">
        <v>72</v>
      </c>
      <c r="V265">
        <v>24</v>
      </c>
      <c r="W265">
        <v>37</v>
      </c>
      <c r="X265">
        <v>30</v>
      </c>
      <c r="Y265">
        <v>839</v>
      </c>
      <c r="Z265">
        <v>0</v>
      </c>
      <c r="AA265">
        <v>0</v>
      </c>
      <c r="AB265">
        <v>0</v>
      </c>
      <c r="AC265">
        <v>1</v>
      </c>
      <c r="AD265">
        <v>10204</v>
      </c>
      <c r="AE265">
        <v>10217</v>
      </c>
      <c r="AF265">
        <v>21</v>
      </c>
      <c r="AG265">
        <v>10172</v>
      </c>
      <c r="AH265">
        <v>1</v>
      </c>
      <c r="AI265">
        <v>1</v>
      </c>
      <c r="AJ265">
        <v>23</v>
      </c>
      <c r="AK265">
        <v>59</v>
      </c>
      <c r="AL265">
        <v>15</v>
      </c>
      <c r="AM265">
        <v>5</v>
      </c>
      <c r="AN265">
        <v>94</v>
      </c>
      <c r="AO265">
        <v>99</v>
      </c>
      <c r="AP265">
        <v>2</v>
      </c>
      <c r="AQ265">
        <v>78</v>
      </c>
      <c r="AR265">
        <v>16</v>
      </c>
      <c r="AS265">
        <v>14</v>
      </c>
    </row>
    <row r="266" spans="1:45" x14ac:dyDescent="0.25">
      <c r="A266">
        <v>20100922</v>
      </c>
      <c r="B266">
        <f t="shared" si="20"/>
        <v>20140922</v>
      </c>
      <c r="C266">
        <f t="shared" si="21"/>
        <v>2014</v>
      </c>
      <c r="D266">
        <f t="shared" si="22"/>
        <v>9</v>
      </c>
      <c r="E266">
        <f t="shared" si="23"/>
        <v>22</v>
      </c>
      <c r="F266" s="14">
        <f t="shared" si="24"/>
        <v>41904</v>
      </c>
      <c r="G266">
        <v>159</v>
      </c>
      <c r="H266">
        <v>18</v>
      </c>
      <c r="I266">
        <v>20</v>
      </c>
      <c r="J266">
        <v>30</v>
      </c>
      <c r="K266">
        <v>10</v>
      </c>
      <c r="L266">
        <v>10</v>
      </c>
      <c r="M266">
        <v>1</v>
      </c>
      <c r="N266">
        <v>50</v>
      </c>
      <c r="O266">
        <v>10</v>
      </c>
      <c r="P266">
        <v>151</v>
      </c>
      <c r="Q266">
        <v>87</v>
      </c>
      <c r="R266">
        <v>2</v>
      </c>
      <c r="S266">
        <v>225</v>
      </c>
      <c r="T266">
        <v>16</v>
      </c>
      <c r="U266">
        <v>61</v>
      </c>
      <c r="V266">
        <v>6</v>
      </c>
      <c r="W266">
        <v>100</v>
      </c>
      <c r="X266">
        <v>81</v>
      </c>
      <c r="Y266">
        <v>1418</v>
      </c>
      <c r="Z266">
        <v>0</v>
      </c>
      <c r="AA266">
        <v>0</v>
      </c>
      <c r="AB266">
        <v>0</v>
      </c>
      <c r="AC266">
        <v>1</v>
      </c>
      <c r="AD266">
        <v>10181</v>
      </c>
      <c r="AE266">
        <v>10212</v>
      </c>
      <c r="AF266">
        <v>1</v>
      </c>
      <c r="AG266">
        <v>10145</v>
      </c>
      <c r="AH266">
        <v>24</v>
      </c>
      <c r="AI266">
        <v>1</v>
      </c>
      <c r="AJ266">
        <v>1</v>
      </c>
      <c r="AK266">
        <v>74</v>
      </c>
      <c r="AL266">
        <v>15</v>
      </c>
      <c r="AM266">
        <v>1</v>
      </c>
      <c r="AN266">
        <v>85</v>
      </c>
      <c r="AO266">
        <v>100</v>
      </c>
      <c r="AP266">
        <v>23</v>
      </c>
      <c r="AQ266">
        <v>57</v>
      </c>
      <c r="AR266">
        <v>14</v>
      </c>
      <c r="AS266">
        <v>23</v>
      </c>
    </row>
    <row r="267" spans="1:45" x14ac:dyDescent="0.25">
      <c r="A267">
        <v>20100923</v>
      </c>
      <c r="B267">
        <f t="shared" si="20"/>
        <v>20140923</v>
      </c>
      <c r="C267">
        <f t="shared" si="21"/>
        <v>2014</v>
      </c>
      <c r="D267">
        <f t="shared" si="22"/>
        <v>9</v>
      </c>
      <c r="E267">
        <f t="shared" si="23"/>
        <v>23</v>
      </c>
      <c r="F267" s="14">
        <f t="shared" si="24"/>
        <v>41905</v>
      </c>
      <c r="G267">
        <v>158</v>
      </c>
      <c r="H267">
        <v>18</v>
      </c>
      <c r="I267">
        <v>20</v>
      </c>
      <c r="J267">
        <v>40</v>
      </c>
      <c r="K267">
        <v>19</v>
      </c>
      <c r="L267">
        <v>10</v>
      </c>
      <c r="M267">
        <v>11</v>
      </c>
      <c r="N267">
        <v>120</v>
      </c>
      <c r="O267">
        <v>19</v>
      </c>
      <c r="P267">
        <v>160</v>
      </c>
      <c r="Q267">
        <v>117</v>
      </c>
      <c r="R267">
        <v>3</v>
      </c>
      <c r="S267">
        <v>208</v>
      </c>
      <c r="T267">
        <v>13</v>
      </c>
      <c r="U267">
        <v>87</v>
      </c>
      <c r="V267">
        <v>6</v>
      </c>
      <c r="W267">
        <v>34</v>
      </c>
      <c r="X267">
        <v>28</v>
      </c>
      <c r="Y267">
        <v>868</v>
      </c>
      <c r="Z267">
        <v>35</v>
      </c>
      <c r="AA267">
        <v>226</v>
      </c>
      <c r="AB267">
        <v>171</v>
      </c>
      <c r="AC267">
        <v>19</v>
      </c>
      <c r="AD267">
        <v>10090</v>
      </c>
      <c r="AE267">
        <v>10143</v>
      </c>
      <c r="AF267">
        <v>1</v>
      </c>
      <c r="AG267">
        <v>10029</v>
      </c>
      <c r="AH267">
        <v>24</v>
      </c>
      <c r="AI267">
        <v>7</v>
      </c>
      <c r="AJ267">
        <v>22</v>
      </c>
      <c r="AK267">
        <v>65</v>
      </c>
      <c r="AL267">
        <v>13</v>
      </c>
      <c r="AM267">
        <v>6</v>
      </c>
      <c r="AN267">
        <v>88</v>
      </c>
      <c r="AO267">
        <v>99</v>
      </c>
      <c r="AP267">
        <v>1</v>
      </c>
      <c r="AQ267">
        <v>68</v>
      </c>
      <c r="AR267">
        <v>12</v>
      </c>
      <c r="AS267">
        <v>15</v>
      </c>
    </row>
    <row r="268" spans="1:45" x14ac:dyDescent="0.25">
      <c r="A268">
        <v>20100924</v>
      </c>
      <c r="B268">
        <f t="shared" si="20"/>
        <v>20140924</v>
      </c>
      <c r="C268">
        <f t="shared" si="21"/>
        <v>2014</v>
      </c>
      <c r="D268">
        <f t="shared" si="22"/>
        <v>9</v>
      </c>
      <c r="E268">
        <f t="shared" si="23"/>
        <v>24</v>
      </c>
      <c r="F268" s="14">
        <f t="shared" si="24"/>
        <v>41906</v>
      </c>
      <c r="G268">
        <v>293</v>
      </c>
      <c r="H268">
        <v>17</v>
      </c>
      <c r="I268">
        <v>29</v>
      </c>
      <c r="J268">
        <v>50</v>
      </c>
      <c r="K268">
        <v>21</v>
      </c>
      <c r="L268">
        <v>10</v>
      </c>
      <c r="M268">
        <v>3</v>
      </c>
      <c r="N268">
        <v>110</v>
      </c>
      <c r="O268">
        <v>21</v>
      </c>
      <c r="P268">
        <v>149</v>
      </c>
      <c r="Q268">
        <v>122</v>
      </c>
      <c r="R268">
        <v>24</v>
      </c>
      <c r="S268">
        <v>178</v>
      </c>
      <c r="T268">
        <v>11</v>
      </c>
      <c r="U268">
        <v>117</v>
      </c>
      <c r="V268">
        <v>24</v>
      </c>
      <c r="W268">
        <v>30</v>
      </c>
      <c r="X268">
        <v>25</v>
      </c>
      <c r="Y268">
        <v>792</v>
      </c>
      <c r="Z268">
        <v>10</v>
      </c>
      <c r="AA268">
        <v>11</v>
      </c>
      <c r="AB268">
        <v>7</v>
      </c>
      <c r="AC268">
        <v>1</v>
      </c>
      <c r="AD268">
        <v>10020</v>
      </c>
      <c r="AE268">
        <v>10062</v>
      </c>
      <c r="AF268">
        <v>24</v>
      </c>
      <c r="AG268">
        <v>10005</v>
      </c>
      <c r="AH268">
        <v>11</v>
      </c>
      <c r="AI268">
        <v>21</v>
      </c>
      <c r="AJ268">
        <v>3</v>
      </c>
      <c r="AK268">
        <v>75</v>
      </c>
      <c r="AL268">
        <v>11</v>
      </c>
      <c r="AM268">
        <v>7</v>
      </c>
      <c r="AN268">
        <v>85</v>
      </c>
      <c r="AO268">
        <v>99</v>
      </c>
      <c r="AP268">
        <v>3</v>
      </c>
      <c r="AQ268">
        <v>70</v>
      </c>
      <c r="AR268">
        <v>24</v>
      </c>
      <c r="AS268">
        <v>13</v>
      </c>
    </row>
    <row r="269" spans="1:45" x14ac:dyDescent="0.25">
      <c r="A269">
        <v>20100925</v>
      </c>
      <c r="B269">
        <f t="shared" si="20"/>
        <v>20140925</v>
      </c>
      <c r="C269">
        <f t="shared" si="21"/>
        <v>2014</v>
      </c>
      <c r="D269">
        <f t="shared" si="22"/>
        <v>9</v>
      </c>
      <c r="E269">
        <f t="shared" si="23"/>
        <v>25</v>
      </c>
      <c r="F269" s="14">
        <f t="shared" si="24"/>
        <v>41907</v>
      </c>
      <c r="G269">
        <v>298</v>
      </c>
      <c r="H269">
        <v>28</v>
      </c>
      <c r="I269">
        <v>31</v>
      </c>
      <c r="J269">
        <v>50</v>
      </c>
      <c r="K269">
        <v>11</v>
      </c>
      <c r="L269">
        <v>10</v>
      </c>
      <c r="M269">
        <v>6</v>
      </c>
      <c r="N269">
        <v>110</v>
      </c>
      <c r="O269">
        <v>1</v>
      </c>
      <c r="P269">
        <v>113</v>
      </c>
      <c r="Q269">
        <v>78</v>
      </c>
      <c r="R269">
        <v>6</v>
      </c>
      <c r="S269">
        <v>150</v>
      </c>
      <c r="T269">
        <v>15</v>
      </c>
      <c r="U269">
        <v>49</v>
      </c>
      <c r="V269">
        <v>6</v>
      </c>
      <c r="W269">
        <v>84</v>
      </c>
      <c r="X269">
        <v>70</v>
      </c>
      <c r="Y269">
        <v>1246</v>
      </c>
      <c r="Z269">
        <v>6</v>
      </c>
      <c r="AA269">
        <v>8</v>
      </c>
      <c r="AB269">
        <v>8</v>
      </c>
      <c r="AC269">
        <v>20</v>
      </c>
      <c r="AD269">
        <v>10072</v>
      </c>
      <c r="AE269">
        <v>10082</v>
      </c>
      <c r="AF269">
        <v>8</v>
      </c>
      <c r="AG269">
        <v>10058</v>
      </c>
      <c r="AH269">
        <v>24</v>
      </c>
      <c r="AI269">
        <v>59</v>
      </c>
      <c r="AJ269">
        <v>24</v>
      </c>
      <c r="AK269">
        <v>79</v>
      </c>
      <c r="AL269">
        <v>15</v>
      </c>
      <c r="AM269">
        <v>4</v>
      </c>
      <c r="AN269">
        <v>76</v>
      </c>
      <c r="AO269">
        <v>99</v>
      </c>
      <c r="AP269">
        <v>24</v>
      </c>
      <c r="AQ269">
        <v>58</v>
      </c>
      <c r="AR269">
        <v>15</v>
      </c>
      <c r="AS269">
        <v>19</v>
      </c>
    </row>
    <row r="270" spans="1:45" x14ac:dyDescent="0.25">
      <c r="A270">
        <v>20100926</v>
      </c>
      <c r="B270">
        <f t="shared" si="20"/>
        <v>20140926</v>
      </c>
      <c r="C270">
        <f t="shared" si="21"/>
        <v>2014</v>
      </c>
      <c r="D270">
        <f t="shared" si="22"/>
        <v>9</v>
      </c>
      <c r="E270">
        <f t="shared" si="23"/>
        <v>26</v>
      </c>
      <c r="F270" s="14">
        <f t="shared" si="24"/>
        <v>41908</v>
      </c>
      <c r="G270">
        <v>70</v>
      </c>
      <c r="H270">
        <v>15</v>
      </c>
      <c r="I270">
        <v>19</v>
      </c>
      <c r="J270">
        <v>40</v>
      </c>
      <c r="K270">
        <v>8</v>
      </c>
      <c r="L270">
        <v>0</v>
      </c>
      <c r="M270">
        <v>24</v>
      </c>
      <c r="N270">
        <v>50</v>
      </c>
      <c r="O270">
        <v>7</v>
      </c>
      <c r="P270">
        <v>86</v>
      </c>
      <c r="Q270">
        <v>44</v>
      </c>
      <c r="R270">
        <v>24</v>
      </c>
      <c r="S270">
        <v>144</v>
      </c>
      <c r="T270">
        <v>14</v>
      </c>
      <c r="U270">
        <v>31</v>
      </c>
      <c r="V270">
        <v>24</v>
      </c>
      <c r="W270">
        <v>37</v>
      </c>
      <c r="X270">
        <v>31</v>
      </c>
      <c r="Y270">
        <v>763</v>
      </c>
      <c r="Z270">
        <v>0</v>
      </c>
      <c r="AA270">
        <v>0</v>
      </c>
      <c r="AB270">
        <v>0</v>
      </c>
      <c r="AC270">
        <v>1</v>
      </c>
      <c r="AD270">
        <v>10079</v>
      </c>
      <c r="AE270">
        <v>10101</v>
      </c>
      <c r="AF270">
        <v>23</v>
      </c>
      <c r="AG270">
        <v>10053</v>
      </c>
      <c r="AH270">
        <v>3</v>
      </c>
      <c r="AI270">
        <v>1</v>
      </c>
      <c r="AJ270">
        <v>3</v>
      </c>
      <c r="AK270">
        <v>70</v>
      </c>
      <c r="AL270">
        <v>14</v>
      </c>
      <c r="AM270">
        <v>5</v>
      </c>
      <c r="AN270">
        <v>93</v>
      </c>
      <c r="AO270">
        <v>99</v>
      </c>
      <c r="AP270">
        <v>1</v>
      </c>
      <c r="AQ270">
        <v>73</v>
      </c>
      <c r="AR270">
        <v>14</v>
      </c>
      <c r="AS270">
        <v>11</v>
      </c>
    </row>
    <row r="271" spans="1:45" x14ac:dyDescent="0.25">
      <c r="A271">
        <v>20100927</v>
      </c>
      <c r="B271">
        <f t="shared" si="20"/>
        <v>20140927</v>
      </c>
      <c r="C271">
        <f t="shared" si="21"/>
        <v>2014</v>
      </c>
      <c r="D271">
        <f t="shared" si="22"/>
        <v>9</v>
      </c>
      <c r="E271">
        <f t="shared" si="23"/>
        <v>27</v>
      </c>
      <c r="F271" s="14">
        <f t="shared" si="24"/>
        <v>41909</v>
      </c>
      <c r="G271">
        <v>245</v>
      </c>
      <c r="H271">
        <v>11</v>
      </c>
      <c r="I271">
        <v>15</v>
      </c>
      <c r="J271">
        <v>30</v>
      </c>
      <c r="K271">
        <v>13</v>
      </c>
      <c r="L271">
        <v>0</v>
      </c>
      <c r="M271">
        <v>1</v>
      </c>
      <c r="N271">
        <v>60</v>
      </c>
      <c r="O271">
        <v>14</v>
      </c>
      <c r="P271">
        <v>100</v>
      </c>
      <c r="Q271">
        <v>43</v>
      </c>
      <c r="R271">
        <v>1</v>
      </c>
      <c r="S271">
        <v>127</v>
      </c>
      <c r="T271">
        <v>24</v>
      </c>
      <c r="U271">
        <v>32</v>
      </c>
      <c r="V271">
        <v>6</v>
      </c>
      <c r="W271">
        <v>0</v>
      </c>
      <c r="X271">
        <v>0</v>
      </c>
      <c r="Y271">
        <v>158</v>
      </c>
      <c r="Z271">
        <v>122</v>
      </c>
      <c r="AA271">
        <v>55</v>
      </c>
      <c r="AB271">
        <v>11</v>
      </c>
      <c r="AC271">
        <v>12</v>
      </c>
      <c r="AD271">
        <v>10112</v>
      </c>
      <c r="AE271">
        <v>10131</v>
      </c>
      <c r="AF271">
        <v>24</v>
      </c>
      <c r="AG271">
        <v>10098</v>
      </c>
      <c r="AH271">
        <v>3</v>
      </c>
      <c r="AI271">
        <v>1</v>
      </c>
      <c r="AJ271">
        <v>2</v>
      </c>
      <c r="AK271">
        <v>56</v>
      </c>
      <c r="AL271">
        <v>10</v>
      </c>
      <c r="AM271">
        <v>8</v>
      </c>
      <c r="AN271">
        <v>98</v>
      </c>
      <c r="AO271">
        <v>99</v>
      </c>
      <c r="AP271">
        <v>1</v>
      </c>
      <c r="AQ271">
        <v>94</v>
      </c>
      <c r="AR271">
        <v>13</v>
      </c>
      <c r="AS271">
        <v>2</v>
      </c>
    </row>
    <row r="272" spans="1:45" x14ac:dyDescent="0.25">
      <c r="A272">
        <v>20100928</v>
      </c>
      <c r="B272">
        <f t="shared" si="20"/>
        <v>20140928</v>
      </c>
      <c r="C272">
        <f t="shared" si="21"/>
        <v>2014</v>
      </c>
      <c r="D272">
        <f t="shared" si="22"/>
        <v>9</v>
      </c>
      <c r="E272">
        <f t="shared" si="23"/>
        <v>28</v>
      </c>
      <c r="F272" s="14">
        <f t="shared" si="24"/>
        <v>41910</v>
      </c>
      <c r="G272">
        <v>38</v>
      </c>
      <c r="H272">
        <v>16</v>
      </c>
      <c r="I272">
        <v>16</v>
      </c>
      <c r="J272">
        <v>20</v>
      </c>
      <c r="K272">
        <v>1</v>
      </c>
      <c r="L272">
        <v>10</v>
      </c>
      <c r="M272">
        <v>4</v>
      </c>
      <c r="N272">
        <v>40</v>
      </c>
      <c r="O272">
        <v>1</v>
      </c>
      <c r="P272">
        <v>127</v>
      </c>
      <c r="Q272">
        <v>85</v>
      </c>
      <c r="R272">
        <v>24</v>
      </c>
      <c r="S272">
        <v>150</v>
      </c>
      <c r="T272">
        <v>15</v>
      </c>
      <c r="U272">
        <v>69</v>
      </c>
      <c r="V272">
        <v>24</v>
      </c>
      <c r="W272">
        <v>0</v>
      </c>
      <c r="X272">
        <v>0</v>
      </c>
      <c r="Y272">
        <v>351</v>
      </c>
      <c r="Z272">
        <v>7</v>
      </c>
      <c r="AA272">
        <v>1</v>
      </c>
      <c r="AB272">
        <v>1</v>
      </c>
      <c r="AC272">
        <v>2</v>
      </c>
      <c r="AD272">
        <v>10168</v>
      </c>
      <c r="AE272">
        <v>10199</v>
      </c>
      <c r="AF272">
        <v>23</v>
      </c>
      <c r="AG272">
        <v>10133</v>
      </c>
      <c r="AH272">
        <v>1</v>
      </c>
      <c r="AI272">
        <v>17</v>
      </c>
      <c r="AJ272">
        <v>7</v>
      </c>
      <c r="AK272">
        <v>66</v>
      </c>
      <c r="AL272">
        <v>15</v>
      </c>
      <c r="AM272">
        <v>8</v>
      </c>
      <c r="AN272">
        <v>94</v>
      </c>
      <c r="AO272">
        <v>99</v>
      </c>
      <c r="AP272">
        <v>1</v>
      </c>
      <c r="AQ272">
        <v>82</v>
      </c>
      <c r="AR272">
        <v>14</v>
      </c>
      <c r="AS272">
        <v>6</v>
      </c>
    </row>
    <row r="273" spans="1:45" x14ac:dyDescent="0.25">
      <c r="A273">
        <v>20100929</v>
      </c>
      <c r="B273">
        <f t="shared" si="20"/>
        <v>20140929</v>
      </c>
      <c r="C273">
        <f t="shared" si="21"/>
        <v>2014</v>
      </c>
      <c r="D273">
        <f t="shared" si="22"/>
        <v>9</v>
      </c>
      <c r="E273">
        <f t="shared" si="23"/>
        <v>29</v>
      </c>
      <c r="F273" s="14">
        <f t="shared" si="24"/>
        <v>41911</v>
      </c>
      <c r="G273">
        <v>110</v>
      </c>
      <c r="H273">
        <v>22</v>
      </c>
      <c r="I273">
        <v>25</v>
      </c>
      <c r="J273">
        <v>40</v>
      </c>
      <c r="K273">
        <v>11</v>
      </c>
      <c r="L273">
        <v>10</v>
      </c>
      <c r="M273">
        <v>1</v>
      </c>
      <c r="N273">
        <v>70</v>
      </c>
      <c r="O273">
        <v>11</v>
      </c>
      <c r="P273">
        <v>97</v>
      </c>
      <c r="Q273">
        <v>58</v>
      </c>
      <c r="R273">
        <v>6</v>
      </c>
      <c r="S273">
        <v>142</v>
      </c>
      <c r="T273">
        <v>14</v>
      </c>
      <c r="U273">
        <v>36</v>
      </c>
      <c r="V273">
        <v>6</v>
      </c>
      <c r="W273">
        <v>81</v>
      </c>
      <c r="X273">
        <v>69</v>
      </c>
      <c r="Y273">
        <v>1226</v>
      </c>
      <c r="Z273">
        <v>0</v>
      </c>
      <c r="AA273">
        <v>0</v>
      </c>
      <c r="AB273">
        <v>0</v>
      </c>
      <c r="AC273">
        <v>1</v>
      </c>
      <c r="AD273">
        <v>10192</v>
      </c>
      <c r="AE273">
        <v>10205</v>
      </c>
      <c r="AF273">
        <v>9</v>
      </c>
      <c r="AG273">
        <v>10174</v>
      </c>
      <c r="AH273">
        <v>24</v>
      </c>
      <c r="AI273">
        <v>21</v>
      </c>
      <c r="AJ273">
        <v>1</v>
      </c>
      <c r="AK273">
        <v>69</v>
      </c>
      <c r="AL273">
        <v>16</v>
      </c>
      <c r="AM273">
        <v>4</v>
      </c>
      <c r="AN273">
        <v>84</v>
      </c>
      <c r="AO273">
        <v>99</v>
      </c>
      <c r="AP273">
        <v>1</v>
      </c>
      <c r="AQ273">
        <v>63</v>
      </c>
      <c r="AR273">
        <v>12</v>
      </c>
      <c r="AS273">
        <v>18</v>
      </c>
    </row>
    <row r="274" spans="1:45" x14ac:dyDescent="0.25">
      <c r="A274">
        <v>20100930</v>
      </c>
      <c r="B274">
        <f t="shared" si="20"/>
        <v>20140930</v>
      </c>
      <c r="C274">
        <f t="shared" si="21"/>
        <v>2014</v>
      </c>
      <c r="D274">
        <f t="shared" si="22"/>
        <v>9</v>
      </c>
      <c r="E274">
        <f t="shared" si="23"/>
        <v>30</v>
      </c>
      <c r="F274" s="14">
        <f t="shared" si="24"/>
        <v>41912</v>
      </c>
      <c r="G274">
        <v>137</v>
      </c>
      <c r="H274">
        <v>16</v>
      </c>
      <c r="I274">
        <v>21</v>
      </c>
      <c r="J274">
        <v>30</v>
      </c>
      <c r="K274">
        <v>3</v>
      </c>
      <c r="L274">
        <v>10</v>
      </c>
      <c r="M274">
        <v>15</v>
      </c>
      <c r="N274">
        <v>60</v>
      </c>
      <c r="O274">
        <v>7</v>
      </c>
      <c r="P274">
        <v>100</v>
      </c>
      <c r="Q274">
        <v>65</v>
      </c>
      <c r="R274">
        <v>1</v>
      </c>
      <c r="S274">
        <v>149</v>
      </c>
      <c r="T274">
        <v>16</v>
      </c>
      <c r="U274">
        <v>46</v>
      </c>
      <c r="V274">
        <v>6</v>
      </c>
      <c r="W274">
        <v>0</v>
      </c>
      <c r="X274">
        <v>0</v>
      </c>
      <c r="Y274">
        <v>256</v>
      </c>
      <c r="Z274">
        <v>65</v>
      </c>
      <c r="AA274">
        <v>42</v>
      </c>
      <c r="AB274">
        <v>10</v>
      </c>
      <c r="AC274">
        <v>8</v>
      </c>
      <c r="AD274">
        <v>10140</v>
      </c>
      <c r="AE274">
        <v>10169</v>
      </c>
      <c r="AF274">
        <v>1</v>
      </c>
      <c r="AG274">
        <v>10126</v>
      </c>
      <c r="AH274">
        <v>15</v>
      </c>
      <c r="AI274">
        <v>1</v>
      </c>
      <c r="AJ274">
        <v>22</v>
      </c>
      <c r="AK274">
        <v>60</v>
      </c>
      <c r="AL274">
        <v>17</v>
      </c>
      <c r="AM274">
        <v>7</v>
      </c>
      <c r="AN274">
        <v>96</v>
      </c>
      <c r="AO274">
        <v>99</v>
      </c>
      <c r="AP274">
        <v>14</v>
      </c>
      <c r="AQ274">
        <v>91</v>
      </c>
      <c r="AR274">
        <v>3</v>
      </c>
      <c r="AS274">
        <v>4</v>
      </c>
    </row>
    <row r="275" spans="1:45" x14ac:dyDescent="0.25">
      <c r="A275">
        <v>20101001</v>
      </c>
      <c r="B275">
        <f t="shared" si="20"/>
        <v>20141001</v>
      </c>
      <c r="C275">
        <f t="shared" si="21"/>
        <v>2014</v>
      </c>
      <c r="D275">
        <f t="shared" si="22"/>
        <v>10</v>
      </c>
      <c r="E275">
        <f t="shared" si="23"/>
        <v>1</v>
      </c>
      <c r="F275" s="14">
        <f t="shared" si="24"/>
        <v>41913</v>
      </c>
      <c r="G275">
        <v>155</v>
      </c>
      <c r="H275">
        <v>35</v>
      </c>
      <c r="I275">
        <v>36</v>
      </c>
      <c r="J275">
        <v>60</v>
      </c>
      <c r="K275">
        <v>23</v>
      </c>
      <c r="L275">
        <v>10</v>
      </c>
      <c r="M275">
        <v>1</v>
      </c>
      <c r="N275">
        <v>110</v>
      </c>
      <c r="O275">
        <v>24</v>
      </c>
      <c r="P275">
        <v>120</v>
      </c>
      <c r="Q275">
        <v>60</v>
      </c>
      <c r="R275">
        <v>6</v>
      </c>
      <c r="S275">
        <v>170</v>
      </c>
      <c r="T275">
        <v>14</v>
      </c>
      <c r="U275">
        <v>28</v>
      </c>
      <c r="V275">
        <v>6</v>
      </c>
      <c r="W275">
        <v>76</v>
      </c>
      <c r="X275">
        <v>65</v>
      </c>
      <c r="Y275">
        <v>1205</v>
      </c>
      <c r="Z275">
        <v>40</v>
      </c>
      <c r="AA275">
        <v>42</v>
      </c>
      <c r="AB275">
        <v>22</v>
      </c>
      <c r="AC275">
        <v>24</v>
      </c>
      <c r="AD275">
        <v>10110</v>
      </c>
      <c r="AE275">
        <v>10135</v>
      </c>
      <c r="AF275">
        <v>1</v>
      </c>
      <c r="AG275">
        <v>10068</v>
      </c>
      <c r="AH275">
        <v>24</v>
      </c>
      <c r="AI275">
        <v>1</v>
      </c>
      <c r="AJ275">
        <v>1</v>
      </c>
      <c r="AK275">
        <v>80</v>
      </c>
      <c r="AL275">
        <v>13</v>
      </c>
      <c r="AM275">
        <v>5</v>
      </c>
      <c r="AN275">
        <v>84</v>
      </c>
      <c r="AO275">
        <v>99</v>
      </c>
      <c r="AP275">
        <v>1</v>
      </c>
      <c r="AQ275">
        <v>65</v>
      </c>
      <c r="AR275">
        <v>12</v>
      </c>
      <c r="AS275">
        <v>19</v>
      </c>
    </row>
    <row r="276" spans="1:45" x14ac:dyDescent="0.25">
      <c r="A276">
        <v>20101002</v>
      </c>
      <c r="B276">
        <f t="shared" si="20"/>
        <v>20141002</v>
      </c>
      <c r="C276">
        <f t="shared" si="21"/>
        <v>2014</v>
      </c>
      <c r="D276">
        <f t="shared" si="22"/>
        <v>10</v>
      </c>
      <c r="E276">
        <f t="shared" si="23"/>
        <v>2</v>
      </c>
      <c r="F276" s="14">
        <f t="shared" si="24"/>
        <v>41914</v>
      </c>
      <c r="G276">
        <v>165</v>
      </c>
      <c r="H276">
        <v>39</v>
      </c>
      <c r="I276">
        <v>42</v>
      </c>
      <c r="J276">
        <v>60</v>
      </c>
      <c r="K276">
        <v>1</v>
      </c>
      <c r="L276">
        <v>30</v>
      </c>
      <c r="M276">
        <v>7</v>
      </c>
      <c r="N276">
        <v>100</v>
      </c>
      <c r="O276">
        <v>1</v>
      </c>
      <c r="P276">
        <v>153</v>
      </c>
      <c r="Q276">
        <v>122</v>
      </c>
      <c r="R276">
        <v>1</v>
      </c>
      <c r="S276">
        <v>182</v>
      </c>
      <c r="T276">
        <v>13</v>
      </c>
      <c r="U276">
        <v>121</v>
      </c>
      <c r="V276">
        <v>6</v>
      </c>
      <c r="W276">
        <v>8</v>
      </c>
      <c r="X276">
        <v>7</v>
      </c>
      <c r="Y276">
        <v>512</v>
      </c>
      <c r="Z276">
        <v>90</v>
      </c>
      <c r="AA276">
        <v>78</v>
      </c>
      <c r="AB276">
        <v>29</v>
      </c>
      <c r="AC276">
        <v>1</v>
      </c>
      <c r="AD276">
        <v>10073</v>
      </c>
      <c r="AE276">
        <v>10089</v>
      </c>
      <c r="AF276">
        <v>14</v>
      </c>
      <c r="AG276">
        <v>10055</v>
      </c>
      <c r="AH276">
        <v>4</v>
      </c>
      <c r="AI276">
        <v>28</v>
      </c>
      <c r="AJ276">
        <v>4</v>
      </c>
      <c r="AK276">
        <v>70</v>
      </c>
      <c r="AL276">
        <v>12</v>
      </c>
      <c r="AM276">
        <v>8</v>
      </c>
      <c r="AN276">
        <v>93</v>
      </c>
      <c r="AO276">
        <v>98</v>
      </c>
      <c r="AP276">
        <v>5</v>
      </c>
      <c r="AQ276">
        <v>81</v>
      </c>
      <c r="AR276">
        <v>12</v>
      </c>
      <c r="AS276">
        <v>9</v>
      </c>
    </row>
    <row r="277" spans="1:45" x14ac:dyDescent="0.25">
      <c r="A277">
        <v>20101003</v>
      </c>
      <c r="B277">
        <f t="shared" si="20"/>
        <v>20141003</v>
      </c>
      <c r="C277">
        <f t="shared" si="21"/>
        <v>2014</v>
      </c>
      <c r="D277">
        <f t="shared" si="22"/>
        <v>10</v>
      </c>
      <c r="E277">
        <f t="shared" si="23"/>
        <v>3</v>
      </c>
      <c r="F277" s="14">
        <f t="shared" si="24"/>
        <v>41915</v>
      </c>
      <c r="G277">
        <v>148</v>
      </c>
      <c r="H277">
        <v>44</v>
      </c>
      <c r="I277">
        <v>45</v>
      </c>
      <c r="J277">
        <v>70</v>
      </c>
      <c r="K277">
        <v>12</v>
      </c>
      <c r="L277">
        <v>30</v>
      </c>
      <c r="M277">
        <v>17</v>
      </c>
      <c r="N277">
        <v>120</v>
      </c>
      <c r="O277">
        <v>14</v>
      </c>
      <c r="P277">
        <v>182</v>
      </c>
      <c r="Q277">
        <v>147</v>
      </c>
      <c r="R277">
        <v>6</v>
      </c>
      <c r="S277">
        <v>223</v>
      </c>
      <c r="T277">
        <v>15</v>
      </c>
      <c r="U277">
        <v>136</v>
      </c>
      <c r="V277">
        <v>6</v>
      </c>
      <c r="W277">
        <v>71</v>
      </c>
      <c r="X277">
        <v>62</v>
      </c>
      <c r="Y277">
        <v>1143</v>
      </c>
      <c r="Z277">
        <v>0</v>
      </c>
      <c r="AA277">
        <v>0</v>
      </c>
      <c r="AB277">
        <v>0</v>
      </c>
      <c r="AC277">
        <v>1</v>
      </c>
      <c r="AD277">
        <v>10027</v>
      </c>
      <c r="AE277">
        <v>10053</v>
      </c>
      <c r="AF277">
        <v>1</v>
      </c>
      <c r="AG277">
        <v>10012</v>
      </c>
      <c r="AH277">
        <v>15</v>
      </c>
      <c r="AI277">
        <v>63</v>
      </c>
      <c r="AJ277">
        <v>3</v>
      </c>
      <c r="AK277">
        <v>77</v>
      </c>
      <c r="AL277">
        <v>11</v>
      </c>
      <c r="AM277">
        <v>4</v>
      </c>
      <c r="AN277">
        <v>79</v>
      </c>
      <c r="AO277">
        <v>91</v>
      </c>
      <c r="AP277">
        <v>1</v>
      </c>
      <c r="AQ277">
        <v>66</v>
      </c>
      <c r="AR277">
        <v>13</v>
      </c>
      <c r="AS277">
        <v>20</v>
      </c>
    </row>
    <row r="278" spans="1:45" x14ac:dyDescent="0.25">
      <c r="A278">
        <v>20101004</v>
      </c>
      <c r="B278">
        <f t="shared" si="20"/>
        <v>20141004</v>
      </c>
      <c r="C278">
        <f t="shared" si="21"/>
        <v>2014</v>
      </c>
      <c r="D278">
        <f t="shared" si="22"/>
        <v>10</v>
      </c>
      <c r="E278">
        <f t="shared" si="23"/>
        <v>4</v>
      </c>
      <c r="F278" s="14">
        <f t="shared" si="24"/>
        <v>41916</v>
      </c>
      <c r="G278">
        <v>141</v>
      </c>
      <c r="H278">
        <v>26</v>
      </c>
      <c r="I278">
        <v>27</v>
      </c>
      <c r="J278">
        <v>50</v>
      </c>
      <c r="K278">
        <v>13</v>
      </c>
      <c r="L278">
        <v>10</v>
      </c>
      <c r="M278">
        <v>1</v>
      </c>
      <c r="N278">
        <v>90</v>
      </c>
      <c r="O278">
        <v>13</v>
      </c>
      <c r="P278">
        <v>172</v>
      </c>
      <c r="Q278">
        <v>130</v>
      </c>
      <c r="R278">
        <v>5</v>
      </c>
      <c r="S278">
        <v>220</v>
      </c>
      <c r="T278">
        <v>12</v>
      </c>
      <c r="U278">
        <v>109</v>
      </c>
      <c r="V278">
        <v>6</v>
      </c>
      <c r="W278">
        <v>30</v>
      </c>
      <c r="X278">
        <v>26</v>
      </c>
      <c r="Y278">
        <v>813</v>
      </c>
      <c r="Z278">
        <v>0</v>
      </c>
      <c r="AA278">
        <v>0</v>
      </c>
      <c r="AB278">
        <v>0</v>
      </c>
      <c r="AC278">
        <v>1</v>
      </c>
      <c r="AD278">
        <v>10007</v>
      </c>
      <c r="AE278">
        <v>10014</v>
      </c>
      <c r="AF278">
        <v>1</v>
      </c>
      <c r="AG278">
        <v>9998</v>
      </c>
      <c r="AH278">
        <v>17</v>
      </c>
      <c r="AI278">
        <v>59</v>
      </c>
      <c r="AJ278">
        <v>4</v>
      </c>
      <c r="AK278">
        <v>80</v>
      </c>
      <c r="AL278">
        <v>13</v>
      </c>
      <c r="AM278">
        <v>7</v>
      </c>
      <c r="AN278">
        <v>84</v>
      </c>
      <c r="AO278">
        <v>99</v>
      </c>
      <c r="AP278">
        <v>4</v>
      </c>
      <c r="AQ278">
        <v>67</v>
      </c>
      <c r="AR278">
        <v>13</v>
      </c>
      <c r="AS278">
        <v>14</v>
      </c>
    </row>
    <row r="279" spans="1:45" x14ac:dyDescent="0.25">
      <c r="A279">
        <v>20101005</v>
      </c>
      <c r="B279">
        <f t="shared" si="20"/>
        <v>20141005</v>
      </c>
      <c r="C279">
        <f t="shared" si="21"/>
        <v>2014</v>
      </c>
      <c r="D279">
        <f t="shared" si="22"/>
        <v>10</v>
      </c>
      <c r="E279">
        <f t="shared" si="23"/>
        <v>5</v>
      </c>
      <c r="F279" s="14">
        <f t="shared" si="24"/>
        <v>41917</v>
      </c>
      <c r="G279">
        <v>187</v>
      </c>
      <c r="H279">
        <v>32</v>
      </c>
      <c r="I279">
        <v>33</v>
      </c>
      <c r="J279">
        <v>40</v>
      </c>
      <c r="K279">
        <v>7</v>
      </c>
      <c r="L279">
        <v>20</v>
      </c>
      <c r="M279">
        <v>1</v>
      </c>
      <c r="N279">
        <v>80</v>
      </c>
      <c r="O279">
        <v>15</v>
      </c>
      <c r="P279">
        <v>167</v>
      </c>
      <c r="Q279">
        <v>136</v>
      </c>
      <c r="R279">
        <v>1</v>
      </c>
      <c r="S279">
        <v>195</v>
      </c>
      <c r="T279">
        <v>14</v>
      </c>
      <c r="U279">
        <v>107</v>
      </c>
      <c r="V279">
        <v>6</v>
      </c>
      <c r="W279">
        <v>26</v>
      </c>
      <c r="X279">
        <v>23</v>
      </c>
      <c r="Y279">
        <v>584</v>
      </c>
      <c r="Z279">
        <v>0</v>
      </c>
      <c r="AA279">
        <v>0</v>
      </c>
      <c r="AB279">
        <v>0</v>
      </c>
      <c r="AC279">
        <v>1</v>
      </c>
      <c r="AD279">
        <v>10042</v>
      </c>
      <c r="AE279">
        <v>10071</v>
      </c>
      <c r="AF279">
        <v>21</v>
      </c>
      <c r="AG279">
        <v>10004</v>
      </c>
      <c r="AH279">
        <v>1</v>
      </c>
      <c r="AI279">
        <v>34</v>
      </c>
      <c r="AJ279">
        <v>8</v>
      </c>
      <c r="AK279">
        <v>75</v>
      </c>
      <c r="AL279">
        <v>16</v>
      </c>
      <c r="AM279">
        <v>7</v>
      </c>
      <c r="AN279">
        <v>86</v>
      </c>
      <c r="AO279">
        <v>96</v>
      </c>
      <c r="AP279">
        <v>6</v>
      </c>
      <c r="AQ279">
        <v>73</v>
      </c>
      <c r="AR279">
        <v>14</v>
      </c>
      <c r="AS279">
        <v>10</v>
      </c>
    </row>
    <row r="280" spans="1:45" x14ac:dyDescent="0.25">
      <c r="A280">
        <v>20101006</v>
      </c>
      <c r="B280">
        <f t="shared" si="20"/>
        <v>20141006</v>
      </c>
      <c r="C280">
        <f t="shared" si="21"/>
        <v>2014</v>
      </c>
      <c r="D280">
        <f t="shared" si="22"/>
        <v>10</v>
      </c>
      <c r="E280">
        <f t="shared" si="23"/>
        <v>6</v>
      </c>
      <c r="F280" s="14">
        <f t="shared" si="24"/>
        <v>41918</v>
      </c>
      <c r="G280">
        <v>178</v>
      </c>
      <c r="H280">
        <v>31</v>
      </c>
      <c r="I280">
        <v>35</v>
      </c>
      <c r="J280">
        <v>50</v>
      </c>
      <c r="K280">
        <v>6</v>
      </c>
      <c r="L280">
        <v>10</v>
      </c>
      <c r="M280">
        <v>23</v>
      </c>
      <c r="N280">
        <v>90</v>
      </c>
      <c r="O280">
        <v>10</v>
      </c>
      <c r="P280">
        <v>160</v>
      </c>
      <c r="Q280">
        <v>123</v>
      </c>
      <c r="R280">
        <v>24</v>
      </c>
      <c r="S280">
        <v>192</v>
      </c>
      <c r="T280">
        <v>13</v>
      </c>
      <c r="U280">
        <v>110</v>
      </c>
      <c r="V280">
        <v>24</v>
      </c>
      <c r="W280">
        <v>4</v>
      </c>
      <c r="X280">
        <v>4</v>
      </c>
      <c r="Y280">
        <v>399</v>
      </c>
      <c r="Z280">
        <v>46</v>
      </c>
      <c r="AA280">
        <v>17</v>
      </c>
      <c r="AB280">
        <v>6</v>
      </c>
      <c r="AC280">
        <v>16</v>
      </c>
      <c r="AD280">
        <v>10104</v>
      </c>
      <c r="AE280">
        <v>10178</v>
      </c>
      <c r="AF280">
        <v>24</v>
      </c>
      <c r="AG280">
        <v>10062</v>
      </c>
      <c r="AH280">
        <v>4</v>
      </c>
      <c r="AI280">
        <v>8</v>
      </c>
      <c r="AJ280">
        <v>23</v>
      </c>
      <c r="AK280">
        <v>75</v>
      </c>
      <c r="AL280">
        <v>12</v>
      </c>
      <c r="AM280">
        <v>8</v>
      </c>
      <c r="AN280">
        <v>88</v>
      </c>
      <c r="AO280">
        <v>99</v>
      </c>
      <c r="AP280">
        <v>22</v>
      </c>
      <c r="AQ280">
        <v>71</v>
      </c>
      <c r="AR280">
        <v>14</v>
      </c>
      <c r="AS280">
        <v>7</v>
      </c>
    </row>
    <row r="281" spans="1:45" x14ac:dyDescent="0.25">
      <c r="A281">
        <v>20101007</v>
      </c>
      <c r="B281">
        <f t="shared" si="20"/>
        <v>20141007</v>
      </c>
      <c r="C281">
        <f t="shared" si="21"/>
        <v>2014</v>
      </c>
      <c r="D281">
        <f t="shared" si="22"/>
        <v>10</v>
      </c>
      <c r="E281">
        <f t="shared" si="23"/>
        <v>7</v>
      </c>
      <c r="F281" s="14">
        <f t="shared" si="24"/>
        <v>41919</v>
      </c>
      <c r="G281">
        <v>76</v>
      </c>
      <c r="H281">
        <v>24</v>
      </c>
      <c r="I281">
        <v>25</v>
      </c>
      <c r="J281">
        <v>40</v>
      </c>
      <c r="K281">
        <v>14</v>
      </c>
      <c r="L281">
        <v>10</v>
      </c>
      <c r="M281">
        <v>1</v>
      </c>
      <c r="N281">
        <v>70</v>
      </c>
      <c r="O281">
        <v>21</v>
      </c>
      <c r="P281">
        <v>140</v>
      </c>
      <c r="Q281">
        <v>97</v>
      </c>
      <c r="R281">
        <v>7</v>
      </c>
      <c r="S281">
        <v>169</v>
      </c>
      <c r="T281">
        <v>14</v>
      </c>
      <c r="U281">
        <v>93</v>
      </c>
      <c r="V281">
        <v>6</v>
      </c>
      <c r="W281">
        <v>1</v>
      </c>
      <c r="X281">
        <v>1</v>
      </c>
      <c r="Y281">
        <v>549</v>
      </c>
      <c r="Z281">
        <v>0</v>
      </c>
      <c r="AA281">
        <v>0</v>
      </c>
      <c r="AB281">
        <v>0</v>
      </c>
      <c r="AC281">
        <v>1</v>
      </c>
      <c r="AD281">
        <v>10201</v>
      </c>
      <c r="AE281">
        <v>10218</v>
      </c>
      <c r="AF281">
        <v>9</v>
      </c>
      <c r="AG281">
        <v>10183</v>
      </c>
      <c r="AH281">
        <v>1</v>
      </c>
      <c r="AI281">
        <v>0</v>
      </c>
      <c r="AJ281">
        <v>3</v>
      </c>
      <c r="AK281">
        <v>57</v>
      </c>
      <c r="AL281">
        <v>13</v>
      </c>
      <c r="AM281">
        <v>8</v>
      </c>
      <c r="AN281">
        <v>94</v>
      </c>
      <c r="AO281">
        <v>100</v>
      </c>
      <c r="AP281">
        <v>9</v>
      </c>
      <c r="AQ281">
        <v>84</v>
      </c>
      <c r="AR281">
        <v>13</v>
      </c>
      <c r="AS281">
        <v>9</v>
      </c>
    </row>
    <row r="282" spans="1:45" x14ac:dyDescent="0.25">
      <c r="A282">
        <v>20101008</v>
      </c>
      <c r="B282">
        <f t="shared" si="20"/>
        <v>20141008</v>
      </c>
      <c r="C282">
        <f t="shared" si="21"/>
        <v>2014</v>
      </c>
      <c r="D282">
        <f t="shared" si="22"/>
        <v>10</v>
      </c>
      <c r="E282">
        <f t="shared" si="23"/>
        <v>8</v>
      </c>
      <c r="F282" s="14">
        <f t="shared" si="24"/>
        <v>41920</v>
      </c>
      <c r="G282">
        <v>90</v>
      </c>
      <c r="H282">
        <v>34</v>
      </c>
      <c r="I282">
        <v>36</v>
      </c>
      <c r="J282">
        <v>50</v>
      </c>
      <c r="K282">
        <v>10</v>
      </c>
      <c r="L282">
        <v>20</v>
      </c>
      <c r="M282">
        <v>7</v>
      </c>
      <c r="N282">
        <v>80</v>
      </c>
      <c r="O282">
        <v>12</v>
      </c>
      <c r="P282">
        <v>142</v>
      </c>
      <c r="Q282">
        <v>111</v>
      </c>
      <c r="R282">
        <v>24</v>
      </c>
      <c r="S282">
        <v>163</v>
      </c>
      <c r="T282">
        <v>13</v>
      </c>
      <c r="U282">
        <v>102</v>
      </c>
      <c r="V282">
        <v>24</v>
      </c>
      <c r="W282">
        <v>0</v>
      </c>
      <c r="X282">
        <v>0</v>
      </c>
      <c r="Y282">
        <v>409</v>
      </c>
      <c r="Z282">
        <v>0</v>
      </c>
      <c r="AA282">
        <v>0</v>
      </c>
      <c r="AB282">
        <v>0</v>
      </c>
      <c r="AC282">
        <v>1</v>
      </c>
      <c r="AD282">
        <v>10192</v>
      </c>
      <c r="AE282">
        <v>10200</v>
      </c>
      <c r="AF282">
        <v>9</v>
      </c>
      <c r="AG282">
        <v>10187</v>
      </c>
      <c r="AH282">
        <v>4</v>
      </c>
      <c r="AI282">
        <v>19</v>
      </c>
      <c r="AJ282">
        <v>4</v>
      </c>
      <c r="AK282">
        <v>59</v>
      </c>
      <c r="AL282">
        <v>15</v>
      </c>
      <c r="AM282">
        <v>5</v>
      </c>
      <c r="AN282">
        <v>91</v>
      </c>
      <c r="AO282">
        <v>99</v>
      </c>
      <c r="AP282">
        <v>4</v>
      </c>
      <c r="AQ282">
        <v>81</v>
      </c>
      <c r="AR282">
        <v>13</v>
      </c>
      <c r="AS282">
        <v>7</v>
      </c>
    </row>
    <row r="283" spans="1:45" x14ac:dyDescent="0.25">
      <c r="A283">
        <v>20101009</v>
      </c>
      <c r="B283">
        <f t="shared" si="20"/>
        <v>20141009</v>
      </c>
      <c r="C283">
        <f t="shared" si="21"/>
        <v>2014</v>
      </c>
      <c r="D283">
        <f t="shared" si="22"/>
        <v>10</v>
      </c>
      <c r="E283">
        <f t="shared" si="23"/>
        <v>9</v>
      </c>
      <c r="F283" s="14">
        <f t="shared" si="24"/>
        <v>41921</v>
      </c>
      <c r="G283">
        <v>91</v>
      </c>
      <c r="H283">
        <v>34</v>
      </c>
      <c r="I283">
        <v>35</v>
      </c>
      <c r="J283">
        <v>50</v>
      </c>
      <c r="K283">
        <v>10</v>
      </c>
      <c r="L283">
        <v>20</v>
      </c>
      <c r="M283">
        <v>1</v>
      </c>
      <c r="N283">
        <v>80</v>
      </c>
      <c r="O283">
        <v>10</v>
      </c>
      <c r="P283">
        <v>136</v>
      </c>
      <c r="Q283">
        <v>95</v>
      </c>
      <c r="R283">
        <v>5</v>
      </c>
      <c r="S283">
        <v>194</v>
      </c>
      <c r="T283">
        <v>14</v>
      </c>
      <c r="U283">
        <v>75</v>
      </c>
      <c r="V283">
        <v>24</v>
      </c>
      <c r="W283">
        <v>88</v>
      </c>
      <c r="X283">
        <v>79</v>
      </c>
      <c r="Y283">
        <v>1139</v>
      </c>
      <c r="Z283">
        <v>0</v>
      </c>
      <c r="AA283">
        <v>0</v>
      </c>
      <c r="AB283">
        <v>0</v>
      </c>
      <c r="AC283">
        <v>1</v>
      </c>
      <c r="AD283">
        <v>10164</v>
      </c>
      <c r="AE283">
        <v>10187</v>
      </c>
      <c r="AF283">
        <v>1</v>
      </c>
      <c r="AG283">
        <v>10150</v>
      </c>
      <c r="AH283">
        <v>24</v>
      </c>
      <c r="AI283">
        <v>20</v>
      </c>
      <c r="AJ283">
        <v>1</v>
      </c>
      <c r="AK283">
        <v>76</v>
      </c>
      <c r="AL283">
        <v>16</v>
      </c>
      <c r="AM283">
        <v>0</v>
      </c>
      <c r="AN283">
        <v>79</v>
      </c>
      <c r="AO283">
        <v>99</v>
      </c>
      <c r="AP283">
        <v>1</v>
      </c>
      <c r="AQ283">
        <v>61</v>
      </c>
      <c r="AR283">
        <v>14</v>
      </c>
      <c r="AS283">
        <v>18</v>
      </c>
    </row>
    <row r="284" spans="1:45" x14ac:dyDescent="0.25">
      <c r="A284">
        <v>20101010</v>
      </c>
      <c r="B284">
        <f t="shared" si="20"/>
        <v>20141010</v>
      </c>
      <c r="C284">
        <f t="shared" si="21"/>
        <v>2014</v>
      </c>
      <c r="D284">
        <f t="shared" si="22"/>
        <v>10</v>
      </c>
      <c r="E284">
        <f t="shared" si="23"/>
        <v>10</v>
      </c>
      <c r="F284" s="14">
        <f t="shared" si="24"/>
        <v>41922</v>
      </c>
      <c r="G284">
        <v>66</v>
      </c>
      <c r="H284">
        <v>35</v>
      </c>
      <c r="I284">
        <v>37</v>
      </c>
      <c r="J284">
        <v>40</v>
      </c>
      <c r="K284">
        <v>1</v>
      </c>
      <c r="L284">
        <v>30</v>
      </c>
      <c r="M284">
        <v>7</v>
      </c>
      <c r="N284">
        <v>70</v>
      </c>
      <c r="O284">
        <v>14</v>
      </c>
      <c r="P284">
        <v>113</v>
      </c>
      <c r="Q284">
        <v>71</v>
      </c>
      <c r="R284">
        <v>24</v>
      </c>
      <c r="S284">
        <v>179</v>
      </c>
      <c r="T284">
        <v>14</v>
      </c>
      <c r="U284">
        <v>61</v>
      </c>
      <c r="V284">
        <v>24</v>
      </c>
      <c r="W284">
        <v>102</v>
      </c>
      <c r="X284">
        <v>92</v>
      </c>
      <c r="Y284">
        <v>1213</v>
      </c>
      <c r="Z284">
        <v>0</v>
      </c>
      <c r="AA284">
        <v>0</v>
      </c>
      <c r="AB284">
        <v>0</v>
      </c>
      <c r="AC284">
        <v>1</v>
      </c>
      <c r="AD284">
        <v>10151</v>
      </c>
      <c r="AE284">
        <v>10167</v>
      </c>
      <c r="AF284">
        <v>24</v>
      </c>
      <c r="AG284">
        <v>10143</v>
      </c>
      <c r="AH284">
        <v>15</v>
      </c>
      <c r="AI284">
        <v>59</v>
      </c>
      <c r="AJ284">
        <v>22</v>
      </c>
      <c r="AK284">
        <v>70</v>
      </c>
      <c r="AL284">
        <v>2</v>
      </c>
      <c r="AM284">
        <v>0</v>
      </c>
      <c r="AN284">
        <v>75</v>
      </c>
      <c r="AO284">
        <v>89</v>
      </c>
      <c r="AP284">
        <v>5</v>
      </c>
      <c r="AQ284">
        <v>51</v>
      </c>
      <c r="AR284">
        <v>13</v>
      </c>
      <c r="AS284">
        <v>18</v>
      </c>
    </row>
    <row r="285" spans="1:45" x14ac:dyDescent="0.25">
      <c r="A285">
        <v>20101011</v>
      </c>
      <c r="B285">
        <f t="shared" si="20"/>
        <v>20141011</v>
      </c>
      <c r="C285">
        <f t="shared" si="21"/>
        <v>2014</v>
      </c>
      <c r="D285">
        <f t="shared" si="22"/>
        <v>10</v>
      </c>
      <c r="E285">
        <f t="shared" si="23"/>
        <v>11</v>
      </c>
      <c r="F285" s="14">
        <f t="shared" si="24"/>
        <v>41923</v>
      </c>
      <c r="G285">
        <v>40</v>
      </c>
      <c r="H285">
        <v>35</v>
      </c>
      <c r="I285">
        <v>35</v>
      </c>
      <c r="J285">
        <v>50</v>
      </c>
      <c r="K285">
        <v>11</v>
      </c>
      <c r="L285">
        <v>20</v>
      </c>
      <c r="M285">
        <v>2</v>
      </c>
      <c r="N285">
        <v>80</v>
      </c>
      <c r="O285">
        <v>11</v>
      </c>
      <c r="P285">
        <v>96</v>
      </c>
      <c r="Q285">
        <v>46</v>
      </c>
      <c r="R285">
        <v>7</v>
      </c>
      <c r="S285">
        <v>162</v>
      </c>
      <c r="T285">
        <v>14</v>
      </c>
      <c r="U285">
        <v>31</v>
      </c>
      <c r="V285">
        <v>6</v>
      </c>
      <c r="W285">
        <v>98</v>
      </c>
      <c r="X285">
        <v>89</v>
      </c>
      <c r="Y285">
        <v>1209</v>
      </c>
      <c r="Z285">
        <v>0</v>
      </c>
      <c r="AA285">
        <v>0</v>
      </c>
      <c r="AB285">
        <v>0</v>
      </c>
      <c r="AC285">
        <v>1</v>
      </c>
      <c r="AD285">
        <v>10178</v>
      </c>
      <c r="AE285">
        <v>10193</v>
      </c>
      <c r="AF285">
        <v>21</v>
      </c>
      <c r="AG285">
        <v>10164</v>
      </c>
      <c r="AH285">
        <v>2</v>
      </c>
      <c r="AI285">
        <v>17</v>
      </c>
      <c r="AJ285">
        <v>24</v>
      </c>
      <c r="AK285">
        <v>74</v>
      </c>
      <c r="AL285">
        <v>17</v>
      </c>
      <c r="AM285">
        <v>0</v>
      </c>
      <c r="AN285">
        <v>75</v>
      </c>
      <c r="AO285">
        <v>98</v>
      </c>
      <c r="AP285">
        <v>24</v>
      </c>
      <c r="AQ285">
        <v>46</v>
      </c>
      <c r="AR285">
        <v>14</v>
      </c>
      <c r="AS285">
        <v>18</v>
      </c>
    </row>
    <row r="286" spans="1:45" x14ac:dyDescent="0.25">
      <c r="A286">
        <v>20101012</v>
      </c>
      <c r="B286">
        <f t="shared" si="20"/>
        <v>20141012</v>
      </c>
      <c r="C286">
        <f t="shared" si="21"/>
        <v>2014</v>
      </c>
      <c r="D286">
        <f t="shared" si="22"/>
        <v>10</v>
      </c>
      <c r="E286">
        <f t="shared" si="23"/>
        <v>12</v>
      </c>
      <c r="F286" s="14">
        <f t="shared" si="24"/>
        <v>41924</v>
      </c>
      <c r="G286">
        <v>33</v>
      </c>
      <c r="H286">
        <v>29</v>
      </c>
      <c r="I286">
        <v>29</v>
      </c>
      <c r="J286">
        <v>60</v>
      </c>
      <c r="K286">
        <v>14</v>
      </c>
      <c r="L286">
        <v>10</v>
      </c>
      <c r="M286">
        <v>21</v>
      </c>
      <c r="N286">
        <v>100</v>
      </c>
      <c r="O286">
        <v>13</v>
      </c>
      <c r="P286">
        <v>85</v>
      </c>
      <c r="Q286">
        <v>51</v>
      </c>
      <c r="R286">
        <v>4</v>
      </c>
      <c r="S286">
        <v>134</v>
      </c>
      <c r="T286">
        <v>14</v>
      </c>
      <c r="U286">
        <v>32</v>
      </c>
      <c r="V286">
        <v>6</v>
      </c>
      <c r="W286">
        <v>58</v>
      </c>
      <c r="X286">
        <v>53</v>
      </c>
      <c r="Y286">
        <v>923</v>
      </c>
      <c r="Z286">
        <v>0</v>
      </c>
      <c r="AA286">
        <v>0</v>
      </c>
      <c r="AB286">
        <v>0</v>
      </c>
      <c r="AC286">
        <v>1</v>
      </c>
      <c r="AD286">
        <v>10193</v>
      </c>
      <c r="AE286">
        <v>10200</v>
      </c>
      <c r="AF286">
        <v>7</v>
      </c>
      <c r="AG286">
        <v>10184</v>
      </c>
      <c r="AH286">
        <v>16</v>
      </c>
      <c r="AI286">
        <v>7</v>
      </c>
      <c r="AJ286">
        <v>5</v>
      </c>
      <c r="AK286">
        <v>66</v>
      </c>
      <c r="AL286">
        <v>15</v>
      </c>
      <c r="AM286">
        <v>5</v>
      </c>
      <c r="AN286">
        <v>88</v>
      </c>
      <c r="AO286">
        <v>99</v>
      </c>
      <c r="AP286">
        <v>3</v>
      </c>
      <c r="AQ286">
        <v>68</v>
      </c>
      <c r="AR286">
        <v>15</v>
      </c>
      <c r="AS286">
        <v>13</v>
      </c>
    </row>
    <row r="287" spans="1:45" x14ac:dyDescent="0.25">
      <c r="A287">
        <v>20101013</v>
      </c>
      <c r="B287">
        <f t="shared" si="20"/>
        <v>20141013</v>
      </c>
      <c r="C287">
        <f t="shared" si="21"/>
        <v>2014</v>
      </c>
      <c r="D287">
        <f t="shared" si="22"/>
        <v>10</v>
      </c>
      <c r="E287">
        <f t="shared" si="23"/>
        <v>13</v>
      </c>
      <c r="F287" s="14">
        <f t="shared" si="24"/>
        <v>41925</v>
      </c>
      <c r="G287">
        <v>342</v>
      </c>
      <c r="H287">
        <v>3</v>
      </c>
      <c r="I287">
        <v>12</v>
      </c>
      <c r="J287">
        <v>20</v>
      </c>
      <c r="K287">
        <v>10</v>
      </c>
      <c r="L287">
        <v>0</v>
      </c>
      <c r="M287">
        <v>22</v>
      </c>
      <c r="N287">
        <v>30</v>
      </c>
      <c r="O287">
        <v>9</v>
      </c>
      <c r="P287">
        <v>83</v>
      </c>
      <c r="Q287">
        <v>28</v>
      </c>
      <c r="R287">
        <v>24</v>
      </c>
      <c r="S287">
        <v>130</v>
      </c>
      <c r="T287">
        <v>15</v>
      </c>
      <c r="U287">
        <v>10</v>
      </c>
      <c r="V287">
        <v>24</v>
      </c>
      <c r="W287">
        <v>10</v>
      </c>
      <c r="X287">
        <v>9</v>
      </c>
      <c r="Y287">
        <v>480</v>
      </c>
      <c r="Z287">
        <v>0</v>
      </c>
      <c r="AA287">
        <v>0</v>
      </c>
      <c r="AB287">
        <v>0</v>
      </c>
      <c r="AC287">
        <v>1</v>
      </c>
      <c r="AD287">
        <v>10185</v>
      </c>
      <c r="AE287">
        <v>10193</v>
      </c>
      <c r="AF287">
        <v>10</v>
      </c>
      <c r="AG287">
        <v>10175</v>
      </c>
      <c r="AH287">
        <v>16</v>
      </c>
      <c r="AI287">
        <v>1</v>
      </c>
      <c r="AJ287">
        <v>22</v>
      </c>
      <c r="AK287">
        <v>66</v>
      </c>
      <c r="AL287">
        <v>15</v>
      </c>
      <c r="AM287">
        <v>6</v>
      </c>
      <c r="AN287">
        <v>89</v>
      </c>
      <c r="AO287">
        <v>99</v>
      </c>
      <c r="AP287">
        <v>1</v>
      </c>
      <c r="AQ287">
        <v>67</v>
      </c>
      <c r="AR287">
        <v>13</v>
      </c>
      <c r="AS287">
        <v>7</v>
      </c>
    </row>
    <row r="288" spans="1:45" x14ac:dyDescent="0.25">
      <c r="A288">
        <v>20101014</v>
      </c>
      <c r="B288">
        <f t="shared" si="20"/>
        <v>20141014</v>
      </c>
      <c r="C288">
        <f t="shared" si="21"/>
        <v>2014</v>
      </c>
      <c r="D288">
        <f t="shared" si="22"/>
        <v>10</v>
      </c>
      <c r="E288">
        <f t="shared" si="23"/>
        <v>14</v>
      </c>
      <c r="F288" s="14">
        <f t="shared" si="24"/>
        <v>41926</v>
      </c>
      <c r="G288">
        <v>331</v>
      </c>
      <c r="H288">
        <v>14</v>
      </c>
      <c r="I288">
        <v>15</v>
      </c>
      <c r="J288">
        <v>30</v>
      </c>
      <c r="K288">
        <v>14</v>
      </c>
      <c r="L288">
        <v>10</v>
      </c>
      <c r="M288">
        <v>1</v>
      </c>
      <c r="N288">
        <v>50</v>
      </c>
      <c r="O288">
        <v>11</v>
      </c>
      <c r="P288">
        <v>94</v>
      </c>
      <c r="Q288">
        <v>23</v>
      </c>
      <c r="R288">
        <v>1</v>
      </c>
      <c r="S288">
        <v>125</v>
      </c>
      <c r="T288">
        <v>12</v>
      </c>
      <c r="U288">
        <v>8</v>
      </c>
      <c r="V288">
        <v>6</v>
      </c>
      <c r="W288">
        <v>1</v>
      </c>
      <c r="X288">
        <v>1</v>
      </c>
      <c r="Y288">
        <v>320</v>
      </c>
      <c r="Z288">
        <v>0</v>
      </c>
      <c r="AA288">
        <v>-1</v>
      </c>
      <c r="AB288">
        <v>-1</v>
      </c>
      <c r="AC288">
        <v>6</v>
      </c>
      <c r="AD288">
        <v>10181</v>
      </c>
      <c r="AE288">
        <v>10186</v>
      </c>
      <c r="AF288">
        <v>11</v>
      </c>
      <c r="AG288">
        <v>10174</v>
      </c>
      <c r="AH288">
        <v>3</v>
      </c>
      <c r="AI288">
        <v>1</v>
      </c>
      <c r="AJ288">
        <v>2</v>
      </c>
      <c r="AK288">
        <v>75</v>
      </c>
      <c r="AL288">
        <v>12</v>
      </c>
      <c r="AM288">
        <v>8</v>
      </c>
      <c r="AN288">
        <v>91</v>
      </c>
      <c r="AO288">
        <v>99</v>
      </c>
      <c r="AP288">
        <v>1</v>
      </c>
      <c r="AQ288">
        <v>77</v>
      </c>
      <c r="AR288">
        <v>15</v>
      </c>
      <c r="AS288">
        <v>5</v>
      </c>
    </row>
    <row r="289" spans="1:45" x14ac:dyDescent="0.25">
      <c r="A289">
        <v>20101015</v>
      </c>
      <c r="B289">
        <f t="shared" si="20"/>
        <v>20141015</v>
      </c>
      <c r="C289">
        <f t="shared" si="21"/>
        <v>2014</v>
      </c>
      <c r="D289">
        <f t="shared" si="22"/>
        <v>10</v>
      </c>
      <c r="E289">
        <f t="shared" si="23"/>
        <v>15</v>
      </c>
      <c r="F289" s="14">
        <f t="shared" si="24"/>
        <v>41927</v>
      </c>
      <c r="G289">
        <v>285</v>
      </c>
      <c r="H289">
        <v>17</v>
      </c>
      <c r="I289">
        <v>19</v>
      </c>
      <c r="J289">
        <v>30</v>
      </c>
      <c r="K289">
        <v>11</v>
      </c>
      <c r="L289">
        <v>10</v>
      </c>
      <c r="M289">
        <v>1</v>
      </c>
      <c r="N289">
        <v>50</v>
      </c>
      <c r="O289">
        <v>11</v>
      </c>
      <c r="P289">
        <v>103</v>
      </c>
      <c r="Q289">
        <v>76</v>
      </c>
      <c r="R289">
        <v>24</v>
      </c>
      <c r="S289">
        <v>128</v>
      </c>
      <c r="T289">
        <v>12</v>
      </c>
      <c r="U289">
        <v>61</v>
      </c>
      <c r="V289">
        <v>24</v>
      </c>
      <c r="W289">
        <v>2</v>
      </c>
      <c r="X289">
        <v>2</v>
      </c>
      <c r="Y289">
        <v>316</v>
      </c>
      <c r="Z289">
        <v>89</v>
      </c>
      <c r="AA289">
        <v>92</v>
      </c>
      <c r="AB289">
        <v>20</v>
      </c>
      <c r="AC289">
        <v>14</v>
      </c>
      <c r="AD289">
        <v>10141</v>
      </c>
      <c r="AE289">
        <v>10179</v>
      </c>
      <c r="AF289">
        <v>1</v>
      </c>
      <c r="AG289">
        <v>10101</v>
      </c>
      <c r="AH289">
        <v>24</v>
      </c>
      <c r="AI289">
        <v>56</v>
      </c>
      <c r="AJ289">
        <v>23</v>
      </c>
      <c r="AK289">
        <v>70</v>
      </c>
      <c r="AL289">
        <v>8</v>
      </c>
      <c r="AM289">
        <v>8</v>
      </c>
      <c r="AN289">
        <v>95</v>
      </c>
      <c r="AO289">
        <v>99</v>
      </c>
      <c r="AP289">
        <v>2</v>
      </c>
      <c r="AQ289">
        <v>86</v>
      </c>
      <c r="AR289">
        <v>11</v>
      </c>
      <c r="AS289">
        <v>5</v>
      </c>
    </row>
    <row r="290" spans="1:45" x14ac:dyDescent="0.25">
      <c r="A290">
        <v>20101016</v>
      </c>
      <c r="B290">
        <f t="shared" si="20"/>
        <v>20141016</v>
      </c>
      <c r="C290">
        <f t="shared" si="21"/>
        <v>2014</v>
      </c>
      <c r="D290">
        <f t="shared" si="22"/>
        <v>10</v>
      </c>
      <c r="E290">
        <f t="shared" si="23"/>
        <v>16</v>
      </c>
      <c r="F290" s="14">
        <f t="shared" si="24"/>
        <v>41928</v>
      </c>
      <c r="G290">
        <v>24</v>
      </c>
      <c r="H290">
        <v>39</v>
      </c>
      <c r="I290">
        <v>43</v>
      </c>
      <c r="J290">
        <v>80</v>
      </c>
      <c r="K290">
        <v>10</v>
      </c>
      <c r="L290">
        <v>10</v>
      </c>
      <c r="M290">
        <v>1</v>
      </c>
      <c r="N290">
        <v>140</v>
      </c>
      <c r="O290">
        <v>10</v>
      </c>
      <c r="P290">
        <v>74</v>
      </c>
      <c r="Q290">
        <v>42</v>
      </c>
      <c r="R290">
        <v>24</v>
      </c>
      <c r="S290">
        <v>103</v>
      </c>
      <c r="T290">
        <v>14</v>
      </c>
      <c r="U290">
        <v>27</v>
      </c>
      <c r="V290">
        <v>24</v>
      </c>
      <c r="W290">
        <v>36</v>
      </c>
      <c r="X290">
        <v>34</v>
      </c>
      <c r="Y290">
        <v>587</v>
      </c>
      <c r="Z290">
        <v>0</v>
      </c>
      <c r="AA290">
        <v>-1</v>
      </c>
      <c r="AB290">
        <v>-1</v>
      </c>
      <c r="AC290">
        <v>4</v>
      </c>
      <c r="AD290">
        <v>10162</v>
      </c>
      <c r="AE290">
        <v>10229</v>
      </c>
      <c r="AF290">
        <v>23</v>
      </c>
      <c r="AG290">
        <v>10099</v>
      </c>
      <c r="AH290">
        <v>3</v>
      </c>
      <c r="AI290">
        <v>9</v>
      </c>
      <c r="AJ290">
        <v>1</v>
      </c>
      <c r="AK290">
        <v>81</v>
      </c>
      <c r="AL290">
        <v>15</v>
      </c>
      <c r="AM290">
        <v>4</v>
      </c>
      <c r="AN290">
        <v>80</v>
      </c>
      <c r="AO290">
        <v>99</v>
      </c>
      <c r="AP290">
        <v>1</v>
      </c>
      <c r="AQ290">
        <v>64</v>
      </c>
      <c r="AR290">
        <v>15</v>
      </c>
      <c r="AS290">
        <v>8</v>
      </c>
    </row>
    <row r="291" spans="1:45" x14ac:dyDescent="0.25">
      <c r="A291">
        <v>20101017</v>
      </c>
      <c r="B291">
        <f t="shared" si="20"/>
        <v>20141017</v>
      </c>
      <c r="C291">
        <f t="shared" si="21"/>
        <v>2014</v>
      </c>
      <c r="D291">
        <f t="shared" si="22"/>
        <v>10</v>
      </c>
      <c r="E291">
        <f t="shared" si="23"/>
        <v>17</v>
      </c>
      <c r="F291" s="14">
        <f t="shared" si="24"/>
        <v>41929</v>
      </c>
      <c r="G291">
        <v>26</v>
      </c>
      <c r="H291">
        <v>25</v>
      </c>
      <c r="I291">
        <v>26</v>
      </c>
      <c r="J291">
        <v>50</v>
      </c>
      <c r="K291">
        <v>11</v>
      </c>
      <c r="L291">
        <v>0</v>
      </c>
      <c r="M291">
        <v>22</v>
      </c>
      <c r="N291">
        <v>80</v>
      </c>
      <c r="O291">
        <v>11</v>
      </c>
      <c r="P291">
        <v>47</v>
      </c>
      <c r="Q291">
        <v>-10</v>
      </c>
      <c r="R291">
        <v>24</v>
      </c>
      <c r="S291">
        <v>107</v>
      </c>
      <c r="T291">
        <v>13</v>
      </c>
      <c r="U291">
        <v>-27</v>
      </c>
      <c r="V291">
        <v>24</v>
      </c>
      <c r="W291">
        <v>87</v>
      </c>
      <c r="X291">
        <v>82</v>
      </c>
      <c r="Y291">
        <v>974</v>
      </c>
      <c r="Z291">
        <v>0</v>
      </c>
      <c r="AA291">
        <v>0</v>
      </c>
      <c r="AB291">
        <v>0</v>
      </c>
      <c r="AC291">
        <v>1</v>
      </c>
      <c r="AD291">
        <v>10241</v>
      </c>
      <c r="AE291">
        <v>10251</v>
      </c>
      <c r="AF291">
        <v>9</v>
      </c>
      <c r="AG291">
        <v>10230</v>
      </c>
      <c r="AH291">
        <v>1</v>
      </c>
      <c r="AI291">
        <v>6</v>
      </c>
      <c r="AJ291">
        <v>22</v>
      </c>
      <c r="AK291">
        <v>83</v>
      </c>
      <c r="AL291">
        <v>15</v>
      </c>
      <c r="AM291">
        <v>1</v>
      </c>
      <c r="AN291">
        <v>83</v>
      </c>
      <c r="AO291">
        <v>99</v>
      </c>
      <c r="AP291">
        <v>20</v>
      </c>
      <c r="AQ291">
        <v>56</v>
      </c>
      <c r="AR291">
        <v>12</v>
      </c>
      <c r="AS291">
        <v>12</v>
      </c>
    </row>
    <row r="292" spans="1:45" x14ac:dyDescent="0.25">
      <c r="A292">
        <v>20101018</v>
      </c>
      <c r="B292">
        <f t="shared" si="20"/>
        <v>20141018</v>
      </c>
      <c r="C292">
        <f t="shared" si="21"/>
        <v>2014</v>
      </c>
      <c r="D292">
        <f t="shared" si="22"/>
        <v>10</v>
      </c>
      <c r="E292">
        <f t="shared" si="23"/>
        <v>18</v>
      </c>
      <c r="F292" s="14">
        <f t="shared" si="24"/>
        <v>41930</v>
      </c>
      <c r="G292">
        <v>209</v>
      </c>
      <c r="H292">
        <v>33</v>
      </c>
      <c r="I292">
        <v>35</v>
      </c>
      <c r="J292">
        <v>60</v>
      </c>
      <c r="K292">
        <v>14</v>
      </c>
      <c r="L292">
        <v>0</v>
      </c>
      <c r="M292">
        <v>2</v>
      </c>
      <c r="N292">
        <v>100</v>
      </c>
      <c r="O292">
        <v>14</v>
      </c>
      <c r="P292">
        <v>68</v>
      </c>
      <c r="Q292">
        <v>-18</v>
      </c>
      <c r="R292">
        <v>4</v>
      </c>
      <c r="S292">
        <v>126</v>
      </c>
      <c r="T292">
        <v>14</v>
      </c>
      <c r="U292">
        <v>-35</v>
      </c>
      <c r="V292">
        <v>6</v>
      </c>
      <c r="W292">
        <v>44</v>
      </c>
      <c r="X292">
        <v>42</v>
      </c>
      <c r="Y292">
        <v>747</v>
      </c>
      <c r="Z292">
        <v>7</v>
      </c>
      <c r="AA292">
        <v>10</v>
      </c>
      <c r="AB292">
        <v>10</v>
      </c>
      <c r="AC292">
        <v>22</v>
      </c>
      <c r="AD292">
        <v>10181</v>
      </c>
      <c r="AE292">
        <v>10234</v>
      </c>
      <c r="AF292">
        <v>1</v>
      </c>
      <c r="AG292">
        <v>10096</v>
      </c>
      <c r="AH292">
        <v>24</v>
      </c>
      <c r="AI292">
        <v>5</v>
      </c>
      <c r="AJ292">
        <v>1</v>
      </c>
      <c r="AK292">
        <v>79</v>
      </c>
      <c r="AL292">
        <v>14</v>
      </c>
      <c r="AM292">
        <v>6</v>
      </c>
      <c r="AN292">
        <v>84</v>
      </c>
      <c r="AO292">
        <v>99</v>
      </c>
      <c r="AP292">
        <v>4</v>
      </c>
      <c r="AQ292">
        <v>61</v>
      </c>
      <c r="AR292">
        <v>14</v>
      </c>
      <c r="AS292">
        <v>10</v>
      </c>
    </row>
    <row r="293" spans="1:45" x14ac:dyDescent="0.25">
      <c r="A293">
        <v>20101019</v>
      </c>
      <c r="B293">
        <f t="shared" si="20"/>
        <v>20141019</v>
      </c>
      <c r="C293">
        <f t="shared" si="21"/>
        <v>2014</v>
      </c>
      <c r="D293">
        <f t="shared" si="22"/>
        <v>10</v>
      </c>
      <c r="E293">
        <f t="shared" si="23"/>
        <v>19</v>
      </c>
      <c r="F293" s="14">
        <f t="shared" si="24"/>
        <v>41931</v>
      </c>
      <c r="G293">
        <v>253</v>
      </c>
      <c r="H293">
        <v>24</v>
      </c>
      <c r="I293">
        <v>29</v>
      </c>
      <c r="J293">
        <v>50</v>
      </c>
      <c r="K293">
        <v>1</v>
      </c>
      <c r="L293">
        <v>20</v>
      </c>
      <c r="M293">
        <v>5</v>
      </c>
      <c r="N293">
        <v>110</v>
      </c>
      <c r="O293">
        <v>11</v>
      </c>
      <c r="P293">
        <v>90</v>
      </c>
      <c r="Q293">
        <v>68</v>
      </c>
      <c r="R293">
        <v>23</v>
      </c>
      <c r="S293">
        <v>127</v>
      </c>
      <c r="T293">
        <v>12</v>
      </c>
      <c r="U293">
        <v>62</v>
      </c>
      <c r="V293">
        <v>24</v>
      </c>
      <c r="W293">
        <v>34</v>
      </c>
      <c r="X293">
        <v>32</v>
      </c>
      <c r="Y293">
        <v>557</v>
      </c>
      <c r="Z293">
        <v>120</v>
      </c>
      <c r="AA293">
        <v>324</v>
      </c>
      <c r="AB293">
        <v>91</v>
      </c>
      <c r="AC293">
        <v>4</v>
      </c>
      <c r="AD293">
        <v>10056</v>
      </c>
      <c r="AE293">
        <v>10086</v>
      </c>
      <c r="AF293">
        <v>1</v>
      </c>
      <c r="AG293">
        <v>10041</v>
      </c>
      <c r="AH293">
        <v>23</v>
      </c>
      <c r="AI293">
        <v>21</v>
      </c>
      <c r="AJ293">
        <v>3</v>
      </c>
      <c r="AK293">
        <v>75</v>
      </c>
      <c r="AL293">
        <v>13</v>
      </c>
      <c r="AM293">
        <v>7</v>
      </c>
      <c r="AN293">
        <v>92</v>
      </c>
      <c r="AO293">
        <v>99</v>
      </c>
      <c r="AP293">
        <v>4</v>
      </c>
      <c r="AQ293">
        <v>74</v>
      </c>
      <c r="AR293">
        <v>11</v>
      </c>
      <c r="AS293">
        <v>8</v>
      </c>
    </row>
    <row r="294" spans="1:45" x14ac:dyDescent="0.25">
      <c r="A294">
        <v>20101020</v>
      </c>
      <c r="B294">
        <f t="shared" si="20"/>
        <v>20141020</v>
      </c>
      <c r="C294">
        <f t="shared" si="21"/>
        <v>2014</v>
      </c>
      <c r="D294">
        <f t="shared" si="22"/>
        <v>10</v>
      </c>
      <c r="E294">
        <f t="shared" si="23"/>
        <v>20</v>
      </c>
      <c r="F294" s="14">
        <f t="shared" si="24"/>
        <v>41932</v>
      </c>
      <c r="G294">
        <v>299</v>
      </c>
      <c r="H294">
        <v>22</v>
      </c>
      <c r="I294">
        <v>26</v>
      </c>
      <c r="J294">
        <v>40</v>
      </c>
      <c r="K294">
        <v>10</v>
      </c>
      <c r="L294">
        <v>20</v>
      </c>
      <c r="M294">
        <v>1</v>
      </c>
      <c r="N294">
        <v>120</v>
      </c>
      <c r="O294">
        <v>10</v>
      </c>
      <c r="P294">
        <v>62</v>
      </c>
      <c r="Q294">
        <v>35</v>
      </c>
      <c r="R294">
        <v>19</v>
      </c>
      <c r="S294">
        <v>93</v>
      </c>
      <c r="T294">
        <v>10</v>
      </c>
      <c r="U294">
        <v>22</v>
      </c>
      <c r="V294">
        <v>24</v>
      </c>
      <c r="W294">
        <v>56</v>
      </c>
      <c r="X294">
        <v>54</v>
      </c>
      <c r="Y294">
        <v>640</v>
      </c>
      <c r="Z294">
        <v>74</v>
      </c>
      <c r="AA294">
        <v>122</v>
      </c>
      <c r="AB294">
        <v>24</v>
      </c>
      <c r="AC294">
        <v>4</v>
      </c>
      <c r="AD294">
        <v>10127</v>
      </c>
      <c r="AE294">
        <v>10201</v>
      </c>
      <c r="AF294">
        <v>24</v>
      </c>
      <c r="AG294">
        <v>10045</v>
      </c>
      <c r="AH294">
        <v>1</v>
      </c>
      <c r="AI294">
        <v>25</v>
      </c>
      <c r="AJ294">
        <v>20</v>
      </c>
      <c r="AK294">
        <v>75</v>
      </c>
      <c r="AL294">
        <v>11</v>
      </c>
      <c r="AM294">
        <v>6</v>
      </c>
      <c r="AN294">
        <v>89</v>
      </c>
      <c r="AO294">
        <v>99</v>
      </c>
      <c r="AP294">
        <v>1</v>
      </c>
      <c r="AQ294">
        <v>72</v>
      </c>
      <c r="AR294">
        <v>10</v>
      </c>
      <c r="AS294">
        <v>8</v>
      </c>
    </row>
    <row r="295" spans="1:45" x14ac:dyDescent="0.25">
      <c r="A295">
        <v>20101021</v>
      </c>
      <c r="B295">
        <f t="shared" si="20"/>
        <v>20141021</v>
      </c>
      <c r="C295">
        <f t="shared" si="21"/>
        <v>2014</v>
      </c>
      <c r="D295">
        <f t="shared" si="22"/>
        <v>10</v>
      </c>
      <c r="E295">
        <f t="shared" si="23"/>
        <v>21</v>
      </c>
      <c r="F295" s="14">
        <f t="shared" si="24"/>
        <v>41933</v>
      </c>
      <c r="G295">
        <v>234</v>
      </c>
      <c r="H295">
        <v>49</v>
      </c>
      <c r="I295">
        <v>50</v>
      </c>
      <c r="J295">
        <v>70</v>
      </c>
      <c r="K295">
        <v>12</v>
      </c>
      <c r="L295">
        <v>20</v>
      </c>
      <c r="M295">
        <v>2</v>
      </c>
      <c r="N295">
        <v>140</v>
      </c>
      <c r="O295">
        <v>13</v>
      </c>
      <c r="P295">
        <v>78</v>
      </c>
      <c r="Q295">
        <v>29</v>
      </c>
      <c r="R295">
        <v>3</v>
      </c>
      <c r="S295">
        <v>115</v>
      </c>
      <c r="T295">
        <v>13</v>
      </c>
      <c r="U295">
        <v>17</v>
      </c>
      <c r="V295">
        <v>6</v>
      </c>
      <c r="W295">
        <v>70</v>
      </c>
      <c r="X295">
        <v>68</v>
      </c>
      <c r="Y295">
        <v>855</v>
      </c>
      <c r="Z295">
        <v>8</v>
      </c>
      <c r="AA295">
        <v>6</v>
      </c>
      <c r="AB295">
        <v>4</v>
      </c>
      <c r="AC295">
        <v>1</v>
      </c>
      <c r="AD295">
        <v>10203</v>
      </c>
      <c r="AE295">
        <v>10216</v>
      </c>
      <c r="AF295">
        <v>11</v>
      </c>
      <c r="AG295">
        <v>10186</v>
      </c>
      <c r="AH295">
        <v>24</v>
      </c>
      <c r="AI295">
        <v>63</v>
      </c>
      <c r="AJ295">
        <v>1</v>
      </c>
      <c r="AK295">
        <v>81</v>
      </c>
      <c r="AL295">
        <v>10</v>
      </c>
      <c r="AM295">
        <v>5</v>
      </c>
      <c r="AN295">
        <v>73</v>
      </c>
      <c r="AO295">
        <v>99</v>
      </c>
      <c r="AP295">
        <v>2</v>
      </c>
      <c r="AQ295">
        <v>53</v>
      </c>
      <c r="AR295">
        <v>15</v>
      </c>
      <c r="AS295">
        <v>12</v>
      </c>
    </row>
    <row r="296" spans="1:45" x14ac:dyDescent="0.25">
      <c r="A296">
        <v>20101022</v>
      </c>
      <c r="B296">
        <f t="shared" si="20"/>
        <v>20141022</v>
      </c>
      <c r="C296">
        <f t="shared" si="21"/>
        <v>2014</v>
      </c>
      <c r="D296">
        <f t="shared" si="22"/>
        <v>10</v>
      </c>
      <c r="E296">
        <f t="shared" si="23"/>
        <v>22</v>
      </c>
      <c r="F296" s="14">
        <f t="shared" si="24"/>
        <v>41934</v>
      </c>
      <c r="G296">
        <v>216</v>
      </c>
      <c r="H296">
        <v>47</v>
      </c>
      <c r="I296">
        <v>48</v>
      </c>
      <c r="J296">
        <v>60</v>
      </c>
      <c r="K296">
        <v>13</v>
      </c>
      <c r="L296">
        <v>30</v>
      </c>
      <c r="M296">
        <v>18</v>
      </c>
      <c r="N296">
        <v>100</v>
      </c>
      <c r="O296">
        <v>14</v>
      </c>
      <c r="P296">
        <v>90</v>
      </c>
      <c r="Q296">
        <v>67</v>
      </c>
      <c r="R296">
        <v>24</v>
      </c>
      <c r="S296">
        <v>125</v>
      </c>
      <c r="T296">
        <v>13</v>
      </c>
      <c r="U296">
        <v>60</v>
      </c>
      <c r="V296">
        <v>24</v>
      </c>
      <c r="W296">
        <v>29</v>
      </c>
      <c r="X296">
        <v>28</v>
      </c>
      <c r="Y296">
        <v>571</v>
      </c>
      <c r="Z296">
        <v>0</v>
      </c>
      <c r="AA296">
        <v>-1</v>
      </c>
      <c r="AB296">
        <v>-1</v>
      </c>
      <c r="AC296">
        <v>15</v>
      </c>
      <c r="AD296">
        <v>10169</v>
      </c>
      <c r="AE296">
        <v>10183</v>
      </c>
      <c r="AF296">
        <v>1</v>
      </c>
      <c r="AG296">
        <v>10136</v>
      </c>
      <c r="AH296">
        <v>24</v>
      </c>
      <c r="AI296">
        <v>64</v>
      </c>
      <c r="AJ296">
        <v>6</v>
      </c>
      <c r="AK296">
        <v>75</v>
      </c>
      <c r="AL296">
        <v>13</v>
      </c>
      <c r="AM296">
        <v>6</v>
      </c>
      <c r="AN296">
        <v>83</v>
      </c>
      <c r="AO296">
        <v>88</v>
      </c>
      <c r="AP296">
        <v>5</v>
      </c>
      <c r="AQ296">
        <v>71</v>
      </c>
      <c r="AR296">
        <v>13</v>
      </c>
      <c r="AS296">
        <v>8</v>
      </c>
    </row>
    <row r="297" spans="1:45" x14ac:dyDescent="0.25">
      <c r="A297">
        <v>20101023</v>
      </c>
      <c r="B297">
        <f t="shared" si="20"/>
        <v>20141023</v>
      </c>
      <c r="C297">
        <f t="shared" si="21"/>
        <v>2014</v>
      </c>
      <c r="D297">
        <f t="shared" si="22"/>
        <v>10</v>
      </c>
      <c r="E297">
        <f t="shared" si="23"/>
        <v>23</v>
      </c>
      <c r="F297" s="14">
        <f t="shared" si="24"/>
        <v>41935</v>
      </c>
      <c r="G297">
        <v>205</v>
      </c>
      <c r="H297">
        <v>52</v>
      </c>
      <c r="I297">
        <v>58</v>
      </c>
      <c r="J297">
        <v>70</v>
      </c>
      <c r="K297">
        <v>10</v>
      </c>
      <c r="L297">
        <v>40</v>
      </c>
      <c r="M297">
        <v>2</v>
      </c>
      <c r="N297">
        <v>130</v>
      </c>
      <c r="O297">
        <v>12</v>
      </c>
      <c r="P297">
        <v>72</v>
      </c>
      <c r="Q297">
        <v>48</v>
      </c>
      <c r="R297">
        <v>7</v>
      </c>
      <c r="S297">
        <v>86</v>
      </c>
      <c r="T297">
        <v>18</v>
      </c>
      <c r="U297">
        <v>41</v>
      </c>
      <c r="V297">
        <v>12</v>
      </c>
      <c r="W297">
        <v>0</v>
      </c>
      <c r="X297">
        <v>0</v>
      </c>
      <c r="Y297">
        <v>175</v>
      </c>
      <c r="Z297">
        <v>64</v>
      </c>
      <c r="AA297">
        <v>60</v>
      </c>
      <c r="AB297">
        <v>15</v>
      </c>
      <c r="AC297">
        <v>14</v>
      </c>
      <c r="AD297">
        <v>10036</v>
      </c>
      <c r="AE297">
        <v>10128</v>
      </c>
      <c r="AF297">
        <v>1</v>
      </c>
      <c r="AG297">
        <v>9985</v>
      </c>
      <c r="AH297">
        <v>19</v>
      </c>
      <c r="AI297">
        <v>58</v>
      </c>
      <c r="AJ297">
        <v>14</v>
      </c>
      <c r="AK297">
        <v>73</v>
      </c>
      <c r="AL297">
        <v>6</v>
      </c>
      <c r="AM297">
        <v>8</v>
      </c>
      <c r="AN297">
        <v>85</v>
      </c>
      <c r="AO297">
        <v>95</v>
      </c>
      <c r="AP297">
        <v>21</v>
      </c>
      <c r="AQ297">
        <v>76</v>
      </c>
      <c r="AR297">
        <v>6</v>
      </c>
      <c r="AS297">
        <v>2</v>
      </c>
    </row>
    <row r="298" spans="1:45" x14ac:dyDescent="0.25">
      <c r="A298">
        <v>20101024</v>
      </c>
      <c r="B298">
        <f t="shared" si="20"/>
        <v>20141024</v>
      </c>
      <c r="C298">
        <f t="shared" si="21"/>
        <v>2014</v>
      </c>
      <c r="D298">
        <f t="shared" si="22"/>
        <v>10</v>
      </c>
      <c r="E298">
        <f t="shared" si="23"/>
        <v>24</v>
      </c>
      <c r="F298" s="14">
        <f t="shared" si="24"/>
        <v>41936</v>
      </c>
      <c r="G298">
        <v>289</v>
      </c>
      <c r="H298">
        <v>28</v>
      </c>
      <c r="I298">
        <v>30</v>
      </c>
      <c r="J298">
        <v>50</v>
      </c>
      <c r="K298">
        <v>1</v>
      </c>
      <c r="L298">
        <v>20</v>
      </c>
      <c r="M298">
        <v>8</v>
      </c>
      <c r="N298">
        <v>140</v>
      </c>
      <c r="O298">
        <v>13</v>
      </c>
      <c r="P298">
        <v>75</v>
      </c>
      <c r="Q298">
        <v>29</v>
      </c>
      <c r="R298">
        <v>24</v>
      </c>
      <c r="S298">
        <v>117</v>
      </c>
      <c r="T298">
        <v>10</v>
      </c>
      <c r="U298">
        <v>3</v>
      </c>
      <c r="V298">
        <v>24</v>
      </c>
      <c r="W298">
        <v>72</v>
      </c>
      <c r="X298">
        <v>71</v>
      </c>
      <c r="Y298">
        <v>711</v>
      </c>
      <c r="Z298">
        <v>18</v>
      </c>
      <c r="AA298">
        <v>41</v>
      </c>
      <c r="AB298">
        <v>14</v>
      </c>
      <c r="AC298">
        <v>13</v>
      </c>
      <c r="AD298">
        <v>10100</v>
      </c>
      <c r="AE298">
        <v>10181</v>
      </c>
      <c r="AF298">
        <v>24</v>
      </c>
      <c r="AG298">
        <v>10013</v>
      </c>
      <c r="AH298">
        <v>1</v>
      </c>
      <c r="AI298">
        <v>50</v>
      </c>
      <c r="AJ298">
        <v>13</v>
      </c>
      <c r="AK298">
        <v>80</v>
      </c>
      <c r="AL298">
        <v>15</v>
      </c>
      <c r="AM298">
        <v>3</v>
      </c>
      <c r="AN298">
        <v>81</v>
      </c>
      <c r="AO298">
        <v>98</v>
      </c>
      <c r="AP298">
        <v>21</v>
      </c>
      <c r="AQ298">
        <v>57</v>
      </c>
      <c r="AR298">
        <v>10</v>
      </c>
      <c r="AS298">
        <v>10</v>
      </c>
    </row>
    <row r="299" spans="1:45" x14ac:dyDescent="0.25">
      <c r="A299">
        <v>20101025</v>
      </c>
      <c r="B299">
        <f t="shared" si="20"/>
        <v>20141025</v>
      </c>
      <c r="C299">
        <f t="shared" si="21"/>
        <v>2014</v>
      </c>
      <c r="D299">
        <f t="shared" si="22"/>
        <v>10</v>
      </c>
      <c r="E299">
        <f t="shared" si="23"/>
        <v>25</v>
      </c>
      <c r="F299" s="14">
        <f t="shared" si="24"/>
        <v>41937</v>
      </c>
      <c r="G299">
        <v>326</v>
      </c>
      <c r="H299">
        <v>17</v>
      </c>
      <c r="I299">
        <v>21</v>
      </c>
      <c r="J299">
        <v>40</v>
      </c>
      <c r="K299">
        <v>11</v>
      </c>
      <c r="L299">
        <v>10</v>
      </c>
      <c r="M299">
        <v>17</v>
      </c>
      <c r="N299">
        <v>90</v>
      </c>
      <c r="O299">
        <v>13</v>
      </c>
      <c r="P299">
        <v>53</v>
      </c>
      <c r="Q299">
        <v>0</v>
      </c>
      <c r="R299">
        <v>24</v>
      </c>
      <c r="S299">
        <v>113</v>
      </c>
      <c r="T299">
        <v>14</v>
      </c>
      <c r="U299">
        <v>-22</v>
      </c>
      <c r="V299">
        <v>24</v>
      </c>
      <c r="W299">
        <v>80</v>
      </c>
      <c r="X299">
        <v>79</v>
      </c>
      <c r="Y299">
        <v>791</v>
      </c>
      <c r="Z299">
        <v>0</v>
      </c>
      <c r="AA299">
        <v>-1</v>
      </c>
      <c r="AB299">
        <v>-1</v>
      </c>
      <c r="AC299">
        <v>1</v>
      </c>
      <c r="AD299">
        <v>10247</v>
      </c>
      <c r="AE299">
        <v>10284</v>
      </c>
      <c r="AF299">
        <v>23</v>
      </c>
      <c r="AG299">
        <v>10188</v>
      </c>
      <c r="AH299">
        <v>1</v>
      </c>
      <c r="AI299">
        <v>12</v>
      </c>
      <c r="AJ299">
        <v>24</v>
      </c>
      <c r="AK299">
        <v>77</v>
      </c>
      <c r="AL299">
        <v>10</v>
      </c>
      <c r="AM299">
        <v>2</v>
      </c>
      <c r="AN299">
        <v>85</v>
      </c>
      <c r="AO299">
        <v>99</v>
      </c>
      <c r="AP299">
        <v>2</v>
      </c>
      <c r="AQ299">
        <v>56</v>
      </c>
      <c r="AR299">
        <v>15</v>
      </c>
      <c r="AS299">
        <v>10</v>
      </c>
    </row>
    <row r="300" spans="1:45" x14ac:dyDescent="0.25">
      <c r="A300">
        <v>20101026</v>
      </c>
      <c r="B300">
        <f t="shared" si="20"/>
        <v>20141026</v>
      </c>
      <c r="C300">
        <f t="shared" si="21"/>
        <v>2014</v>
      </c>
      <c r="D300">
        <f t="shared" si="22"/>
        <v>10</v>
      </c>
      <c r="E300">
        <f t="shared" si="23"/>
        <v>26</v>
      </c>
      <c r="F300" s="14">
        <f t="shared" si="24"/>
        <v>41938</v>
      </c>
      <c r="G300">
        <v>205</v>
      </c>
      <c r="H300">
        <v>36</v>
      </c>
      <c r="I300">
        <v>38</v>
      </c>
      <c r="J300">
        <v>60</v>
      </c>
      <c r="K300">
        <v>13</v>
      </c>
      <c r="L300">
        <v>10</v>
      </c>
      <c r="M300">
        <v>1</v>
      </c>
      <c r="N300">
        <v>110</v>
      </c>
      <c r="O300">
        <v>22</v>
      </c>
      <c r="P300">
        <v>64</v>
      </c>
      <c r="Q300">
        <v>-1</v>
      </c>
      <c r="R300">
        <v>4</v>
      </c>
      <c r="S300">
        <v>101</v>
      </c>
      <c r="T300">
        <v>12</v>
      </c>
      <c r="U300">
        <v>-21</v>
      </c>
      <c r="V300">
        <v>6</v>
      </c>
      <c r="W300">
        <v>3</v>
      </c>
      <c r="X300">
        <v>3</v>
      </c>
      <c r="Y300">
        <v>404</v>
      </c>
      <c r="Z300">
        <v>24</v>
      </c>
      <c r="AA300">
        <v>12</v>
      </c>
      <c r="AB300">
        <v>9</v>
      </c>
      <c r="AC300">
        <v>24</v>
      </c>
      <c r="AD300">
        <v>10262</v>
      </c>
      <c r="AE300">
        <v>10281</v>
      </c>
      <c r="AF300">
        <v>1</v>
      </c>
      <c r="AG300">
        <v>10220</v>
      </c>
      <c r="AH300">
        <v>24</v>
      </c>
      <c r="AI300">
        <v>7</v>
      </c>
      <c r="AJ300">
        <v>3</v>
      </c>
      <c r="AK300">
        <v>74</v>
      </c>
      <c r="AL300">
        <v>19</v>
      </c>
      <c r="AM300">
        <v>7</v>
      </c>
      <c r="AN300">
        <v>83</v>
      </c>
      <c r="AO300">
        <v>99</v>
      </c>
      <c r="AP300">
        <v>1</v>
      </c>
      <c r="AQ300">
        <v>62</v>
      </c>
      <c r="AR300">
        <v>13</v>
      </c>
      <c r="AS300">
        <v>5</v>
      </c>
    </row>
    <row r="301" spans="1:45" x14ac:dyDescent="0.25">
      <c r="A301">
        <v>20101027</v>
      </c>
      <c r="B301">
        <f t="shared" si="20"/>
        <v>20141027</v>
      </c>
      <c r="C301">
        <f t="shared" si="21"/>
        <v>2014</v>
      </c>
      <c r="D301">
        <f t="shared" si="22"/>
        <v>10</v>
      </c>
      <c r="E301">
        <f t="shared" si="23"/>
        <v>27</v>
      </c>
      <c r="F301" s="14">
        <f t="shared" si="24"/>
        <v>41939</v>
      </c>
      <c r="G301">
        <v>203</v>
      </c>
      <c r="H301">
        <v>51</v>
      </c>
      <c r="I301">
        <v>51</v>
      </c>
      <c r="J301">
        <v>60</v>
      </c>
      <c r="K301">
        <v>7</v>
      </c>
      <c r="L301">
        <v>40</v>
      </c>
      <c r="M301">
        <v>23</v>
      </c>
      <c r="N301">
        <v>110</v>
      </c>
      <c r="O301">
        <v>12</v>
      </c>
      <c r="P301">
        <v>89</v>
      </c>
      <c r="Q301">
        <v>67</v>
      </c>
      <c r="R301">
        <v>1</v>
      </c>
      <c r="S301">
        <v>107</v>
      </c>
      <c r="T301">
        <v>12</v>
      </c>
      <c r="U301">
        <v>66</v>
      </c>
      <c r="V301">
        <v>6</v>
      </c>
      <c r="W301">
        <v>0</v>
      </c>
      <c r="X301">
        <v>0</v>
      </c>
      <c r="Y301">
        <v>174</v>
      </c>
      <c r="Z301">
        <v>78</v>
      </c>
      <c r="AA301">
        <v>66</v>
      </c>
      <c r="AB301">
        <v>26</v>
      </c>
      <c r="AC301">
        <v>1</v>
      </c>
      <c r="AD301">
        <v>10193</v>
      </c>
      <c r="AE301">
        <v>10215</v>
      </c>
      <c r="AF301">
        <v>1</v>
      </c>
      <c r="AG301">
        <v>10173</v>
      </c>
      <c r="AH301">
        <v>24</v>
      </c>
      <c r="AI301">
        <v>18</v>
      </c>
      <c r="AJ301">
        <v>4</v>
      </c>
      <c r="AK301">
        <v>64</v>
      </c>
      <c r="AL301">
        <v>22</v>
      </c>
      <c r="AM301">
        <v>8</v>
      </c>
      <c r="AN301">
        <v>94</v>
      </c>
      <c r="AO301">
        <v>99</v>
      </c>
      <c r="AP301">
        <v>4</v>
      </c>
      <c r="AQ301">
        <v>87</v>
      </c>
      <c r="AR301">
        <v>13</v>
      </c>
      <c r="AS301">
        <v>2</v>
      </c>
    </row>
    <row r="302" spans="1:45" x14ac:dyDescent="0.25">
      <c r="A302">
        <v>20101028</v>
      </c>
      <c r="B302">
        <f t="shared" si="20"/>
        <v>20141028</v>
      </c>
      <c r="C302">
        <f t="shared" si="21"/>
        <v>2014</v>
      </c>
      <c r="D302">
        <f t="shared" si="22"/>
        <v>10</v>
      </c>
      <c r="E302">
        <f t="shared" si="23"/>
        <v>28</v>
      </c>
      <c r="F302" s="14">
        <f t="shared" si="24"/>
        <v>41940</v>
      </c>
      <c r="G302">
        <v>211</v>
      </c>
      <c r="H302">
        <v>44</v>
      </c>
      <c r="I302">
        <v>45</v>
      </c>
      <c r="J302">
        <v>60</v>
      </c>
      <c r="K302">
        <v>13</v>
      </c>
      <c r="L302">
        <v>30</v>
      </c>
      <c r="M302">
        <v>21</v>
      </c>
      <c r="N302">
        <v>100</v>
      </c>
      <c r="O302">
        <v>13</v>
      </c>
      <c r="P302">
        <v>113</v>
      </c>
      <c r="Q302">
        <v>89</v>
      </c>
      <c r="R302">
        <v>1</v>
      </c>
      <c r="S302">
        <v>136</v>
      </c>
      <c r="T302">
        <v>15</v>
      </c>
      <c r="U302">
        <v>82</v>
      </c>
      <c r="V302">
        <v>24</v>
      </c>
      <c r="W302">
        <v>0</v>
      </c>
      <c r="X302">
        <v>0</v>
      </c>
      <c r="Y302">
        <v>189</v>
      </c>
      <c r="Z302">
        <v>0</v>
      </c>
      <c r="AA302">
        <v>-1</v>
      </c>
      <c r="AB302">
        <v>-1</v>
      </c>
      <c r="AC302">
        <v>1</v>
      </c>
      <c r="AD302">
        <v>10170</v>
      </c>
      <c r="AE302">
        <v>10176</v>
      </c>
      <c r="AF302">
        <v>18</v>
      </c>
      <c r="AG302">
        <v>10162</v>
      </c>
      <c r="AH302">
        <v>3</v>
      </c>
      <c r="AI302">
        <v>21</v>
      </c>
      <c r="AJ302">
        <v>4</v>
      </c>
      <c r="AK302">
        <v>66</v>
      </c>
      <c r="AL302">
        <v>18</v>
      </c>
      <c r="AM302">
        <v>7</v>
      </c>
      <c r="AN302">
        <v>90</v>
      </c>
      <c r="AO302">
        <v>98</v>
      </c>
      <c r="AP302">
        <v>4</v>
      </c>
      <c r="AQ302">
        <v>82</v>
      </c>
      <c r="AR302">
        <v>15</v>
      </c>
      <c r="AS302">
        <v>3</v>
      </c>
    </row>
    <row r="303" spans="1:45" x14ac:dyDescent="0.25">
      <c r="A303">
        <v>20101029</v>
      </c>
      <c r="B303">
        <f t="shared" si="20"/>
        <v>20141029</v>
      </c>
      <c r="C303">
        <f t="shared" si="21"/>
        <v>2014</v>
      </c>
      <c r="D303">
        <f t="shared" si="22"/>
        <v>10</v>
      </c>
      <c r="E303">
        <f t="shared" si="23"/>
        <v>29</v>
      </c>
      <c r="F303" s="14">
        <f t="shared" si="24"/>
        <v>41941</v>
      </c>
      <c r="G303">
        <v>165</v>
      </c>
      <c r="H303">
        <v>40</v>
      </c>
      <c r="I303">
        <v>43</v>
      </c>
      <c r="J303">
        <v>60</v>
      </c>
      <c r="K303">
        <v>4</v>
      </c>
      <c r="L303">
        <v>30</v>
      </c>
      <c r="M303">
        <v>6</v>
      </c>
      <c r="N303">
        <v>100</v>
      </c>
      <c r="O303">
        <v>4</v>
      </c>
      <c r="P303">
        <v>100</v>
      </c>
      <c r="Q303">
        <v>59</v>
      </c>
      <c r="R303">
        <v>7</v>
      </c>
      <c r="S303">
        <v>131</v>
      </c>
      <c r="T303">
        <v>20</v>
      </c>
      <c r="U303">
        <v>52</v>
      </c>
      <c r="V303">
        <v>12</v>
      </c>
      <c r="W303">
        <v>5</v>
      </c>
      <c r="X303">
        <v>5</v>
      </c>
      <c r="Y303">
        <v>436</v>
      </c>
      <c r="Z303">
        <v>0</v>
      </c>
      <c r="AA303">
        <v>0</v>
      </c>
      <c r="AB303">
        <v>0</v>
      </c>
      <c r="AC303">
        <v>1</v>
      </c>
      <c r="AD303">
        <v>10064</v>
      </c>
      <c r="AE303">
        <v>10157</v>
      </c>
      <c r="AF303">
        <v>1</v>
      </c>
      <c r="AG303">
        <v>9989</v>
      </c>
      <c r="AH303">
        <v>24</v>
      </c>
      <c r="AI303">
        <v>50</v>
      </c>
      <c r="AJ303">
        <v>3</v>
      </c>
      <c r="AK303">
        <v>79</v>
      </c>
      <c r="AL303">
        <v>19</v>
      </c>
      <c r="AM303">
        <v>8</v>
      </c>
      <c r="AN303">
        <v>84</v>
      </c>
      <c r="AO303">
        <v>95</v>
      </c>
      <c r="AP303">
        <v>6</v>
      </c>
      <c r="AQ303">
        <v>69</v>
      </c>
      <c r="AR303">
        <v>19</v>
      </c>
      <c r="AS303">
        <v>6</v>
      </c>
    </row>
    <row r="304" spans="1:45" x14ac:dyDescent="0.25">
      <c r="A304">
        <v>20101030</v>
      </c>
      <c r="B304">
        <f t="shared" si="20"/>
        <v>20141030</v>
      </c>
      <c r="C304">
        <f t="shared" si="21"/>
        <v>2014</v>
      </c>
      <c r="D304">
        <f t="shared" si="22"/>
        <v>10</v>
      </c>
      <c r="E304">
        <f t="shared" si="23"/>
        <v>30</v>
      </c>
      <c r="F304" s="14">
        <f t="shared" si="24"/>
        <v>41942</v>
      </c>
      <c r="G304">
        <v>189</v>
      </c>
      <c r="H304">
        <v>30</v>
      </c>
      <c r="I304">
        <v>32</v>
      </c>
      <c r="J304">
        <v>40</v>
      </c>
      <c r="K304">
        <v>1</v>
      </c>
      <c r="L304">
        <v>20</v>
      </c>
      <c r="M304">
        <v>18</v>
      </c>
      <c r="N304">
        <v>80</v>
      </c>
      <c r="O304">
        <v>2</v>
      </c>
      <c r="P304">
        <v>112</v>
      </c>
      <c r="Q304">
        <v>69</v>
      </c>
      <c r="R304">
        <v>23</v>
      </c>
      <c r="S304">
        <v>134</v>
      </c>
      <c r="T304">
        <v>14</v>
      </c>
      <c r="U304">
        <v>33</v>
      </c>
      <c r="V304">
        <v>24</v>
      </c>
      <c r="W304">
        <v>12</v>
      </c>
      <c r="X304">
        <v>12</v>
      </c>
      <c r="Y304">
        <v>278</v>
      </c>
      <c r="Z304">
        <v>9</v>
      </c>
      <c r="AA304">
        <v>3</v>
      </c>
      <c r="AB304">
        <v>3</v>
      </c>
      <c r="AC304">
        <v>12</v>
      </c>
      <c r="AD304">
        <v>10012</v>
      </c>
      <c r="AE304">
        <v>10033</v>
      </c>
      <c r="AF304">
        <v>19</v>
      </c>
      <c r="AG304">
        <v>9984</v>
      </c>
      <c r="AH304">
        <v>3</v>
      </c>
      <c r="AI304">
        <v>37</v>
      </c>
      <c r="AJ304">
        <v>19</v>
      </c>
      <c r="AK304">
        <v>80</v>
      </c>
      <c r="AL304">
        <v>1</v>
      </c>
      <c r="AM304">
        <v>5</v>
      </c>
      <c r="AN304">
        <v>88</v>
      </c>
      <c r="AO304">
        <v>99</v>
      </c>
      <c r="AP304">
        <v>18</v>
      </c>
      <c r="AQ304">
        <v>69</v>
      </c>
      <c r="AR304">
        <v>1</v>
      </c>
      <c r="AS304">
        <v>4</v>
      </c>
    </row>
    <row r="305" spans="1:45" x14ac:dyDescent="0.25">
      <c r="A305">
        <v>20101031</v>
      </c>
      <c r="B305">
        <f t="shared" si="20"/>
        <v>20141031</v>
      </c>
      <c r="C305">
        <f t="shared" si="21"/>
        <v>2014</v>
      </c>
      <c r="D305">
        <f t="shared" si="22"/>
        <v>10</v>
      </c>
      <c r="E305">
        <f t="shared" si="23"/>
        <v>31</v>
      </c>
      <c r="F305" s="14">
        <f t="shared" si="24"/>
        <v>41943</v>
      </c>
      <c r="G305">
        <v>112</v>
      </c>
      <c r="H305">
        <v>23</v>
      </c>
      <c r="I305">
        <v>26</v>
      </c>
      <c r="J305">
        <v>60</v>
      </c>
      <c r="K305">
        <v>12</v>
      </c>
      <c r="L305">
        <v>10</v>
      </c>
      <c r="M305">
        <v>19</v>
      </c>
      <c r="N305">
        <v>90</v>
      </c>
      <c r="O305">
        <v>12</v>
      </c>
      <c r="P305">
        <v>92</v>
      </c>
      <c r="Q305">
        <v>54</v>
      </c>
      <c r="R305">
        <v>24</v>
      </c>
      <c r="S305">
        <v>133</v>
      </c>
      <c r="T305">
        <v>15</v>
      </c>
      <c r="U305">
        <v>21</v>
      </c>
      <c r="V305">
        <v>6</v>
      </c>
      <c r="W305">
        <v>13</v>
      </c>
      <c r="X305">
        <v>13</v>
      </c>
      <c r="Y305">
        <v>317</v>
      </c>
      <c r="Z305">
        <v>34</v>
      </c>
      <c r="AA305">
        <v>9</v>
      </c>
      <c r="AB305">
        <v>4</v>
      </c>
      <c r="AC305">
        <v>7</v>
      </c>
      <c r="AD305">
        <v>10028</v>
      </c>
      <c r="AE305">
        <v>10064</v>
      </c>
      <c r="AF305">
        <v>24</v>
      </c>
      <c r="AG305">
        <v>10011</v>
      </c>
      <c r="AH305">
        <v>6</v>
      </c>
      <c r="AI305">
        <v>5</v>
      </c>
      <c r="AJ305">
        <v>1</v>
      </c>
      <c r="AK305">
        <v>70</v>
      </c>
      <c r="AL305">
        <v>12</v>
      </c>
      <c r="AM305">
        <v>7</v>
      </c>
      <c r="AN305">
        <v>95</v>
      </c>
      <c r="AO305">
        <v>99</v>
      </c>
      <c r="AP305">
        <v>1</v>
      </c>
      <c r="AQ305">
        <v>83</v>
      </c>
      <c r="AR305">
        <v>15</v>
      </c>
      <c r="AS305">
        <v>5</v>
      </c>
    </row>
    <row r="306" spans="1:45" x14ac:dyDescent="0.25">
      <c r="A306">
        <v>20101101</v>
      </c>
      <c r="B306">
        <f t="shared" si="20"/>
        <v>20141101</v>
      </c>
      <c r="C306">
        <f t="shared" si="21"/>
        <v>2014</v>
      </c>
      <c r="D306">
        <f t="shared" si="22"/>
        <v>11</v>
      </c>
      <c r="E306">
        <f t="shared" si="23"/>
        <v>1</v>
      </c>
      <c r="F306" s="14">
        <f t="shared" si="24"/>
        <v>41944</v>
      </c>
      <c r="G306">
        <v>330</v>
      </c>
      <c r="H306">
        <v>9</v>
      </c>
      <c r="I306">
        <v>17</v>
      </c>
      <c r="J306">
        <v>30</v>
      </c>
      <c r="K306">
        <v>8</v>
      </c>
      <c r="L306">
        <v>10</v>
      </c>
      <c r="M306">
        <v>1</v>
      </c>
      <c r="N306">
        <v>40</v>
      </c>
      <c r="O306">
        <v>8</v>
      </c>
      <c r="P306">
        <v>82</v>
      </c>
      <c r="Q306">
        <v>50</v>
      </c>
      <c r="R306">
        <v>1</v>
      </c>
      <c r="S306">
        <v>92</v>
      </c>
      <c r="T306">
        <v>14</v>
      </c>
      <c r="U306">
        <v>27</v>
      </c>
      <c r="V306">
        <v>6</v>
      </c>
      <c r="W306">
        <v>0</v>
      </c>
      <c r="X306">
        <v>0</v>
      </c>
      <c r="Y306">
        <v>159</v>
      </c>
      <c r="Z306">
        <v>0</v>
      </c>
      <c r="AA306">
        <v>0</v>
      </c>
      <c r="AB306">
        <v>0</v>
      </c>
      <c r="AC306">
        <v>1</v>
      </c>
      <c r="AD306">
        <v>10115</v>
      </c>
      <c r="AE306">
        <v>10143</v>
      </c>
      <c r="AF306">
        <v>19</v>
      </c>
      <c r="AG306">
        <v>10067</v>
      </c>
      <c r="AH306">
        <v>1</v>
      </c>
      <c r="AI306">
        <v>1</v>
      </c>
      <c r="AJ306">
        <v>1</v>
      </c>
      <c r="AK306">
        <v>44</v>
      </c>
      <c r="AL306">
        <v>13</v>
      </c>
      <c r="AM306">
        <v>8</v>
      </c>
      <c r="AN306">
        <v>97</v>
      </c>
      <c r="AO306">
        <v>99</v>
      </c>
      <c r="AP306">
        <v>1</v>
      </c>
      <c r="AQ306">
        <v>92</v>
      </c>
      <c r="AR306">
        <v>13</v>
      </c>
      <c r="AS306">
        <v>2</v>
      </c>
    </row>
    <row r="307" spans="1:45" x14ac:dyDescent="0.25">
      <c r="A307">
        <v>20101102</v>
      </c>
      <c r="B307">
        <f t="shared" si="20"/>
        <v>20141102</v>
      </c>
      <c r="C307">
        <f t="shared" si="21"/>
        <v>2014</v>
      </c>
      <c r="D307">
        <f t="shared" si="22"/>
        <v>11</v>
      </c>
      <c r="E307">
        <f t="shared" si="23"/>
        <v>2</v>
      </c>
      <c r="F307" s="14">
        <f t="shared" si="24"/>
        <v>41945</v>
      </c>
      <c r="G307">
        <v>210</v>
      </c>
      <c r="H307">
        <v>48</v>
      </c>
      <c r="I307">
        <v>49</v>
      </c>
      <c r="J307">
        <v>80</v>
      </c>
      <c r="K307">
        <v>23</v>
      </c>
      <c r="L307">
        <v>20</v>
      </c>
      <c r="M307">
        <v>1</v>
      </c>
      <c r="N307">
        <v>140</v>
      </c>
      <c r="O307">
        <v>23</v>
      </c>
      <c r="P307">
        <v>110</v>
      </c>
      <c r="Q307">
        <v>83</v>
      </c>
      <c r="R307">
        <v>1</v>
      </c>
      <c r="S307">
        <v>130</v>
      </c>
      <c r="T307">
        <v>23</v>
      </c>
      <c r="U307">
        <v>85</v>
      </c>
      <c r="V307">
        <v>6</v>
      </c>
      <c r="W307">
        <v>2</v>
      </c>
      <c r="X307">
        <v>2</v>
      </c>
      <c r="Y307">
        <v>120</v>
      </c>
      <c r="Z307">
        <v>21</v>
      </c>
      <c r="AA307">
        <v>7</v>
      </c>
      <c r="AB307">
        <v>3</v>
      </c>
      <c r="AC307">
        <v>10</v>
      </c>
      <c r="AD307">
        <v>10109</v>
      </c>
      <c r="AE307">
        <v>10134</v>
      </c>
      <c r="AF307">
        <v>1</v>
      </c>
      <c r="AG307">
        <v>10081</v>
      </c>
      <c r="AH307">
        <v>23</v>
      </c>
      <c r="AI307">
        <v>3</v>
      </c>
      <c r="AJ307">
        <v>3</v>
      </c>
      <c r="AK307">
        <v>60</v>
      </c>
      <c r="AL307">
        <v>16</v>
      </c>
      <c r="AM307">
        <v>8</v>
      </c>
      <c r="AN307">
        <v>92</v>
      </c>
      <c r="AO307">
        <v>99</v>
      </c>
      <c r="AP307">
        <v>1</v>
      </c>
      <c r="AQ307">
        <v>82</v>
      </c>
      <c r="AR307">
        <v>24</v>
      </c>
      <c r="AS307">
        <v>2</v>
      </c>
    </row>
    <row r="308" spans="1:45" x14ac:dyDescent="0.25">
      <c r="A308">
        <v>20101103</v>
      </c>
      <c r="B308">
        <f t="shared" si="20"/>
        <v>20141103</v>
      </c>
      <c r="C308">
        <f t="shared" si="21"/>
        <v>2014</v>
      </c>
      <c r="D308">
        <f t="shared" si="22"/>
        <v>11</v>
      </c>
      <c r="E308">
        <f t="shared" si="23"/>
        <v>3</v>
      </c>
      <c r="F308" s="14">
        <f t="shared" si="24"/>
        <v>41946</v>
      </c>
      <c r="G308">
        <v>235</v>
      </c>
      <c r="H308">
        <v>50</v>
      </c>
      <c r="I308">
        <v>52</v>
      </c>
      <c r="J308">
        <v>90</v>
      </c>
      <c r="K308">
        <v>1</v>
      </c>
      <c r="L308">
        <v>20</v>
      </c>
      <c r="M308">
        <v>19</v>
      </c>
      <c r="N308">
        <v>160</v>
      </c>
      <c r="O308">
        <v>1</v>
      </c>
      <c r="P308">
        <v>128</v>
      </c>
      <c r="Q308">
        <v>107</v>
      </c>
      <c r="R308">
        <v>20</v>
      </c>
      <c r="S308">
        <v>147</v>
      </c>
      <c r="T308">
        <v>24</v>
      </c>
      <c r="U308">
        <v>105</v>
      </c>
      <c r="V308">
        <v>24</v>
      </c>
      <c r="W308">
        <v>32</v>
      </c>
      <c r="X308">
        <v>34</v>
      </c>
      <c r="Y308">
        <v>417</v>
      </c>
      <c r="Z308">
        <v>80</v>
      </c>
      <c r="AA308">
        <v>58</v>
      </c>
      <c r="AB308">
        <v>13</v>
      </c>
      <c r="AC308">
        <v>21</v>
      </c>
      <c r="AD308">
        <v>10110</v>
      </c>
      <c r="AE308">
        <v>10144</v>
      </c>
      <c r="AF308">
        <v>19</v>
      </c>
      <c r="AG308">
        <v>10072</v>
      </c>
      <c r="AH308">
        <v>5</v>
      </c>
      <c r="AI308">
        <v>24</v>
      </c>
      <c r="AJ308">
        <v>21</v>
      </c>
      <c r="AK308">
        <v>79</v>
      </c>
      <c r="AL308">
        <v>15</v>
      </c>
      <c r="AM308">
        <v>8</v>
      </c>
      <c r="AN308">
        <v>85</v>
      </c>
      <c r="AO308">
        <v>99</v>
      </c>
      <c r="AP308">
        <v>20</v>
      </c>
      <c r="AQ308">
        <v>62</v>
      </c>
      <c r="AR308">
        <v>14</v>
      </c>
      <c r="AS308">
        <v>7</v>
      </c>
    </row>
    <row r="309" spans="1:45" x14ac:dyDescent="0.25">
      <c r="A309">
        <v>20101104</v>
      </c>
      <c r="B309">
        <f t="shared" si="20"/>
        <v>20141104</v>
      </c>
      <c r="C309">
        <f t="shared" si="21"/>
        <v>2014</v>
      </c>
      <c r="D309">
        <f t="shared" si="22"/>
        <v>11</v>
      </c>
      <c r="E309">
        <f t="shared" si="23"/>
        <v>4</v>
      </c>
      <c r="F309" s="14">
        <f t="shared" si="24"/>
        <v>41947</v>
      </c>
      <c r="G309">
        <v>238</v>
      </c>
      <c r="H309">
        <v>77</v>
      </c>
      <c r="I309">
        <v>77</v>
      </c>
      <c r="J309">
        <v>90</v>
      </c>
      <c r="K309">
        <v>9</v>
      </c>
      <c r="L309">
        <v>60</v>
      </c>
      <c r="M309">
        <v>1</v>
      </c>
      <c r="N309">
        <v>190</v>
      </c>
      <c r="O309">
        <v>10</v>
      </c>
      <c r="P309">
        <v>152</v>
      </c>
      <c r="Q309">
        <v>145</v>
      </c>
      <c r="R309">
        <v>2</v>
      </c>
      <c r="S309">
        <v>159</v>
      </c>
      <c r="T309">
        <v>14</v>
      </c>
      <c r="U309">
        <v>142</v>
      </c>
      <c r="V309">
        <v>6</v>
      </c>
      <c r="W309">
        <v>1</v>
      </c>
      <c r="X309">
        <v>1</v>
      </c>
      <c r="Y309">
        <v>123</v>
      </c>
      <c r="Z309">
        <v>0</v>
      </c>
      <c r="AA309">
        <v>-1</v>
      </c>
      <c r="AB309">
        <v>-1</v>
      </c>
      <c r="AC309">
        <v>2</v>
      </c>
      <c r="AD309">
        <v>10161</v>
      </c>
      <c r="AE309">
        <v>10180</v>
      </c>
      <c r="AF309">
        <v>18</v>
      </c>
      <c r="AG309">
        <v>10132</v>
      </c>
      <c r="AH309">
        <v>1</v>
      </c>
      <c r="AI309">
        <v>61</v>
      </c>
      <c r="AJ309">
        <v>12</v>
      </c>
      <c r="AK309">
        <v>70</v>
      </c>
      <c r="AL309">
        <v>6</v>
      </c>
      <c r="AM309">
        <v>8</v>
      </c>
      <c r="AN309">
        <v>84</v>
      </c>
      <c r="AO309">
        <v>92</v>
      </c>
      <c r="AP309">
        <v>2</v>
      </c>
      <c r="AQ309">
        <v>80</v>
      </c>
      <c r="AR309">
        <v>11</v>
      </c>
      <c r="AS309">
        <v>2</v>
      </c>
    </row>
    <row r="310" spans="1:45" x14ac:dyDescent="0.25">
      <c r="A310">
        <v>20101105</v>
      </c>
      <c r="B310">
        <f t="shared" si="20"/>
        <v>20141105</v>
      </c>
      <c r="C310">
        <f t="shared" si="21"/>
        <v>2014</v>
      </c>
      <c r="D310">
        <f t="shared" si="22"/>
        <v>11</v>
      </c>
      <c r="E310">
        <f t="shared" si="23"/>
        <v>5</v>
      </c>
      <c r="F310" s="14">
        <f t="shared" si="24"/>
        <v>41948</v>
      </c>
      <c r="G310">
        <v>248</v>
      </c>
      <c r="H310">
        <v>47</v>
      </c>
      <c r="I310">
        <v>51</v>
      </c>
      <c r="J310">
        <v>90</v>
      </c>
      <c r="K310">
        <v>3</v>
      </c>
      <c r="L310">
        <v>10</v>
      </c>
      <c r="M310">
        <v>24</v>
      </c>
      <c r="N310">
        <v>170</v>
      </c>
      <c r="O310">
        <v>2</v>
      </c>
      <c r="P310">
        <v>137</v>
      </c>
      <c r="Q310">
        <v>94</v>
      </c>
      <c r="R310">
        <v>23</v>
      </c>
      <c r="S310">
        <v>150</v>
      </c>
      <c r="T310">
        <v>1</v>
      </c>
      <c r="U310">
        <v>95</v>
      </c>
      <c r="V310">
        <v>24</v>
      </c>
      <c r="W310">
        <v>0</v>
      </c>
      <c r="X310">
        <v>0</v>
      </c>
      <c r="Y310">
        <v>89</v>
      </c>
      <c r="Z310">
        <v>125</v>
      </c>
      <c r="AA310">
        <v>205</v>
      </c>
      <c r="AB310">
        <v>85</v>
      </c>
      <c r="AC310">
        <v>21</v>
      </c>
      <c r="AD310">
        <v>10173</v>
      </c>
      <c r="AE310">
        <v>10197</v>
      </c>
      <c r="AF310">
        <v>10</v>
      </c>
      <c r="AG310">
        <v>10143</v>
      </c>
      <c r="AH310">
        <v>24</v>
      </c>
      <c r="AI310">
        <v>23</v>
      </c>
      <c r="AJ310">
        <v>9</v>
      </c>
      <c r="AK310">
        <v>65</v>
      </c>
      <c r="AL310">
        <v>1</v>
      </c>
      <c r="AM310">
        <v>8</v>
      </c>
      <c r="AN310">
        <v>94</v>
      </c>
      <c r="AO310">
        <v>99</v>
      </c>
      <c r="AP310">
        <v>21</v>
      </c>
      <c r="AQ310">
        <v>81</v>
      </c>
      <c r="AR310">
        <v>1</v>
      </c>
      <c r="AS310">
        <v>1</v>
      </c>
    </row>
    <row r="311" spans="1:45" x14ac:dyDescent="0.25">
      <c r="A311">
        <v>20101106</v>
      </c>
      <c r="B311">
        <f t="shared" si="20"/>
        <v>20141106</v>
      </c>
      <c r="C311">
        <f t="shared" si="21"/>
        <v>2014</v>
      </c>
      <c r="D311">
        <f t="shared" si="22"/>
        <v>11</v>
      </c>
      <c r="E311">
        <f t="shared" si="23"/>
        <v>6</v>
      </c>
      <c r="F311" s="14">
        <f t="shared" si="24"/>
        <v>41949</v>
      </c>
      <c r="G311">
        <v>265</v>
      </c>
      <c r="H311">
        <v>11</v>
      </c>
      <c r="I311">
        <v>19</v>
      </c>
      <c r="J311">
        <v>40</v>
      </c>
      <c r="K311">
        <v>10</v>
      </c>
      <c r="L311">
        <v>0</v>
      </c>
      <c r="M311">
        <v>20</v>
      </c>
      <c r="N311">
        <v>70</v>
      </c>
      <c r="O311">
        <v>5</v>
      </c>
      <c r="P311">
        <v>93</v>
      </c>
      <c r="Q311">
        <v>74</v>
      </c>
      <c r="R311">
        <v>22</v>
      </c>
      <c r="S311">
        <v>116</v>
      </c>
      <c r="T311">
        <v>10</v>
      </c>
      <c r="U311">
        <v>69</v>
      </c>
      <c r="V311">
        <v>24</v>
      </c>
      <c r="W311">
        <v>8</v>
      </c>
      <c r="X311">
        <v>9</v>
      </c>
      <c r="Y311">
        <v>263</v>
      </c>
      <c r="Z311">
        <v>93</v>
      </c>
      <c r="AA311">
        <v>111</v>
      </c>
      <c r="AB311">
        <v>29</v>
      </c>
      <c r="AC311">
        <v>1</v>
      </c>
      <c r="AD311">
        <v>10127</v>
      </c>
      <c r="AE311">
        <v>10143</v>
      </c>
      <c r="AF311">
        <v>11</v>
      </c>
      <c r="AG311">
        <v>10090</v>
      </c>
      <c r="AH311">
        <v>24</v>
      </c>
      <c r="AI311">
        <v>30</v>
      </c>
      <c r="AJ311">
        <v>1</v>
      </c>
      <c r="AK311">
        <v>70</v>
      </c>
      <c r="AL311">
        <v>12</v>
      </c>
      <c r="AM311">
        <v>8</v>
      </c>
      <c r="AN311">
        <v>95</v>
      </c>
      <c r="AO311">
        <v>99</v>
      </c>
      <c r="AP311">
        <v>1</v>
      </c>
      <c r="AQ311">
        <v>84</v>
      </c>
      <c r="AR311">
        <v>10</v>
      </c>
      <c r="AS311">
        <v>4</v>
      </c>
    </row>
    <row r="312" spans="1:45" x14ac:dyDescent="0.25">
      <c r="A312">
        <v>20101107</v>
      </c>
      <c r="B312">
        <f t="shared" si="20"/>
        <v>20141107</v>
      </c>
      <c r="C312">
        <f t="shared" si="21"/>
        <v>2014</v>
      </c>
      <c r="D312">
        <f t="shared" si="22"/>
        <v>11</v>
      </c>
      <c r="E312">
        <f t="shared" si="23"/>
        <v>7</v>
      </c>
      <c r="F312" s="14">
        <f t="shared" si="24"/>
        <v>41950</v>
      </c>
      <c r="G312">
        <v>54</v>
      </c>
      <c r="H312">
        <v>25</v>
      </c>
      <c r="I312">
        <v>28</v>
      </c>
      <c r="J312">
        <v>40</v>
      </c>
      <c r="K312">
        <v>7</v>
      </c>
      <c r="L312">
        <v>20</v>
      </c>
      <c r="M312">
        <v>1</v>
      </c>
      <c r="N312">
        <v>70</v>
      </c>
      <c r="O312">
        <v>7</v>
      </c>
      <c r="P312">
        <v>55</v>
      </c>
      <c r="Q312">
        <v>8</v>
      </c>
      <c r="R312">
        <v>24</v>
      </c>
      <c r="S312">
        <v>82</v>
      </c>
      <c r="T312">
        <v>14</v>
      </c>
      <c r="U312">
        <v>-20</v>
      </c>
      <c r="V312">
        <v>24</v>
      </c>
      <c r="W312">
        <v>18</v>
      </c>
      <c r="X312">
        <v>19</v>
      </c>
      <c r="Y312">
        <v>280</v>
      </c>
      <c r="Z312">
        <v>37</v>
      </c>
      <c r="AA312">
        <v>62</v>
      </c>
      <c r="AB312">
        <v>22</v>
      </c>
      <c r="AC312">
        <v>6</v>
      </c>
      <c r="AD312">
        <v>10042</v>
      </c>
      <c r="AE312">
        <v>10082</v>
      </c>
      <c r="AF312">
        <v>1</v>
      </c>
      <c r="AG312">
        <v>9965</v>
      </c>
      <c r="AH312">
        <v>24</v>
      </c>
      <c r="AI312">
        <v>46</v>
      </c>
      <c r="AJ312">
        <v>5</v>
      </c>
      <c r="AK312">
        <v>75</v>
      </c>
      <c r="AL312">
        <v>13</v>
      </c>
      <c r="AM312">
        <v>5</v>
      </c>
      <c r="AN312">
        <v>92</v>
      </c>
      <c r="AO312">
        <v>99</v>
      </c>
      <c r="AP312">
        <v>1</v>
      </c>
      <c r="AQ312">
        <v>76</v>
      </c>
      <c r="AR312">
        <v>15</v>
      </c>
      <c r="AS312">
        <v>4</v>
      </c>
    </row>
    <row r="313" spans="1:45" x14ac:dyDescent="0.25">
      <c r="A313">
        <v>20101108</v>
      </c>
      <c r="B313">
        <f t="shared" si="20"/>
        <v>20141108</v>
      </c>
      <c r="C313">
        <f t="shared" si="21"/>
        <v>2014</v>
      </c>
      <c r="D313">
        <f t="shared" si="22"/>
        <v>11</v>
      </c>
      <c r="E313">
        <f t="shared" si="23"/>
        <v>8</v>
      </c>
      <c r="F313" s="14">
        <f t="shared" si="24"/>
        <v>41951</v>
      </c>
      <c r="G313">
        <v>114</v>
      </c>
      <c r="H313">
        <v>46</v>
      </c>
      <c r="I313">
        <v>48</v>
      </c>
      <c r="J313">
        <v>70</v>
      </c>
      <c r="K313">
        <v>15</v>
      </c>
      <c r="L313">
        <v>20</v>
      </c>
      <c r="M313">
        <v>1</v>
      </c>
      <c r="N313">
        <v>120</v>
      </c>
      <c r="O313">
        <v>15</v>
      </c>
      <c r="P313">
        <v>49</v>
      </c>
      <c r="Q313">
        <v>3</v>
      </c>
      <c r="R313">
        <v>3</v>
      </c>
      <c r="S313">
        <v>80</v>
      </c>
      <c r="T313">
        <v>15</v>
      </c>
      <c r="U313">
        <v>-25</v>
      </c>
      <c r="V313">
        <v>6</v>
      </c>
      <c r="W313">
        <v>14</v>
      </c>
      <c r="X313">
        <v>15</v>
      </c>
      <c r="Y313">
        <v>288</v>
      </c>
      <c r="Z313">
        <v>9</v>
      </c>
      <c r="AA313">
        <v>3</v>
      </c>
      <c r="AB313">
        <v>3</v>
      </c>
      <c r="AC313">
        <v>24</v>
      </c>
      <c r="AD313">
        <v>9822</v>
      </c>
      <c r="AE313">
        <v>9947</v>
      </c>
      <c r="AF313">
        <v>1</v>
      </c>
      <c r="AG313">
        <v>9760</v>
      </c>
      <c r="AH313">
        <v>24</v>
      </c>
      <c r="AI313">
        <v>26</v>
      </c>
      <c r="AJ313">
        <v>8</v>
      </c>
      <c r="AK313">
        <v>75</v>
      </c>
      <c r="AL313">
        <v>14</v>
      </c>
      <c r="AM313">
        <v>7</v>
      </c>
      <c r="AN313">
        <v>87</v>
      </c>
      <c r="AO313">
        <v>99</v>
      </c>
      <c r="AP313">
        <v>2</v>
      </c>
      <c r="AQ313">
        <v>73</v>
      </c>
      <c r="AR313">
        <v>15</v>
      </c>
      <c r="AS313">
        <v>4</v>
      </c>
    </row>
    <row r="314" spans="1:45" x14ac:dyDescent="0.25">
      <c r="A314">
        <v>20101109</v>
      </c>
      <c r="B314">
        <f t="shared" si="20"/>
        <v>20141109</v>
      </c>
      <c r="C314">
        <f t="shared" si="21"/>
        <v>2014</v>
      </c>
      <c r="D314">
        <f t="shared" si="22"/>
        <v>11</v>
      </c>
      <c r="E314">
        <f t="shared" si="23"/>
        <v>9</v>
      </c>
      <c r="F314" s="14">
        <f t="shared" si="24"/>
        <v>41952</v>
      </c>
      <c r="G314">
        <v>59</v>
      </c>
      <c r="H314">
        <v>42</v>
      </c>
      <c r="I314">
        <v>45</v>
      </c>
      <c r="J314">
        <v>60</v>
      </c>
      <c r="K314">
        <v>1</v>
      </c>
      <c r="L314">
        <v>30</v>
      </c>
      <c r="M314">
        <v>22</v>
      </c>
      <c r="N314">
        <v>90</v>
      </c>
      <c r="O314">
        <v>1</v>
      </c>
      <c r="P314">
        <v>46</v>
      </c>
      <c r="Q314">
        <v>42</v>
      </c>
      <c r="R314">
        <v>4</v>
      </c>
      <c r="S314">
        <v>53</v>
      </c>
      <c r="T314">
        <v>15</v>
      </c>
      <c r="U314">
        <v>42</v>
      </c>
      <c r="V314">
        <v>6</v>
      </c>
      <c r="W314">
        <v>5</v>
      </c>
      <c r="X314">
        <v>5</v>
      </c>
      <c r="Y314">
        <v>149</v>
      </c>
      <c r="Z314">
        <v>53</v>
      </c>
      <c r="AA314">
        <v>26</v>
      </c>
      <c r="AB314">
        <v>6</v>
      </c>
      <c r="AC314">
        <v>1</v>
      </c>
      <c r="AD314">
        <v>9796</v>
      </c>
      <c r="AE314">
        <v>9832</v>
      </c>
      <c r="AF314">
        <v>24</v>
      </c>
      <c r="AG314">
        <v>9760</v>
      </c>
      <c r="AH314">
        <v>1</v>
      </c>
      <c r="AI314">
        <v>34</v>
      </c>
      <c r="AJ314">
        <v>24</v>
      </c>
      <c r="AK314">
        <v>56</v>
      </c>
      <c r="AL314">
        <v>6</v>
      </c>
      <c r="AM314">
        <v>8</v>
      </c>
      <c r="AN314">
        <v>94</v>
      </c>
      <c r="AO314">
        <v>96</v>
      </c>
      <c r="AP314">
        <v>1</v>
      </c>
      <c r="AQ314">
        <v>92</v>
      </c>
      <c r="AR314">
        <v>14</v>
      </c>
      <c r="AS314">
        <v>2</v>
      </c>
    </row>
    <row r="315" spans="1:45" x14ac:dyDescent="0.25">
      <c r="A315">
        <v>20101110</v>
      </c>
      <c r="B315">
        <f t="shared" si="20"/>
        <v>20141110</v>
      </c>
      <c r="C315">
        <f t="shared" si="21"/>
        <v>2014</v>
      </c>
      <c r="D315">
        <f t="shared" si="22"/>
        <v>11</v>
      </c>
      <c r="E315">
        <f t="shared" si="23"/>
        <v>10</v>
      </c>
      <c r="F315" s="14">
        <f t="shared" si="24"/>
        <v>41953</v>
      </c>
      <c r="G315">
        <v>346</v>
      </c>
      <c r="H315">
        <v>18</v>
      </c>
      <c r="I315">
        <v>29</v>
      </c>
      <c r="J315">
        <v>40</v>
      </c>
      <c r="K315">
        <v>1</v>
      </c>
      <c r="L315">
        <v>20</v>
      </c>
      <c r="M315">
        <v>16</v>
      </c>
      <c r="N315">
        <v>80</v>
      </c>
      <c r="O315">
        <v>20</v>
      </c>
      <c r="P315">
        <v>54</v>
      </c>
      <c r="Q315">
        <v>24</v>
      </c>
      <c r="R315">
        <v>23</v>
      </c>
      <c r="S315">
        <v>85</v>
      </c>
      <c r="T315">
        <v>15</v>
      </c>
      <c r="U315">
        <v>-3</v>
      </c>
      <c r="V315">
        <v>24</v>
      </c>
      <c r="W315">
        <v>17</v>
      </c>
      <c r="X315">
        <v>19</v>
      </c>
      <c r="Y315">
        <v>299</v>
      </c>
      <c r="Z315">
        <v>75</v>
      </c>
      <c r="AA315">
        <v>92</v>
      </c>
      <c r="AB315">
        <v>36</v>
      </c>
      <c r="AC315">
        <v>4</v>
      </c>
      <c r="AD315">
        <v>9931</v>
      </c>
      <c r="AE315">
        <v>10037</v>
      </c>
      <c r="AF315">
        <v>24</v>
      </c>
      <c r="AG315">
        <v>9836</v>
      </c>
      <c r="AH315">
        <v>1</v>
      </c>
      <c r="AI315">
        <v>26</v>
      </c>
      <c r="AJ315">
        <v>3</v>
      </c>
      <c r="AK315">
        <v>75</v>
      </c>
      <c r="AL315">
        <v>13</v>
      </c>
      <c r="AM315">
        <v>7</v>
      </c>
      <c r="AN315">
        <v>91</v>
      </c>
      <c r="AO315">
        <v>98</v>
      </c>
      <c r="AP315">
        <v>4</v>
      </c>
      <c r="AQ315">
        <v>73</v>
      </c>
      <c r="AR315">
        <v>15</v>
      </c>
      <c r="AS315">
        <v>4</v>
      </c>
    </row>
    <row r="316" spans="1:45" x14ac:dyDescent="0.25">
      <c r="A316">
        <v>20101111</v>
      </c>
      <c r="B316">
        <f t="shared" si="20"/>
        <v>20141111</v>
      </c>
      <c r="C316">
        <f t="shared" si="21"/>
        <v>2014</v>
      </c>
      <c r="D316">
        <f t="shared" si="22"/>
        <v>11</v>
      </c>
      <c r="E316">
        <f t="shared" si="23"/>
        <v>11</v>
      </c>
      <c r="F316" s="14">
        <f t="shared" si="24"/>
        <v>41954</v>
      </c>
      <c r="G316">
        <v>204</v>
      </c>
      <c r="H316">
        <v>62</v>
      </c>
      <c r="I316">
        <v>68</v>
      </c>
      <c r="J316">
        <v>100</v>
      </c>
      <c r="K316">
        <v>14</v>
      </c>
      <c r="L316">
        <v>30</v>
      </c>
      <c r="M316">
        <v>1</v>
      </c>
      <c r="N316">
        <v>180</v>
      </c>
      <c r="O316">
        <v>16</v>
      </c>
      <c r="P316">
        <v>68</v>
      </c>
      <c r="Q316">
        <v>34</v>
      </c>
      <c r="R316">
        <v>7</v>
      </c>
      <c r="S316">
        <v>107</v>
      </c>
      <c r="T316">
        <v>20</v>
      </c>
      <c r="U316">
        <v>24</v>
      </c>
      <c r="V316">
        <v>12</v>
      </c>
      <c r="W316">
        <v>5</v>
      </c>
      <c r="X316">
        <v>6</v>
      </c>
      <c r="Y316">
        <v>102</v>
      </c>
      <c r="Z316">
        <v>67</v>
      </c>
      <c r="AA316">
        <v>129</v>
      </c>
      <c r="AB316">
        <v>63</v>
      </c>
      <c r="AC316">
        <v>19</v>
      </c>
      <c r="AD316">
        <v>9939</v>
      </c>
      <c r="AE316">
        <v>10051</v>
      </c>
      <c r="AF316">
        <v>3</v>
      </c>
      <c r="AG316">
        <v>9824</v>
      </c>
      <c r="AH316">
        <v>18</v>
      </c>
      <c r="AI316">
        <v>50</v>
      </c>
      <c r="AJ316">
        <v>15</v>
      </c>
      <c r="AK316">
        <v>73</v>
      </c>
      <c r="AL316">
        <v>11</v>
      </c>
      <c r="AM316">
        <v>7</v>
      </c>
      <c r="AN316">
        <v>84</v>
      </c>
      <c r="AO316">
        <v>94</v>
      </c>
      <c r="AP316">
        <v>15</v>
      </c>
      <c r="AQ316">
        <v>72</v>
      </c>
      <c r="AR316">
        <v>22</v>
      </c>
      <c r="AS316">
        <v>1</v>
      </c>
    </row>
    <row r="317" spans="1:45" x14ac:dyDescent="0.25">
      <c r="A317">
        <v>20101112</v>
      </c>
      <c r="B317">
        <f t="shared" si="20"/>
        <v>20141112</v>
      </c>
      <c r="C317">
        <f t="shared" si="21"/>
        <v>2014</v>
      </c>
      <c r="D317">
        <f t="shared" si="22"/>
        <v>11</v>
      </c>
      <c r="E317">
        <f t="shared" si="23"/>
        <v>12</v>
      </c>
      <c r="F317" s="14">
        <f t="shared" si="24"/>
        <v>41955</v>
      </c>
      <c r="G317">
        <v>246</v>
      </c>
      <c r="H317">
        <v>70</v>
      </c>
      <c r="I317">
        <v>71</v>
      </c>
      <c r="J317">
        <v>90</v>
      </c>
      <c r="K317">
        <v>4</v>
      </c>
      <c r="L317">
        <v>20</v>
      </c>
      <c r="M317">
        <v>23</v>
      </c>
      <c r="N317">
        <v>200</v>
      </c>
      <c r="O317">
        <v>9</v>
      </c>
      <c r="P317">
        <v>113</v>
      </c>
      <c r="Q317">
        <v>98</v>
      </c>
      <c r="R317">
        <v>2</v>
      </c>
      <c r="S317">
        <v>128</v>
      </c>
      <c r="T317">
        <v>12</v>
      </c>
      <c r="U317">
        <v>92</v>
      </c>
      <c r="V317">
        <v>6</v>
      </c>
      <c r="W317">
        <v>14</v>
      </c>
      <c r="X317">
        <v>16</v>
      </c>
      <c r="Y317">
        <v>284</v>
      </c>
      <c r="Z317">
        <v>56</v>
      </c>
      <c r="AA317">
        <v>43</v>
      </c>
      <c r="AB317">
        <v>10</v>
      </c>
      <c r="AC317">
        <v>20</v>
      </c>
      <c r="AD317">
        <v>9906</v>
      </c>
      <c r="AE317">
        <v>9931</v>
      </c>
      <c r="AF317">
        <v>13</v>
      </c>
      <c r="AG317">
        <v>9856</v>
      </c>
      <c r="AH317">
        <v>1</v>
      </c>
      <c r="AI317">
        <v>44</v>
      </c>
      <c r="AJ317">
        <v>24</v>
      </c>
      <c r="AK317">
        <v>67</v>
      </c>
      <c r="AL317">
        <v>12</v>
      </c>
      <c r="AM317">
        <v>8</v>
      </c>
      <c r="AN317">
        <v>77</v>
      </c>
      <c r="AO317">
        <v>99</v>
      </c>
      <c r="AP317">
        <v>23</v>
      </c>
      <c r="AQ317">
        <v>62</v>
      </c>
      <c r="AR317">
        <v>9</v>
      </c>
      <c r="AS317">
        <v>4</v>
      </c>
    </row>
    <row r="318" spans="1:45" x14ac:dyDescent="0.25">
      <c r="A318">
        <v>20101113</v>
      </c>
      <c r="B318">
        <f t="shared" si="20"/>
        <v>20141113</v>
      </c>
      <c r="C318">
        <f t="shared" si="21"/>
        <v>2014</v>
      </c>
      <c r="D318">
        <f t="shared" si="22"/>
        <v>11</v>
      </c>
      <c r="E318">
        <f t="shared" si="23"/>
        <v>13</v>
      </c>
      <c r="F318" s="14">
        <f t="shared" si="24"/>
        <v>41956</v>
      </c>
      <c r="G318">
        <v>219</v>
      </c>
      <c r="H318">
        <v>28</v>
      </c>
      <c r="I318">
        <v>33</v>
      </c>
      <c r="J318">
        <v>50</v>
      </c>
      <c r="K318">
        <v>10</v>
      </c>
      <c r="L318">
        <v>10</v>
      </c>
      <c r="M318">
        <v>23</v>
      </c>
      <c r="N318">
        <v>90</v>
      </c>
      <c r="O318">
        <v>12</v>
      </c>
      <c r="P318">
        <v>104</v>
      </c>
      <c r="Q318">
        <v>88</v>
      </c>
      <c r="R318">
        <v>22</v>
      </c>
      <c r="S318">
        <v>115</v>
      </c>
      <c r="T318">
        <v>12</v>
      </c>
      <c r="U318">
        <v>86</v>
      </c>
      <c r="V318">
        <v>24</v>
      </c>
      <c r="W318">
        <v>0</v>
      </c>
      <c r="X318">
        <v>0</v>
      </c>
      <c r="Y318">
        <v>172</v>
      </c>
      <c r="Z318">
        <v>28</v>
      </c>
      <c r="AA318">
        <v>13</v>
      </c>
      <c r="AB318">
        <v>4</v>
      </c>
      <c r="AC318">
        <v>1</v>
      </c>
      <c r="AD318">
        <v>9941</v>
      </c>
      <c r="AE318">
        <v>9960</v>
      </c>
      <c r="AF318">
        <v>18</v>
      </c>
      <c r="AG318">
        <v>9914</v>
      </c>
      <c r="AH318">
        <v>1</v>
      </c>
      <c r="AI318">
        <v>56</v>
      </c>
      <c r="AJ318">
        <v>23</v>
      </c>
      <c r="AK318">
        <v>70</v>
      </c>
      <c r="AL318">
        <v>8</v>
      </c>
      <c r="AM318">
        <v>8</v>
      </c>
      <c r="AN318">
        <v>93</v>
      </c>
      <c r="AO318">
        <v>99</v>
      </c>
      <c r="AP318">
        <v>23</v>
      </c>
      <c r="AQ318">
        <v>85</v>
      </c>
      <c r="AR318">
        <v>12</v>
      </c>
      <c r="AS318">
        <v>3</v>
      </c>
    </row>
    <row r="319" spans="1:45" x14ac:dyDescent="0.25">
      <c r="A319">
        <v>20101114</v>
      </c>
      <c r="B319">
        <f t="shared" si="20"/>
        <v>20141114</v>
      </c>
      <c r="C319">
        <f t="shared" si="21"/>
        <v>2014</v>
      </c>
      <c r="D319">
        <f t="shared" si="22"/>
        <v>11</v>
      </c>
      <c r="E319">
        <f t="shared" si="23"/>
        <v>14</v>
      </c>
      <c r="F319" s="14">
        <f t="shared" si="24"/>
        <v>41957</v>
      </c>
      <c r="G319">
        <v>212</v>
      </c>
      <c r="H319">
        <v>38</v>
      </c>
      <c r="I319">
        <v>45</v>
      </c>
      <c r="J319">
        <v>90</v>
      </c>
      <c r="K319">
        <v>21</v>
      </c>
      <c r="L319">
        <v>30</v>
      </c>
      <c r="M319">
        <v>1</v>
      </c>
      <c r="N319">
        <v>180</v>
      </c>
      <c r="O319">
        <v>21</v>
      </c>
      <c r="P319">
        <v>112</v>
      </c>
      <c r="Q319">
        <v>84</v>
      </c>
      <c r="R319">
        <v>24</v>
      </c>
      <c r="S319">
        <v>132</v>
      </c>
      <c r="T319">
        <v>5</v>
      </c>
      <c r="U319">
        <v>79</v>
      </c>
      <c r="V319">
        <v>24</v>
      </c>
      <c r="W319">
        <v>0</v>
      </c>
      <c r="X319">
        <v>0</v>
      </c>
      <c r="Y319">
        <v>127</v>
      </c>
      <c r="Z319">
        <v>104</v>
      </c>
      <c r="AA319">
        <v>58</v>
      </c>
      <c r="AB319">
        <v>10</v>
      </c>
      <c r="AC319">
        <v>1</v>
      </c>
      <c r="AD319">
        <v>9956</v>
      </c>
      <c r="AE319">
        <v>10056</v>
      </c>
      <c r="AF319">
        <v>24</v>
      </c>
      <c r="AG319">
        <v>9921</v>
      </c>
      <c r="AH319">
        <v>3</v>
      </c>
      <c r="AI319">
        <v>29</v>
      </c>
      <c r="AJ319">
        <v>1</v>
      </c>
      <c r="AK319">
        <v>75</v>
      </c>
      <c r="AL319">
        <v>20</v>
      </c>
      <c r="AM319">
        <v>8</v>
      </c>
      <c r="AN319">
        <v>91</v>
      </c>
      <c r="AO319">
        <v>99</v>
      </c>
      <c r="AP319">
        <v>1</v>
      </c>
      <c r="AQ319">
        <v>78</v>
      </c>
      <c r="AR319">
        <v>20</v>
      </c>
      <c r="AS319">
        <v>2</v>
      </c>
    </row>
    <row r="320" spans="1:45" x14ac:dyDescent="0.25">
      <c r="A320">
        <v>20101115</v>
      </c>
      <c r="B320">
        <f t="shared" si="20"/>
        <v>20141115</v>
      </c>
      <c r="C320">
        <f t="shared" si="21"/>
        <v>2014</v>
      </c>
      <c r="D320">
        <f t="shared" si="22"/>
        <v>11</v>
      </c>
      <c r="E320">
        <f t="shared" si="23"/>
        <v>15</v>
      </c>
      <c r="F320" s="14">
        <f t="shared" si="24"/>
        <v>41958</v>
      </c>
      <c r="G320">
        <v>233</v>
      </c>
      <c r="H320">
        <v>13</v>
      </c>
      <c r="I320">
        <v>18</v>
      </c>
      <c r="J320">
        <v>30</v>
      </c>
      <c r="K320">
        <v>1</v>
      </c>
      <c r="L320">
        <v>0</v>
      </c>
      <c r="M320">
        <v>19</v>
      </c>
      <c r="N320">
        <v>60</v>
      </c>
      <c r="O320">
        <v>4</v>
      </c>
      <c r="P320">
        <v>58</v>
      </c>
      <c r="Q320">
        <v>2</v>
      </c>
      <c r="R320">
        <v>22</v>
      </c>
      <c r="S320">
        <v>106</v>
      </c>
      <c r="T320">
        <v>14</v>
      </c>
      <c r="U320">
        <v>-22</v>
      </c>
      <c r="V320">
        <v>24</v>
      </c>
      <c r="W320">
        <v>23</v>
      </c>
      <c r="X320">
        <v>26</v>
      </c>
      <c r="Y320">
        <v>341</v>
      </c>
      <c r="Z320">
        <v>0</v>
      </c>
      <c r="AA320">
        <v>-1</v>
      </c>
      <c r="AB320">
        <v>-1</v>
      </c>
      <c r="AC320">
        <v>1</v>
      </c>
      <c r="AD320">
        <v>10139</v>
      </c>
      <c r="AE320">
        <v>10199</v>
      </c>
      <c r="AF320">
        <v>24</v>
      </c>
      <c r="AG320">
        <v>10064</v>
      </c>
      <c r="AH320">
        <v>1</v>
      </c>
      <c r="AI320">
        <v>17</v>
      </c>
      <c r="AJ320">
        <v>20</v>
      </c>
      <c r="AK320">
        <v>80</v>
      </c>
      <c r="AL320">
        <v>14</v>
      </c>
      <c r="AM320">
        <v>5</v>
      </c>
      <c r="AN320">
        <v>90</v>
      </c>
      <c r="AO320">
        <v>99</v>
      </c>
      <c r="AP320">
        <v>17</v>
      </c>
      <c r="AQ320">
        <v>69</v>
      </c>
      <c r="AR320">
        <v>14</v>
      </c>
      <c r="AS320">
        <v>4</v>
      </c>
    </row>
    <row r="321" spans="1:45" x14ac:dyDescent="0.25">
      <c r="A321">
        <v>20101116</v>
      </c>
      <c r="B321">
        <f t="shared" si="20"/>
        <v>20141116</v>
      </c>
      <c r="C321">
        <f t="shared" si="21"/>
        <v>2014</v>
      </c>
      <c r="D321">
        <f t="shared" si="22"/>
        <v>11</v>
      </c>
      <c r="E321">
        <f t="shared" si="23"/>
        <v>16</v>
      </c>
      <c r="F321" s="14">
        <f t="shared" si="24"/>
        <v>41959</v>
      </c>
      <c r="G321">
        <v>142</v>
      </c>
      <c r="H321">
        <v>11</v>
      </c>
      <c r="I321">
        <v>13</v>
      </c>
      <c r="J321">
        <v>20</v>
      </c>
      <c r="K321">
        <v>13</v>
      </c>
      <c r="L321">
        <v>0</v>
      </c>
      <c r="M321">
        <v>2</v>
      </c>
      <c r="N321">
        <v>40</v>
      </c>
      <c r="O321">
        <v>20</v>
      </c>
      <c r="P321">
        <v>20</v>
      </c>
      <c r="Q321">
        <v>-11</v>
      </c>
      <c r="R321">
        <v>7</v>
      </c>
      <c r="S321">
        <v>60</v>
      </c>
      <c r="T321">
        <v>12</v>
      </c>
      <c r="U321">
        <v>-35</v>
      </c>
      <c r="V321">
        <v>12</v>
      </c>
      <c r="W321">
        <v>52</v>
      </c>
      <c r="X321">
        <v>59</v>
      </c>
      <c r="Y321">
        <v>447</v>
      </c>
      <c r="Z321">
        <v>0</v>
      </c>
      <c r="AA321">
        <v>0</v>
      </c>
      <c r="AB321">
        <v>0</v>
      </c>
      <c r="AC321">
        <v>1</v>
      </c>
      <c r="AD321">
        <v>10217</v>
      </c>
      <c r="AE321">
        <v>10231</v>
      </c>
      <c r="AF321">
        <v>10</v>
      </c>
      <c r="AG321">
        <v>10198</v>
      </c>
      <c r="AH321">
        <v>24</v>
      </c>
      <c r="AI321">
        <v>0</v>
      </c>
      <c r="AJ321">
        <v>15</v>
      </c>
      <c r="AK321">
        <v>50</v>
      </c>
      <c r="AL321">
        <v>1</v>
      </c>
      <c r="AM321">
        <v>6</v>
      </c>
      <c r="AN321">
        <v>99</v>
      </c>
      <c r="AO321">
        <v>99</v>
      </c>
      <c r="AP321">
        <v>1</v>
      </c>
      <c r="AQ321">
        <v>97</v>
      </c>
      <c r="AR321">
        <v>12</v>
      </c>
      <c r="AS321">
        <v>5</v>
      </c>
    </row>
    <row r="322" spans="1:45" x14ac:dyDescent="0.25">
      <c r="A322">
        <v>20101117</v>
      </c>
      <c r="B322">
        <f t="shared" si="20"/>
        <v>20141117</v>
      </c>
      <c r="C322">
        <f t="shared" si="21"/>
        <v>2014</v>
      </c>
      <c r="D322">
        <f t="shared" si="22"/>
        <v>11</v>
      </c>
      <c r="E322">
        <f t="shared" si="23"/>
        <v>17</v>
      </c>
      <c r="F322" s="14">
        <f t="shared" si="24"/>
        <v>41960</v>
      </c>
      <c r="G322">
        <v>84</v>
      </c>
      <c r="H322">
        <v>28</v>
      </c>
      <c r="I322">
        <v>29</v>
      </c>
      <c r="J322">
        <v>40</v>
      </c>
      <c r="K322">
        <v>9</v>
      </c>
      <c r="L322">
        <v>10</v>
      </c>
      <c r="M322">
        <v>1</v>
      </c>
      <c r="N322">
        <v>70</v>
      </c>
      <c r="O322">
        <v>11</v>
      </c>
      <c r="P322">
        <v>39</v>
      </c>
      <c r="Q322">
        <v>6</v>
      </c>
      <c r="R322">
        <v>2</v>
      </c>
      <c r="S322">
        <v>53</v>
      </c>
      <c r="T322">
        <v>13</v>
      </c>
      <c r="U322">
        <v>11</v>
      </c>
      <c r="V322">
        <v>6</v>
      </c>
      <c r="W322">
        <v>0</v>
      </c>
      <c r="X322">
        <v>0</v>
      </c>
      <c r="Y322">
        <v>154</v>
      </c>
      <c r="Z322">
        <v>0</v>
      </c>
      <c r="AA322">
        <v>-1</v>
      </c>
      <c r="AB322">
        <v>-1</v>
      </c>
      <c r="AC322">
        <v>24</v>
      </c>
      <c r="AD322">
        <v>10133</v>
      </c>
      <c r="AE322">
        <v>10191</v>
      </c>
      <c r="AF322">
        <v>1</v>
      </c>
      <c r="AG322">
        <v>10089</v>
      </c>
      <c r="AH322">
        <v>24</v>
      </c>
      <c r="AI322">
        <v>1</v>
      </c>
      <c r="AJ322">
        <v>1</v>
      </c>
      <c r="AK322">
        <v>75</v>
      </c>
      <c r="AL322">
        <v>14</v>
      </c>
      <c r="AM322">
        <v>8</v>
      </c>
      <c r="AN322">
        <v>90</v>
      </c>
      <c r="AO322">
        <v>99</v>
      </c>
      <c r="AP322">
        <v>1</v>
      </c>
      <c r="AQ322">
        <v>80</v>
      </c>
      <c r="AR322">
        <v>14</v>
      </c>
      <c r="AS322">
        <v>2</v>
      </c>
    </row>
    <row r="323" spans="1:45" x14ac:dyDescent="0.25">
      <c r="A323">
        <v>20101118</v>
      </c>
      <c r="B323">
        <f t="shared" ref="B323:B386" si="25">A323+40000</f>
        <v>20141118</v>
      </c>
      <c r="C323">
        <f t="shared" ref="C323:C386" si="26">FLOOR(B323/10000,1)</f>
        <v>2014</v>
      </c>
      <c r="D323">
        <f t="shared" ref="D323:D386" si="27">FLOOR(B323/100 - 100 * C323, 1)</f>
        <v>11</v>
      </c>
      <c r="E323">
        <f t="shared" ref="E323:E386" si="28">FLOOR(B323-10000*C323-100*D323,1)</f>
        <v>18</v>
      </c>
      <c r="F323" s="14">
        <f t="shared" ref="F323:F386" si="29">DATE(C323,D323,E323)</f>
        <v>41961</v>
      </c>
      <c r="G323">
        <v>119</v>
      </c>
      <c r="H323">
        <v>16</v>
      </c>
      <c r="I323">
        <v>19</v>
      </c>
      <c r="J323">
        <v>30</v>
      </c>
      <c r="K323">
        <v>2</v>
      </c>
      <c r="L323">
        <v>10</v>
      </c>
      <c r="M323">
        <v>16</v>
      </c>
      <c r="N323">
        <v>40</v>
      </c>
      <c r="O323">
        <v>2</v>
      </c>
      <c r="P323">
        <v>53</v>
      </c>
      <c r="Q323">
        <v>40</v>
      </c>
      <c r="R323">
        <v>1</v>
      </c>
      <c r="S323">
        <v>69</v>
      </c>
      <c r="T323">
        <v>14</v>
      </c>
      <c r="U323">
        <v>39</v>
      </c>
      <c r="V323">
        <v>6</v>
      </c>
      <c r="W323">
        <v>17</v>
      </c>
      <c r="X323">
        <v>20</v>
      </c>
      <c r="Y323">
        <v>200</v>
      </c>
      <c r="Z323">
        <v>0</v>
      </c>
      <c r="AA323">
        <v>-1</v>
      </c>
      <c r="AB323">
        <v>-1</v>
      </c>
      <c r="AC323">
        <v>1</v>
      </c>
      <c r="AD323">
        <v>10095</v>
      </c>
      <c r="AE323">
        <v>10118</v>
      </c>
      <c r="AF323">
        <v>24</v>
      </c>
      <c r="AG323">
        <v>10081</v>
      </c>
      <c r="AH323">
        <v>4</v>
      </c>
      <c r="AI323">
        <v>34</v>
      </c>
      <c r="AJ323">
        <v>7</v>
      </c>
      <c r="AK323">
        <v>60</v>
      </c>
      <c r="AL323">
        <v>14</v>
      </c>
      <c r="AM323">
        <v>8</v>
      </c>
      <c r="AN323">
        <v>92</v>
      </c>
      <c r="AO323">
        <v>97</v>
      </c>
      <c r="AP323">
        <v>5</v>
      </c>
      <c r="AQ323">
        <v>82</v>
      </c>
      <c r="AR323">
        <v>14</v>
      </c>
      <c r="AS323">
        <v>3</v>
      </c>
    </row>
    <row r="324" spans="1:45" x14ac:dyDescent="0.25">
      <c r="A324">
        <v>20101119</v>
      </c>
      <c r="B324">
        <f t="shared" si="25"/>
        <v>20141119</v>
      </c>
      <c r="C324">
        <f t="shared" si="26"/>
        <v>2014</v>
      </c>
      <c r="D324">
        <f t="shared" si="27"/>
        <v>11</v>
      </c>
      <c r="E324">
        <f t="shared" si="28"/>
        <v>19</v>
      </c>
      <c r="F324" s="14">
        <f t="shared" si="29"/>
        <v>41962</v>
      </c>
      <c r="G324">
        <v>177</v>
      </c>
      <c r="H324">
        <v>17</v>
      </c>
      <c r="I324">
        <v>19</v>
      </c>
      <c r="J324">
        <v>20</v>
      </c>
      <c r="K324">
        <v>1</v>
      </c>
      <c r="L324">
        <v>10</v>
      </c>
      <c r="M324">
        <v>4</v>
      </c>
      <c r="N324">
        <v>40</v>
      </c>
      <c r="O324">
        <v>7</v>
      </c>
      <c r="P324">
        <v>71</v>
      </c>
      <c r="Q324">
        <v>42</v>
      </c>
      <c r="R324">
        <v>8</v>
      </c>
      <c r="S324">
        <v>87</v>
      </c>
      <c r="T324">
        <v>13</v>
      </c>
      <c r="U324">
        <v>15</v>
      </c>
      <c r="V324">
        <v>12</v>
      </c>
      <c r="W324">
        <v>11</v>
      </c>
      <c r="X324">
        <v>13</v>
      </c>
      <c r="Y324">
        <v>199</v>
      </c>
      <c r="Z324">
        <v>12</v>
      </c>
      <c r="AA324">
        <v>9</v>
      </c>
      <c r="AB324">
        <v>8</v>
      </c>
      <c r="AC324">
        <v>21</v>
      </c>
      <c r="AD324">
        <v>10137</v>
      </c>
      <c r="AE324">
        <v>10154</v>
      </c>
      <c r="AF324">
        <v>21</v>
      </c>
      <c r="AG324">
        <v>10118</v>
      </c>
      <c r="AH324">
        <v>1</v>
      </c>
      <c r="AI324">
        <v>28</v>
      </c>
      <c r="AJ324">
        <v>4</v>
      </c>
      <c r="AK324">
        <v>60</v>
      </c>
      <c r="AL324">
        <v>11</v>
      </c>
      <c r="AM324">
        <v>8</v>
      </c>
      <c r="AN324">
        <v>94</v>
      </c>
      <c r="AO324">
        <v>99</v>
      </c>
      <c r="AP324">
        <v>4</v>
      </c>
      <c r="AQ324">
        <v>88</v>
      </c>
      <c r="AR324">
        <v>13</v>
      </c>
      <c r="AS324">
        <v>3</v>
      </c>
    </row>
    <row r="325" spans="1:45" x14ac:dyDescent="0.25">
      <c r="A325">
        <v>20101120</v>
      </c>
      <c r="B325">
        <f t="shared" si="25"/>
        <v>20141120</v>
      </c>
      <c r="C325">
        <f t="shared" si="26"/>
        <v>2014</v>
      </c>
      <c r="D325">
        <f t="shared" si="27"/>
        <v>11</v>
      </c>
      <c r="E325">
        <f t="shared" si="28"/>
        <v>20</v>
      </c>
      <c r="F325" s="14">
        <f t="shared" si="29"/>
        <v>41963</v>
      </c>
      <c r="G325">
        <v>166</v>
      </c>
      <c r="H325">
        <v>5</v>
      </c>
      <c r="I325">
        <v>16</v>
      </c>
      <c r="J325">
        <v>30</v>
      </c>
      <c r="K325">
        <v>1</v>
      </c>
      <c r="L325">
        <v>10</v>
      </c>
      <c r="M325">
        <v>5</v>
      </c>
      <c r="N325">
        <v>40</v>
      </c>
      <c r="O325">
        <v>1</v>
      </c>
      <c r="P325">
        <v>70</v>
      </c>
      <c r="Q325">
        <v>41</v>
      </c>
      <c r="R325">
        <v>17</v>
      </c>
      <c r="S325">
        <v>94</v>
      </c>
      <c r="T325">
        <v>13</v>
      </c>
      <c r="U325">
        <v>15</v>
      </c>
      <c r="V325">
        <v>18</v>
      </c>
      <c r="W325">
        <v>42</v>
      </c>
      <c r="X325">
        <v>49</v>
      </c>
      <c r="Y325">
        <v>381</v>
      </c>
      <c r="Z325">
        <v>0</v>
      </c>
      <c r="AA325">
        <v>0</v>
      </c>
      <c r="AB325">
        <v>0</v>
      </c>
      <c r="AC325">
        <v>1</v>
      </c>
      <c r="AD325">
        <v>10144</v>
      </c>
      <c r="AE325">
        <v>10158</v>
      </c>
      <c r="AF325">
        <v>9</v>
      </c>
      <c r="AG325">
        <v>10124</v>
      </c>
      <c r="AH325">
        <v>24</v>
      </c>
      <c r="AI325">
        <v>50</v>
      </c>
      <c r="AJ325">
        <v>1</v>
      </c>
      <c r="AK325">
        <v>66</v>
      </c>
      <c r="AL325">
        <v>10</v>
      </c>
      <c r="AM325">
        <v>6</v>
      </c>
      <c r="AN325">
        <v>89</v>
      </c>
      <c r="AO325">
        <v>99</v>
      </c>
      <c r="AP325">
        <v>17</v>
      </c>
      <c r="AQ325">
        <v>72</v>
      </c>
      <c r="AR325">
        <v>11</v>
      </c>
      <c r="AS325">
        <v>5</v>
      </c>
    </row>
    <row r="326" spans="1:45" x14ac:dyDescent="0.25">
      <c r="A326">
        <v>20101121</v>
      </c>
      <c r="B326">
        <f t="shared" si="25"/>
        <v>20141121</v>
      </c>
      <c r="C326">
        <f t="shared" si="26"/>
        <v>2014</v>
      </c>
      <c r="D326">
        <f t="shared" si="27"/>
        <v>11</v>
      </c>
      <c r="E326">
        <f t="shared" si="28"/>
        <v>21</v>
      </c>
      <c r="F326" s="14">
        <f t="shared" si="29"/>
        <v>41964</v>
      </c>
      <c r="G326">
        <v>53</v>
      </c>
      <c r="H326">
        <v>35</v>
      </c>
      <c r="I326">
        <v>35</v>
      </c>
      <c r="J326">
        <v>50</v>
      </c>
      <c r="K326">
        <v>13</v>
      </c>
      <c r="L326">
        <v>10</v>
      </c>
      <c r="M326">
        <v>2</v>
      </c>
      <c r="N326">
        <v>90</v>
      </c>
      <c r="O326">
        <v>17</v>
      </c>
      <c r="P326">
        <v>52</v>
      </c>
      <c r="Q326">
        <v>27</v>
      </c>
      <c r="R326">
        <v>8</v>
      </c>
      <c r="S326">
        <v>83</v>
      </c>
      <c r="T326">
        <v>14</v>
      </c>
      <c r="U326">
        <v>7</v>
      </c>
      <c r="V326">
        <v>12</v>
      </c>
      <c r="W326">
        <v>44</v>
      </c>
      <c r="X326">
        <v>52</v>
      </c>
      <c r="Y326">
        <v>391</v>
      </c>
      <c r="Z326">
        <v>0</v>
      </c>
      <c r="AA326">
        <v>0</v>
      </c>
      <c r="AB326">
        <v>0</v>
      </c>
      <c r="AC326">
        <v>1</v>
      </c>
      <c r="AD326">
        <v>10102</v>
      </c>
      <c r="AE326">
        <v>10121</v>
      </c>
      <c r="AF326">
        <v>1</v>
      </c>
      <c r="AG326">
        <v>10092</v>
      </c>
      <c r="AH326">
        <v>24</v>
      </c>
      <c r="AI326">
        <v>22</v>
      </c>
      <c r="AJ326">
        <v>7</v>
      </c>
      <c r="AK326">
        <v>63</v>
      </c>
      <c r="AL326">
        <v>14</v>
      </c>
      <c r="AM326">
        <v>4</v>
      </c>
      <c r="AN326">
        <v>91</v>
      </c>
      <c r="AO326">
        <v>99</v>
      </c>
      <c r="AP326">
        <v>2</v>
      </c>
      <c r="AQ326">
        <v>74</v>
      </c>
      <c r="AR326">
        <v>14</v>
      </c>
      <c r="AS326">
        <v>5</v>
      </c>
    </row>
    <row r="327" spans="1:45" x14ac:dyDescent="0.25">
      <c r="A327">
        <v>20101122</v>
      </c>
      <c r="B327">
        <f t="shared" si="25"/>
        <v>20141122</v>
      </c>
      <c r="C327">
        <f t="shared" si="26"/>
        <v>2014</v>
      </c>
      <c r="D327">
        <f t="shared" si="27"/>
        <v>11</v>
      </c>
      <c r="E327">
        <f t="shared" si="28"/>
        <v>22</v>
      </c>
      <c r="F327" s="14">
        <f t="shared" si="29"/>
        <v>41965</v>
      </c>
      <c r="G327">
        <v>25</v>
      </c>
      <c r="H327">
        <v>30</v>
      </c>
      <c r="I327">
        <v>34</v>
      </c>
      <c r="J327">
        <v>50</v>
      </c>
      <c r="K327">
        <v>2</v>
      </c>
      <c r="L327">
        <v>20</v>
      </c>
      <c r="M327">
        <v>17</v>
      </c>
      <c r="N327">
        <v>100</v>
      </c>
      <c r="O327">
        <v>2</v>
      </c>
      <c r="P327">
        <v>45</v>
      </c>
      <c r="Q327">
        <v>18</v>
      </c>
      <c r="R327">
        <v>19</v>
      </c>
      <c r="S327">
        <v>63</v>
      </c>
      <c r="T327">
        <v>13</v>
      </c>
      <c r="U327">
        <v>-6</v>
      </c>
      <c r="V327">
        <v>18</v>
      </c>
      <c r="W327">
        <v>10</v>
      </c>
      <c r="X327">
        <v>12</v>
      </c>
      <c r="Y327">
        <v>264</v>
      </c>
      <c r="Z327">
        <v>0</v>
      </c>
      <c r="AA327">
        <v>0</v>
      </c>
      <c r="AB327">
        <v>0</v>
      </c>
      <c r="AC327">
        <v>1</v>
      </c>
      <c r="AD327">
        <v>10069</v>
      </c>
      <c r="AE327">
        <v>10091</v>
      </c>
      <c r="AF327">
        <v>1</v>
      </c>
      <c r="AG327">
        <v>10058</v>
      </c>
      <c r="AH327">
        <v>15</v>
      </c>
      <c r="AI327">
        <v>48</v>
      </c>
      <c r="AJ327">
        <v>1</v>
      </c>
      <c r="AK327">
        <v>72</v>
      </c>
      <c r="AL327">
        <v>15</v>
      </c>
      <c r="AM327">
        <v>7</v>
      </c>
      <c r="AN327">
        <v>85</v>
      </c>
      <c r="AO327">
        <v>99</v>
      </c>
      <c r="AP327">
        <v>19</v>
      </c>
      <c r="AQ327">
        <v>73</v>
      </c>
      <c r="AR327">
        <v>15</v>
      </c>
      <c r="AS327">
        <v>3</v>
      </c>
    </row>
    <row r="328" spans="1:45" x14ac:dyDescent="0.25">
      <c r="A328">
        <v>20101123</v>
      </c>
      <c r="B328">
        <f t="shared" si="25"/>
        <v>20141123</v>
      </c>
      <c r="C328">
        <f t="shared" si="26"/>
        <v>2014</v>
      </c>
      <c r="D328">
        <f t="shared" si="27"/>
        <v>11</v>
      </c>
      <c r="E328">
        <f t="shared" si="28"/>
        <v>23</v>
      </c>
      <c r="F328" s="14">
        <f t="shared" si="29"/>
        <v>41966</v>
      </c>
      <c r="G328">
        <v>305</v>
      </c>
      <c r="H328">
        <v>20</v>
      </c>
      <c r="I328">
        <v>23</v>
      </c>
      <c r="J328">
        <v>40</v>
      </c>
      <c r="K328">
        <v>14</v>
      </c>
      <c r="L328">
        <v>10</v>
      </c>
      <c r="M328">
        <v>18</v>
      </c>
      <c r="N328">
        <v>90</v>
      </c>
      <c r="O328">
        <v>13</v>
      </c>
      <c r="P328">
        <v>46</v>
      </c>
      <c r="Q328">
        <v>15</v>
      </c>
      <c r="R328">
        <v>7</v>
      </c>
      <c r="S328">
        <v>76</v>
      </c>
      <c r="T328">
        <v>13</v>
      </c>
      <c r="U328">
        <v>-9</v>
      </c>
      <c r="V328">
        <v>6</v>
      </c>
      <c r="W328">
        <v>23</v>
      </c>
      <c r="X328">
        <v>27</v>
      </c>
      <c r="Y328">
        <v>297</v>
      </c>
      <c r="Z328">
        <v>0</v>
      </c>
      <c r="AA328">
        <v>-1</v>
      </c>
      <c r="AB328">
        <v>-1</v>
      </c>
      <c r="AC328">
        <v>1</v>
      </c>
      <c r="AD328">
        <v>10059</v>
      </c>
      <c r="AE328">
        <v>10061</v>
      </c>
      <c r="AF328">
        <v>1</v>
      </c>
      <c r="AG328">
        <v>10055</v>
      </c>
      <c r="AH328">
        <v>6</v>
      </c>
      <c r="AI328">
        <v>65</v>
      </c>
      <c r="AJ328">
        <v>1</v>
      </c>
      <c r="AK328">
        <v>81</v>
      </c>
      <c r="AL328">
        <v>14</v>
      </c>
      <c r="AM328">
        <v>7</v>
      </c>
      <c r="AN328">
        <v>87</v>
      </c>
      <c r="AO328">
        <v>99</v>
      </c>
      <c r="AP328">
        <v>6</v>
      </c>
      <c r="AQ328">
        <v>64</v>
      </c>
      <c r="AR328">
        <v>14</v>
      </c>
      <c r="AS328">
        <v>4</v>
      </c>
    </row>
    <row r="329" spans="1:45" x14ac:dyDescent="0.25">
      <c r="A329">
        <v>20101124</v>
      </c>
      <c r="B329">
        <f t="shared" si="25"/>
        <v>20141124</v>
      </c>
      <c r="C329">
        <f t="shared" si="26"/>
        <v>2014</v>
      </c>
      <c r="D329">
        <f t="shared" si="27"/>
        <v>11</v>
      </c>
      <c r="E329">
        <f t="shared" si="28"/>
        <v>24</v>
      </c>
      <c r="F329" s="14">
        <f t="shared" si="29"/>
        <v>41967</v>
      </c>
      <c r="G329">
        <v>256</v>
      </c>
      <c r="H329">
        <v>18</v>
      </c>
      <c r="I329">
        <v>20</v>
      </c>
      <c r="J329">
        <v>30</v>
      </c>
      <c r="K329">
        <v>15</v>
      </c>
      <c r="L329">
        <v>10</v>
      </c>
      <c r="M329">
        <v>4</v>
      </c>
      <c r="N329">
        <v>60</v>
      </c>
      <c r="O329">
        <v>15</v>
      </c>
      <c r="P329">
        <v>35</v>
      </c>
      <c r="Q329">
        <v>4</v>
      </c>
      <c r="R329">
        <v>8</v>
      </c>
      <c r="S329">
        <v>63</v>
      </c>
      <c r="T329">
        <v>13</v>
      </c>
      <c r="U329">
        <v>-20</v>
      </c>
      <c r="V329">
        <v>12</v>
      </c>
      <c r="W329">
        <v>39</v>
      </c>
      <c r="X329">
        <v>46</v>
      </c>
      <c r="Y329">
        <v>336</v>
      </c>
      <c r="Z329">
        <v>0</v>
      </c>
      <c r="AA329">
        <v>-1</v>
      </c>
      <c r="AB329">
        <v>-1</v>
      </c>
      <c r="AC329">
        <v>1</v>
      </c>
      <c r="AD329">
        <v>10054</v>
      </c>
      <c r="AE329">
        <v>10063</v>
      </c>
      <c r="AF329">
        <v>11</v>
      </c>
      <c r="AG329">
        <v>10041</v>
      </c>
      <c r="AH329">
        <v>24</v>
      </c>
      <c r="AI329">
        <v>34</v>
      </c>
      <c r="AJ329">
        <v>8</v>
      </c>
      <c r="AK329">
        <v>75</v>
      </c>
      <c r="AL329">
        <v>11</v>
      </c>
      <c r="AM329">
        <v>6</v>
      </c>
      <c r="AN329">
        <v>90</v>
      </c>
      <c r="AO329">
        <v>99</v>
      </c>
      <c r="AP329">
        <v>4</v>
      </c>
      <c r="AQ329">
        <v>75</v>
      </c>
      <c r="AR329">
        <v>13</v>
      </c>
      <c r="AS329">
        <v>4</v>
      </c>
    </row>
    <row r="330" spans="1:45" x14ac:dyDescent="0.25">
      <c r="A330">
        <v>20101125</v>
      </c>
      <c r="B330">
        <f t="shared" si="25"/>
        <v>20141125</v>
      </c>
      <c r="C330">
        <f t="shared" si="26"/>
        <v>2014</v>
      </c>
      <c r="D330">
        <f t="shared" si="27"/>
        <v>11</v>
      </c>
      <c r="E330">
        <f t="shared" si="28"/>
        <v>25</v>
      </c>
      <c r="F330" s="14">
        <f t="shared" si="29"/>
        <v>41968</v>
      </c>
      <c r="G330">
        <v>123</v>
      </c>
      <c r="H330">
        <v>7</v>
      </c>
      <c r="I330">
        <v>23</v>
      </c>
      <c r="J330">
        <v>30</v>
      </c>
      <c r="K330">
        <v>1</v>
      </c>
      <c r="L330">
        <v>10</v>
      </c>
      <c r="M330">
        <v>24</v>
      </c>
      <c r="N330">
        <v>60</v>
      </c>
      <c r="O330">
        <v>1</v>
      </c>
      <c r="P330">
        <v>24</v>
      </c>
      <c r="Q330">
        <v>1</v>
      </c>
      <c r="R330">
        <v>7</v>
      </c>
      <c r="S330">
        <v>48</v>
      </c>
      <c r="T330">
        <v>13</v>
      </c>
      <c r="U330">
        <v>-11</v>
      </c>
      <c r="V330">
        <v>12</v>
      </c>
      <c r="W330">
        <v>11</v>
      </c>
      <c r="X330">
        <v>13</v>
      </c>
      <c r="Y330">
        <v>232</v>
      </c>
      <c r="Z330">
        <v>0</v>
      </c>
      <c r="AA330">
        <v>-1</v>
      </c>
      <c r="AB330">
        <v>-1</v>
      </c>
      <c r="AC330">
        <v>2</v>
      </c>
      <c r="AD330">
        <v>10028</v>
      </c>
      <c r="AE330">
        <v>10042</v>
      </c>
      <c r="AF330">
        <v>23</v>
      </c>
      <c r="AG330">
        <v>10018</v>
      </c>
      <c r="AH330">
        <v>14</v>
      </c>
      <c r="AI330">
        <v>7</v>
      </c>
      <c r="AJ330">
        <v>7</v>
      </c>
      <c r="AK330">
        <v>70</v>
      </c>
      <c r="AL330">
        <v>13</v>
      </c>
      <c r="AM330">
        <v>7</v>
      </c>
      <c r="AN330">
        <v>93</v>
      </c>
      <c r="AO330">
        <v>99</v>
      </c>
      <c r="AP330">
        <v>5</v>
      </c>
      <c r="AQ330">
        <v>84</v>
      </c>
      <c r="AR330">
        <v>14</v>
      </c>
      <c r="AS330">
        <v>3</v>
      </c>
    </row>
    <row r="331" spans="1:45" x14ac:dyDescent="0.25">
      <c r="A331">
        <v>20101126</v>
      </c>
      <c r="B331">
        <f t="shared" si="25"/>
        <v>20141126</v>
      </c>
      <c r="C331">
        <f t="shared" si="26"/>
        <v>2014</v>
      </c>
      <c r="D331">
        <f t="shared" si="27"/>
        <v>11</v>
      </c>
      <c r="E331">
        <f t="shared" si="28"/>
        <v>26</v>
      </c>
      <c r="F331" s="14">
        <f t="shared" si="29"/>
        <v>41969</v>
      </c>
      <c r="G331">
        <v>133</v>
      </c>
      <c r="H331">
        <v>9</v>
      </c>
      <c r="I331">
        <v>17</v>
      </c>
      <c r="J331">
        <v>30</v>
      </c>
      <c r="K331">
        <v>17</v>
      </c>
      <c r="L331">
        <v>0</v>
      </c>
      <c r="M331">
        <v>5</v>
      </c>
      <c r="N331">
        <v>60</v>
      </c>
      <c r="O331">
        <v>24</v>
      </c>
      <c r="P331">
        <v>-1</v>
      </c>
      <c r="Q331">
        <v>-28</v>
      </c>
      <c r="R331">
        <v>8</v>
      </c>
      <c r="S331">
        <v>38</v>
      </c>
      <c r="T331">
        <v>13</v>
      </c>
      <c r="U331">
        <v>-48</v>
      </c>
      <c r="V331">
        <v>12</v>
      </c>
      <c r="W331">
        <v>50</v>
      </c>
      <c r="X331">
        <v>60</v>
      </c>
      <c r="Y331">
        <v>418</v>
      </c>
      <c r="Z331">
        <v>0</v>
      </c>
      <c r="AA331">
        <v>0</v>
      </c>
      <c r="AB331">
        <v>0</v>
      </c>
      <c r="AC331">
        <v>1</v>
      </c>
      <c r="AD331">
        <v>10047</v>
      </c>
      <c r="AE331">
        <v>10057</v>
      </c>
      <c r="AF331">
        <v>9</v>
      </c>
      <c r="AG331">
        <v>10040</v>
      </c>
      <c r="AH331">
        <v>20</v>
      </c>
      <c r="AI331">
        <v>16</v>
      </c>
      <c r="AJ331">
        <v>6</v>
      </c>
      <c r="AK331">
        <v>64</v>
      </c>
      <c r="AL331">
        <v>12</v>
      </c>
      <c r="AM331">
        <v>5</v>
      </c>
      <c r="AN331">
        <v>90</v>
      </c>
      <c r="AO331">
        <v>98</v>
      </c>
      <c r="AP331">
        <v>5</v>
      </c>
      <c r="AQ331">
        <v>63</v>
      </c>
      <c r="AR331">
        <v>12</v>
      </c>
      <c r="AS331">
        <v>4</v>
      </c>
    </row>
    <row r="332" spans="1:45" x14ac:dyDescent="0.25">
      <c r="A332">
        <v>20101127</v>
      </c>
      <c r="B332">
        <f t="shared" si="25"/>
        <v>20141127</v>
      </c>
      <c r="C332">
        <f t="shared" si="26"/>
        <v>2014</v>
      </c>
      <c r="D332">
        <f t="shared" si="27"/>
        <v>11</v>
      </c>
      <c r="E332">
        <f t="shared" si="28"/>
        <v>27</v>
      </c>
      <c r="F332" s="14">
        <f t="shared" si="29"/>
        <v>41970</v>
      </c>
      <c r="G332">
        <v>144</v>
      </c>
      <c r="H332">
        <v>25</v>
      </c>
      <c r="I332">
        <v>28</v>
      </c>
      <c r="J332">
        <v>40</v>
      </c>
      <c r="K332">
        <v>9</v>
      </c>
      <c r="L332">
        <v>20</v>
      </c>
      <c r="M332">
        <v>15</v>
      </c>
      <c r="N332">
        <v>60</v>
      </c>
      <c r="O332">
        <v>8</v>
      </c>
      <c r="P332">
        <v>-5</v>
      </c>
      <c r="Q332">
        <v>-44</v>
      </c>
      <c r="R332">
        <v>24</v>
      </c>
      <c r="S332">
        <v>16</v>
      </c>
      <c r="T332">
        <v>13</v>
      </c>
      <c r="U332">
        <v>-76</v>
      </c>
      <c r="V332">
        <v>24</v>
      </c>
      <c r="W332">
        <v>0</v>
      </c>
      <c r="X332">
        <v>0</v>
      </c>
      <c r="Y332">
        <v>90</v>
      </c>
      <c r="Z332">
        <v>6</v>
      </c>
      <c r="AA332">
        <v>1</v>
      </c>
      <c r="AB332">
        <v>1</v>
      </c>
      <c r="AC332">
        <v>10</v>
      </c>
      <c r="AD332">
        <v>10042</v>
      </c>
      <c r="AE332">
        <v>10055</v>
      </c>
      <c r="AF332">
        <v>23</v>
      </c>
      <c r="AG332">
        <v>10034</v>
      </c>
      <c r="AH332">
        <v>5</v>
      </c>
      <c r="AI332">
        <v>22</v>
      </c>
      <c r="AJ332">
        <v>10</v>
      </c>
      <c r="AK332">
        <v>62</v>
      </c>
      <c r="AL332">
        <v>14</v>
      </c>
      <c r="AM332">
        <v>5</v>
      </c>
      <c r="AN332">
        <v>92</v>
      </c>
      <c r="AO332">
        <v>98</v>
      </c>
      <c r="AP332">
        <v>20</v>
      </c>
      <c r="AQ332">
        <v>83</v>
      </c>
      <c r="AR332">
        <v>14</v>
      </c>
      <c r="AS332">
        <v>1</v>
      </c>
    </row>
    <row r="333" spans="1:45" x14ac:dyDescent="0.25">
      <c r="A333">
        <v>20101128</v>
      </c>
      <c r="B333">
        <f t="shared" si="25"/>
        <v>20141128</v>
      </c>
      <c r="C333">
        <f t="shared" si="26"/>
        <v>2014</v>
      </c>
      <c r="D333">
        <f t="shared" si="27"/>
        <v>11</v>
      </c>
      <c r="E333">
        <f t="shared" si="28"/>
        <v>28</v>
      </c>
      <c r="F333" s="14">
        <f t="shared" si="29"/>
        <v>41971</v>
      </c>
      <c r="G333">
        <v>62</v>
      </c>
      <c r="H333">
        <v>29</v>
      </c>
      <c r="I333">
        <v>31</v>
      </c>
      <c r="J333">
        <v>50</v>
      </c>
      <c r="K333">
        <v>19</v>
      </c>
      <c r="L333">
        <v>20</v>
      </c>
      <c r="M333">
        <v>1</v>
      </c>
      <c r="N333">
        <v>70</v>
      </c>
      <c r="O333">
        <v>14</v>
      </c>
      <c r="P333">
        <v>-30</v>
      </c>
      <c r="Q333">
        <v>-52</v>
      </c>
      <c r="R333">
        <v>5</v>
      </c>
      <c r="S333">
        <v>5</v>
      </c>
      <c r="T333">
        <v>13</v>
      </c>
      <c r="U333">
        <v>-88</v>
      </c>
      <c r="V333">
        <v>6</v>
      </c>
      <c r="W333">
        <v>68</v>
      </c>
      <c r="X333">
        <v>83</v>
      </c>
      <c r="Y333">
        <v>516</v>
      </c>
      <c r="Z333">
        <v>0</v>
      </c>
      <c r="AA333">
        <v>0</v>
      </c>
      <c r="AB333">
        <v>0</v>
      </c>
      <c r="AC333">
        <v>1</v>
      </c>
      <c r="AD333">
        <v>10072</v>
      </c>
      <c r="AE333">
        <v>10082</v>
      </c>
      <c r="AF333">
        <v>19</v>
      </c>
      <c r="AG333">
        <v>10054</v>
      </c>
      <c r="AH333">
        <v>1</v>
      </c>
      <c r="AI333">
        <v>27</v>
      </c>
      <c r="AJ333">
        <v>2</v>
      </c>
      <c r="AK333">
        <v>60</v>
      </c>
      <c r="AL333">
        <v>15</v>
      </c>
      <c r="AM333">
        <v>0</v>
      </c>
      <c r="AN333">
        <v>89</v>
      </c>
      <c r="AO333">
        <v>98</v>
      </c>
      <c r="AP333">
        <v>2</v>
      </c>
      <c r="AQ333">
        <v>72</v>
      </c>
      <c r="AR333">
        <v>14</v>
      </c>
      <c r="AS333">
        <v>5</v>
      </c>
    </row>
    <row r="334" spans="1:45" x14ac:dyDescent="0.25">
      <c r="A334">
        <v>20101129</v>
      </c>
      <c r="B334">
        <f t="shared" si="25"/>
        <v>20141129</v>
      </c>
      <c r="C334">
        <f t="shared" si="26"/>
        <v>2014</v>
      </c>
      <c r="D334">
        <f t="shared" si="27"/>
        <v>11</v>
      </c>
      <c r="E334">
        <f t="shared" si="28"/>
        <v>29</v>
      </c>
      <c r="F334" s="14">
        <f t="shared" si="29"/>
        <v>41972</v>
      </c>
      <c r="G334">
        <v>57</v>
      </c>
      <c r="H334">
        <v>33</v>
      </c>
      <c r="I334">
        <v>34</v>
      </c>
      <c r="J334">
        <v>40</v>
      </c>
      <c r="K334">
        <v>1</v>
      </c>
      <c r="L334">
        <v>20</v>
      </c>
      <c r="M334">
        <v>9</v>
      </c>
      <c r="N334">
        <v>80</v>
      </c>
      <c r="O334">
        <v>5</v>
      </c>
      <c r="P334">
        <v>-22</v>
      </c>
      <c r="Q334">
        <v>-45</v>
      </c>
      <c r="R334">
        <v>1</v>
      </c>
      <c r="S334">
        <v>-7</v>
      </c>
      <c r="T334">
        <v>24</v>
      </c>
      <c r="U334">
        <v>-53</v>
      </c>
      <c r="V334">
        <v>6</v>
      </c>
      <c r="W334">
        <v>0</v>
      </c>
      <c r="X334">
        <v>0</v>
      </c>
      <c r="Y334">
        <v>41</v>
      </c>
      <c r="Z334">
        <v>46</v>
      </c>
      <c r="AA334">
        <v>17</v>
      </c>
      <c r="AB334">
        <v>8</v>
      </c>
      <c r="AC334">
        <v>16</v>
      </c>
      <c r="AD334">
        <v>10101</v>
      </c>
      <c r="AE334">
        <v>10141</v>
      </c>
      <c r="AF334">
        <v>24</v>
      </c>
      <c r="AG334">
        <v>10076</v>
      </c>
      <c r="AH334">
        <v>3</v>
      </c>
      <c r="AI334">
        <v>11</v>
      </c>
      <c r="AJ334">
        <v>16</v>
      </c>
      <c r="AK334">
        <v>69</v>
      </c>
      <c r="AL334">
        <v>24</v>
      </c>
      <c r="AM334">
        <v>8</v>
      </c>
      <c r="AN334">
        <v>90</v>
      </c>
      <c r="AO334">
        <v>98</v>
      </c>
      <c r="AP334">
        <v>16</v>
      </c>
      <c r="AQ334">
        <v>81</v>
      </c>
      <c r="AR334">
        <v>14</v>
      </c>
      <c r="AS334">
        <v>0</v>
      </c>
    </row>
    <row r="335" spans="1:45" x14ac:dyDescent="0.25">
      <c r="A335">
        <v>20101130</v>
      </c>
      <c r="B335">
        <f t="shared" si="25"/>
        <v>20141130</v>
      </c>
      <c r="C335">
        <f t="shared" si="26"/>
        <v>2014</v>
      </c>
      <c r="D335">
        <f t="shared" si="27"/>
        <v>11</v>
      </c>
      <c r="E335">
        <f t="shared" si="28"/>
        <v>30</v>
      </c>
      <c r="F335" s="14">
        <f t="shared" si="29"/>
        <v>41973</v>
      </c>
      <c r="G335">
        <v>64</v>
      </c>
      <c r="H335">
        <v>58</v>
      </c>
      <c r="I335">
        <v>58</v>
      </c>
      <c r="J335">
        <v>70</v>
      </c>
      <c r="K335">
        <v>16</v>
      </c>
      <c r="L335">
        <v>40</v>
      </c>
      <c r="M335">
        <v>1</v>
      </c>
      <c r="N335">
        <v>120</v>
      </c>
      <c r="O335">
        <v>12</v>
      </c>
      <c r="P335">
        <v>-16</v>
      </c>
      <c r="Q335">
        <v>-37</v>
      </c>
      <c r="R335">
        <v>24</v>
      </c>
      <c r="S335">
        <v>-5</v>
      </c>
      <c r="T335">
        <v>12</v>
      </c>
      <c r="U335">
        <v>-39</v>
      </c>
      <c r="V335">
        <v>24</v>
      </c>
      <c r="W335">
        <v>12</v>
      </c>
      <c r="X335">
        <v>15</v>
      </c>
      <c r="Y335">
        <v>222</v>
      </c>
      <c r="Z335">
        <v>0</v>
      </c>
      <c r="AA335">
        <v>-1</v>
      </c>
      <c r="AB335">
        <v>-1</v>
      </c>
      <c r="AC335">
        <v>5</v>
      </c>
      <c r="AD335">
        <v>10145</v>
      </c>
      <c r="AE335">
        <v>10157</v>
      </c>
      <c r="AF335">
        <v>9</v>
      </c>
      <c r="AG335">
        <v>10127</v>
      </c>
      <c r="AH335">
        <v>24</v>
      </c>
      <c r="AI335">
        <v>63</v>
      </c>
      <c r="AJ335">
        <v>6</v>
      </c>
      <c r="AK335">
        <v>82</v>
      </c>
      <c r="AL335">
        <v>21</v>
      </c>
      <c r="AM335">
        <v>8</v>
      </c>
      <c r="AN335">
        <v>76</v>
      </c>
      <c r="AO335">
        <v>86</v>
      </c>
      <c r="AP335">
        <v>1</v>
      </c>
      <c r="AQ335">
        <v>62</v>
      </c>
      <c r="AR335">
        <v>21</v>
      </c>
      <c r="AS335">
        <v>2</v>
      </c>
    </row>
    <row r="336" spans="1:45" x14ac:dyDescent="0.25">
      <c r="A336">
        <v>20101201</v>
      </c>
      <c r="B336">
        <f t="shared" si="25"/>
        <v>20141201</v>
      </c>
      <c r="C336">
        <f t="shared" si="26"/>
        <v>2014</v>
      </c>
      <c r="D336">
        <f t="shared" si="27"/>
        <v>12</v>
      </c>
      <c r="E336">
        <f t="shared" si="28"/>
        <v>1</v>
      </c>
      <c r="F336" s="14">
        <f t="shared" si="29"/>
        <v>41974</v>
      </c>
      <c r="G336">
        <v>66</v>
      </c>
      <c r="H336">
        <v>69</v>
      </c>
      <c r="I336">
        <v>70</v>
      </c>
      <c r="J336">
        <v>80</v>
      </c>
      <c r="K336">
        <v>14</v>
      </c>
      <c r="L336">
        <v>50</v>
      </c>
      <c r="M336">
        <v>23</v>
      </c>
      <c r="N336">
        <v>130</v>
      </c>
      <c r="O336">
        <v>10</v>
      </c>
      <c r="P336">
        <v>-62</v>
      </c>
      <c r="Q336">
        <v>-78</v>
      </c>
      <c r="R336">
        <v>20</v>
      </c>
      <c r="S336">
        <v>-37</v>
      </c>
      <c r="T336">
        <v>1</v>
      </c>
      <c r="U336">
        <v>-81</v>
      </c>
      <c r="V336">
        <v>24</v>
      </c>
      <c r="W336">
        <v>21</v>
      </c>
      <c r="X336">
        <v>26</v>
      </c>
      <c r="Y336">
        <v>256</v>
      </c>
      <c r="Z336">
        <v>0</v>
      </c>
      <c r="AA336">
        <v>-1</v>
      </c>
      <c r="AB336">
        <v>-1</v>
      </c>
      <c r="AC336">
        <v>22</v>
      </c>
      <c r="AD336">
        <v>10087</v>
      </c>
      <c r="AE336">
        <v>10121</v>
      </c>
      <c r="AF336">
        <v>1</v>
      </c>
      <c r="AG336">
        <v>10067</v>
      </c>
      <c r="AH336">
        <v>13</v>
      </c>
      <c r="AI336">
        <v>58</v>
      </c>
      <c r="AJ336">
        <v>24</v>
      </c>
      <c r="AK336">
        <v>80</v>
      </c>
      <c r="AL336">
        <v>2</v>
      </c>
      <c r="AM336">
        <v>7</v>
      </c>
      <c r="AN336">
        <v>67</v>
      </c>
      <c r="AO336">
        <v>77</v>
      </c>
      <c r="AP336">
        <v>24</v>
      </c>
      <c r="AQ336">
        <v>57</v>
      </c>
      <c r="AR336">
        <v>12</v>
      </c>
      <c r="AS336">
        <v>2</v>
      </c>
    </row>
    <row r="337" spans="1:45" x14ac:dyDescent="0.25">
      <c r="A337">
        <v>20101202</v>
      </c>
      <c r="B337">
        <f t="shared" si="25"/>
        <v>20141202</v>
      </c>
      <c r="C337">
        <f t="shared" si="26"/>
        <v>2014</v>
      </c>
      <c r="D337">
        <f t="shared" si="27"/>
        <v>12</v>
      </c>
      <c r="E337">
        <f t="shared" si="28"/>
        <v>2</v>
      </c>
      <c r="F337" s="14">
        <f t="shared" si="29"/>
        <v>41975</v>
      </c>
      <c r="G337">
        <v>73</v>
      </c>
      <c r="H337">
        <v>29</v>
      </c>
      <c r="I337">
        <v>30</v>
      </c>
      <c r="J337">
        <v>50</v>
      </c>
      <c r="K337">
        <v>1</v>
      </c>
      <c r="L337">
        <v>0</v>
      </c>
      <c r="M337">
        <v>24</v>
      </c>
      <c r="N337">
        <v>90</v>
      </c>
      <c r="O337">
        <v>1</v>
      </c>
      <c r="P337">
        <v>-69</v>
      </c>
      <c r="Q337">
        <v>-79</v>
      </c>
      <c r="R337">
        <v>23</v>
      </c>
      <c r="S337">
        <v>-61</v>
      </c>
      <c r="T337">
        <v>12</v>
      </c>
      <c r="U337">
        <v>-90</v>
      </c>
      <c r="V337">
        <v>24</v>
      </c>
      <c r="W337">
        <v>0</v>
      </c>
      <c r="X337">
        <v>0</v>
      </c>
      <c r="Y337">
        <v>150</v>
      </c>
      <c r="Z337">
        <v>68</v>
      </c>
      <c r="AA337">
        <v>14</v>
      </c>
      <c r="AB337">
        <v>3</v>
      </c>
      <c r="AC337">
        <v>4</v>
      </c>
      <c r="AD337">
        <v>10099</v>
      </c>
      <c r="AE337">
        <v>10109</v>
      </c>
      <c r="AF337">
        <v>22</v>
      </c>
      <c r="AG337">
        <v>10086</v>
      </c>
      <c r="AH337">
        <v>1</v>
      </c>
      <c r="AI337">
        <v>23</v>
      </c>
      <c r="AJ337">
        <v>14</v>
      </c>
      <c r="AK337">
        <v>68</v>
      </c>
      <c r="AL337">
        <v>16</v>
      </c>
      <c r="AM337">
        <v>7</v>
      </c>
      <c r="AN337">
        <v>86</v>
      </c>
      <c r="AO337">
        <v>98</v>
      </c>
      <c r="AP337">
        <v>23</v>
      </c>
      <c r="AQ337">
        <v>75</v>
      </c>
      <c r="AR337">
        <v>1</v>
      </c>
      <c r="AS337">
        <v>1</v>
      </c>
    </row>
    <row r="338" spans="1:45" x14ac:dyDescent="0.25">
      <c r="A338">
        <v>20101203</v>
      </c>
      <c r="B338">
        <f t="shared" si="25"/>
        <v>20141203</v>
      </c>
      <c r="C338">
        <f t="shared" si="26"/>
        <v>2014</v>
      </c>
      <c r="D338">
        <f t="shared" si="27"/>
        <v>12</v>
      </c>
      <c r="E338">
        <f t="shared" si="28"/>
        <v>3</v>
      </c>
      <c r="F338" s="14">
        <f t="shared" si="29"/>
        <v>41976</v>
      </c>
      <c r="G338">
        <v>200</v>
      </c>
      <c r="H338">
        <v>24</v>
      </c>
      <c r="I338">
        <v>25</v>
      </c>
      <c r="J338">
        <v>40</v>
      </c>
      <c r="K338">
        <v>18</v>
      </c>
      <c r="L338">
        <v>0</v>
      </c>
      <c r="M338">
        <v>1</v>
      </c>
      <c r="N338">
        <v>70</v>
      </c>
      <c r="O338">
        <v>17</v>
      </c>
      <c r="P338">
        <v>-54</v>
      </c>
      <c r="Q338">
        <v>-97</v>
      </c>
      <c r="R338">
        <v>8</v>
      </c>
      <c r="S338">
        <v>-25</v>
      </c>
      <c r="T338">
        <v>16</v>
      </c>
      <c r="U338">
        <v>-118</v>
      </c>
      <c r="V338">
        <v>6</v>
      </c>
      <c r="W338">
        <v>24</v>
      </c>
      <c r="X338">
        <v>30</v>
      </c>
      <c r="Y338">
        <v>288</v>
      </c>
      <c r="Z338">
        <v>14</v>
      </c>
      <c r="AA338">
        <v>4</v>
      </c>
      <c r="AB338">
        <v>2</v>
      </c>
      <c r="AC338">
        <v>21</v>
      </c>
      <c r="AD338">
        <v>10112</v>
      </c>
      <c r="AE338">
        <v>10126</v>
      </c>
      <c r="AF338">
        <v>24</v>
      </c>
      <c r="AG338">
        <v>10103</v>
      </c>
      <c r="AH338">
        <v>5</v>
      </c>
      <c r="AI338">
        <v>16</v>
      </c>
      <c r="AJ338">
        <v>21</v>
      </c>
      <c r="AK338">
        <v>58</v>
      </c>
      <c r="AL338">
        <v>9</v>
      </c>
      <c r="AM338">
        <v>7</v>
      </c>
      <c r="AN338">
        <v>88</v>
      </c>
      <c r="AO338">
        <v>98</v>
      </c>
      <c r="AP338">
        <v>5</v>
      </c>
      <c r="AQ338">
        <v>76</v>
      </c>
      <c r="AR338">
        <v>15</v>
      </c>
      <c r="AS338">
        <v>2</v>
      </c>
    </row>
    <row r="339" spans="1:45" x14ac:dyDescent="0.25">
      <c r="A339">
        <v>20101204</v>
      </c>
      <c r="B339">
        <f t="shared" si="25"/>
        <v>20141204</v>
      </c>
      <c r="C339">
        <f t="shared" si="26"/>
        <v>2014</v>
      </c>
      <c r="D339">
        <f t="shared" si="27"/>
        <v>12</v>
      </c>
      <c r="E339">
        <f t="shared" si="28"/>
        <v>4</v>
      </c>
      <c r="F339" s="14">
        <f t="shared" si="29"/>
        <v>41977</v>
      </c>
      <c r="G339">
        <v>183</v>
      </c>
      <c r="H339">
        <v>55</v>
      </c>
      <c r="I339">
        <v>55</v>
      </c>
      <c r="J339">
        <v>70</v>
      </c>
      <c r="K339">
        <v>10</v>
      </c>
      <c r="L339">
        <v>40</v>
      </c>
      <c r="M339">
        <v>2</v>
      </c>
      <c r="N339">
        <v>120</v>
      </c>
      <c r="O339">
        <v>11</v>
      </c>
      <c r="P339">
        <v>-21</v>
      </c>
      <c r="Q339">
        <v>-63</v>
      </c>
      <c r="R339">
        <v>5</v>
      </c>
      <c r="S339">
        <v>8</v>
      </c>
      <c r="T339">
        <v>24</v>
      </c>
      <c r="U339">
        <v>-71</v>
      </c>
      <c r="V339">
        <v>6</v>
      </c>
      <c r="W339">
        <v>7</v>
      </c>
      <c r="X339">
        <v>9</v>
      </c>
      <c r="Y339">
        <v>106</v>
      </c>
      <c r="Z339">
        <v>92</v>
      </c>
      <c r="AA339">
        <v>44</v>
      </c>
      <c r="AB339">
        <v>7</v>
      </c>
      <c r="AC339">
        <v>12</v>
      </c>
      <c r="AD339">
        <v>10101</v>
      </c>
      <c r="AE339">
        <v>10130</v>
      </c>
      <c r="AF339">
        <v>2</v>
      </c>
      <c r="AG339">
        <v>10037</v>
      </c>
      <c r="AH339">
        <v>24</v>
      </c>
      <c r="AI339">
        <v>12</v>
      </c>
      <c r="AJ339">
        <v>11</v>
      </c>
      <c r="AK339">
        <v>60</v>
      </c>
      <c r="AL339">
        <v>10</v>
      </c>
      <c r="AM339">
        <v>7</v>
      </c>
      <c r="AN339">
        <v>90</v>
      </c>
      <c r="AO339">
        <v>99</v>
      </c>
      <c r="AP339">
        <v>21</v>
      </c>
      <c r="AQ339">
        <v>76</v>
      </c>
      <c r="AR339">
        <v>10</v>
      </c>
      <c r="AS339">
        <v>1</v>
      </c>
    </row>
    <row r="340" spans="1:45" x14ac:dyDescent="0.25">
      <c r="A340">
        <v>20101205</v>
      </c>
      <c r="B340">
        <f t="shared" si="25"/>
        <v>20141205</v>
      </c>
      <c r="C340">
        <f t="shared" si="26"/>
        <v>2014</v>
      </c>
      <c r="D340">
        <f t="shared" si="27"/>
        <v>12</v>
      </c>
      <c r="E340">
        <f t="shared" si="28"/>
        <v>5</v>
      </c>
      <c r="F340" s="14">
        <f t="shared" si="29"/>
        <v>41978</v>
      </c>
      <c r="G340">
        <v>228</v>
      </c>
      <c r="H340">
        <v>37</v>
      </c>
      <c r="I340">
        <v>38</v>
      </c>
      <c r="J340">
        <v>70</v>
      </c>
      <c r="K340">
        <v>4</v>
      </c>
      <c r="L340">
        <v>20</v>
      </c>
      <c r="M340">
        <v>17</v>
      </c>
      <c r="N340">
        <v>120</v>
      </c>
      <c r="O340">
        <v>6</v>
      </c>
      <c r="P340">
        <v>23</v>
      </c>
      <c r="Q340">
        <v>-11</v>
      </c>
      <c r="R340">
        <v>19</v>
      </c>
      <c r="S340">
        <v>47</v>
      </c>
      <c r="T340">
        <v>13</v>
      </c>
      <c r="U340">
        <v>-24</v>
      </c>
      <c r="V340">
        <v>18</v>
      </c>
      <c r="W340">
        <v>22</v>
      </c>
      <c r="X340">
        <v>28</v>
      </c>
      <c r="Y340">
        <v>217</v>
      </c>
      <c r="Z340">
        <v>59</v>
      </c>
      <c r="AA340">
        <v>28</v>
      </c>
      <c r="AB340">
        <v>10</v>
      </c>
      <c r="AC340">
        <v>2</v>
      </c>
      <c r="AD340">
        <v>10015</v>
      </c>
      <c r="AE340">
        <v>10027</v>
      </c>
      <c r="AF340">
        <v>1</v>
      </c>
      <c r="AG340">
        <v>10007</v>
      </c>
      <c r="AH340">
        <v>7</v>
      </c>
      <c r="AI340">
        <v>30</v>
      </c>
      <c r="AJ340">
        <v>10</v>
      </c>
      <c r="AK340">
        <v>75</v>
      </c>
      <c r="AL340">
        <v>14</v>
      </c>
      <c r="AM340">
        <v>6</v>
      </c>
      <c r="AN340">
        <v>93</v>
      </c>
      <c r="AO340">
        <v>99</v>
      </c>
      <c r="AP340">
        <v>8</v>
      </c>
      <c r="AQ340">
        <v>78</v>
      </c>
      <c r="AR340">
        <v>14</v>
      </c>
      <c r="AS340">
        <v>3</v>
      </c>
    </row>
    <row r="341" spans="1:45" x14ac:dyDescent="0.25">
      <c r="A341">
        <v>20101206</v>
      </c>
      <c r="B341">
        <f t="shared" si="25"/>
        <v>20141206</v>
      </c>
      <c r="C341">
        <f t="shared" si="26"/>
        <v>2014</v>
      </c>
      <c r="D341">
        <f t="shared" si="27"/>
        <v>12</v>
      </c>
      <c r="E341">
        <f t="shared" si="28"/>
        <v>6</v>
      </c>
      <c r="F341" s="14">
        <f t="shared" si="29"/>
        <v>41979</v>
      </c>
      <c r="G341">
        <v>130</v>
      </c>
      <c r="H341">
        <v>6</v>
      </c>
      <c r="I341">
        <v>15</v>
      </c>
      <c r="J341">
        <v>20</v>
      </c>
      <c r="K341">
        <v>1</v>
      </c>
      <c r="L341">
        <v>10</v>
      </c>
      <c r="M341">
        <v>5</v>
      </c>
      <c r="N341">
        <v>50</v>
      </c>
      <c r="O341">
        <v>1</v>
      </c>
      <c r="P341">
        <v>-4</v>
      </c>
      <c r="Q341">
        <v>-33</v>
      </c>
      <c r="R341">
        <v>18</v>
      </c>
      <c r="S341">
        <v>23</v>
      </c>
      <c r="T341">
        <v>15</v>
      </c>
      <c r="U341">
        <v>-54</v>
      </c>
      <c r="V341">
        <v>18</v>
      </c>
      <c r="W341">
        <v>15</v>
      </c>
      <c r="X341">
        <v>19</v>
      </c>
      <c r="Y341">
        <v>182</v>
      </c>
      <c r="Z341">
        <v>0</v>
      </c>
      <c r="AA341">
        <v>0</v>
      </c>
      <c r="AB341">
        <v>0</v>
      </c>
      <c r="AC341">
        <v>1</v>
      </c>
      <c r="AD341">
        <v>10021</v>
      </c>
      <c r="AE341">
        <v>10035</v>
      </c>
      <c r="AF341">
        <v>24</v>
      </c>
      <c r="AG341">
        <v>10012</v>
      </c>
      <c r="AH341">
        <v>7</v>
      </c>
      <c r="AI341">
        <v>0</v>
      </c>
      <c r="AJ341">
        <v>18</v>
      </c>
      <c r="AK341">
        <v>58</v>
      </c>
      <c r="AL341">
        <v>1</v>
      </c>
      <c r="AM341">
        <v>7</v>
      </c>
      <c r="AN341">
        <v>96</v>
      </c>
      <c r="AO341">
        <v>99</v>
      </c>
      <c r="AP341">
        <v>2</v>
      </c>
      <c r="AQ341">
        <v>89</v>
      </c>
      <c r="AR341">
        <v>14</v>
      </c>
      <c r="AS341">
        <v>2</v>
      </c>
    </row>
    <row r="342" spans="1:45" x14ac:dyDescent="0.25">
      <c r="A342">
        <v>20101207</v>
      </c>
      <c r="B342">
        <f t="shared" si="25"/>
        <v>20141207</v>
      </c>
      <c r="C342">
        <f t="shared" si="26"/>
        <v>2014</v>
      </c>
      <c r="D342">
        <f t="shared" si="27"/>
        <v>12</v>
      </c>
      <c r="E342">
        <f t="shared" si="28"/>
        <v>7</v>
      </c>
      <c r="F342" s="14">
        <f t="shared" si="29"/>
        <v>41980</v>
      </c>
      <c r="G342">
        <v>52</v>
      </c>
      <c r="H342">
        <v>23</v>
      </c>
      <c r="I342">
        <v>24</v>
      </c>
      <c r="J342">
        <v>30</v>
      </c>
      <c r="K342">
        <v>14</v>
      </c>
      <c r="L342">
        <v>10</v>
      </c>
      <c r="M342">
        <v>12</v>
      </c>
      <c r="N342">
        <v>50</v>
      </c>
      <c r="O342">
        <v>15</v>
      </c>
      <c r="P342">
        <v>-23</v>
      </c>
      <c r="Q342">
        <v>-38</v>
      </c>
      <c r="R342">
        <v>10</v>
      </c>
      <c r="S342">
        <v>-13</v>
      </c>
      <c r="T342">
        <v>2</v>
      </c>
      <c r="U342">
        <v>-32</v>
      </c>
      <c r="V342">
        <v>12</v>
      </c>
      <c r="W342">
        <v>4</v>
      </c>
      <c r="X342">
        <v>5</v>
      </c>
      <c r="Y342">
        <v>193</v>
      </c>
      <c r="Z342">
        <v>0</v>
      </c>
      <c r="AA342">
        <v>0</v>
      </c>
      <c r="AB342">
        <v>0</v>
      </c>
      <c r="AC342">
        <v>1</v>
      </c>
      <c r="AD342">
        <v>10055</v>
      </c>
      <c r="AE342">
        <v>10066</v>
      </c>
      <c r="AF342">
        <v>23</v>
      </c>
      <c r="AG342">
        <v>10036</v>
      </c>
      <c r="AH342">
        <v>1</v>
      </c>
      <c r="AI342">
        <v>1</v>
      </c>
      <c r="AJ342">
        <v>1</v>
      </c>
      <c r="AK342">
        <v>50</v>
      </c>
      <c r="AL342">
        <v>15</v>
      </c>
      <c r="AM342">
        <v>8</v>
      </c>
      <c r="AN342">
        <v>98</v>
      </c>
      <c r="AO342">
        <v>99</v>
      </c>
      <c r="AP342">
        <v>7</v>
      </c>
      <c r="AQ342">
        <v>97</v>
      </c>
      <c r="AR342">
        <v>14</v>
      </c>
      <c r="AS342">
        <v>2</v>
      </c>
    </row>
    <row r="343" spans="1:45" x14ac:dyDescent="0.25">
      <c r="A343">
        <v>20101208</v>
      </c>
      <c r="B343">
        <f t="shared" si="25"/>
        <v>20141208</v>
      </c>
      <c r="C343">
        <f t="shared" si="26"/>
        <v>2014</v>
      </c>
      <c r="D343">
        <f t="shared" si="27"/>
        <v>12</v>
      </c>
      <c r="E343">
        <f t="shared" si="28"/>
        <v>8</v>
      </c>
      <c r="F343" s="14">
        <f t="shared" si="29"/>
        <v>41981</v>
      </c>
      <c r="G343">
        <v>7</v>
      </c>
      <c r="H343">
        <v>21</v>
      </c>
      <c r="I343">
        <v>28</v>
      </c>
      <c r="J343">
        <v>40</v>
      </c>
      <c r="K343">
        <v>7</v>
      </c>
      <c r="L343">
        <v>20</v>
      </c>
      <c r="M343">
        <v>17</v>
      </c>
      <c r="N343">
        <v>60</v>
      </c>
      <c r="O343">
        <v>2</v>
      </c>
      <c r="P343">
        <v>-21</v>
      </c>
      <c r="Q343">
        <v>-47</v>
      </c>
      <c r="R343">
        <v>21</v>
      </c>
      <c r="S343">
        <v>-4</v>
      </c>
      <c r="T343">
        <v>24</v>
      </c>
      <c r="U343">
        <v>-74</v>
      </c>
      <c r="V343">
        <v>24</v>
      </c>
      <c r="W343">
        <v>0</v>
      </c>
      <c r="X343">
        <v>0</v>
      </c>
      <c r="Y343">
        <v>104</v>
      </c>
      <c r="Z343">
        <v>0</v>
      </c>
      <c r="AA343">
        <v>-1</v>
      </c>
      <c r="AB343">
        <v>-1</v>
      </c>
      <c r="AC343">
        <v>24</v>
      </c>
      <c r="AD343">
        <v>10089</v>
      </c>
      <c r="AE343">
        <v>10152</v>
      </c>
      <c r="AF343">
        <v>24</v>
      </c>
      <c r="AG343">
        <v>10061</v>
      </c>
      <c r="AH343">
        <v>3</v>
      </c>
      <c r="AI343">
        <v>16</v>
      </c>
      <c r="AJ343">
        <v>4</v>
      </c>
      <c r="AK343">
        <v>64</v>
      </c>
      <c r="AL343">
        <v>24</v>
      </c>
      <c r="AM343">
        <v>6</v>
      </c>
      <c r="AN343">
        <v>96</v>
      </c>
      <c r="AO343">
        <v>98</v>
      </c>
      <c r="AP343">
        <v>1</v>
      </c>
      <c r="AQ343">
        <v>88</v>
      </c>
      <c r="AR343">
        <v>16</v>
      </c>
      <c r="AS343">
        <v>1</v>
      </c>
    </row>
    <row r="344" spans="1:45" x14ac:dyDescent="0.25">
      <c r="A344">
        <v>20101209</v>
      </c>
      <c r="B344">
        <f t="shared" si="25"/>
        <v>20141209</v>
      </c>
      <c r="C344">
        <f t="shared" si="26"/>
        <v>2014</v>
      </c>
      <c r="D344">
        <f t="shared" si="27"/>
        <v>12</v>
      </c>
      <c r="E344">
        <f t="shared" si="28"/>
        <v>9</v>
      </c>
      <c r="F344" s="14">
        <f t="shared" si="29"/>
        <v>41982</v>
      </c>
      <c r="G344">
        <v>291</v>
      </c>
      <c r="H344">
        <v>34</v>
      </c>
      <c r="I344">
        <v>37</v>
      </c>
      <c r="J344">
        <v>60</v>
      </c>
      <c r="K344">
        <v>22</v>
      </c>
      <c r="L344">
        <v>20</v>
      </c>
      <c r="M344">
        <v>1</v>
      </c>
      <c r="N344">
        <v>110</v>
      </c>
      <c r="O344">
        <v>10</v>
      </c>
      <c r="P344">
        <v>27</v>
      </c>
      <c r="Q344">
        <v>-24</v>
      </c>
      <c r="R344">
        <v>3</v>
      </c>
      <c r="S344">
        <v>54</v>
      </c>
      <c r="T344">
        <v>23</v>
      </c>
      <c r="U344">
        <v>-57</v>
      </c>
      <c r="V344">
        <v>6</v>
      </c>
      <c r="W344">
        <v>30</v>
      </c>
      <c r="X344">
        <v>38</v>
      </c>
      <c r="Y344">
        <v>261</v>
      </c>
      <c r="Z344">
        <v>24</v>
      </c>
      <c r="AA344">
        <v>25</v>
      </c>
      <c r="AB344">
        <v>10</v>
      </c>
      <c r="AC344">
        <v>9</v>
      </c>
      <c r="AD344">
        <v>10215</v>
      </c>
      <c r="AE344">
        <v>10255</v>
      </c>
      <c r="AF344">
        <v>24</v>
      </c>
      <c r="AG344">
        <v>10157</v>
      </c>
      <c r="AH344">
        <v>1</v>
      </c>
      <c r="AI344">
        <v>34</v>
      </c>
      <c r="AJ344">
        <v>9</v>
      </c>
      <c r="AK344">
        <v>75</v>
      </c>
      <c r="AL344">
        <v>16</v>
      </c>
      <c r="AM344">
        <v>6</v>
      </c>
      <c r="AN344">
        <v>86</v>
      </c>
      <c r="AO344">
        <v>98</v>
      </c>
      <c r="AP344">
        <v>1</v>
      </c>
      <c r="AQ344">
        <v>68</v>
      </c>
      <c r="AR344">
        <v>14</v>
      </c>
      <c r="AS344">
        <v>3</v>
      </c>
    </row>
    <row r="345" spans="1:45" x14ac:dyDescent="0.25">
      <c r="A345">
        <v>20101210</v>
      </c>
      <c r="B345">
        <f t="shared" si="25"/>
        <v>20141210</v>
      </c>
      <c r="C345">
        <f t="shared" si="26"/>
        <v>2014</v>
      </c>
      <c r="D345">
        <f t="shared" si="27"/>
        <v>12</v>
      </c>
      <c r="E345">
        <f t="shared" si="28"/>
        <v>10</v>
      </c>
      <c r="F345" s="14">
        <f t="shared" si="29"/>
        <v>41983</v>
      </c>
      <c r="G345">
        <v>255</v>
      </c>
      <c r="H345">
        <v>28</v>
      </c>
      <c r="I345">
        <v>31</v>
      </c>
      <c r="J345">
        <v>50</v>
      </c>
      <c r="K345">
        <v>21</v>
      </c>
      <c r="L345">
        <v>10</v>
      </c>
      <c r="M345">
        <v>2</v>
      </c>
      <c r="N345">
        <v>90</v>
      </c>
      <c r="O345">
        <v>20</v>
      </c>
      <c r="P345">
        <v>38</v>
      </c>
      <c r="Q345">
        <v>-10</v>
      </c>
      <c r="R345">
        <v>8</v>
      </c>
      <c r="S345">
        <v>71</v>
      </c>
      <c r="T345">
        <v>24</v>
      </c>
      <c r="U345">
        <v>-33</v>
      </c>
      <c r="V345">
        <v>12</v>
      </c>
      <c r="W345">
        <v>5</v>
      </c>
      <c r="X345">
        <v>6</v>
      </c>
      <c r="Y345">
        <v>111</v>
      </c>
      <c r="Z345">
        <v>3</v>
      </c>
      <c r="AA345">
        <v>1</v>
      </c>
      <c r="AB345">
        <v>1</v>
      </c>
      <c r="AC345">
        <v>19</v>
      </c>
      <c r="AD345">
        <v>10263</v>
      </c>
      <c r="AE345">
        <v>10293</v>
      </c>
      <c r="AF345">
        <v>8</v>
      </c>
      <c r="AG345">
        <v>10211</v>
      </c>
      <c r="AH345">
        <v>24</v>
      </c>
      <c r="AI345">
        <v>26</v>
      </c>
      <c r="AJ345">
        <v>19</v>
      </c>
      <c r="AK345">
        <v>66</v>
      </c>
      <c r="AL345">
        <v>11</v>
      </c>
      <c r="AM345">
        <v>7</v>
      </c>
      <c r="AN345">
        <v>96</v>
      </c>
      <c r="AO345">
        <v>99</v>
      </c>
      <c r="AP345">
        <v>1</v>
      </c>
      <c r="AQ345">
        <v>90</v>
      </c>
      <c r="AR345">
        <v>11</v>
      </c>
      <c r="AS345">
        <v>1</v>
      </c>
    </row>
    <row r="346" spans="1:45" x14ac:dyDescent="0.25">
      <c r="A346">
        <v>20101211</v>
      </c>
      <c r="B346">
        <f t="shared" si="25"/>
        <v>20141211</v>
      </c>
      <c r="C346">
        <f t="shared" si="26"/>
        <v>2014</v>
      </c>
      <c r="D346">
        <f t="shared" si="27"/>
        <v>12</v>
      </c>
      <c r="E346">
        <f t="shared" si="28"/>
        <v>11</v>
      </c>
      <c r="F346" s="14">
        <f t="shared" si="29"/>
        <v>41984</v>
      </c>
      <c r="G346">
        <v>283</v>
      </c>
      <c r="H346">
        <v>46</v>
      </c>
      <c r="I346">
        <v>46</v>
      </c>
      <c r="J346">
        <v>50</v>
      </c>
      <c r="K346">
        <v>1</v>
      </c>
      <c r="L346">
        <v>40</v>
      </c>
      <c r="M346">
        <v>7</v>
      </c>
      <c r="N346">
        <v>100</v>
      </c>
      <c r="O346">
        <v>1</v>
      </c>
      <c r="P346">
        <v>71</v>
      </c>
      <c r="Q346">
        <v>60</v>
      </c>
      <c r="R346">
        <v>24</v>
      </c>
      <c r="S346">
        <v>80</v>
      </c>
      <c r="T346">
        <v>14</v>
      </c>
      <c r="U346">
        <v>53</v>
      </c>
      <c r="V346">
        <v>24</v>
      </c>
      <c r="W346">
        <v>0</v>
      </c>
      <c r="X346">
        <v>0</v>
      </c>
      <c r="Y346">
        <v>84</v>
      </c>
      <c r="Z346">
        <v>11</v>
      </c>
      <c r="AA346">
        <v>4</v>
      </c>
      <c r="AB346">
        <v>3</v>
      </c>
      <c r="AC346">
        <v>24</v>
      </c>
      <c r="AD346">
        <v>10195</v>
      </c>
      <c r="AE346">
        <v>10211</v>
      </c>
      <c r="AF346">
        <v>1</v>
      </c>
      <c r="AG346">
        <v>10159</v>
      </c>
      <c r="AH346">
        <v>23</v>
      </c>
      <c r="AI346">
        <v>29</v>
      </c>
      <c r="AJ346">
        <v>5</v>
      </c>
      <c r="AK346">
        <v>66</v>
      </c>
      <c r="AL346">
        <v>14</v>
      </c>
      <c r="AM346">
        <v>8</v>
      </c>
      <c r="AN346">
        <v>88</v>
      </c>
      <c r="AO346">
        <v>97</v>
      </c>
      <c r="AP346">
        <v>6</v>
      </c>
      <c r="AQ346">
        <v>80</v>
      </c>
      <c r="AR346">
        <v>14</v>
      </c>
      <c r="AS346">
        <v>1</v>
      </c>
    </row>
    <row r="347" spans="1:45" x14ac:dyDescent="0.25">
      <c r="A347">
        <v>20101212</v>
      </c>
      <c r="B347">
        <f t="shared" si="25"/>
        <v>20141212</v>
      </c>
      <c r="C347">
        <f t="shared" si="26"/>
        <v>2014</v>
      </c>
      <c r="D347">
        <f t="shared" si="27"/>
        <v>12</v>
      </c>
      <c r="E347">
        <f t="shared" si="28"/>
        <v>12</v>
      </c>
      <c r="F347" s="14">
        <f t="shared" si="29"/>
        <v>41985</v>
      </c>
      <c r="G347">
        <v>358</v>
      </c>
      <c r="H347">
        <v>33</v>
      </c>
      <c r="I347">
        <v>39</v>
      </c>
      <c r="J347">
        <v>60</v>
      </c>
      <c r="K347">
        <v>12</v>
      </c>
      <c r="L347">
        <v>20</v>
      </c>
      <c r="M347">
        <v>22</v>
      </c>
      <c r="N347">
        <v>120</v>
      </c>
      <c r="O347">
        <v>4</v>
      </c>
      <c r="P347">
        <v>31</v>
      </c>
      <c r="Q347">
        <v>-34</v>
      </c>
      <c r="R347">
        <v>24</v>
      </c>
      <c r="S347">
        <v>68</v>
      </c>
      <c r="T347">
        <v>1</v>
      </c>
      <c r="U347">
        <v>-70</v>
      </c>
      <c r="V347">
        <v>24</v>
      </c>
      <c r="W347">
        <v>13</v>
      </c>
      <c r="X347">
        <v>17</v>
      </c>
      <c r="Y347">
        <v>177</v>
      </c>
      <c r="Z347">
        <v>6</v>
      </c>
      <c r="AA347">
        <v>8</v>
      </c>
      <c r="AB347">
        <v>6</v>
      </c>
      <c r="AC347">
        <v>4</v>
      </c>
      <c r="AD347">
        <v>10200</v>
      </c>
      <c r="AE347">
        <v>10254</v>
      </c>
      <c r="AF347">
        <v>24</v>
      </c>
      <c r="AG347">
        <v>10158</v>
      </c>
      <c r="AH347">
        <v>4</v>
      </c>
      <c r="AI347">
        <v>58</v>
      </c>
      <c r="AJ347">
        <v>4</v>
      </c>
      <c r="AK347">
        <v>80</v>
      </c>
      <c r="AL347">
        <v>18</v>
      </c>
      <c r="AM347">
        <v>5</v>
      </c>
      <c r="AN347">
        <v>78</v>
      </c>
      <c r="AO347">
        <v>88</v>
      </c>
      <c r="AP347">
        <v>6</v>
      </c>
      <c r="AQ347">
        <v>68</v>
      </c>
      <c r="AR347">
        <v>18</v>
      </c>
      <c r="AS347">
        <v>2</v>
      </c>
    </row>
    <row r="348" spans="1:45" x14ac:dyDescent="0.25">
      <c r="A348">
        <v>20101213</v>
      </c>
      <c r="B348">
        <f t="shared" si="25"/>
        <v>20141213</v>
      </c>
      <c r="C348">
        <f t="shared" si="26"/>
        <v>2014</v>
      </c>
      <c r="D348">
        <f t="shared" si="27"/>
        <v>12</v>
      </c>
      <c r="E348">
        <f t="shared" si="28"/>
        <v>13</v>
      </c>
      <c r="F348" s="14">
        <f t="shared" si="29"/>
        <v>41986</v>
      </c>
      <c r="G348">
        <v>291</v>
      </c>
      <c r="H348">
        <v>10</v>
      </c>
      <c r="I348">
        <v>24</v>
      </c>
      <c r="J348">
        <v>50</v>
      </c>
      <c r="K348">
        <v>22</v>
      </c>
      <c r="L348">
        <v>0</v>
      </c>
      <c r="M348">
        <v>6</v>
      </c>
      <c r="N348">
        <v>100</v>
      </c>
      <c r="O348">
        <v>22</v>
      </c>
      <c r="P348">
        <v>-17</v>
      </c>
      <c r="Q348">
        <v>-65</v>
      </c>
      <c r="R348">
        <v>5</v>
      </c>
      <c r="S348">
        <v>20</v>
      </c>
      <c r="T348">
        <v>21</v>
      </c>
      <c r="U348">
        <v>-92</v>
      </c>
      <c r="V348">
        <v>6</v>
      </c>
      <c r="W348">
        <v>0</v>
      </c>
      <c r="X348">
        <v>0</v>
      </c>
      <c r="Y348">
        <v>151</v>
      </c>
      <c r="Z348">
        <v>6</v>
      </c>
      <c r="AA348">
        <v>1</v>
      </c>
      <c r="AB348">
        <v>1</v>
      </c>
      <c r="AC348">
        <v>19</v>
      </c>
      <c r="AD348">
        <v>10248</v>
      </c>
      <c r="AE348">
        <v>10269</v>
      </c>
      <c r="AF348">
        <v>10</v>
      </c>
      <c r="AG348">
        <v>10218</v>
      </c>
      <c r="AH348">
        <v>19</v>
      </c>
      <c r="AI348">
        <v>45</v>
      </c>
      <c r="AJ348">
        <v>19</v>
      </c>
      <c r="AK348">
        <v>75</v>
      </c>
      <c r="AL348">
        <v>10</v>
      </c>
      <c r="AM348">
        <v>6</v>
      </c>
      <c r="AN348">
        <v>89</v>
      </c>
      <c r="AO348">
        <v>98</v>
      </c>
      <c r="AP348">
        <v>6</v>
      </c>
      <c r="AQ348">
        <v>72</v>
      </c>
      <c r="AR348">
        <v>12</v>
      </c>
      <c r="AS348">
        <v>1</v>
      </c>
    </row>
    <row r="349" spans="1:45" x14ac:dyDescent="0.25">
      <c r="A349">
        <v>20101214</v>
      </c>
      <c r="B349">
        <f t="shared" si="25"/>
        <v>20141214</v>
      </c>
      <c r="C349">
        <f t="shared" si="26"/>
        <v>2014</v>
      </c>
      <c r="D349">
        <f t="shared" si="27"/>
        <v>12</v>
      </c>
      <c r="E349">
        <f t="shared" si="28"/>
        <v>14</v>
      </c>
      <c r="F349" s="14">
        <f t="shared" si="29"/>
        <v>41987</v>
      </c>
      <c r="G349">
        <v>357</v>
      </c>
      <c r="H349">
        <v>18</v>
      </c>
      <c r="I349">
        <v>22</v>
      </c>
      <c r="J349">
        <v>40</v>
      </c>
      <c r="K349">
        <v>1</v>
      </c>
      <c r="L349">
        <v>10</v>
      </c>
      <c r="M349">
        <v>8</v>
      </c>
      <c r="N349">
        <v>70</v>
      </c>
      <c r="O349">
        <v>1</v>
      </c>
      <c r="P349">
        <v>-25</v>
      </c>
      <c r="Q349">
        <v>-59</v>
      </c>
      <c r="R349">
        <v>24</v>
      </c>
      <c r="S349">
        <v>1</v>
      </c>
      <c r="T349">
        <v>14</v>
      </c>
      <c r="U349">
        <v>-97</v>
      </c>
      <c r="V349">
        <v>24</v>
      </c>
      <c r="W349">
        <v>10</v>
      </c>
      <c r="X349">
        <v>13</v>
      </c>
      <c r="Y349">
        <v>114</v>
      </c>
      <c r="Z349">
        <v>0</v>
      </c>
      <c r="AA349">
        <v>0</v>
      </c>
      <c r="AB349">
        <v>0</v>
      </c>
      <c r="AC349">
        <v>1</v>
      </c>
      <c r="AD349">
        <v>10309</v>
      </c>
      <c r="AE349">
        <v>10337</v>
      </c>
      <c r="AF349">
        <v>20</v>
      </c>
      <c r="AG349">
        <v>10255</v>
      </c>
      <c r="AH349">
        <v>1</v>
      </c>
      <c r="AI349">
        <v>60</v>
      </c>
      <c r="AJ349">
        <v>23</v>
      </c>
      <c r="AK349">
        <v>78</v>
      </c>
      <c r="AL349">
        <v>16</v>
      </c>
      <c r="AM349">
        <v>4</v>
      </c>
      <c r="AN349">
        <v>86</v>
      </c>
      <c r="AO349">
        <v>97</v>
      </c>
      <c r="AP349">
        <v>23</v>
      </c>
      <c r="AQ349">
        <v>69</v>
      </c>
      <c r="AR349">
        <v>16</v>
      </c>
      <c r="AS349">
        <v>1</v>
      </c>
    </row>
    <row r="350" spans="1:45" x14ac:dyDescent="0.25">
      <c r="A350">
        <v>20101215</v>
      </c>
      <c r="B350">
        <f t="shared" si="25"/>
        <v>20141215</v>
      </c>
      <c r="C350">
        <f t="shared" si="26"/>
        <v>2014</v>
      </c>
      <c r="D350">
        <f t="shared" si="27"/>
        <v>12</v>
      </c>
      <c r="E350">
        <f t="shared" si="28"/>
        <v>15</v>
      </c>
      <c r="F350" s="14">
        <f t="shared" si="29"/>
        <v>41988</v>
      </c>
      <c r="G350">
        <v>328</v>
      </c>
      <c r="H350">
        <v>17</v>
      </c>
      <c r="I350">
        <v>22</v>
      </c>
      <c r="J350">
        <v>40</v>
      </c>
      <c r="K350">
        <v>12</v>
      </c>
      <c r="L350">
        <v>10</v>
      </c>
      <c r="M350">
        <v>19</v>
      </c>
      <c r="N350">
        <v>90</v>
      </c>
      <c r="O350">
        <v>13</v>
      </c>
      <c r="P350">
        <v>4</v>
      </c>
      <c r="Q350">
        <v>-57</v>
      </c>
      <c r="R350">
        <v>1</v>
      </c>
      <c r="S350">
        <v>36</v>
      </c>
      <c r="T350">
        <v>13</v>
      </c>
      <c r="U350">
        <v>-92</v>
      </c>
      <c r="V350">
        <v>6</v>
      </c>
      <c r="W350">
        <v>23</v>
      </c>
      <c r="X350">
        <v>30</v>
      </c>
      <c r="Y350">
        <v>217</v>
      </c>
      <c r="Z350">
        <v>22</v>
      </c>
      <c r="AA350">
        <v>21</v>
      </c>
      <c r="AB350">
        <v>14</v>
      </c>
      <c r="AC350">
        <v>7</v>
      </c>
      <c r="AD350">
        <v>10284</v>
      </c>
      <c r="AE350">
        <v>10327</v>
      </c>
      <c r="AF350">
        <v>1</v>
      </c>
      <c r="AG350">
        <v>10222</v>
      </c>
      <c r="AH350">
        <v>24</v>
      </c>
      <c r="AI350">
        <v>49</v>
      </c>
      <c r="AJ350">
        <v>7</v>
      </c>
      <c r="AK350">
        <v>75</v>
      </c>
      <c r="AL350">
        <v>13</v>
      </c>
      <c r="AM350">
        <v>7</v>
      </c>
      <c r="AN350">
        <v>93</v>
      </c>
      <c r="AO350">
        <v>99</v>
      </c>
      <c r="AP350">
        <v>9</v>
      </c>
      <c r="AQ350">
        <v>78</v>
      </c>
      <c r="AR350">
        <v>13</v>
      </c>
      <c r="AS350">
        <v>2</v>
      </c>
    </row>
    <row r="351" spans="1:45" x14ac:dyDescent="0.25">
      <c r="A351">
        <v>20101216</v>
      </c>
      <c r="B351">
        <f t="shared" si="25"/>
        <v>20141216</v>
      </c>
      <c r="C351">
        <f t="shared" si="26"/>
        <v>2014</v>
      </c>
      <c r="D351">
        <f t="shared" si="27"/>
        <v>12</v>
      </c>
      <c r="E351">
        <f t="shared" si="28"/>
        <v>16</v>
      </c>
      <c r="F351" s="14">
        <f t="shared" si="29"/>
        <v>41989</v>
      </c>
      <c r="G351">
        <v>243</v>
      </c>
      <c r="H351">
        <v>26</v>
      </c>
      <c r="I351">
        <v>40</v>
      </c>
      <c r="J351">
        <v>70</v>
      </c>
      <c r="K351">
        <v>9</v>
      </c>
      <c r="L351">
        <v>10</v>
      </c>
      <c r="M351">
        <v>21</v>
      </c>
      <c r="N351">
        <v>130</v>
      </c>
      <c r="O351">
        <v>11</v>
      </c>
      <c r="P351">
        <v>15</v>
      </c>
      <c r="Q351">
        <v>-27</v>
      </c>
      <c r="R351">
        <v>24</v>
      </c>
      <c r="S351">
        <v>45</v>
      </c>
      <c r="T351">
        <v>15</v>
      </c>
      <c r="U351">
        <v>-53</v>
      </c>
      <c r="V351">
        <v>24</v>
      </c>
      <c r="W351">
        <v>0</v>
      </c>
      <c r="X351">
        <v>0</v>
      </c>
      <c r="Y351">
        <v>29</v>
      </c>
      <c r="Z351">
        <v>89</v>
      </c>
      <c r="AA351">
        <v>124</v>
      </c>
      <c r="AB351">
        <v>30</v>
      </c>
      <c r="AC351">
        <v>14</v>
      </c>
      <c r="AD351">
        <v>10044</v>
      </c>
      <c r="AE351">
        <v>10211</v>
      </c>
      <c r="AF351">
        <v>1</v>
      </c>
      <c r="AG351">
        <v>9963</v>
      </c>
      <c r="AH351">
        <v>14</v>
      </c>
      <c r="AI351">
        <v>12</v>
      </c>
      <c r="AJ351">
        <v>22</v>
      </c>
      <c r="AK351">
        <v>70</v>
      </c>
      <c r="AL351">
        <v>2</v>
      </c>
      <c r="AM351">
        <v>7</v>
      </c>
      <c r="AN351">
        <v>96</v>
      </c>
      <c r="AO351">
        <v>99</v>
      </c>
      <c r="AP351">
        <v>6</v>
      </c>
      <c r="AQ351">
        <v>90</v>
      </c>
      <c r="AR351">
        <v>2</v>
      </c>
      <c r="AS351">
        <v>0</v>
      </c>
    </row>
    <row r="352" spans="1:45" x14ac:dyDescent="0.25">
      <c r="A352">
        <v>20101217</v>
      </c>
      <c r="B352">
        <f t="shared" si="25"/>
        <v>20141217</v>
      </c>
      <c r="C352">
        <f t="shared" si="26"/>
        <v>2014</v>
      </c>
      <c r="D352">
        <f t="shared" si="27"/>
        <v>12</v>
      </c>
      <c r="E352">
        <f t="shared" si="28"/>
        <v>17</v>
      </c>
      <c r="F352" s="14">
        <f t="shared" si="29"/>
        <v>41990</v>
      </c>
      <c r="G352">
        <v>224</v>
      </c>
      <c r="H352">
        <v>26</v>
      </c>
      <c r="I352">
        <v>30</v>
      </c>
      <c r="J352">
        <v>50</v>
      </c>
      <c r="K352">
        <v>11</v>
      </c>
      <c r="L352">
        <v>10</v>
      </c>
      <c r="M352">
        <v>3</v>
      </c>
      <c r="N352">
        <v>100</v>
      </c>
      <c r="O352">
        <v>11</v>
      </c>
      <c r="P352">
        <v>-22</v>
      </c>
      <c r="Q352">
        <v>-56</v>
      </c>
      <c r="R352">
        <v>5</v>
      </c>
      <c r="S352">
        <v>-6</v>
      </c>
      <c r="T352">
        <v>14</v>
      </c>
      <c r="U352">
        <v>-86</v>
      </c>
      <c r="V352">
        <v>6</v>
      </c>
      <c r="W352">
        <v>8</v>
      </c>
      <c r="X352">
        <v>10</v>
      </c>
      <c r="Y352">
        <v>90</v>
      </c>
      <c r="Z352">
        <v>41</v>
      </c>
      <c r="AA352">
        <v>24</v>
      </c>
      <c r="AB352">
        <v>8</v>
      </c>
      <c r="AC352">
        <v>12</v>
      </c>
      <c r="AD352">
        <v>9939</v>
      </c>
      <c r="AE352">
        <v>9959</v>
      </c>
      <c r="AF352">
        <v>1</v>
      </c>
      <c r="AG352">
        <v>9928</v>
      </c>
      <c r="AH352">
        <v>14</v>
      </c>
      <c r="AI352">
        <v>20</v>
      </c>
      <c r="AJ352">
        <v>11</v>
      </c>
      <c r="AK352">
        <v>70</v>
      </c>
      <c r="AL352">
        <v>17</v>
      </c>
      <c r="AM352">
        <v>6</v>
      </c>
      <c r="AN352">
        <v>94</v>
      </c>
      <c r="AO352">
        <v>99</v>
      </c>
      <c r="AP352">
        <v>10</v>
      </c>
      <c r="AQ352">
        <v>85</v>
      </c>
      <c r="AR352">
        <v>18</v>
      </c>
      <c r="AS352">
        <v>1</v>
      </c>
    </row>
    <row r="353" spans="1:45" x14ac:dyDescent="0.25">
      <c r="A353">
        <v>20101218</v>
      </c>
      <c r="B353">
        <f t="shared" si="25"/>
        <v>20141218</v>
      </c>
      <c r="C353">
        <f t="shared" si="26"/>
        <v>2014</v>
      </c>
      <c r="D353">
        <f t="shared" si="27"/>
        <v>12</v>
      </c>
      <c r="E353">
        <f t="shared" si="28"/>
        <v>18</v>
      </c>
      <c r="F353" s="14">
        <f t="shared" si="29"/>
        <v>41991</v>
      </c>
      <c r="G353">
        <v>134</v>
      </c>
      <c r="H353">
        <v>28</v>
      </c>
      <c r="I353">
        <v>32</v>
      </c>
      <c r="J353">
        <v>50</v>
      </c>
      <c r="K353">
        <v>22</v>
      </c>
      <c r="L353">
        <v>20</v>
      </c>
      <c r="M353">
        <v>10</v>
      </c>
      <c r="N353">
        <v>70</v>
      </c>
      <c r="O353">
        <v>21</v>
      </c>
      <c r="P353">
        <v>-41</v>
      </c>
      <c r="Q353">
        <v>-60</v>
      </c>
      <c r="R353">
        <v>18</v>
      </c>
      <c r="S353">
        <v>-15</v>
      </c>
      <c r="T353">
        <v>13</v>
      </c>
      <c r="U353">
        <v>-86</v>
      </c>
      <c r="V353">
        <v>18</v>
      </c>
      <c r="W353">
        <v>18</v>
      </c>
      <c r="X353">
        <v>23</v>
      </c>
      <c r="Y353">
        <v>190</v>
      </c>
      <c r="Z353">
        <v>20</v>
      </c>
      <c r="AA353">
        <v>36</v>
      </c>
      <c r="AB353">
        <v>22</v>
      </c>
      <c r="AC353">
        <v>24</v>
      </c>
      <c r="AD353">
        <v>9965</v>
      </c>
      <c r="AE353">
        <v>9981</v>
      </c>
      <c r="AF353">
        <v>16</v>
      </c>
      <c r="AG353">
        <v>9944</v>
      </c>
      <c r="AH353">
        <v>1</v>
      </c>
      <c r="AI353">
        <v>7</v>
      </c>
      <c r="AJ353">
        <v>23</v>
      </c>
      <c r="AK353">
        <v>65</v>
      </c>
      <c r="AL353">
        <v>14</v>
      </c>
      <c r="AM353">
        <v>7</v>
      </c>
      <c r="AN353">
        <v>91</v>
      </c>
      <c r="AO353">
        <v>97</v>
      </c>
      <c r="AP353">
        <v>24</v>
      </c>
      <c r="AQ353">
        <v>81</v>
      </c>
      <c r="AR353">
        <v>13</v>
      </c>
      <c r="AS353">
        <v>2</v>
      </c>
    </row>
    <row r="354" spans="1:45" x14ac:dyDescent="0.25">
      <c r="A354">
        <v>20101219</v>
      </c>
      <c r="B354">
        <f t="shared" si="25"/>
        <v>20141219</v>
      </c>
      <c r="C354">
        <f t="shared" si="26"/>
        <v>2014</v>
      </c>
      <c r="D354">
        <f t="shared" si="27"/>
        <v>12</v>
      </c>
      <c r="E354">
        <f t="shared" si="28"/>
        <v>19</v>
      </c>
      <c r="F354" s="14">
        <f t="shared" si="29"/>
        <v>41992</v>
      </c>
      <c r="G354">
        <v>42</v>
      </c>
      <c r="H354">
        <v>25</v>
      </c>
      <c r="I354">
        <v>29</v>
      </c>
      <c r="J354">
        <v>50</v>
      </c>
      <c r="K354">
        <v>21</v>
      </c>
      <c r="L354">
        <v>10</v>
      </c>
      <c r="M354">
        <v>7</v>
      </c>
      <c r="N354">
        <v>80</v>
      </c>
      <c r="O354">
        <v>20</v>
      </c>
      <c r="P354">
        <v>-49</v>
      </c>
      <c r="Q354">
        <v>-57</v>
      </c>
      <c r="R354">
        <v>11</v>
      </c>
      <c r="S354">
        <v>-39</v>
      </c>
      <c r="T354">
        <v>1</v>
      </c>
      <c r="U354">
        <v>-60</v>
      </c>
      <c r="V354">
        <v>12</v>
      </c>
      <c r="W354">
        <v>0</v>
      </c>
      <c r="X354">
        <v>0</v>
      </c>
      <c r="Y354">
        <v>118</v>
      </c>
      <c r="Z354">
        <v>45</v>
      </c>
      <c r="AA354">
        <v>64</v>
      </c>
      <c r="AB354">
        <v>29</v>
      </c>
      <c r="AC354">
        <v>2</v>
      </c>
      <c r="AD354">
        <v>9948</v>
      </c>
      <c r="AE354">
        <v>9977</v>
      </c>
      <c r="AF354">
        <v>10</v>
      </c>
      <c r="AG354">
        <v>9915</v>
      </c>
      <c r="AH354">
        <v>20</v>
      </c>
      <c r="AI354">
        <v>4</v>
      </c>
      <c r="AJ354">
        <v>1</v>
      </c>
      <c r="AK354">
        <v>58</v>
      </c>
      <c r="AL354">
        <v>4</v>
      </c>
      <c r="AM354">
        <v>8</v>
      </c>
      <c r="AN354">
        <v>94</v>
      </c>
      <c r="AO354">
        <v>98</v>
      </c>
      <c r="AP354">
        <v>2</v>
      </c>
      <c r="AQ354">
        <v>93</v>
      </c>
      <c r="AR354">
        <v>9</v>
      </c>
      <c r="AS354">
        <v>1</v>
      </c>
    </row>
    <row r="355" spans="1:45" x14ac:dyDescent="0.25">
      <c r="A355">
        <v>20101220</v>
      </c>
      <c r="B355">
        <f t="shared" si="25"/>
        <v>20141220</v>
      </c>
      <c r="C355">
        <f t="shared" si="26"/>
        <v>2014</v>
      </c>
      <c r="D355">
        <f t="shared" si="27"/>
        <v>12</v>
      </c>
      <c r="E355">
        <f t="shared" si="28"/>
        <v>20</v>
      </c>
      <c r="F355" s="14">
        <f t="shared" si="29"/>
        <v>41993</v>
      </c>
      <c r="G355">
        <v>167</v>
      </c>
      <c r="H355">
        <v>14</v>
      </c>
      <c r="I355">
        <v>18</v>
      </c>
      <c r="J355">
        <v>30</v>
      </c>
      <c r="K355">
        <v>1</v>
      </c>
      <c r="L355">
        <v>10</v>
      </c>
      <c r="M355">
        <v>2</v>
      </c>
      <c r="N355">
        <v>50</v>
      </c>
      <c r="O355">
        <v>1</v>
      </c>
      <c r="P355">
        <v>-77</v>
      </c>
      <c r="Q355">
        <v>-111</v>
      </c>
      <c r="R355">
        <v>6</v>
      </c>
      <c r="S355">
        <v>-47</v>
      </c>
      <c r="T355">
        <v>1</v>
      </c>
      <c r="U355">
        <v>-148</v>
      </c>
      <c r="V355">
        <v>24</v>
      </c>
      <c r="W355">
        <v>46</v>
      </c>
      <c r="X355">
        <v>60</v>
      </c>
      <c r="Y355">
        <v>317</v>
      </c>
      <c r="Z355">
        <v>0</v>
      </c>
      <c r="AA355">
        <v>-1</v>
      </c>
      <c r="AB355">
        <v>-1</v>
      </c>
      <c r="AC355">
        <v>6</v>
      </c>
      <c r="AD355">
        <v>10040</v>
      </c>
      <c r="AE355">
        <v>10066</v>
      </c>
      <c r="AF355">
        <v>18</v>
      </c>
      <c r="AG355">
        <v>9982</v>
      </c>
      <c r="AH355">
        <v>1</v>
      </c>
      <c r="AI355">
        <v>1</v>
      </c>
      <c r="AJ355">
        <v>22</v>
      </c>
      <c r="AK355">
        <v>50</v>
      </c>
      <c r="AL355">
        <v>1</v>
      </c>
      <c r="AM355">
        <v>4</v>
      </c>
      <c r="AN355">
        <v>96</v>
      </c>
      <c r="AO355">
        <v>100</v>
      </c>
      <c r="AP355">
        <v>6</v>
      </c>
      <c r="AQ355">
        <v>93</v>
      </c>
      <c r="AR355">
        <v>12</v>
      </c>
      <c r="AS355">
        <v>2</v>
      </c>
    </row>
    <row r="356" spans="1:45" x14ac:dyDescent="0.25">
      <c r="A356">
        <v>20101221</v>
      </c>
      <c r="B356">
        <f t="shared" si="25"/>
        <v>20141221</v>
      </c>
      <c r="C356">
        <f t="shared" si="26"/>
        <v>2014</v>
      </c>
      <c r="D356">
        <f t="shared" si="27"/>
        <v>12</v>
      </c>
      <c r="E356">
        <f t="shared" si="28"/>
        <v>21</v>
      </c>
      <c r="F356" s="14">
        <f t="shared" si="29"/>
        <v>41994</v>
      </c>
      <c r="G356">
        <v>70</v>
      </c>
      <c r="H356">
        <v>18</v>
      </c>
      <c r="I356">
        <v>18</v>
      </c>
      <c r="J356">
        <v>30</v>
      </c>
      <c r="K356">
        <v>16</v>
      </c>
      <c r="L356">
        <v>10</v>
      </c>
      <c r="M356">
        <v>1</v>
      </c>
      <c r="N356">
        <v>40</v>
      </c>
      <c r="O356">
        <v>10</v>
      </c>
      <c r="P356">
        <v>-39</v>
      </c>
      <c r="Q356">
        <v>-85</v>
      </c>
      <c r="R356">
        <v>2</v>
      </c>
      <c r="S356">
        <v>-16</v>
      </c>
      <c r="T356">
        <v>16</v>
      </c>
      <c r="U356">
        <v>-88</v>
      </c>
      <c r="V356">
        <v>6</v>
      </c>
      <c r="W356">
        <v>0</v>
      </c>
      <c r="X356">
        <v>0</v>
      </c>
      <c r="Y356">
        <v>95</v>
      </c>
      <c r="Z356">
        <v>4</v>
      </c>
      <c r="AA356">
        <v>1</v>
      </c>
      <c r="AB356">
        <v>1</v>
      </c>
      <c r="AC356">
        <v>6</v>
      </c>
      <c r="AD356">
        <v>10050</v>
      </c>
      <c r="AE356">
        <v>10058</v>
      </c>
      <c r="AF356">
        <v>19</v>
      </c>
      <c r="AG356">
        <v>10036</v>
      </c>
      <c r="AH356">
        <v>7</v>
      </c>
      <c r="AI356">
        <v>12</v>
      </c>
      <c r="AJ356">
        <v>1</v>
      </c>
      <c r="AK356">
        <v>57</v>
      </c>
      <c r="AL356">
        <v>18</v>
      </c>
      <c r="AM356">
        <v>8</v>
      </c>
      <c r="AN356">
        <v>95</v>
      </c>
      <c r="AO356">
        <v>97</v>
      </c>
      <c r="AP356">
        <v>1</v>
      </c>
      <c r="AQ356">
        <v>93</v>
      </c>
      <c r="AR356">
        <v>18</v>
      </c>
      <c r="AS356">
        <v>1</v>
      </c>
    </row>
    <row r="357" spans="1:45" x14ac:dyDescent="0.25">
      <c r="A357">
        <v>20101222</v>
      </c>
      <c r="B357">
        <f t="shared" si="25"/>
        <v>20141222</v>
      </c>
      <c r="C357">
        <f t="shared" si="26"/>
        <v>2014</v>
      </c>
      <c r="D357">
        <f t="shared" si="27"/>
        <v>12</v>
      </c>
      <c r="E357">
        <f t="shared" si="28"/>
        <v>22</v>
      </c>
      <c r="F357" s="14">
        <f t="shared" si="29"/>
        <v>41995</v>
      </c>
      <c r="G357">
        <v>39</v>
      </c>
      <c r="H357">
        <v>32</v>
      </c>
      <c r="I357">
        <v>34</v>
      </c>
      <c r="J357">
        <v>40</v>
      </c>
      <c r="K357">
        <v>4</v>
      </c>
      <c r="L357">
        <v>20</v>
      </c>
      <c r="M357">
        <v>1</v>
      </c>
      <c r="N357">
        <v>70</v>
      </c>
      <c r="O357">
        <v>23</v>
      </c>
      <c r="P357">
        <v>-21</v>
      </c>
      <c r="Q357">
        <v>-29</v>
      </c>
      <c r="R357">
        <v>10</v>
      </c>
      <c r="S357">
        <v>-11</v>
      </c>
      <c r="T357">
        <v>3</v>
      </c>
      <c r="U357">
        <v>-27</v>
      </c>
      <c r="V357">
        <v>12</v>
      </c>
      <c r="W357">
        <v>0</v>
      </c>
      <c r="X357">
        <v>0</v>
      </c>
      <c r="Y357">
        <v>74</v>
      </c>
      <c r="Z357">
        <v>0</v>
      </c>
      <c r="AA357">
        <v>-1</v>
      </c>
      <c r="AB357">
        <v>-1</v>
      </c>
      <c r="AC357">
        <v>12</v>
      </c>
      <c r="AD357">
        <v>10047</v>
      </c>
      <c r="AE357">
        <v>10054</v>
      </c>
      <c r="AF357">
        <v>1</v>
      </c>
      <c r="AG357">
        <v>10043</v>
      </c>
      <c r="AH357">
        <v>13</v>
      </c>
      <c r="AI357">
        <v>6</v>
      </c>
      <c r="AJ357">
        <v>9</v>
      </c>
      <c r="AK357">
        <v>50</v>
      </c>
      <c r="AL357">
        <v>21</v>
      </c>
      <c r="AM357">
        <v>8</v>
      </c>
      <c r="AN357">
        <v>94</v>
      </c>
      <c r="AO357">
        <v>99</v>
      </c>
      <c r="AP357">
        <v>9</v>
      </c>
      <c r="AQ357">
        <v>90</v>
      </c>
      <c r="AR357">
        <v>21</v>
      </c>
      <c r="AS357">
        <v>1</v>
      </c>
    </row>
    <row r="358" spans="1:45" x14ac:dyDescent="0.25">
      <c r="A358">
        <v>20101223</v>
      </c>
      <c r="B358">
        <f t="shared" si="25"/>
        <v>20141223</v>
      </c>
      <c r="C358">
        <f t="shared" si="26"/>
        <v>2014</v>
      </c>
      <c r="D358">
        <f t="shared" si="27"/>
        <v>12</v>
      </c>
      <c r="E358">
        <f t="shared" si="28"/>
        <v>23</v>
      </c>
      <c r="F358" s="14">
        <f t="shared" si="29"/>
        <v>41996</v>
      </c>
      <c r="G358">
        <v>28</v>
      </c>
      <c r="H358">
        <v>57</v>
      </c>
      <c r="I358">
        <v>58</v>
      </c>
      <c r="J358">
        <v>70</v>
      </c>
      <c r="K358">
        <v>14</v>
      </c>
      <c r="L358">
        <v>30</v>
      </c>
      <c r="M358">
        <v>1</v>
      </c>
      <c r="N358">
        <v>130</v>
      </c>
      <c r="O358">
        <v>18</v>
      </c>
      <c r="P358">
        <v>-7</v>
      </c>
      <c r="Q358">
        <v>-22</v>
      </c>
      <c r="R358">
        <v>1</v>
      </c>
      <c r="S358">
        <v>0</v>
      </c>
      <c r="T358">
        <v>10</v>
      </c>
      <c r="U358">
        <v>-22</v>
      </c>
      <c r="V358">
        <v>6</v>
      </c>
      <c r="W358">
        <v>0</v>
      </c>
      <c r="X358">
        <v>0</v>
      </c>
      <c r="Y358">
        <v>70</v>
      </c>
      <c r="Z358">
        <v>28</v>
      </c>
      <c r="AA358">
        <v>5</v>
      </c>
      <c r="AB358">
        <v>2</v>
      </c>
      <c r="AC358">
        <v>2</v>
      </c>
      <c r="AD358">
        <v>10053</v>
      </c>
      <c r="AE358">
        <v>10079</v>
      </c>
      <c r="AF358">
        <v>24</v>
      </c>
      <c r="AG358">
        <v>10034</v>
      </c>
      <c r="AH358">
        <v>4</v>
      </c>
      <c r="AI358">
        <v>21</v>
      </c>
      <c r="AJ358">
        <v>1</v>
      </c>
      <c r="AK358">
        <v>70</v>
      </c>
      <c r="AL358">
        <v>13</v>
      </c>
      <c r="AM358">
        <v>8</v>
      </c>
      <c r="AN358">
        <v>88</v>
      </c>
      <c r="AO358">
        <v>94</v>
      </c>
      <c r="AP358">
        <v>1</v>
      </c>
      <c r="AQ358">
        <v>83</v>
      </c>
      <c r="AR358">
        <v>24</v>
      </c>
      <c r="AS358">
        <v>1</v>
      </c>
    </row>
    <row r="359" spans="1:45" x14ac:dyDescent="0.25">
      <c r="A359">
        <v>20101224</v>
      </c>
      <c r="B359">
        <f t="shared" si="25"/>
        <v>20141224</v>
      </c>
      <c r="C359">
        <f t="shared" si="26"/>
        <v>2014</v>
      </c>
      <c r="D359">
        <f t="shared" si="27"/>
        <v>12</v>
      </c>
      <c r="E359">
        <f t="shared" si="28"/>
        <v>24</v>
      </c>
      <c r="F359" s="14">
        <f t="shared" si="29"/>
        <v>41997</v>
      </c>
      <c r="G359">
        <v>21</v>
      </c>
      <c r="H359">
        <v>59</v>
      </c>
      <c r="I359">
        <v>60</v>
      </c>
      <c r="J359">
        <v>70</v>
      </c>
      <c r="K359">
        <v>2</v>
      </c>
      <c r="L359">
        <v>40</v>
      </c>
      <c r="M359">
        <v>19</v>
      </c>
      <c r="N359">
        <v>140</v>
      </c>
      <c r="O359">
        <v>15</v>
      </c>
      <c r="P359">
        <v>-12</v>
      </c>
      <c r="Q359">
        <v>-24</v>
      </c>
      <c r="R359">
        <v>24</v>
      </c>
      <c r="S359">
        <v>-3</v>
      </c>
      <c r="T359">
        <v>1</v>
      </c>
      <c r="U359">
        <v>-26</v>
      </c>
      <c r="V359">
        <v>24</v>
      </c>
      <c r="W359">
        <v>12</v>
      </c>
      <c r="X359">
        <v>16</v>
      </c>
      <c r="Y359">
        <v>164</v>
      </c>
      <c r="Z359">
        <v>0</v>
      </c>
      <c r="AA359">
        <v>0</v>
      </c>
      <c r="AB359">
        <v>0</v>
      </c>
      <c r="AC359">
        <v>1</v>
      </c>
      <c r="AD359">
        <v>10131</v>
      </c>
      <c r="AE359">
        <v>10190</v>
      </c>
      <c r="AF359">
        <v>24</v>
      </c>
      <c r="AG359">
        <v>10081</v>
      </c>
      <c r="AH359">
        <v>1</v>
      </c>
      <c r="AI359">
        <v>63</v>
      </c>
      <c r="AJ359">
        <v>8</v>
      </c>
      <c r="AK359">
        <v>74</v>
      </c>
      <c r="AL359">
        <v>12</v>
      </c>
      <c r="AM359">
        <v>8</v>
      </c>
      <c r="AN359">
        <v>78</v>
      </c>
      <c r="AO359">
        <v>85</v>
      </c>
      <c r="AP359">
        <v>3</v>
      </c>
      <c r="AQ359">
        <v>69</v>
      </c>
      <c r="AR359">
        <v>13</v>
      </c>
      <c r="AS359">
        <v>2</v>
      </c>
    </row>
    <row r="360" spans="1:45" x14ac:dyDescent="0.25">
      <c r="A360">
        <v>20101225</v>
      </c>
      <c r="B360">
        <f t="shared" si="25"/>
        <v>20141225</v>
      </c>
      <c r="C360">
        <f t="shared" si="26"/>
        <v>2014</v>
      </c>
      <c r="D360">
        <f t="shared" si="27"/>
        <v>12</v>
      </c>
      <c r="E360">
        <f t="shared" si="28"/>
        <v>25</v>
      </c>
      <c r="F360" s="14">
        <f t="shared" si="29"/>
        <v>41998</v>
      </c>
      <c r="G360">
        <v>357</v>
      </c>
      <c r="H360">
        <v>5</v>
      </c>
      <c r="I360">
        <v>28</v>
      </c>
      <c r="J360">
        <v>40</v>
      </c>
      <c r="K360">
        <v>1</v>
      </c>
      <c r="L360">
        <v>10</v>
      </c>
      <c r="M360">
        <v>13</v>
      </c>
      <c r="N360">
        <v>80</v>
      </c>
      <c r="O360">
        <v>6</v>
      </c>
      <c r="P360">
        <v>-16</v>
      </c>
      <c r="Q360">
        <v>-33</v>
      </c>
      <c r="R360">
        <v>9</v>
      </c>
      <c r="S360">
        <v>6</v>
      </c>
      <c r="T360">
        <v>14</v>
      </c>
      <c r="U360">
        <v>-34</v>
      </c>
      <c r="V360">
        <v>12</v>
      </c>
      <c r="W360">
        <v>45</v>
      </c>
      <c r="X360">
        <v>58</v>
      </c>
      <c r="Y360">
        <v>288</v>
      </c>
      <c r="Z360">
        <v>3</v>
      </c>
      <c r="AA360">
        <v>1</v>
      </c>
      <c r="AB360">
        <v>1</v>
      </c>
      <c r="AC360">
        <v>22</v>
      </c>
      <c r="AD360">
        <v>10242</v>
      </c>
      <c r="AE360">
        <v>10262</v>
      </c>
      <c r="AF360">
        <v>18</v>
      </c>
      <c r="AG360">
        <v>10196</v>
      </c>
      <c r="AH360">
        <v>1</v>
      </c>
      <c r="AI360">
        <v>28</v>
      </c>
      <c r="AJ360">
        <v>20</v>
      </c>
      <c r="AK360">
        <v>76</v>
      </c>
      <c r="AL360">
        <v>14</v>
      </c>
      <c r="AM360">
        <v>7</v>
      </c>
      <c r="AN360">
        <v>81</v>
      </c>
      <c r="AO360">
        <v>98</v>
      </c>
      <c r="AP360">
        <v>23</v>
      </c>
      <c r="AQ360">
        <v>67</v>
      </c>
      <c r="AR360">
        <v>14</v>
      </c>
      <c r="AS360">
        <v>3</v>
      </c>
    </row>
    <row r="361" spans="1:45" x14ac:dyDescent="0.25">
      <c r="A361">
        <v>20101226</v>
      </c>
      <c r="B361">
        <f t="shared" si="25"/>
        <v>20141226</v>
      </c>
      <c r="C361">
        <f t="shared" si="26"/>
        <v>2014</v>
      </c>
      <c r="D361">
        <f t="shared" si="27"/>
        <v>12</v>
      </c>
      <c r="E361">
        <f t="shared" si="28"/>
        <v>26</v>
      </c>
      <c r="F361" s="14">
        <f t="shared" si="29"/>
        <v>41999</v>
      </c>
      <c r="G361">
        <v>260</v>
      </c>
      <c r="H361">
        <v>20</v>
      </c>
      <c r="I361">
        <v>21</v>
      </c>
      <c r="J361">
        <v>30</v>
      </c>
      <c r="K361">
        <v>16</v>
      </c>
      <c r="L361">
        <v>10</v>
      </c>
      <c r="M361">
        <v>2</v>
      </c>
      <c r="N361">
        <v>70</v>
      </c>
      <c r="O361">
        <v>16</v>
      </c>
      <c r="P361">
        <v>5</v>
      </c>
      <c r="Q361">
        <v>-59</v>
      </c>
      <c r="R361">
        <v>9</v>
      </c>
      <c r="S361">
        <v>48</v>
      </c>
      <c r="T361">
        <v>14</v>
      </c>
      <c r="U361">
        <v>-62</v>
      </c>
      <c r="V361">
        <v>12</v>
      </c>
      <c r="W361">
        <v>42</v>
      </c>
      <c r="X361">
        <v>54</v>
      </c>
      <c r="Y361">
        <v>278</v>
      </c>
      <c r="Z361">
        <v>17</v>
      </c>
      <c r="AA361">
        <v>18</v>
      </c>
      <c r="AB361">
        <v>8</v>
      </c>
      <c r="AC361">
        <v>12</v>
      </c>
      <c r="AD361">
        <v>10244</v>
      </c>
      <c r="AE361">
        <v>10257</v>
      </c>
      <c r="AF361">
        <v>10</v>
      </c>
      <c r="AG361">
        <v>10235</v>
      </c>
      <c r="AH361">
        <v>24</v>
      </c>
      <c r="AI361">
        <v>1</v>
      </c>
      <c r="AJ361">
        <v>8</v>
      </c>
      <c r="AK361">
        <v>75</v>
      </c>
      <c r="AL361">
        <v>14</v>
      </c>
      <c r="AM361">
        <v>6</v>
      </c>
      <c r="AN361">
        <v>94</v>
      </c>
      <c r="AO361">
        <v>100</v>
      </c>
      <c r="AP361">
        <v>9</v>
      </c>
      <c r="AQ361">
        <v>79</v>
      </c>
      <c r="AR361">
        <v>14</v>
      </c>
      <c r="AS361">
        <v>3</v>
      </c>
    </row>
    <row r="362" spans="1:45" x14ac:dyDescent="0.25">
      <c r="A362">
        <v>20101227</v>
      </c>
      <c r="B362">
        <f t="shared" si="25"/>
        <v>20141227</v>
      </c>
      <c r="C362">
        <f t="shared" si="26"/>
        <v>2014</v>
      </c>
      <c r="D362">
        <f t="shared" si="27"/>
        <v>12</v>
      </c>
      <c r="E362">
        <f t="shared" si="28"/>
        <v>27</v>
      </c>
      <c r="F362" s="14">
        <f t="shared" si="29"/>
        <v>42000</v>
      </c>
      <c r="G362">
        <v>196</v>
      </c>
      <c r="H362">
        <v>30</v>
      </c>
      <c r="I362">
        <v>35</v>
      </c>
      <c r="J362">
        <v>50</v>
      </c>
      <c r="K362">
        <v>4</v>
      </c>
      <c r="L362">
        <v>30</v>
      </c>
      <c r="M362">
        <v>8</v>
      </c>
      <c r="N362">
        <v>80</v>
      </c>
      <c r="O362">
        <v>2</v>
      </c>
      <c r="P362">
        <v>-6</v>
      </c>
      <c r="Q362">
        <v>-16</v>
      </c>
      <c r="R362">
        <v>18</v>
      </c>
      <c r="S362">
        <v>9</v>
      </c>
      <c r="T362">
        <v>1</v>
      </c>
      <c r="U362">
        <v>-17</v>
      </c>
      <c r="V362">
        <v>18</v>
      </c>
      <c r="W362">
        <v>4</v>
      </c>
      <c r="X362">
        <v>5</v>
      </c>
      <c r="Y362">
        <v>137</v>
      </c>
      <c r="Z362">
        <v>0</v>
      </c>
      <c r="AA362">
        <v>0</v>
      </c>
      <c r="AB362">
        <v>0</v>
      </c>
      <c r="AC362">
        <v>1</v>
      </c>
      <c r="AD362">
        <v>10212</v>
      </c>
      <c r="AE362">
        <v>10234</v>
      </c>
      <c r="AF362">
        <v>1</v>
      </c>
      <c r="AG362">
        <v>10183</v>
      </c>
      <c r="AH362">
        <v>24</v>
      </c>
      <c r="AI362">
        <v>8</v>
      </c>
      <c r="AJ362">
        <v>4</v>
      </c>
      <c r="AK362">
        <v>61</v>
      </c>
      <c r="AL362">
        <v>24</v>
      </c>
      <c r="AM362">
        <v>8</v>
      </c>
      <c r="AN362">
        <v>92</v>
      </c>
      <c r="AO362">
        <v>99</v>
      </c>
      <c r="AP362">
        <v>1</v>
      </c>
      <c r="AQ362">
        <v>83</v>
      </c>
      <c r="AR362">
        <v>24</v>
      </c>
      <c r="AS362">
        <v>1</v>
      </c>
    </row>
    <row r="363" spans="1:45" x14ac:dyDescent="0.25">
      <c r="A363">
        <v>20101228</v>
      </c>
      <c r="B363">
        <f t="shared" si="25"/>
        <v>20141228</v>
      </c>
      <c r="C363">
        <f t="shared" si="26"/>
        <v>2014</v>
      </c>
      <c r="D363">
        <f t="shared" si="27"/>
        <v>12</v>
      </c>
      <c r="E363">
        <f t="shared" si="28"/>
        <v>28</v>
      </c>
      <c r="F363" s="14">
        <f t="shared" si="29"/>
        <v>42001</v>
      </c>
      <c r="G363">
        <v>133</v>
      </c>
      <c r="H363">
        <v>25</v>
      </c>
      <c r="I363">
        <v>27</v>
      </c>
      <c r="J363">
        <v>30</v>
      </c>
      <c r="K363">
        <v>1</v>
      </c>
      <c r="L363">
        <v>20</v>
      </c>
      <c r="M363">
        <v>9</v>
      </c>
      <c r="N363">
        <v>60</v>
      </c>
      <c r="O363">
        <v>2</v>
      </c>
      <c r="P363">
        <v>4</v>
      </c>
      <c r="Q363">
        <v>-3</v>
      </c>
      <c r="R363">
        <v>1</v>
      </c>
      <c r="S363">
        <v>12</v>
      </c>
      <c r="T363">
        <v>13</v>
      </c>
      <c r="U363">
        <v>-9</v>
      </c>
      <c r="V363">
        <v>6</v>
      </c>
      <c r="W363">
        <v>0</v>
      </c>
      <c r="X363">
        <v>0</v>
      </c>
      <c r="Y363">
        <v>85</v>
      </c>
      <c r="Z363">
        <v>4</v>
      </c>
      <c r="AA363">
        <v>1</v>
      </c>
      <c r="AB363">
        <v>1</v>
      </c>
      <c r="AC363">
        <v>16</v>
      </c>
      <c r="AD363">
        <v>10192</v>
      </c>
      <c r="AE363">
        <v>10214</v>
      </c>
      <c r="AF363">
        <v>24</v>
      </c>
      <c r="AG363">
        <v>10173</v>
      </c>
      <c r="AH363">
        <v>4</v>
      </c>
      <c r="AI363">
        <v>57</v>
      </c>
      <c r="AJ363">
        <v>15</v>
      </c>
      <c r="AK363">
        <v>65</v>
      </c>
      <c r="AL363">
        <v>3</v>
      </c>
      <c r="AM363">
        <v>8</v>
      </c>
      <c r="AN363">
        <v>84</v>
      </c>
      <c r="AO363">
        <v>88</v>
      </c>
      <c r="AP363">
        <v>16</v>
      </c>
      <c r="AQ363">
        <v>79</v>
      </c>
      <c r="AR363">
        <v>14</v>
      </c>
      <c r="AS363">
        <v>1</v>
      </c>
    </row>
    <row r="364" spans="1:45" x14ac:dyDescent="0.25">
      <c r="A364">
        <v>20101229</v>
      </c>
      <c r="B364">
        <f t="shared" si="25"/>
        <v>20141229</v>
      </c>
      <c r="C364">
        <f t="shared" si="26"/>
        <v>2014</v>
      </c>
      <c r="D364">
        <f t="shared" si="27"/>
        <v>12</v>
      </c>
      <c r="E364">
        <f t="shared" si="28"/>
        <v>29</v>
      </c>
      <c r="F364" s="14">
        <f t="shared" si="29"/>
        <v>42002</v>
      </c>
      <c r="G364">
        <v>124</v>
      </c>
      <c r="H364">
        <v>21</v>
      </c>
      <c r="I364">
        <v>23</v>
      </c>
      <c r="J364">
        <v>30</v>
      </c>
      <c r="K364">
        <v>1</v>
      </c>
      <c r="L364">
        <v>10</v>
      </c>
      <c r="M364">
        <v>23</v>
      </c>
      <c r="N364">
        <v>50</v>
      </c>
      <c r="O364">
        <v>1</v>
      </c>
      <c r="P364">
        <v>4</v>
      </c>
      <c r="Q364">
        <v>-16</v>
      </c>
      <c r="R364">
        <v>24</v>
      </c>
      <c r="S364">
        <v>18</v>
      </c>
      <c r="T364">
        <v>14</v>
      </c>
      <c r="U364">
        <v>-13</v>
      </c>
      <c r="V364">
        <v>6</v>
      </c>
      <c r="W364">
        <v>17</v>
      </c>
      <c r="X364">
        <v>22</v>
      </c>
      <c r="Y364">
        <v>205</v>
      </c>
      <c r="Z364">
        <v>0</v>
      </c>
      <c r="AA364">
        <v>-1</v>
      </c>
      <c r="AB364">
        <v>-1</v>
      </c>
      <c r="AC364">
        <v>6</v>
      </c>
      <c r="AD364">
        <v>10230</v>
      </c>
      <c r="AE364">
        <v>10251</v>
      </c>
      <c r="AF364">
        <v>23</v>
      </c>
      <c r="AG364">
        <v>10214</v>
      </c>
      <c r="AH364">
        <v>4</v>
      </c>
      <c r="AI364">
        <v>38</v>
      </c>
      <c r="AJ364">
        <v>24</v>
      </c>
      <c r="AK364">
        <v>59</v>
      </c>
      <c r="AL364">
        <v>1</v>
      </c>
      <c r="AM364">
        <v>8</v>
      </c>
      <c r="AN364">
        <v>89</v>
      </c>
      <c r="AO364">
        <v>94</v>
      </c>
      <c r="AP364">
        <v>24</v>
      </c>
      <c r="AQ364">
        <v>83</v>
      </c>
      <c r="AR364">
        <v>13</v>
      </c>
      <c r="AS364">
        <v>2</v>
      </c>
    </row>
    <row r="365" spans="1:45" x14ac:dyDescent="0.25">
      <c r="A365">
        <v>20101230</v>
      </c>
      <c r="B365">
        <f t="shared" si="25"/>
        <v>20141230</v>
      </c>
      <c r="C365">
        <f t="shared" si="26"/>
        <v>2014</v>
      </c>
      <c r="D365">
        <f t="shared" si="27"/>
        <v>12</v>
      </c>
      <c r="E365">
        <f t="shared" si="28"/>
        <v>30</v>
      </c>
      <c r="F365" s="14">
        <f t="shared" si="29"/>
        <v>42003</v>
      </c>
      <c r="G365">
        <v>137</v>
      </c>
      <c r="H365">
        <v>4</v>
      </c>
      <c r="I365">
        <v>10</v>
      </c>
      <c r="J365">
        <v>20</v>
      </c>
      <c r="K365">
        <v>14</v>
      </c>
      <c r="L365">
        <v>0</v>
      </c>
      <c r="M365">
        <v>10</v>
      </c>
      <c r="N365">
        <v>30</v>
      </c>
      <c r="O365">
        <v>14</v>
      </c>
      <c r="P365">
        <v>-16</v>
      </c>
      <c r="Q365">
        <v>-55</v>
      </c>
      <c r="R365">
        <v>8</v>
      </c>
      <c r="S365">
        <v>19</v>
      </c>
      <c r="T365">
        <v>13</v>
      </c>
      <c r="U365">
        <v>-55</v>
      </c>
      <c r="V365">
        <v>6</v>
      </c>
      <c r="W365">
        <v>59</v>
      </c>
      <c r="X365">
        <v>76</v>
      </c>
      <c r="Y365">
        <v>338</v>
      </c>
      <c r="Z365">
        <v>0</v>
      </c>
      <c r="AA365">
        <v>0</v>
      </c>
      <c r="AB365">
        <v>0</v>
      </c>
      <c r="AC365">
        <v>1</v>
      </c>
      <c r="AD365">
        <v>10256</v>
      </c>
      <c r="AE365">
        <v>10269</v>
      </c>
      <c r="AF365">
        <v>9</v>
      </c>
      <c r="AG365">
        <v>10249</v>
      </c>
      <c r="AH365">
        <v>1</v>
      </c>
      <c r="AI365">
        <v>22</v>
      </c>
      <c r="AJ365">
        <v>7</v>
      </c>
      <c r="AK365">
        <v>50</v>
      </c>
      <c r="AL365">
        <v>13</v>
      </c>
      <c r="AM365">
        <v>5</v>
      </c>
      <c r="AN365">
        <v>94</v>
      </c>
      <c r="AO365">
        <v>98</v>
      </c>
      <c r="AP365">
        <v>2</v>
      </c>
      <c r="AQ365">
        <v>82</v>
      </c>
      <c r="AR365">
        <v>13</v>
      </c>
      <c r="AS365">
        <v>3</v>
      </c>
    </row>
    <row r="366" spans="1:45" x14ac:dyDescent="0.25">
      <c r="A366">
        <v>20101231</v>
      </c>
      <c r="B366">
        <f t="shared" si="25"/>
        <v>20141231</v>
      </c>
      <c r="C366">
        <f t="shared" si="26"/>
        <v>2014</v>
      </c>
      <c r="D366">
        <f t="shared" si="27"/>
        <v>12</v>
      </c>
      <c r="E366">
        <f t="shared" si="28"/>
        <v>31</v>
      </c>
      <c r="F366" s="14">
        <f t="shared" si="29"/>
        <v>42004</v>
      </c>
      <c r="G366">
        <v>240</v>
      </c>
      <c r="H366">
        <v>16</v>
      </c>
      <c r="I366">
        <v>18</v>
      </c>
      <c r="J366">
        <v>30</v>
      </c>
      <c r="K366">
        <v>5</v>
      </c>
      <c r="L366">
        <v>10</v>
      </c>
      <c r="M366">
        <v>10</v>
      </c>
      <c r="N366">
        <v>50</v>
      </c>
      <c r="O366">
        <v>6</v>
      </c>
      <c r="P366">
        <v>25</v>
      </c>
      <c r="Q366">
        <v>6</v>
      </c>
      <c r="R366">
        <v>1</v>
      </c>
      <c r="S366">
        <v>37</v>
      </c>
      <c r="T366">
        <v>13</v>
      </c>
      <c r="U366">
        <v>0</v>
      </c>
      <c r="V366">
        <v>6</v>
      </c>
      <c r="W366">
        <v>0</v>
      </c>
      <c r="X366">
        <v>0</v>
      </c>
      <c r="Y366">
        <v>104</v>
      </c>
      <c r="Z366">
        <v>33</v>
      </c>
      <c r="AA366">
        <v>7</v>
      </c>
      <c r="AB366">
        <v>2</v>
      </c>
      <c r="AC366">
        <v>4</v>
      </c>
      <c r="AD366">
        <v>10247</v>
      </c>
      <c r="AE366">
        <v>10258</v>
      </c>
      <c r="AF366">
        <v>10</v>
      </c>
      <c r="AG366">
        <v>10225</v>
      </c>
      <c r="AH366">
        <v>24</v>
      </c>
      <c r="AI366">
        <v>1</v>
      </c>
      <c r="AJ366">
        <v>7</v>
      </c>
      <c r="AK366">
        <v>50</v>
      </c>
      <c r="AL366">
        <v>21</v>
      </c>
      <c r="AM366">
        <v>8</v>
      </c>
      <c r="AN366">
        <v>99</v>
      </c>
      <c r="AO366">
        <v>99</v>
      </c>
      <c r="AP366">
        <v>2</v>
      </c>
      <c r="AQ366">
        <v>95</v>
      </c>
      <c r="AR366">
        <v>1</v>
      </c>
      <c r="AS366">
        <v>1</v>
      </c>
    </row>
    <row r="367" spans="1:45" x14ac:dyDescent="0.25">
      <c r="A367">
        <v>20110101</v>
      </c>
      <c r="B367">
        <f t="shared" si="25"/>
        <v>20150101</v>
      </c>
      <c r="C367">
        <f t="shared" si="26"/>
        <v>2015</v>
      </c>
      <c r="D367">
        <f t="shared" si="27"/>
        <v>1</v>
      </c>
      <c r="E367">
        <f t="shared" si="28"/>
        <v>1</v>
      </c>
      <c r="F367" s="14">
        <f t="shared" si="29"/>
        <v>42005</v>
      </c>
      <c r="G367">
        <v>289</v>
      </c>
      <c r="H367">
        <v>23</v>
      </c>
      <c r="I367">
        <v>26</v>
      </c>
      <c r="J367">
        <v>30</v>
      </c>
      <c r="K367">
        <v>1</v>
      </c>
      <c r="L367">
        <v>20</v>
      </c>
      <c r="M367">
        <v>11</v>
      </c>
      <c r="N367">
        <v>70</v>
      </c>
      <c r="O367">
        <v>14</v>
      </c>
      <c r="P367">
        <v>35</v>
      </c>
      <c r="Q367">
        <v>-3</v>
      </c>
      <c r="R367">
        <v>20</v>
      </c>
      <c r="S367">
        <v>59</v>
      </c>
      <c r="T367">
        <v>12</v>
      </c>
      <c r="U367">
        <v>-29</v>
      </c>
      <c r="V367">
        <v>24</v>
      </c>
      <c r="W367">
        <v>12</v>
      </c>
      <c r="X367">
        <v>15</v>
      </c>
      <c r="Y367">
        <v>187</v>
      </c>
      <c r="Z367">
        <v>15</v>
      </c>
      <c r="AA367">
        <v>6</v>
      </c>
      <c r="AB367">
        <v>3</v>
      </c>
      <c r="AC367">
        <v>10</v>
      </c>
      <c r="AD367">
        <v>10211</v>
      </c>
      <c r="AE367">
        <v>10226</v>
      </c>
      <c r="AF367">
        <v>22</v>
      </c>
      <c r="AG367">
        <v>10197</v>
      </c>
      <c r="AH367">
        <v>6</v>
      </c>
      <c r="AI367">
        <v>2</v>
      </c>
      <c r="AJ367">
        <v>2</v>
      </c>
      <c r="AK367">
        <v>69</v>
      </c>
      <c r="AL367">
        <v>16</v>
      </c>
      <c r="AM367">
        <v>6</v>
      </c>
      <c r="AN367">
        <v>93</v>
      </c>
      <c r="AO367">
        <v>99</v>
      </c>
      <c r="AP367">
        <v>1</v>
      </c>
      <c r="AQ367">
        <v>75</v>
      </c>
      <c r="AR367">
        <v>14</v>
      </c>
      <c r="AS367">
        <v>2</v>
      </c>
    </row>
    <row r="368" spans="1:45" x14ac:dyDescent="0.25">
      <c r="A368">
        <v>20110102</v>
      </c>
      <c r="B368">
        <f t="shared" si="25"/>
        <v>20150102</v>
      </c>
      <c r="C368">
        <f t="shared" si="26"/>
        <v>2015</v>
      </c>
      <c r="D368">
        <f t="shared" si="27"/>
        <v>1</v>
      </c>
      <c r="E368">
        <f t="shared" si="28"/>
        <v>2</v>
      </c>
      <c r="F368" s="14">
        <f t="shared" si="29"/>
        <v>42006</v>
      </c>
      <c r="G368">
        <v>300</v>
      </c>
      <c r="H368">
        <v>21</v>
      </c>
      <c r="I368">
        <v>22</v>
      </c>
      <c r="J368">
        <v>40</v>
      </c>
      <c r="K368">
        <v>14</v>
      </c>
      <c r="L368">
        <v>20</v>
      </c>
      <c r="M368">
        <v>1</v>
      </c>
      <c r="N368">
        <v>60</v>
      </c>
      <c r="O368">
        <v>6</v>
      </c>
      <c r="P368">
        <v>23</v>
      </c>
      <c r="Q368">
        <v>-7</v>
      </c>
      <c r="R368">
        <v>23</v>
      </c>
      <c r="S368">
        <v>53</v>
      </c>
      <c r="T368">
        <v>13</v>
      </c>
      <c r="U368">
        <v>-32</v>
      </c>
      <c r="V368">
        <v>24</v>
      </c>
      <c r="W368">
        <v>57</v>
      </c>
      <c r="X368">
        <v>73</v>
      </c>
      <c r="Y368">
        <v>357</v>
      </c>
      <c r="Z368">
        <v>0</v>
      </c>
      <c r="AA368">
        <v>-1</v>
      </c>
      <c r="AB368">
        <v>-1</v>
      </c>
      <c r="AC368">
        <v>5</v>
      </c>
      <c r="AD368">
        <v>10238</v>
      </c>
      <c r="AE368">
        <v>10246</v>
      </c>
      <c r="AF368">
        <v>23</v>
      </c>
      <c r="AG368">
        <v>10225</v>
      </c>
      <c r="AH368">
        <v>1</v>
      </c>
      <c r="AI368">
        <v>65</v>
      </c>
      <c r="AJ368">
        <v>7</v>
      </c>
      <c r="AK368">
        <v>75</v>
      </c>
      <c r="AL368">
        <v>12</v>
      </c>
      <c r="AM368">
        <v>4</v>
      </c>
      <c r="AN368">
        <v>87</v>
      </c>
      <c r="AO368">
        <v>99</v>
      </c>
      <c r="AP368">
        <v>8</v>
      </c>
      <c r="AQ368">
        <v>73</v>
      </c>
      <c r="AR368">
        <v>13</v>
      </c>
      <c r="AS368">
        <v>4</v>
      </c>
    </row>
    <row r="369" spans="1:45" x14ac:dyDescent="0.25">
      <c r="A369">
        <v>20110103</v>
      </c>
      <c r="B369">
        <f t="shared" si="25"/>
        <v>20150103</v>
      </c>
      <c r="C369">
        <f t="shared" si="26"/>
        <v>2015</v>
      </c>
      <c r="D369">
        <f t="shared" si="27"/>
        <v>1</v>
      </c>
      <c r="E369">
        <f t="shared" si="28"/>
        <v>3</v>
      </c>
      <c r="F369" s="14">
        <f t="shared" si="29"/>
        <v>42007</v>
      </c>
      <c r="G369">
        <v>242</v>
      </c>
      <c r="H369">
        <v>19</v>
      </c>
      <c r="I369">
        <v>20</v>
      </c>
      <c r="J369">
        <v>30</v>
      </c>
      <c r="K369">
        <v>21</v>
      </c>
      <c r="L369">
        <v>10</v>
      </c>
      <c r="M369">
        <v>4</v>
      </c>
      <c r="N369">
        <v>60</v>
      </c>
      <c r="O369">
        <v>22</v>
      </c>
      <c r="P369">
        <v>7</v>
      </c>
      <c r="Q369">
        <v>-36</v>
      </c>
      <c r="R369">
        <v>5</v>
      </c>
      <c r="S369">
        <v>36</v>
      </c>
      <c r="T369">
        <v>12</v>
      </c>
      <c r="U369">
        <v>-70</v>
      </c>
      <c r="V369">
        <v>6</v>
      </c>
      <c r="W369">
        <v>28</v>
      </c>
      <c r="X369">
        <v>36</v>
      </c>
      <c r="Y369">
        <v>257</v>
      </c>
      <c r="Z369">
        <v>4</v>
      </c>
      <c r="AA369">
        <v>1</v>
      </c>
      <c r="AB369">
        <v>1</v>
      </c>
      <c r="AC369">
        <v>21</v>
      </c>
      <c r="AD369">
        <v>10228</v>
      </c>
      <c r="AE369">
        <v>10245</v>
      </c>
      <c r="AF369">
        <v>2</v>
      </c>
      <c r="AG369">
        <v>10201</v>
      </c>
      <c r="AH369">
        <v>24</v>
      </c>
      <c r="AI369">
        <v>40</v>
      </c>
      <c r="AJ369">
        <v>21</v>
      </c>
      <c r="AK369">
        <v>70</v>
      </c>
      <c r="AL369">
        <v>10</v>
      </c>
      <c r="AM369">
        <v>5</v>
      </c>
      <c r="AN369">
        <v>93</v>
      </c>
      <c r="AO369">
        <v>99</v>
      </c>
      <c r="AP369">
        <v>6</v>
      </c>
      <c r="AQ369">
        <v>81</v>
      </c>
      <c r="AR369">
        <v>11</v>
      </c>
      <c r="AS369">
        <v>3</v>
      </c>
    </row>
    <row r="370" spans="1:45" x14ac:dyDescent="0.25">
      <c r="A370">
        <v>20110104</v>
      </c>
      <c r="B370">
        <f t="shared" si="25"/>
        <v>20150104</v>
      </c>
      <c r="C370">
        <f t="shared" si="26"/>
        <v>2015</v>
      </c>
      <c r="D370">
        <f t="shared" si="27"/>
        <v>1</v>
      </c>
      <c r="E370">
        <f t="shared" si="28"/>
        <v>4</v>
      </c>
      <c r="F370" s="14">
        <f t="shared" si="29"/>
        <v>42008</v>
      </c>
      <c r="G370">
        <v>198</v>
      </c>
      <c r="H370">
        <v>43</v>
      </c>
      <c r="I370">
        <v>44</v>
      </c>
      <c r="J370">
        <v>50</v>
      </c>
      <c r="K370">
        <v>9</v>
      </c>
      <c r="L370">
        <v>30</v>
      </c>
      <c r="M370">
        <v>1</v>
      </c>
      <c r="N370">
        <v>90</v>
      </c>
      <c r="O370">
        <v>13</v>
      </c>
      <c r="P370">
        <v>9</v>
      </c>
      <c r="Q370">
        <v>-1</v>
      </c>
      <c r="R370">
        <v>23</v>
      </c>
      <c r="S370">
        <v>24</v>
      </c>
      <c r="T370">
        <v>14</v>
      </c>
      <c r="U370">
        <v>-2</v>
      </c>
      <c r="V370">
        <v>18</v>
      </c>
      <c r="W370">
        <v>47</v>
      </c>
      <c r="X370">
        <v>60</v>
      </c>
      <c r="Y370">
        <v>296</v>
      </c>
      <c r="Z370">
        <v>0</v>
      </c>
      <c r="AA370">
        <v>-1</v>
      </c>
      <c r="AB370">
        <v>-1</v>
      </c>
      <c r="AC370">
        <v>7</v>
      </c>
      <c r="AD370">
        <v>10156</v>
      </c>
      <c r="AE370">
        <v>10197</v>
      </c>
      <c r="AF370">
        <v>1</v>
      </c>
      <c r="AG370">
        <v>10125</v>
      </c>
      <c r="AH370">
        <v>24</v>
      </c>
      <c r="AI370">
        <v>56</v>
      </c>
      <c r="AJ370">
        <v>3</v>
      </c>
      <c r="AK370">
        <v>66</v>
      </c>
      <c r="AL370">
        <v>11</v>
      </c>
      <c r="AM370">
        <v>8</v>
      </c>
      <c r="AN370">
        <v>83</v>
      </c>
      <c r="AO370">
        <v>96</v>
      </c>
      <c r="AP370">
        <v>2</v>
      </c>
      <c r="AQ370">
        <v>73</v>
      </c>
      <c r="AR370">
        <v>14</v>
      </c>
      <c r="AS370">
        <v>3</v>
      </c>
    </row>
    <row r="371" spans="1:45" x14ac:dyDescent="0.25">
      <c r="A371">
        <v>20110105</v>
      </c>
      <c r="B371">
        <f t="shared" si="25"/>
        <v>20150105</v>
      </c>
      <c r="C371">
        <f t="shared" si="26"/>
        <v>2015</v>
      </c>
      <c r="D371">
        <f t="shared" si="27"/>
        <v>1</v>
      </c>
      <c r="E371">
        <f t="shared" si="28"/>
        <v>5</v>
      </c>
      <c r="F371" s="14">
        <f t="shared" si="29"/>
        <v>42009</v>
      </c>
      <c r="G371">
        <v>175</v>
      </c>
      <c r="H371">
        <v>52</v>
      </c>
      <c r="I371">
        <v>53</v>
      </c>
      <c r="J371">
        <v>60</v>
      </c>
      <c r="K371">
        <v>10</v>
      </c>
      <c r="L371">
        <v>40</v>
      </c>
      <c r="M371">
        <v>5</v>
      </c>
      <c r="N371">
        <v>100</v>
      </c>
      <c r="O371">
        <v>18</v>
      </c>
      <c r="P371">
        <v>3</v>
      </c>
      <c r="Q371">
        <v>-15</v>
      </c>
      <c r="R371">
        <v>5</v>
      </c>
      <c r="S371">
        <v>35</v>
      </c>
      <c r="T371">
        <v>23</v>
      </c>
      <c r="U371">
        <v>-18</v>
      </c>
      <c r="V371">
        <v>6</v>
      </c>
      <c r="W371">
        <v>50</v>
      </c>
      <c r="X371">
        <v>63</v>
      </c>
      <c r="Y371">
        <v>339</v>
      </c>
      <c r="Z371">
        <v>14</v>
      </c>
      <c r="AA371">
        <v>5</v>
      </c>
      <c r="AB371">
        <v>4</v>
      </c>
      <c r="AC371">
        <v>24</v>
      </c>
      <c r="AD371">
        <v>10055</v>
      </c>
      <c r="AE371">
        <v>10119</v>
      </c>
      <c r="AF371">
        <v>1</v>
      </c>
      <c r="AG371">
        <v>9962</v>
      </c>
      <c r="AH371">
        <v>24</v>
      </c>
      <c r="AI371">
        <v>50</v>
      </c>
      <c r="AJ371">
        <v>24</v>
      </c>
      <c r="AK371">
        <v>64</v>
      </c>
      <c r="AL371">
        <v>11</v>
      </c>
      <c r="AM371">
        <v>6</v>
      </c>
      <c r="AN371">
        <v>77</v>
      </c>
      <c r="AO371">
        <v>95</v>
      </c>
      <c r="AP371">
        <v>24</v>
      </c>
      <c r="AQ371">
        <v>68</v>
      </c>
      <c r="AR371">
        <v>14</v>
      </c>
      <c r="AS371">
        <v>4</v>
      </c>
    </row>
    <row r="372" spans="1:45" x14ac:dyDescent="0.25">
      <c r="A372">
        <v>20110106</v>
      </c>
      <c r="B372">
        <f t="shared" si="25"/>
        <v>20150106</v>
      </c>
      <c r="C372">
        <f t="shared" si="26"/>
        <v>2015</v>
      </c>
      <c r="D372">
        <f t="shared" si="27"/>
        <v>1</v>
      </c>
      <c r="E372">
        <f t="shared" si="28"/>
        <v>6</v>
      </c>
      <c r="F372" s="14">
        <f t="shared" si="29"/>
        <v>42010</v>
      </c>
      <c r="G372">
        <v>221</v>
      </c>
      <c r="H372">
        <v>12</v>
      </c>
      <c r="I372">
        <v>30</v>
      </c>
      <c r="J372">
        <v>50</v>
      </c>
      <c r="K372">
        <v>1</v>
      </c>
      <c r="L372">
        <v>10</v>
      </c>
      <c r="M372">
        <v>16</v>
      </c>
      <c r="N372">
        <v>90</v>
      </c>
      <c r="O372">
        <v>19</v>
      </c>
      <c r="P372">
        <v>44</v>
      </c>
      <c r="Q372">
        <v>33</v>
      </c>
      <c r="R372">
        <v>1</v>
      </c>
      <c r="S372">
        <v>52</v>
      </c>
      <c r="T372">
        <v>12</v>
      </c>
      <c r="U372">
        <v>26</v>
      </c>
      <c r="V372">
        <v>24</v>
      </c>
      <c r="W372">
        <v>0</v>
      </c>
      <c r="X372">
        <v>0</v>
      </c>
      <c r="Y372">
        <v>52</v>
      </c>
      <c r="Z372">
        <v>168</v>
      </c>
      <c r="AA372">
        <v>155</v>
      </c>
      <c r="AB372">
        <v>29</v>
      </c>
      <c r="AC372">
        <v>16</v>
      </c>
      <c r="AD372">
        <v>9954</v>
      </c>
      <c r="AE372">
        <v>10021</v>
      </c>
      <c r="AF372">
        <v>24</v>
      </c>
      <c r="AG372">
        <v>9921</v>
      </c>
      <c r="AH372">
        <v>17</v>
      </c>
      <c r="AI372">
        <v>15</v>
      </c>
      <c r="AJ372">
        <v>11</v>
      </c>
      <c r="AK372">
        <v>65</v>
      </c>
      <c r="AL372">
        <v>20</v>
      </c>
      <c r="AM372">
        <v>8</v>
      </c>
      <c r="AN372">
        <v>98</v>
      </c>
      <c r="AO372">
        <v>99</v>
      </c>
      <c r="AP372">
        <v>3</v>
      </c>
      <c r="AQ372">
        <v>93</v>
      </c>
      <c r="AR372">
        <v>1</v>
      </c>
      <c r="AS372">
        <v>1</v>
      </c>
    </row>
    <row r="373" spans="1:45" x14ac:dyDescent="0.25">
      <c r="A373">
        <v>20110107</v>
      </c>
      <c r="B373">
        <f t="shared" si="25"/>
        <v>20150107</v>
      </c>
      <c r="C373">
        <f t="shared" si="26"/>
        <v>2015</v>
      </c>
      <c r="D373">
        <f t="shared" si="27"/>
        <v>1</v>
      </c>
      <c r="E373">
        <f t="shared" si="28"/>
        <v>7</v>
      </c>
      <c r="F373" s="14">
        <f t="shared" si="29"/>
        <v>42011</v>
      </c>
      <c r="G373">
        <v>155</v>
      </c>
      <c r="H373">
        <v>25</v>
      </c>
      <c r="I373">
        <v>32</v>
      </c>
      <c r="J373">
        <v>50</v>
      </c>
      <c r="K373">
        <v>11</v>
      </c>
      <c r="L373">
        <v>10</v>
      </c>
      <c r="M373">
        <v>4</v>
      </c>
      <c r="N373">
        <v>80</v>
      </c>
      <c r="O373">
        <v>11</v>
      </c>
      <c r="P373">
        <v>47</v>
      </c>
      <c r="Q373">
        <v>-5</v>
      </c>
      <c r="R373">
        <v>4</v>
      </c>
      <c r="S373">
        <v>92</v>
      </c>
      <c r="T373">
        <v>22</v>
      </c>
      <c r="U373">
        <v>-24</v>
      </c>
      <c r="V373">
        <v>6</v>
      </c>
      <c r="W373">
        <v>0</v>
      </c>
      <c r="X373">
        <v>0</v>
      </c>
      <c r="Y373">
        <v>56</v>
      </c>
      <c r="Z373">
        <v>16</v>
      </c>
      <c r="AA373">
        <v>5</v>
      </c>
      <c r="AB373">
        <v>2</v>
      </c>
      <c r="AC373">
        <v>14</v>
      </c>
      <c r="AD373">
        <v>10040</v>
      </c>
      <c r="AE373">
        <v>10065</v>
      </c>
      <c r="AF373">
        <v>8</v>
      </c>
      <c r="AG373">
        <v>10022</v>
      </c>
      <c r="AH373">
        <v>19</v>
      </c>
      <c r="AI373">
        <v>1</v>
      </c>
      <c r="AJ373">
        <v>4</v>
      </c>
      <c r="AK373">
        <v>63</v>
      </c>
      <c r="AL373">
        <v>24</v>
      </c>
      <c r="AM373">
        <v>7</v>
      </c>
      <c r="AN373">
        <v>98</v>
      </c>
      <c r="AO373">
        <v>99</v>
      </c>
      <c r="AP373">
        <v>3</v>
      </c>
      <c r="AQ373">
        <v>93</v>
      </c>
      <c r="AR373">
        <v>24</v>
      </c>
      <c r="AS373">
        <v>1</v>
      </c>
    </row>
    <row r="374" spans="1:45" x14ac:dyDescent="0.25">
      <c r="A374">
        <v>20110108</v>
      </c>
      <c r="B374">
        <f t="shared" si="25"/>
        <v>20150108</v>
      </c>
      <c r="C374">
        <f t="shared" si="26"/>
        <v>2015</v>
      </c>
      <c r="D374">
        <f t="shared" si="27"/>
        <v>1</v>
      </c>
      <c r="E374">
        <f t="shared" si="28"/>
        <v>8</v>
      </c>
      <c r="F374" s="14">
        <f t="shared" si="29"/>
        <v>42012</v>
      </c>
      <c r="G374">
        <v>210</v>
      </c>
      <c r="H374">
        <v>48</v>
      </c>
      <c r="I374">
        <v>56</v>
      </c>
      <c r="J374">
        <v>100</v>
      </c>
      <c r="K374">
        <v>12</v>
      </c>
      <c r="L374">
        <v>20</v>
      </c>
      <c r="M374">
        <v>22</v>
      </c>
      <c r="N374">
        <v>160</v>
      </c>
      <c r="O374">
        <v>12</v>
      </c>
      <c r="P374">
        <v>88</v>
      </c>
      <c r="Q374">
        <v>49</v>
      </c>
      <c r="R374">
        <v>24</v>
      </c>
      <c r="S374">
        <v>120</v>
      </c>
      <c r="T374">
        <v>11</v>
      </c>
      <c r="U374">
        <v>41</v>
      </c>
      <c r="V374">
        <v>24</v>
      </c>
      <c r="W374">
        <v>5</v>
      </c>
      <c r="X374">
        <v>6</v>
      </c>
      <c r="Y374">
        <v>148</v>
      </c>
      <c r="Z374">
        <v>46</v>
      </c>
      <c r="AA374">
        <v>48</v>
      </c>
      <c r="AB374">
        <v>20</v>
      </c>
      <c r="AC374">
        <v>2</v>
      </c>
      <c r="AD374">
        <v>10004</v>
      </c>
      <c r="AE374">
        <v>10043</v>
      </c>
      <c r="AF374">
        <v>24</v>
      </c>
      <c r="AG374">
        <v>9968</v>
      </c>
      <c r="AH374">
        <v>11</v>
      </c>
      <c r="AI374">
        <v>50</v>
      </c>
      <c r="AJ374">
        <v>3</v>
      </c>
      <c r="AK374">
        <v>75</v>
      </c>
      <c r="AL374">
        <v>10</v>
      </c>
      <c r="AM374">
        <v>8</v>
      </c>
      <c r="AN374">
        <v>89</v>
      </c>
      <c r="AO374">
        <v>99</v>
      </c>
      <c r="AP374">
        <v>2</v>
      </c>
      <c r="AQ374">
        <v>73</v>
      </c>
      <c r="AR374">
        <v>11</v>
      </c>
      <c r="AS374">
        <v>2</v>
      </c>
    </row>
    <row r="375" spans="1:45" x14ac:dyDescent="0.25">
      <c r="A375">
        <v>20110109</v>
      </c>
      <c r="B375">
        <f t="shared" si="25"/>
        <v>20150109</v>
      </c>
      <c r="C375">
        <f t="shared" si="26"/>
        <v>2015</v>
      </c>
      <c r="D375">
        <f t="shared" si="27"/>
        <v>1</v>
      </c>
      <c r="E375">
        <f t="shared" si="28"/>
        <v>9</v>
      </c>
      <c r="F375" s="14">
        <f t="shared" si="29"/>
        <v>42013</v>
      </c>
      <c r="G375">
        <v>233</v>
      </c>
      <c r="H375">
        <v>39</v>
      </c>
      <c r="I375">
        <v>39</v>
      </c>
      <c r="J375">
        <v>50</v>
      </c>
      <c r="K375">
        <v>7</v>
      </c>
      <c r="L375">
        <v>20</v>
      </c>
      <c r="M375">
        <v>1</v>
      </c>
      <c r="N375">
        <v>90</v>
      </c>
      <c r="O375">
        <v>9</v>
      </c>
      <c r="P375">
        <v>38</v>
      </c>
      <c r="Q375">
        <v>10</v>
      </c>
      <c r="R375">
        <v>24</v>
      </c>
      <c r="S375">
        <v>67</v>
      </c>
      <c r="T375">
        <v>13</v>
      </c>
      <c r="U375">
        <v>-6</v>
      </c>
      <c r="V375">
        <v>24</v>
      </c>
      <c r="W375">
        <v>52</v>
      </c>
      <c r="X375">
        <v>65</v>
      </c>
      <c r="Y375">
        <v>363</v>
      </c>
      <c r="Z375">
        <v>0</v>
      </c>
      <c r="AA375">
        <v>0</v>
      </c>
      <c r="AB375">
        <v>0</v>
      </c>
      <c r="AC375">
        <v>1</v>
      </c>
      <c r="AD375">
        <v>10110</v>
      </c>
      <c r="AE375">
        <v>10188</v>
      </c>
      <c r="AF375">
        <v>24</v>
      </c>
      <c r="AG375">
        <v>10043</v>
      </c>
      <c r="AH375">
        <v>1</v>
      </c>
      <c r="AI375">
        <v>62</v>
      </c>
      <c r="AJ375">
        <v>4</v>
      </c>
      <c r="AK375">
        <v>80</v>
      </c>
      <c r="AL375">
        <v>13</v>
      </c>
      <c r="AM375">
        <v>2</v>
      </c>
      <c r="AN375">
        <v>85</v>
      </c>
      <c r="AO375">
        <v>96</v>
      </c>
      <c r="AP375">
        <v>24</v>
      </c>
      <c r="AQ375">
        <v>64</v>
      </c>
      <c r="AR375">
        <v>14</v>
      </c>
      <c r="AS375">
        <v>4</v>
      </c>
    </row>
    <row r="376" spans="1:45" x14ac:dyDescent="0.25">
      <c r="A376">
        <v>20110110</v>
      </c>
      <c r="B376">
        <f t="shared" si="25"/>
        <v>20150110</v>
      </c>
      <c r="C376">
        <f t="shared" si="26"/>
        <v>2015</v>
      </c>
      <c r="D376">
        <f t="shared" si="27"/>
        <v>1</v>
      </c>
      <c r="E376">
        <f t="shared" si="28"/>
        <v>10</v>
      </c>
      <c r="F376" s="14">
        <f t="shared" si="29"/>
        <v>42014</v>
      </c>
      <c r="G376">
        <v>170</v>
      </c>
      <c r="H376">
        <v>30</v>
      </c>
      <c r="I376">
        <v>32</v>
      </c>
      <c r="J376">
        <v>40</v>
      </c>
      <c r="K376">
        <v>13</v>
      </c>
      <c r="L376">
        <v>20</v>
      </c>
      <c r="M376">
        <v>3</v>
      </c>
      <c r="N376">
        <v>80</v>
      </c>
      <c r="O376">
        <v>24</v>
      </c>
      <c r="P376">
        <v>9</v>
      </c>
      <c r="Q376">
        <v>-25</v>
      </c>
      <c r="R376">
        <v>6</v>
      </c>
      <c r="S376">
        <v>49</v>
      </c>
      <c r="T376">
        <v>14</v>
      </c>
      <c r="U376">
        <v>-55</v>
      </c>
      <c r="V376">
        <v>6</v>
      </c>
      <c r="W376">
        <v>65</v>
      </c>
      <c r="X376">
        <v>81</v>
      </c>
      <c r="Y376">
        <v>415</v>
      </c>
      <c r="Z376">
        <v>0</v>
      </c>
      <c r="AA376">
        <v>0</v>
      </c>
      <c r="AB376">
        <v>0</v>
      </c>
      <c r="AC376">
        <v>1</v>
      </c>
      <c r="AD376">
        <v>10181</v>
      </c>
      <c r="AE376">
        <v>10208</v>
      </c>
      <c r="AF376">
        <v>9</v>
      </c>
      <c r="AG376">
        <v>10130</v>
      </c>
      <c r="AH376">
        <v>24</v>
      </c>
      <c r="AI376">
        <v>42</v>
      </c>
      <c r="AJ376">
        <v>5</v>
      </c>
      <c r="AK376">
        <v>65</v>
      </c>
      <c r="AL376">
        <v>14</v>
      </c>
      <c r="AM376">
        <v>3</v>
      </c>
      <c r="AN376">
        <v>95</v>
      </c>
      <c r="AO376">
        <v>99</v>
      </c>
      <c r="AP376">
        <v>8</v>
      </c>
      <c r="AQ376">
        <v>85</v>
      </c>
      <c r="AR376">
        <v>14</v>
      </c>
      <c r="AS376">
        <v>5</v>
      </c>
    </row>
    <row r="377" spans="1:45" x14ac:dyDescent="0.25">
      <c r="A377">
        <v>20110111</v>
      </c>
      <c r="B377">
        <f t="shared" si="25"/>
        <v>20150111</v>
      </c>
      <c r="C377">
        <f t="shared" si="26"/>
        <v>2015</v>
      </c>
      <c r="D377">
        <f t="shared" si="27"/>
        <v>1</v>
      </c>
      <c r="E377">
        <f t="shared" si="28"/>
        <v>11</v>
      </c>
      <c r="F377" s="14">
        <f t="shared" si="29"/>
        <v>42015</v>
      </c>
      <c r="G377">
        <v>191</v>
      </c>
      <c r="H377">
        <v>27</v>
      </c>
      <c r="I377">
        <v>52</v>
      </c>
      <c r="J377">
        <v>70</v>
      </c>
      <c r="K377">
        <v>3</v>
      </c>
      <c r="L377">
        <v>30</v>
      </c>
      <c r="M377">
        <v>16</v>
      </c>
      <c r="N377">
        <v>130</v>
      </c>
      <c r="O377">
        <v>8</v>
      </c>
      <c r="P377">
        <v>32</v>
      </c>
      <c r="Q377">
        <v>-3</v>
      </c>
      <c r="R377">
        <v>2</v>
      </c>
      <c r="S377">
        <v>62</v>
      </c>
      <c r="T377">
        <v>19</v>
      </c>
      <c r="U377">
        <v>-8</v>
      </c>
      <c r="V377">
        <v>6</v>
      </c>
      <c r="W377">
        <v>0</v>
      </c>
      <c r="X377">
        <v>0</v>
      </c>
      <c r="Y377">
        <v>54</v>
      </c>
      <c r="Z377">
        <v>43</v>
      </c>
      <c r="AA377">
        <v>21</v>
      </c>
      <c r="AB377">
        <v>10</v>
      </c>
      <c r="AC377">
        <v>9</v>
      </c>
      <c r="AD377">
        <v>10061</v>
      </c>
      <c r="AE377">
        <v>10133</v>
      </c>
      <c r="AF377">
        <v>24</v>
      </c>
      <c r="AG377">
        <v>10009</v>
      </c>
      <c r="AH377">
        <v>12</v>
      </c>
      <c r="AI377">
        <v>21</v>
      </c>
      <c r="AJ377">
        <v>12</v>
      </c>
      <c r="AK377">
        <v>66</v>
      </c>
      <c r="AL377">
        <v>22</v>
      </c>
      <c r="AM377">
        <v>8</v>
      </c>
      <c r="AN377">
        <v>91</v>
      </c>
      <c r="AO377">
        <v>99</v>
      </c>
      <c r="AP377">
        <v>12</v>
      </c>
      <c r="AQ377">
        <v>79</v>
      </c>
      <c r="AR377">
        <v>23</v>
      </c>
      <c r="AS377">
        <v>1</v>
      </c>
    </row>
    <row r="378" spans="1:45" x14ac:dyDescent="0.25">
      <c r="A378">
        <v>20110112</v>
      </c>
      <c r="B378">
        <f t="shared" si="25"/>
        <v>20150112</v>
      </c>
      <c r="C378">
        <f t="shared" si="26"/>
        <v>2015</v>
      </c>
      <c r="D378">
        <f t="shared" si="27"/>
        <v>1</v>
      </c>
      <c r="E378">
        <f t="shared" si="28"/>
        <v>12</v>
      </c>
      <c r="F378" s="14">
        <f t="shared" si="29"/>
        <v>42016</v>
      </c>
      <c r="G378">
        <v>220</v>
      </c>
      <c r="H378">
        <v>33</v>
      </c>
      <c r="I378">
        <v>38</v>
      </c>
      <c r="J378">
        <v>50</v>
      </c>
      <c r="K378">
        <v>13</v>
      </c>
      <c r="L378">
        <v>20</v>
      </c>
      <c r="M378">
        <v>2</v>
      </c>
      <c r="N378">
        <v>90</v>
      </c>
      <c r="O378">
        <v>16</v>
      </c>
      <c r="P378">
        <v>57</v>
      </c>
      <c r="Q378">
        <v>29</v>
      </c>
      <c r="R378">
        <v>7</v>
      </c>
      <c r="S378">
        <v>85</v>
      </c>
      <c r="T378">
        <v>24</v>
      </c>
      <c r="U378">
        <v>23</v>
      </c>
      <c r="V378">
        <v>6</v>
      </c>
      <c r="W378">
        <v>0</v>
      </c>
      <c r="X378">
        <v>0</v>
      </c>
      <c r="Y378">
        <v>60</v>
      </c>
      <c r="Z378">
        <v>136</v>
      </c>
      <c r="AA378">
        <v>105</v>
      </c>
      <c r="AB378">
        <v>13</v>
      </c>
      <c r="AC378">
        <v>13</v>
      </c>
      <c r="AD378">
        <v>10120</v>
      </c>
      <c r="AE378">
        <v>10165</v>
      </c>
      <c r="AF378">
        <v>4</v>
      </c>
      <c r="AG378">
        <v>10084</v>
      </c>
      <c r="AH378">
        <v>17</v>
      </c>
      <c r="AI378">
        <v>16</v>
      </c>
      <c r="AJ378">
        <v>24</v>
      </c>
      <c r="AK378">
        <v>63</v>
      </c>
      <c r="AL378">
        <v>3</v>
      </c>
      <c r="AM378">
        <v>8</v>
      </c>
      <c r="AN378">
        <v>95</v>
      </c>
      <c r="AO378">
        <v>99</v>
      </c>
      <c r="AP378">
        <v>14</v>
      </c>
      <c r="AQ378">
        <v>83</v>
      </c>
      <c r="AR378">
        <v>1</v>
      </c>
      <c r="AS378">
        <v>1</v>
      </c>
    </row>
    <row r="379" spans="1:45" x14ac:dyDescent="0.25">
      <c r="A379">
        <v>20110113</v>
      </c>
      <c r="B379">
        <f t="shared" si="25"/>
        <v>20150113</v>
      </c>
      <c r="C379">
        <f t="shared" si="26"/>
        <v>2015</v>
      </c>
      <c r="D379">
        <f t="shared" si="27"/>
        <v>1</v>
      </c>
      <c r="E379">
        <f t="shared" si="28"/>
        <v>13</v>
      </c>
      <c r="F379" s="14">
        <f t="shared" si="29"/>
        <v>42017</v>
      </c>
      <c r="G379">
        <v>238</v>
      </c>
      <c r="H379">
        <v>43</v>
      </c>
      <c r="I379">
        <v>43</v>
      </c>
      <c r="J379">
        <v>60</v>
      </c>
      <c r="K379">
        <v>13</v>
      </c>
      <c r="L379">
        <v>20</v>
      </c>
      <c r="M379">
        <v>4</v>
      </c>
      <c r="N379">
        <v>110</v>
      </c>
      <c r="O379">
        <v>14</v>
      </c>
      <c r="P379">
        <v>95</v>
      </c>
      <c r="Q379">
        <v>83</v>
      </c>
      <c r="R379">
        <v>1</v>
      </c>
      <c r="S379">
        <v>106</v>
      </c>
      <c r="T379">
        <v>14</v>
      </c>
      <c r="U379">
        <v>82</v>
      </c>
      <c r="V379">
        <v>6</v>
      </c>
      <c r="W379">
        <v>0</v>
      </c>
      <c r="X379">
        <v>0</v>
      </c>
      <c r="Y379">
        <v>50</v>
      </c>
      <c r="Z379">
        <v>123</v>
      </c>
      <c r="AA379">
        <v>125</v>
      </c>
      <c r="AB379">
        <v>21</v>
      </c>
      <c r="AC379">
        <v>8</v>
      </c>
      <c r="AD379">
        <v>10093</v>
      </c>
      <c r="AE379">
        <v>10106</v>
      </c>
      <c r="AF379">
        <v>19</v>
      </c>
      <c r="AG379">
        <v>10082</v>
      </c>
      <c r="AH379">
        <v>12</v>
      </c>
      <c r="AI379">
        <v>13</v>
      </c>
      <c r="AJ379">
        <v>3</v>
      </c>
      <c r="AK379">
        <v>63</v>
      </c>
      <c r="AL379">
        <v>15</v>
      </c>
      <c r="AM379">
        <v>8</v>
      </c>
      <c r="AN379">
        <v>98</v>
      </c>
      <c r="AO379">
        <v>99</v>
      </c>
      <c r="AP379">
        <v>1</v>
      </c>
      <c r="AQ379">
        <v>95</v>
      </c>
      <c r="AR379">
        <v>15</v>
      </c>
      <c r="AS379">
        <v>1</v>
      </c>
    </row>
    <row r="380" spans="1:45" x14ac:dyDescent="0.25">
      <c r="A380">
        <v>20110114</v>
      </c>
      <c r="B380">
        <f t="shared" si="25"/>
        <v>20150114</v>
      </c>
      <c r="C380">
        <f t="shared" si="26"/>
        <v>2015</v>
      </c>
      <c r="D380">
        <f t="shared" si="27"/>
        <v>1</v>
      </c>
      <c r="E380">
        <f t="shared" si="28"/>
        <v>14</v>
      </c>
      <c r="F380" s="14">
        <f t="shared" si="29"/>
        <v>42018</v>
      </c>
      <c r="G380">
        <v>241</v>
      </c>
      <c r="H380">
        <v>59</v>
      </c>
      <c r="I380">
        <v>59</v>
      </c>
      <c r="J380">
        <v>70</v>
      </c>
      <c r="K380">
        <v>4</v>
      </c>
      <c r="L380">
        <v>40</v>
      </c>
      <c r="M380">
        <v>23</v>
      </c>
      <c r="N380">
        <v>140</v>
      </c>
      <c r="O380">
        <v>9</v>
      </c>
      <c r="P380">
        <v>99</v>
      </c>
      <c r="Q380">
        <v>75</v>
      </c>
      <c r="R380">
        <v>23</v>
      </c>
      <c r="S380">
        <v>116</v>
      </c>
      <c r="T380">
        <v>5</v>
      </c>
      <c r="U380">
        <v>68</v>
      </c>
      <c r="V380">
        <v>24</v>
      </c>
      <c r="W380">
        <v>0</v>
      </c>
      <c r="X380">
        <v>0</v>
      </c>
      <c r="Y380">
        <v>41</v>
      </c>
      <c r="Z380">
        <v>174</v>
      </c>
      <c r="AA380">
        <v>193</v>
      </c>
      <c r="AB380">
        <v>33</v>
      </c>
      <c r="AC380">
        <v>18</v>
      </c>
      <c r="AD380">
        <v>10103</v>
      </c>
      <c r="AE380">
        <v>10134</v>
      </c>
      <c r="AF380">
        <v>24</v>
      </c>
      <c r="AG380">
        <v>10091</v>
      </c>
      <c r="AH380">
        <v>17</v>
      </c>
      <c r="AI380">
        <v>26</v>
      </c>
      <c r="AJ380">
        <v>13</v>
      </c>
      <c r="AK380">
        <v>69</v>
      </c>
      <c r="AL380">
        <v>23</v>
      </c>
      <c r="AM380">
        <v>8</v>
      </c>
      <c r="AN380">
        <v>95</v>
      </c>
      <c r="AO380">
        <v>99</v>
      </c>
      <c r="AP380">
        <v>1</v>
      </c>
      <c r="AQ380">
        <v>89</v>
      </c>
      <c r="AR380">
        <v>5</v>
      </c>
      <c r="AS380">
        <v>1</v>
      </c>
    </row>
    <row r="381" spans="1:45" x14ac:dyDescent="0.25">
      <c r="A381">
        <v>20110115</v>
      </c>
      <c r="B381">
        <f t="shared" si="25"/>
        <v>20150115</v>
      </c>
      <c r="C381">
        <f t="shared" si="26"/>
        <v>2015</v>
      </c>
      <c r="D381">
        <f t="shared" si="27"/>
        <v>1</v>
      </c>
      <c r="E381">
        <f t="shared" si="28"/>
        <v>15</v>
      </c>
      <c r="F381" s="14">
        <f t="shared" si="29"/>
        <v>42019</v>
      </c>
      <c r="G381">
        <v>217</v>
      </c>
      <c r="H381">
        <v>59</v>
      </c>
      <c r="I381">
        <v>61</v>
      </c>
      <c r="J381">
        <v>70</v>
      </c>
      <c r="K381">
        <v>11</v>
      </c>
      <c r="L381">
        <v>40</v>
      </c>
      <c r="M381">
        <v>4</v>
      </c>
      <c r="N381">
        <v>120</v>
      </c>
      <c r="O381">
        <v>12</v>
      </c>
      <c r="P381">
        <v>89</v>
      </c>
      <c r="Q381">
        <v>70</v>
      </c>
      <c r="R381">
        <v>4</v>
      </c>
      <c r="S381">
        <v>100</v>
      </c>
      <c r="T381">
        <v>18</v>
      </c>
      <c r="U381">
        <v>63</v>
      </c>
      <c r="V381">
        <v>6</v>
      </c>
      <c r="W381">
        <v>0</v>
      </c>
      <c r="X381">
        <v>0</v>
      </c>
      <c r="Y381">
        <v>76</v>
      </c>
      <c r="Z381">
        <v>0</v>
      </c>
      <c r="AA381">
        <v>-1</v>
      </c>
      <c r="AB381">
        <v>-1</v>
      </c>
      <c r="AC381">
        <v>11</v>
      </c>
      <c r="AD381">
        <v>10183</v>
      </c>
      <c r="AE381">
        <v>10199</v>
      </c>
      <c r="AF381">
        <v>24</v>
      </c>
      <c r="AG381">
        <v>10145</v>
      </c>
      <c r="AH381">
        <v>1</v>
      </c>
      <c r="AI381">
        <v>58</v>
      </c>
      <c r="AJ381">
        <v>4</v>
      </c>
      <c r="AK381">
        <v>73</v>
      </c>
      <c r="AL381">
        <v>19</v>
      </c>
      <c r="AM381">
        <v>7</v>
      </c>
      <c r="AN381">
        <v>86</v>
      </c>
      <c r="AO381">
        <v>94</v>
      </c>
      <c r="AP381">
        <v>4</v>
      </c>
      <c r="AQ381">
        <v>78</v>
      </c>
      <c r="AR381">
        <v>18</v>
      </c>
      <c r="AS381">
        <v>1</v>
      </c>
    </row>
    <row r="382" spans="1:45" x14ac:dyDescent="0.25">
      <c r="A382">
        <v>20110116</v>
      </c>
      <c r="B382">
        <f t="shared" si="25"/>
        <v>20150116</v>
      </c>
      <c r="C382">
        <f t="shared" si="26"/>
        <v>2015</v>
      </c>
      <c r="D382">
        <f t="shared" si="27"/>
        <v>1</v>
      </c>
      <c r="E382">
        <f t="shared" si="28"/>
        <v>16</v>
      </c>
      <c r="F382" s="14">
        <f t="shared" si="29"/>
        <v>42020</v>
      </c>
      <c r="G382">
        <v>202</v>
      </c>
      <c r="H382">
        <v>50</v>
      </c>
      <c r="I382">
        <v>50</v>
      </c>
      <c r="J382">
        <v>60</v>
      </c>
      <c r="K382">
        <v>1</v>
      </c>
      <c r="L382">
        <v>40</v>
      </c>
      <c r="M382">
        <v>15</v>
      </c>
      <c r="N382">
        <v>110</v>
      </c>
      <c r="O382">
        <v>1</v>
      </c>
      <c r="P382">
        <v>97</v>
      </c>
      <c r="Q382">
        <v>80</v>
      </c>
      <c r="R382">
        <v>5</v>
      </c>
      <c r="S382">
        <v>125</v>
      </c>
      <c r="T382">
        <v>15</v>
      </c>
      <c r="U382">
        <v>71</v>
      </c>
      <c r="V382">
        <v>6</v>
      </c>
      <c r="W382">
        <v>25</v>
      </c>
      <c r="X382">
        <v>30</v>
      </c>
      <c r="Y382">
        <v>268</v>
      </c>
      <c r="Z382">
        <v>0</v>
      </c>
      <c r="AA382">
        <v>0</v>
      </c>
      <c r="AB382">
        <v>0</v>
      </c>
      <c r="AC382">
        <v>1</v>
      </c>
      <c r="AD382">
        <v>10206</v>
      </c>
      <c r="AE382">
        <v>10212</v>
      </c>
      <c r="AF382">
        <v>24</v>
      </c>
      <c r="AG382">
        <v>10197</v>
      </c>
      <c r="AH382">
        <v>4</v>
      </c>
      <c r="AI382">
        <v>64</v>
      </c>
      <c r="AJ382">
        <v>5</v>
      </c>
      <c r="AK382">
        <v>75</v>
      </c>
      <c r="AL382">
        <v>13</v>
      </c>
      <c r="AM382">
        <v>5</v>
      </c>
      <c r="AN382">
        <v>82</v>
      </c>
      <c r="AO382">
        <v>90</v>
      </c>
      <c r="AP382">
        <v>5</v>
      </c>
      <c r="AQ382">
        <v>73</v>
      </c>
      <c r="AR382">
        <v>14</v>
      </c>
      <c r="AS382">
        <v>4</v>
      </c>
    </row>
    <row r="383" spans="1:45" x14ac:dyDescent="0.25">
      <c r="A383">
        <v>20110117</v>
      </c>
      <c r="B383">
        <f t="shared" si="25"/>
        <v>20150117</v>
      </c>
      <c r="C383">
        <f t="shared" si="26"/>
        <v>2015</v>
      </c>
      <c r="D383">
        <f t="shared" si="27"/>
        <v>1</v>
      </c>
      <c r="E383">
        <f t="shared" si="28"/>
        <v>17</v>
      </c>
      <c r="F383" s="14">
        <f t="shared" si="29"/>
        <v>42021</v>
      </c>
      <c r="G383">
        <v>205</v>
      </c>
      <c r="H383">
        <v>32</v>
      </c>
      <c r="I383">
        <v>38</v>
      </c>
      <c r="J383">
        <v>60</v>
      </c>
      <c r="K383">
        <v>19</v>
      </c>
      <c r="L383">
        <v>20</v>
      </c>
      <c r="M383">
        <v>24</v>
      </c>
      <c r="N383">
        <v>110</v>
      </c>
      <c r="O383">
        <v>20</v>
      </c>
      <c r="P383">
        <v>81</v>
      </c>
      <c r="Q383">
        <v>50</v>
      </c>
      <c r="R383">
        <v>24</v>
      </c>
      <c r="S383">
        <v>96</v>
      </c>
      <c r="T383">
        <v>20</v>
      </c>
      <c r="U383">
        <v>32</v>
      </c>
      <c r="V383">
        <v>24</v>
      </c>
      <c r="W383">
        <v>0</v>
      </c>
      <c r="X383">
        <v>0</v>
      </c>
      <c r="Y383">
        <v>99</v>
      </c>
      <c r="Z383">
        <v>14</v>
      </c>
      <c r="AA383">
        <v>5</v>
      </c>
      <c r="AB383">
        <v>3</v>
      </c>
      <c r="AC383">
        <v>16</v>
      </c>
      <c r="AD383">
        <v>10203</v>
      </c>
      <c r="AE383">
        <v>10223</v>
      </c>
      <c r="AF383">
        <v>24</v>
      </c>
      <c r="AG383">
        <v>10184</v>
      </c>
      <c r="AH383">
        <v>16</v>
      </c>
      <c r="AI383">
        <v>50</v>
      </c>
      <c r="AJ383">
        <v>12</v>
      </c>
      <c r="AK383">
        <v>70</v>
      </c>
      <c r="AL383">
        <v>1</v>
      </c>
      <c r="AM383">
        <v>8</v>
      </c>
      <c r="AN383">
        <v>91</v>
      </c>
      <c r="AO383">
        <v>97</v>
      </c>
      <c r="AP383">
        <v>24</v>
      </c>
      <c r="AQ383">
        <v>85</v>
      </c>
      <c r="AR383">
        <v>2</v>
      </c>
      <c r="AS383">
        <v>1</v>
      </c>
    </row>
    <row r="384" spans="1:45" x14ac:dyDescent="0.25">
      <c r="A384">
        <v>20110118</v>
      </c>
      <c r="B384">
        <f t="shared" si="25"/>
        <v>20150118</v>
      </c>
      <c r="C384">
        <f t="shared" si="26"/>
        <v>2015</v>
      </c>
      <c r="D384">
        <f t="shared" si="27"/>
        <v>1</v>
      </c>
      <c r="E384">
        <f t="shared" si="28"/>
        <v>18</v>
      </c>
      <c r="F384" s="14">
        <f t="shared" si="29"/>
        <v>42022</v>
      </c>
      <c r="G384">
        <v>344</v>
      </c>
      <c r="H384">
        <v>14</v>
      </c>
      <c r="I384">
        <v>19</v>
      </c>
      <c r="J384">
        <v>30</v>
      </c>
      <c r="K384">
        <v>8</v>
      </c>
      <c r="L384">
        <v>0</v>
      </c>
      <c r="M384">
        <v>4</v>
      </c>
      <c r="N384">
        <v>70</v>
      </c>
      <c r="O384">
        <v>15</v>
      </c>
      <c r="P384">
        <v>44</v>
      </c>
      <c r="Q384">
        <v>19</v>
      </c>
      <c r="R384">
        <v>2</v>
      </c>
      <c r="S384">
        <v>61</v>
      </c>
      <c r="T384">
        <v>15</v>
      </c>
      <c r="U384">
        <v>-8</v>
      </c>
      <c r="V384">
        <v>6</v>
      </c>
      <c r="W384">
        <v>3</v>
      </c>
      <c r="X384">
        <v>4</v>
      </c>
      <c r="Y384">
        <v>132</v>
      </c>
      <c r="Z384">
        <v>63</v>
      </c>
      <c r="AA384">
        <v>108</v>
      </c>
      <c r="AB384">
        <v>51</v>
      </c>
      <c r="AC384">
        <v>7</v>
      </c>
      <c r="AD384">
        <v>10247</v>
      </c>
      <c r="AE384">
        <v>10293</v>
      </c>
      <c r="AF384">
        <v>24</v>
      </c>
      <c r="AG384">
        <v>10219</v>
      </c>
      <c r="AH384">
        <v>6</v>
      </c>
      <c r="AI384">
        <v>3</v>
      </c>
      <c r="AJ384">
        <v>2</v>
      </c>
      <c r="AK384">
        <v>70</v>
      </c>
      <c r="AL384">
        <v>24</v>
      </c>
      <c r="AM384">
        <v>7</v>
      </c>
      <c r="AN384">
        <v>94</v>
      </c>
      <c r="AO384">
        <v>99</v>
      </c>
      <c r="AP384">
        <v>1</v>
      </c>
      <c r="AQ384">
        <v>84</v>
      </c>
      <c r="AR384">
        <v>24</v>
      </c>
      <c r="AS384">
        <v>2</v>
      </c>
    </row>
    <row r="385" spans="1:45" x14ac:dyDescent="0.25">
      <c r="A385">
        <v>20110119</v>
      </c>
      <c r="B385">
        <f t="shared" si="25"/>
        <v>20150119</v>
      </c>
      <c r="C385">
        <f t="shared" si="26"/>
        <v>2015</v>
      </c>
      <c r="D385">
        <f t="shared" si="27"/>
        <v>1</v>
      </c>
      <c r="E385">
        <f t="shared" si="28"/>
        <v>19</v>
      </c>
      <c r="F385" s="14">
        <f t="shared" si="29"/>
        <v>42023</v>
      </c>
      <c r="G385">
        <v>305</v>
      </c>
      <c r="H385">
        <v>21</v>
      </c>
      <c r="I385">
        <v>23</v>
      </c>
      <c r="J385">
        <v>40</v>
      </c>
      <c r="K385">
        <v>14</v>
      </c>
      <c r="L385">
        <v>10</v>
      </c>
      <c r="M385">
        <v>1</v>
      </c>
      <c r="N385">
        <v>90</v>
      </c>
      <c r="O385">
        <v>14</v>
      </c>
      <c r="P385">
        <v>36</v>
      </c>
      <c r="Q385">
        <v>14</v>
      </c>
      <c r="R385">
        <v>23</v>
      </c>
      <c r="S385">
        <v>66</v>
      </c>
      <c r="T385">
        <v>12</v>
      </c>
      <c r="U385">
        <v>-9</v>
      </c>
      <c r="V385">
        <v>24</v>
      </c>
      <c r="W385">
        <v>21</v>
      </c>
      <c r="X385">
        <v>25</v>
      </c>
      <c r="Y385">
        <v>253</v>
      </c>
      <c r="Z385">
        <v>13</v>
      </c>
      <c r="AA385">
        <v>16</v>
      </c>
      <c r="AB385">
        <v>14</v>
      </c>
      <c r="AC385">
        <v>14</v>
      </c>
      <c r="AD385">
        <v>10298</v>
      </c>
      <c r="AE385">
        <v>10305</v>
      </c>
      <c r="AF385">
        <v>9</v>
      </c>
      <c r="AG385">
        <v>10289</v>
      </c>
      <c r="AH385">
        <v>13</v>
      </c>
      <c r="AI385">
        <v>58</v>
      </c>
      <c r="AJ385">
        <v>22</v>
      </c>
      <c r="AK385">
        <v>66</v>
      </c>
      <c r="AL385">
        <v>13</v>
      </c>
      <c r="AM385">
        <v>5</v>
      </c>
      <c r="AN385">
        <v>95</v>
      </c>
      <c r="AO385">
        <v>99</v>
      </c>
      <c r="AP385">
        <v>17</v>
      </c>
      <c r="AQ385">
        <v>83</v>
      </c>
      <c r="AR385">
        <v>12</v>
      </c>
      <c r="AS385">
        <v>3</v>
      </c>
    </row>
    <row r="386" spans="1:45" x14ac:dyDescent="0.25">
      <c r="A386">
        <v>20110120</v>
      </c>
      <c r="B386">
        <f t="shared" si="25"/>
        <v>20150120</v>
      </c>
      <c r="C386">
        <f t="shared" si="26"/>
        <v>2015</v>
      </c>
      <c r="D386">
        <f t="shared" si="27"/>
        <v>1</v>
      </c>
      <c r="E386">
        <f t="shared" si="28"/>
        <v>20</v>
      </c>
      <c r="F386" s="14">
        <f t="shared" si="29"/>
        <v>42024</v>
      </c>
      <c r="G386">
        <v>359</v>
      </c>
      <c r="H386">
        <v>28</v>
      </c>
      <c r="I386">
        <v>29</v>
      </c>
      <c r="J386">
        <v>50</v>
      </c>
      <c r="K386">
        <v>12</v>
      </c>
      <c r="L386">
        <v>10</v>
      </c>
      <c r="M386">
        <v>23</v>
      </c>
      <c r="N386">
        <v>90</v>
      </c>
      <c r="O386">
        <v>13</v>
      </c>
      <c r="P386">
        <v>20</v>
      </c>
      <c r="Q386">
        <v>-28</v>
      </c>
      <c r="R386">
        <v>23</v>
      </c>
      <c r="S386">
        <v>50</v>
      </c>
      <c r="T386">
        <v>13</v>
      </c>
      <c r="U386">
        <v>-61</v>
      </c>
      <c r="V386">
        <v>24</v>
      </c>
      <c r="W386">
        <v>67</v>
      </c>
      <c r="X386">
        <v>79</v>
      </c>
      <c r="Y386">
        <v>491</v>
      </c>
      <c r="Z386">
        <v>0</v>
      </c>
      <c r="AA386">
        <v>-1</v>
      </c>
      <c r="AB386">
        <v>-1</v>
      </c>
      <c r="AC386">
        <v>1</v>
      </c>
      <c r="AD386">
        <v>10324</v>
      </c>
      <c r="AE386">
        <v>10356</v>
      </c>
      <c r="AF386">
        <v>23</v>
      </c>
      <c r="AG386">
        <v>10297</v>
      </c>
      <c r="AH386">
        <v>2</v>
      </c>
      <c r="AI386">
        <v>46</v>
      </c>
      <c r="AJ386">
        <v>24</v>
      </c>
      <c r="AK386">
        <v>75</v>
      </c>
      <c r="AL386">
        <v>13</v>
      </c>
      <c r="AM386">
        <v>1</v>
      </c>
      <c r="AN386">
        <v>88</v>
      </c>
      <c r="AO386">
        <v>98</v>
      </c>
      <c r="AP386">
        <v>22</v>
      </c>
      <c r="AQ386">
        <v>71</v>
      </c>
      <c r="AR386">
        <v>12</v>
      </c>
      <c r="AS386">
        <v>6</v>
      </c>
    </row>
    <row r="387" spans="1:45" x14ac:dyDescent="0.25">
      <c r="A387">
        <v>20110121</v>
      </c>
      <c r="B387">
        <f t="shared" ref="B387:B450" si="30">A387+40000</f>
        <v>20150121</v>
      </c>
      <c r="C387">
        <f t="shared" ref="C387:C450" si="31">FLOOR(B387/10000,1)</f>
        <v>2015</v>
      </c>
      <c r="D387">
        <f t="shared" ref="D387:D450" si="32">FLOOR(B387/100 - 100 * C387, 1)</f>
        <v>1</v>
      </c>
      <c r="E387">
        <f t="shared" ref="E387:E450" si="33">FLOOR(B387-10000*C387-100*D387,1)</f>
        <v>21</v>
      </c>
      <c r="F387" s="14">
        <f t="shared" ref="F387:F450" si="34">DATE(C387,D387,E387)</f>
        <v>42025</v>
      </c>
      <c r="G387">
        <v>322</v>
      </c>
      <c r="H387">
        <v>8</v>
      </c>
      <c r="I387">
        <v>15</v>
      </c>
      <c r="J387">
        <v>30</v>
      </c>
      <c r="K387">
        <v>20</v>
      </c>
      <c r="L387">
        <v>0</v>
      </c>
      <c r="M387">
        <v>8</v>
      </c>
      <c r="N387">
        <v>50</v>
      </c>
      <c r="O387">
        <v>22</v>
      </c>
      <c r="P387">
        <v>9</v>
      </c>
      <c r="Q387">
        <v>-38</v>
      </c>
      <c r="R387">
        <v>1</v>
      </c>
      <c r="S387">
        <v>37</v>
      </c>
      <c r="T387">
        <v>24</v>
      </c>
      <c r="U387">
        <v>-67</v>
      </c>
      <c r="V387">
        <v>6</v>
      </c>
      <c r="W387">
        <v>8</v>
      </c>
      <c r="X387">
        <v>9</v>
      </c>
      <c r="Y387">
        <v>222</v>
      </c>
      <c r="Z387">
        <v>0</v>
      </c>
      <c r="AA387">
        <v>-1</v>
      </c>
      <c r="AB387">
        <v>-1</v>
      </c>
      <c r="AC387">
        <v>13</v>
      </c>
      <c r="AD387">
        <v>10360</v>
      </c>
      <c r="AE387">
        <v>10368</v>
      </c>
      <c r="AF387">
        <v>11</v>
      </c>
      <c r="AG387">
        <v>10353</v>
      </c>
      <c r="AH387">
        <v>24</v>
      </c>
      <c r="AI387">
        <v>0</v>
      </c>
      <c r="AJ387">
        <v>3</v>
      </c>
      <c r="AK387">
        <v>65</v>
      </c>
      <c r="AL387">
        <v>24</v>
      </c>
      <c r="AM387">
        <v>8</v>
      </c>
      <c r="AN387">
        <v>98</v>
      </c>
      <c r="AO387">
        <v>99</v>
      </c>
      <c r="AP387">
        <v>1</v>
      </c>
      <c r="AQ387">
        <v>94</v>
      </c>
      <c r="AR387">
        <v>15</v>
      </c>
      <c r="AS387">
        <v>2</v>
      </c>
    </row>
    <row r="388" spans="1:45" x14ac:dyDescent="0.25">
      <c r="A388">
        <v>20110122</v>
      </c>
      <c r="B388">
        <f t="shared" si="30"/>
        <v>20150122</v>
      </c>
      <c r="C388">
        <f t="shared" si="31"/>
        <v>2015</v>
      </c>
      <c r="D388">
        <f t="shared" si="32"/>
        <v>1</v>
      </c>
      <c r="E388">
        <f t="shared" si="33"/>
        <v>22</v>
      </c>
      <c r="F388" s="14">
        <f t="shared" si="34"/>
        <v>42026</v>
      </c>
      <c r="G388">
        <v>360</v>
      </c>
      <c r="H388">
        <v>31</v>
      </c>
      <c r="I388">
        <v>32</v>
      </c>
      <c r="J388">
        <v>50</v>
      </c>
      <c r="K388">
        <v>11</v>
      </c>
      <c r="L388">
        <v>20</v>
      </c>
      <c r="M388">
        <v>1</v>
      </c>
      <c r="N388">
        <v>90</v>
      </c>
      <c r="O388">
        <v>11</v>
      </c>
      <c r="P388">
        <v>45</v>
      </c>
      <c r="Q388">
        <v>22</v>
      </c>
      <c r="R388">
        <v>24</v>
      </c>
      <c r="S388">
        <v>61</v>
      </c>
      <c r="T388">
        <v>14</v>
      </c>
      <c r="U388">
        <v>16</v>
      </c>
      <c r="V388">
        <v>24</v>
      </c>
      <c r="W388">
        <v>2</v>
      </c>
      <c r="X388">
        <v>2</v>
      </c>
      <c r="Y388">
        <v>156</v>
      </c>
      <c r="Z388">
        <v>9</v>
      </c>
      <c r="AA388">
        <v>3</v>
      </c>
      <c r="AB388">
        <v>2</v>
      </c>
      <c r="AC388">
        <v>5</v>
      </c>
      <c r="AD388">
        <v>10319</v>
      </c>
      <c r="AE388">
        <v>10348</v>
      </c>
      <c r="AF388">
        <v>1</v>
      </c>
      <c r="AG388">
        <v>10306</v>
      </c>
      <c r="AH388">
        <v>16</v>
      </c>
      <c r="AI388">
        <v>27</v>
      </c>
      <c r="AJ388">
        <v>5</v>
      </c>
      <c r="AK388">
        <v>70</v>
      </c>
      <c r="AL388">
        <v>3</v>
      </c>
      <c r="AM388">
        <v>8</v>
      </c>
      <c r="AN388">
        <v>91</v>
      </c>
      <c r="AO388">
        <v>99</v>
      </c>
      <c r="AP388">
        <v>5</v>
      </c>
      <c r="AQ388">
        <v>79</v>
      </c>
      <c r="AR388">
        <v>14</v>
      </c>
      <c r="AS388">
        <v>2</v>
      </c>
    </row>
    <row r="389" spans="1:45" x14ac:dyDescent="0.25">
      <c r="A389">
        <v>20110123</v>
      </c>
      <c r="B389">
        <f t="shared" si="30"/>
        <v>20150123</v>
      </c>
      <c r="C389">
        <f t="shared" si="31"/>
        <v>2015</v>
      </c>
      <c r="D389">
        <f t="shared" si="32"/>
        <v>1</v>
      </c>
      <c r="E389">
        <f t="shared" si="33"/>
        <v>23</v>
      </c>
      <c r="F389" s="14">
        <f t="shared" si="34"/>
        <v>42027</v>
      </c>
      <c r="G389">
        <v>352</v>
      </c>
      <c r="H389">
        <v>32</v>
      </c>
      <c r="I389">
        <v>33</v>
      </c>
      <c r="J389">
        <v>50</v>
      </c>
      <c r="K389">
        <v>14</v>
      </c>
      <c r="L389">
        <v>10</v>
      </c>
      <c r="M389">
        <v>3</v>
      </c>
      <c r="N389">
        <v>90</v>
      </c>
      <c r="O389">
        <v>21</v>
      </c>
      <c r="P389">
        <v>51</v>
      </c>
      <c r="Q389">
        <v>23</v>
      </c>
      <c r="R389">
        <v>1</v>
      </c>
      <c r="S389">
        <v>66</v>
      </c>
      <c r="T389">
        <v>13</v>
      </c>
      <c r="U389">
        <v>20</v>
      </c>
      <c r="V389">
        <v>6</v>
      </c>
      <c r="W389">
        <v>0</v>
      </c>
      <c r="X389">
        <v>0</v>
      </c>
      <c r="Y389">
        <v>89</v>
      </c>
      <c r="Z389">
        <v>10</v>
      </c>
      <c r="AA389">
        <v>3</v>
      </c>
      <c r="AB389">
        <v>2</v>
      </c>
      <c r="AC389">
        <v>7</v>
      </c>
      <c r="AD389">
        <v>10283</v>
      </c>
      <c r="AE389">
        <v>10309</v>
      </c>
      <c r="AF389">
        <v>1</v>
      </c>
      <c r="AG389">
        <v>10269</v>
      </c>
      <c r="AH389">
        <v>16</v>
      </c>
      <c r="AI389">
        <v>10</v>
      </c>
      <c r="AJ389">
        <v>4</v>
      </c>
      <c r="AK389">
        <v>64</v>
      </c>
      <c r="AL389">
        <v>22</v>
      </c>
      <c r="AM389">
        <v>8</v>
      </c>
      <c r="AN389">
        <v>95</v>
      </c>
      <c r="AO389">
        <v>99</v>
      </c>
      <c r="AP389">
        <v>2</v>
      </c>
      <c r="AQ389">
        <v>89</v>
      </c>
      <c r="AR389">
        <v>13</v>
      </c>
      <c r="AS389">
        <v>1</v>
      </c>
    </row>
    <row r="390" spans="1:45" x14ac:dyDescent="0.25">
      <c r="A390">
        <v>20110124</v>
      </c>
      <c r="B390">
        <f t="shared" si="30"/>
        <v>20150124</v>
      </c>
      <c r="C390">
        <f t="shared" si="31"/>
        <v>2015</v>
      </c>
      <c r="D390">
        <f t="shared" si="32"/>
        <v>1</v>
      </c>
      <c r="E390">
        <f t="shared" si="33"/>
        <v>24</v>
      </c>
      <c r="F390" s="14">
        <f t="shared" si="34"/>
        <v>42028</v>
      </c>
      <c r="G390">
        <v>323</v>
      </c>
      <c r="H390">
        <v>26</v>
      </c>
      <c r="I390">
        <v>31</v>
      </c>
      <c r="J390">
        <v>40</v>
      </c>
      <c r="K390">
        <v>4</v>
      </c>
      <c r="L390">
        <v>10</v>
      </c>
      <c r="M390">
        <v>1</v>
      </c>
      <c r="N390">
        <v>80</v>
      </c>
      <c r="O390">
        <v>5</v>
      </c>
      <c r="P390">
        <v>55</v>
      </c>
      <c r="Q390">
        <v>45</v>
      </c>
      <c r="R390">
        <v>1</v>
      </c>
      <c r="S390">
        <v>68</v>
      </c>
      <c r="T390">
        <v>13</v>
      </c>
      <c r="U390">
        <v>43</v>
      </c>
      <c r="V390">
        <v>6</v>
      </c>
      <c r="W390">
        <v>0</v>
      </c>
      <c r="X390">
        <v>0</v>
      </c>
      <c r="Y390">
        <v>173</v>
      </c>
      <c r="Z390">
        <v>33</v>
      </c>
      <c r="AA390">
        <v>14</v>
      </c>
      <c r="AB390">
        <v>4</v>
      </c>
      <c r="AC390">
        <v>9</v>
      </c>
      <c r="AD390">
        <v>10250</v>
      </c>
      <c r="AE390">
        <v>10274</v>
      </c>
      <c r="AF390">
        <v>1</v>
      </c>
      <c r="AG390">
        <v>10194</v>
      </c>
      <c r="AH390">
        <v>24</v>
      </c>
      <c r="AI390">
        <v>31</v>
      </c>
      <c r="AJ390">
        <v>8</v>
      </c>
      <c r="AK390">
        <v>71</v>
      </c>
      <c r="AL390">
        <v>14</v>
      </c>
      <c r="AM390">
        <v>8</v>
      </c>
      <c r="AN390">
        <v>92</v>
      </c>
      <c r="AO390">
        <v>99</v>
      </c>
      <c r="AP390">
        <v>2</v>
      </c>
      <c r="AQ390">
        <v>79</v>
      </c>
      <c r="AR390">
        <v>14</v>
      </c>
      <c r="AS390">
        <v>2</v>
      </c>
    </row>
    <row r="391" spans="1:45" x14ac:dyDescent="0.25">
      <c r="A391">
        <v>20110125</v>
      </c>
      <c r="B391">
        <f t="shared" si="30"/>
        <v>20150125</v>
      </c>
      <c r="C391">
        <f t="shared" si="31"/>
        <v>2015</v>
      </c>
      <c r="D391">
        <f t="shared" si="32"/>
        <v>1</v>
      </c>
      <c r="E391">
        <f t="shared" si="33"/>
        <v>25</v>
      </c>
      <c r="F391" s="14">
        <f t="shared" si="34"/>
        <v>42029</v>
      </c>
      <c r="G391">
        <v>291</v>
      </c>
      <c r="H391">
        <v>37</v>
      </c>
      <c r="I391">
        <v>41</v>
      </c>
      <c r="J391">
        <v>60</v>
      </c>
      <c r="K391">
        <v>4</v>
      </c>
      <c r="L391">
        <v>10</v>
      </c>
      <c r="M391">
        <v>23</v>
      </c>
      <c r="N391">
        <v>120</v>
      </c>
      <c r="O391">
        <v>12</v>
      </c>
      <c r="P391">
        <v>47</v>
      </c>
      <c r="Q391">
        <v>7</v>
      </c>
      <c r="R391">
        <v>24</v>
      </c>
      <c r="S391">
        <v>69</v>
      </c>
      <c r="T391">
        <v>13</v>
      </c>
      <c r="U391">
        <v>-11</v>
      </c>
      <c r="V391">
        <v>24</v>
      </c>
      <c r="W391">
        <v>31</v>
      </c>
      <c r="X391">
        <v>36</v>
      </c>
      <c r="Y391">
        <v>405</v>
      </c>
      <c r="Z391">
        <v>46</v>
      </c>
      <c r="AA391">
        <v>54</v>
      </c>
      <c r="AB391">
        <v>19</v>
      </c>
      <c r="AC391">
        <v>5</v>
      </c>
      <c r="AD391">
        <v>10121</v>
      </c>
      <c r="AE391">
        <v>10182</v>
      </c>
      <c r="AF391">
        <v>1</v>
      </c>
      <c r="AG391">
        <v>10093</v>
      </c>
      <c r="AH391">
        <v>24</v>
      </c>
      <c r="AI391">
        <v>30</v>
      </c>
      <c r="AJ391">
        <v>7</v>
      </c>
      <c r="AK391">
        <v>78</v>
      </c>
      <c r="AL391">
        <v>12</v>
      </c>
      <c r="AM391">
        <v>7</v>
      </c>
      <c r="AN391">
        <v>87</v>
      </c>
      <c r="AO391">
        <v>99</v>
      </c>
      <c r="AP391">
        <v>7</v>
      </c>
      <c r="AQ391">
        <v>65</v>
      </c>
      <c r="AR391">
        <v>12</v>
      </c>
      <c r="AS391">
        <v>5</v>
      </c>
    </row>
    <row r="392" spans="1:45" x14ac:dyDescent="0.25">
      <c r="A392">
        <v>20110126</v>
      </c>
      <c r="B392">
        <f t="shared" si="30"/>
        <v>20150126</v>
      </c>
      <c r="C392">
        <f t="shared" si="31"/>
        <v>2015</v>
      </c>
      <c r="D392">
        <f t="shared" si="32"/>
        <v>1</v>
      </c>
      <c r="E392">
        <f t="shared" si="33"/>
        <v>26</v>
      </c>
      <c r="F392" s="14">
        <f t="shared" si="34"/>
        <v>42030</v>
      </c>
      <c r="G392">
        <v>46</v>
      </c>
      <c r="H392">
        <v>21</v>
      </c>
      <c r="I392">
        <v>25</v>
      </c>
      <c r="J392">
        <v>50</v>
      </c>
      <c r="K392">
        <v>16</v>
      </c>
      <c r="L392">
        <v>0</v>
      </c>
      <c r="M392">
        <v>7</v>
      </c>
      <c r="N392">
        <v>80</v>
      </c>
      <c r="O392">
        <v>16</v>
      </c>
      <c r="P392">
        <v>13</v>
      </c>
      <c r="Q392">
        <v>-4</v>
      </c>
      <c r="R392">
        <v>6</v>
      </c>
      <c r="S392">
        <v>40</v>
      </c>
      <c r="T392">
        <v>14</v>
      </c>
      <c r="U392">
        <v>-22</v>
      </c>
      <c r="V392">
        <v>24</v>
      </c>
      <c r="W392">
        <v>2</v>
      </c>
      <c r="X392">
        <v>2</v>
      </c>
      <c r="Y392">
        <v>228</v>
      </c>
      <c r="Z392">
        <v>0</v>
      </c>
      <c r="AA392">
        <v>-1</v>
      </c>
      <c r="AB392">
        <v>-1</v>
      </c>
      <c r="AC392">
        <v>16</v>
      </c>
      <c r="AD392">
        <v>10113</v>
      </c>
      <c r="AE392">
        <v>10171</v>
      </c>
      <c r="AF392">
        <v>24</v>
      </c>
      <c r="AG392">
        <v>10083</v>
      </c>
      <c r="AH392">
        <v>5</v>
      </c>
      <c r="AI392">
        <v>14</v>
      </c>
      <c r="AJ392">
        <v>6</v>
      </c>
      <c r="AK392">
        <v>75</v>
      </c>
      <c r="AL392">
        <v>17</v>
      </c>
      <c r="AM392">
        <v>7</v>
      </c>
      <c r="AN392">
        <v>90</v>
      </c>
      <c r="AO392">
        <v>99</v>
      </c>
      <c r="AP392">
        <v>1</v>
      </c>
      <c r="AQ392">
        <v>75</v>
      </c>
      <c r="AR392">
        <v>19</v>
      </c>
      <c r="AS392">
        <v>3</v>
      </c>
    </row>
    <row r="393" spans="1:45" x14ac:dyDescent="0.25">
      <c r="A393">
        <v>20110127</v>
      </c>
      <c r="B393">
        <f t="shared" si="30"/>
        <v>20150127</v>
      </c>
      <c r="C393">
        <f t="shared" si="31"/>
        <v>2015</v>
      </c>
      <c r="D393">
        <f t="shared" si="32"/>
        <v>1</v>
      </c>
      <c r="E393">
        <f t="shared" si="33"/>
        <v>27</v>
      </c>
      <c r="F393" s="14">
        <f t="shared" si="34"/>
        <v>42031</v>
      </c>
      <c r="G393">
        <v>51</v>
      </c>
      <c r="H393">
        <v>44</v>
      </c>
      <c r="I393">
        <v>45</v>
      </c>
      <c r="J393">
        <v>60</v>
      </c>
      <c r="K393">
        <v>18</v>
      </c>
      <c r="L393">
        <v>30</v>
      </c>
      <c r="M393">
        <v>2</v>
      </c>
      <c r="N393">
        <v>100</v>
      </c>
      <c r="O393">
        <v>18</v>
      </c>
      <c r="P393">
        <v>-1</v>
      </c>
      <c r="Q393">
        <v>-31</v>
      </c>
      <c r="R393">
        <v>24</v>
      </c>
      <c r="S393">
        <v>14</v>
      </c>
      <c r="T393">
        <v>12</v>
      </c>
      <c r="U393">
        <v>-43</v>
      </c>
      <c r="V393">
        <v>24</v>
      </c>
      <c r="W393">
        <v>56</v>
      </c>
      <c r="X393">
        <v>64</v>
      </c>
      <c r="Y393">
        <v>538</v>
      </c>
      <c r="Z393">
        <v>0</v>
      </c>
      <c r="AA393">
        <v>0</v>
      </c>
      <c r="AB393">
        <v>0</v>
      </c>
      <c r="AC393">
        <v>1</v>
      </c>
      <c r="AD393">
        <v>10221</v>
      </c>
      <c r="AE393">
        <v>10256</v>
      </c>
      <c r="AF393">
        <v>23</v>
      </c>
      <c r="AG393">
        <v>10174</v>
      </c>
      <c r="AH393">
        <v>1</v>
      </c>
      <c r="AI393">
        <v>58</v>
      </c>
      <c r="AJ393">
        <v>2</v>
      </c>
      <c r="AK393">
        <v>80</v>
      </c>
      <c r="AL393">
        <v>19</v>
      </c>
      <c r="AM393">
        <v>5</v>
      </c>
      <c r="AN393">
        <v>78</v>
      </c>
      <c r="AO393">
        <v>91</v>
      </c>
      <c r="AP393">
        <v>1</v>
      </c>
      <c r="AQ393">
        <v>63</v>
      </c>
      <c r="AR393">
        <v>16</v>
      </c>
      <c r="AS393">
        <v>6</v>
      </c>
    </row>
    <row r="394" spans="1:45" x14ac:dyDescent="0.25">
      <c r="A394">
        <v>20110128</v>
      </c>
      <c r="B394">
        <f t="shared" si="30"/>
        <v>20150128</v>
      </c>
      <c r="C394">
        <f t="shared" si="31"/>
        <v>2015</v>
      </c>
      <c r="D394">
        <f t="shared" si="32"/>
        <v>1</v>
      </c>
      <c r="E394">
        <f t="shared" si="33"/>
        <v>28</v>
      </c>
      <c r="F394" s="14">
        <f t="shared" si="34"/>
        <v>42032</v>
      </c>
      <c r="G394">
        <v>59</v>
      </c>
      <c r="H394">
        <v>33</v>
      </c>
      <c r="I394">
        <v>33</v>
      </c>
      <c r="J394">
        <v>50</v>
      </c>
      <c r="K394">
        <v>11</v>
      </c>
      <c r="L394">
        <v>20</v>
      </c>
      <c r="M394">
        <v>23</v>
      </c>
      <c r="N394">
        <v>80</v>
      </c>
      <c r="O394">
        <v>11</v>
      </c>
      <c r="P394">
        <v>-24</v>
      </c>
      <c r="Q394">
        <v>-49</v>
      </c>
      <c r="R394">
        <v>7</v>
      </c>
      <c r="S394">
        <v>11</v>
      </c>
      <c r="T394">
        <v>14</v>
      </c>
      <c r="U394">
        <v>-63</v>
      </c>
      <c r="V394">
        <v>24</v>
      </c>
      <c r="W394">
        <v>79</v>
      </c>
      <c r="X394">
        <v>89</v>
      </c>
      <c r="Y394">
        <v>612</v>
      </c>
      <c r="Z394">
        <v>0</v>
      </c>
      <c r="AA394">
        <v>0</v>
      </c>
      <c r="AB394">
        <v>0</v>
      </c>
      <c r="AC394">
        <v>1</v>
      </c>
      <c r="AD394">
        <v>10246</v>
      </c>
      <c r="AE394">
        <v>10260</v>
      </c>
      <c r="AF394">
        <v>8</v>
      </c>
      <c r="AG394">
        <v>10230</v>
      </c>
      <c r="AH394">
        <v>24</v>
      </c>
      <c r="AI394">
        <v>48</v>
      </c>
      <c r="AJ394">
        <v>24</v>
      </c>
      <c r="AK394">
        <v>78</v>
      </c>
      <c r="AL394">
        <v>12</v>
      </c>
      <c r="AM394">
        <v>0</v>
      </c>
      <c r="AN394">
        <v>79</v>
      </c>
      <c r="AO394">
        <v>93</v>
      </c>
      <c r="AP394">
        <v>23</v>
      </c>
      <c r="AQ394">
        <v>63</v>
      </c>
      <c r="AR394">
        <v>13</v>
      </c>
      <c r="AS394">
        <v>6</v>
      </c>
    </row>
    <row r="395" spans="1:45" x14ac:dyDescent="0.25">
      <c r="A395">
        <v>20110129</v>
      </c>
      <c r="B395">
        <f t="shared" si="30"/>
        <v>20150129</v>
      </c>
      <c r="C395">
        <f t="shared" si="31"/>
        <v>2015</v>
      </c>
      <c r="D395">
        <f t="shared" si="32"/>
        <v>1</v>
      </c>
      <c r="E395">
        <f t="shared" si="33"/>
        <v>29</v>
      </c>
      <c r="F395" s="14">
        <f t="shared" si="34"/>
        <v>42033</v>
      </c>
      <c r="G395">
        <v>41</v>
      </c>
      <c r="H395">
        <v>28</v>
      </c>
      <c r="I395">
        <v>28</v>
      </c>
      <c r="J395">
        <v>40</v>
      </c>
      <c r="K395">
        <v>14</v>
      </c>
      <c r="L395">
        <v>20</v>
      </c>
      <c r="M395">
        <v>1</v>
      </c>
      <c r="N395">
        <v>80</v>
      </c>
      <c r="O395">
        <v>19</v>
      </c>
      <c r="P395">
        <v>-30</v>
      </c>
      <c r="Q395">
        <v>-56</v>
      </c>
      <c r="R395">
        <v>5</v>
      </c>
      <c r="S395">
        <v>6</v>
      </c>
      <c r="T395">
        <v>14</v>
      </c>
      <c r="U395">
        <v>-80</v>
      </c>
      <c r="V395">
        <v>6</v>
      </c>
      <c r="W395">
        <v>79</v>
      </c>
      <c r="X395">
        <v>89</v>
      </c>
      <c r="Y395">
        <v>705</v>
      </c>
      <c r="Z395">
        <v>0</v>
      </c>
      <c r="AA395">
        <v>0</v>
      </c>
      <c r="AB395">
        <v>0</v>
      </c>
      <c r="AC395">
        <v>1</v>
      </c>
      <c r="AD395">
        <v>10219</v>
      </c>
      <c r="AE395">
        <v>10227</v>
      </c>
      <c r="AF395">
        <v>1</v>
      </c>
      <c r="AG395">
        <v>10208</v>
      </c>
      <c r="AH395">
        <v>14</v>
      </c>
      <c r="AI395">
        <v>26</v>
      </c>
      <c r="AJ395">
        <v>8</v>
      </c>
      <c r="AK395">
        <v>56</v>
      </c>
      <c r="AL395">
        <v>13</v>
      </c>
      <c r="AM395">
        <v>1</v>
      </c>
      <c r="AN395">
        <v>91</v>
      </c>
      <c r="AO395">
        <v>98</v>
      </c>
      <c r="AP395">
        <v>5</v>
      </c>
      <c r="AQ395">
        <v>80</v>
      </c>
      <c r="AR395">
        <v>13</v>
      </c>
      <c r="AS395">
        <v>7</v>
      </c>
    </row>
    <row r="396" spans="1:45" x14ac:dyDescent="0.25">
      <c r="A396">
        <v>20110130</v>
      </c>
      <c r="B396">
        <f t="shared" si="30"/>
        <v>20150130</v>
      </c>
      <c r="C396">
        <f t="shared" si="31"/>
        <v>2015</v>
      </c>
      <c r="D396">
        <f t="shared" si="32"/>
        <v>1</v>
      </c>
      <c r="E396">
        <f t="shared" si="33"/>
        <v>30</v>
      </c>
      <c r="F396" s="14">
        <f t="shared" si="34"/>
        <v>42034</v>
      </c>
      <c r="G396">
        <v>53</v>
      </c>
      <c r="H396">
        <v>28</v>
      </c>
      <c r="I396">
        <v>29</v>
      </c>
      <c r="J396">
        <v>40</v>
      </c>
      <c r="K396">
        <v>9</v>
      </c>
      <c r="L396">
        <v>20</v>
      </c>
      <c r="M396">
        <v>4</v>
      </c>
      <c r="N396">
        <v>70</v>
      </c>
      <c r="O396">
        <v>6</v>
      </c>
      <c r="P396">
        <v>-14</v>
      </c>
      <c r="Q396">
        <v>-53</v>
      </c>
      <c r="R396">
        <v>5</v>
      </c>
      <c r="S396">
        <v>14</v>
      </c>
      <c r="T396">
        <v>14</v>
      </c>
      <c r="U396">
        <v>-76</v>
      </c>
      <c r="V396">
        <v>6</v>
      </c>
      <c r="W396">
        <v>3</v>
      </c>
      <c r="X396">
        <v>3</v>
      </c>
      <c r="Y396">
        <v>191</v>
      </c>
      <c r="Z396">
        <v>0</v>
      </c>
      <c r="AA396">
        <v>0</v>
      </c>
      <c r="AB396">
        <v>0</v>
      </c>
      <c r="AC396">
        <v>1</v>
      </c>
      <c r="AD396">
        <v>10228</v>
      </c>
      <c r="AE396">
        <v>10238</v>
      </c>
      <c r="AF396">
        <v>23</v>
      </c>
      <c r="AG396">
        <v>10220</v>
      </c>
      <c r="AH396">
        <v>4</v>
      </c>
      <c r="AI396">
        <v>11</v>
      </c>
      <c r="AJ396">
        <v>7</v>
      </c>
      <c r="AK396">
        <v>58</v>
      </c>
      <c r="AL396">
        <v>13</v>
      </c>
      <c r="AM396">
        <v>6</v>
      </c>
      <c r="AN396">
        <v>92</v>
      </c>
      <c r="AO396">
        <v>99</v>
      </c>
      <c r="AP396">
        <v>9</v>
      </c>
      <c r="AQ396">
        <v>86</v>
      </c>
      <c r="AR396">
        <v>17</v>
      </c>
      <c r="AS396">
        <v>2</v>
      </c>
    </row>
    <row r="397" spans="1:45" x14ac:dyDescent="0.25">
      <c r="A397">
        <v>20110131</v>
      </c>
      <c r="B397">
        <f t="shared" si="30"/>
        <v>20150131</v>
      </c>
      <c r="C397">
        <f t="shared" si="31"/>
        <v>2015</v>
      </c>
      <c r="D397">
        <f t="shared" si="32"/>
        <v>1</v>
      </c>
      <c r="E397">
        <f t="shared" si="33"/>
        <v>31</v>
      </c>
      <c r="F397" s="14">
        <f t="shared" si="34"/>
        <v>42035</v>
      </c>
      <c r="G397">
        <v>70</v>
      </c>
      <c r="H397">
        <v>10</v>
      </c>
      <c r="I397">
        <v>18</v>
      </c>
      <c r="J397">
        <v>30</v>
      </c>
      <c r="K397">
        <v>12</v>
      </c>
      <c r="L397">
        <v>10</v>
      </c>
      <c r="M397">
        <v>8</v>
      </c>
      <c r="N397">
        <v>40</v>
      </c>
      <c r="O397">
        <v>1</v>
      </c>
      <c r="P397">
        <v>-13</v>
      </c>
      <c r="Q397">
        <v>-29</v>
      </c>
      <c r="R397">
        <v>24</v>
      </c>
      <c r="S397">
        <v>-1</v>
      </c>
      <c r="T397">
        <v>13</v>
      </c>
      <c r="U397">
        <v>-27</v>
      </c>
      <c r="V397">
        <v>24</v>
      </c>
      <c r="W397">
        <v>0</v>
      </c>
      <c r="X397">
        <v>0</v>
      </c>
      <c r="Y397">
        <v>163</v>
      </c>
      <c r="Z397">
        <v>0</v>
      </c>
      <c r="AA397">
        <v>0</v>
      </c>
      <c r="AB397">
        <v>0</v>
      </c>
      <c r="AC397">
        <v>1</v>
      </c>
      <c r="AD397">
        <v>10258</v>
      </c>
      <c r="AE397">
        <v>10269</v>
      </c>
      <c r="AF397">
        <v>18</v>
      </c>
      <c r="AG397">
        <v>10237</v>
      </c>
      <c r="AH397">
        <v>1</v>
      </c>
      <c r="AI397">
        <v>49</v>
      </c>
      <c r="AJ397">
        <v>8</v>
      </c>
      <c r="AK397">
        <v>63</v>
      </c>
      <c r="AL397">
        <v>13</v>
      </c>
      <c r="AM397">
        <v>8</v>
      </c>
      <c r="AN397">
        <v>87</v>
      </c>
      <c r="AO397">
        <v>95</v>
      </c>
      <c r="AP397">
        <v>8</v>
      </c>
      <c r="AQ397">
        <v>81</v>
      </c>
      <c r="AR397">
        <v>14</v>
      </c>
      <c r="AS397">
        <v>2</v>
      </c>
    </row>
    <row r="398" spans="1:45" x14ac:dyDescent="0.25">
      <c r="A398">
        <v>20110201</v>
      </c>
      <c r="B398">
        <f t="shared" si="30"/>
        <v>20150201</v>
      </c>
      <c r="C398">
        <f t="shared" si="31"/>
        <v>2015</v>
      </c>
      <c r="D398">
        <f t="shared" si="32"/>
        <v>2</v>
      </c>
      <c r="E398">
        <f t="shared" si="33"/>
        <v>1</v>
      </c>
      <c r="F398" s="14">
        <f t="shared" si="34"/>
        <v>42036</v>
      </c>
      <c r="G398">
        <v>217</v>
      </c>
      <c r="H398">
        <v>35</v>
      </c>
      <c r="I398">
        <v>37</v>
      </c>
      <c r="J398">
        <v>50</v>
      </c>
      <c r="K398">
        <v>15</v>
      </c>
      <c r="L398">
        <v>20</v>
      </c>
      <c r="M398">
        <v>1</v>
      </c>
      <c r="N398">
        <v>80</v>
      </c>
      <c r="O398">
        <v>8</v>
      </c>
      <c r="P398">
        <v>-7</v>
      </c>
      <c r="Q398">
        <v>-33</v>
      </c>
      <c r="R398">
        <v>5</v>
      </c>
      <c r="S398">
        <v>24</v>
      </c>
      <c r="T398">
        <v>24</v>
      </c>
      <c r="U398">
        <v>-31</v>
      </c>
      <c r="V398">
        <v>6</v>
      </c>
      <c r="W398">
        <v>0</v>
      </c>
      <c r="X398">
        <v>0</v>
      </c>
      <c r="Y398">
        <v>142</v>
      </c>
      <c r="Z398">
        <v>11</v>
      </c>
      <c r="AA398">
        <v>9</v>
      </c>
      <c r="AB398">
        <v>8</v>
      </c>
      <c r="AC398">
        <v>18</v>
      </c>
      <c r="AD398">
        <v>10257</v>
      </c>
      <c r="AE398">
        <v>10271</v>
      </c>
      <c r="AF398">
        <v>24</v>
      </c>
      <c r="AG398">
        <v>10241</v>
      </c>
      <c r="AH398">
        <v>14</v>
      </c>
      <c r="AI398">
        <v>5</v>
      </c>
      <c r="AJ398">
        <v>24</v>
      </c>
      <c r="AK398">
        <v>46</v>
      </c>
      <c r="AL398">
        <v>2</v>
      </c>
      <c r="AM398">
        <v>8</v>
      </c>
      <c r="AN398">
        <v>92</v>
      </c>
      <c r="AO398">
        <v>99</v>
      </c>
      <c r="AP398">
        <v>16</v>
      </c>
      <c r="AQ398">
        <v>87</v>
      </c>
      <c r="AR398">
        <v>8</v>
      </c>
      <c r="AS398">
        <v>1</v>
      </c>
    </row>
    <row r="399" spans="1:45" x14ac:dyDescent="0.25">
      <c r="A399">
        <v>20110202</v>
      </c>
      <c r="B399">
        <f t="shared" si="30"/>
        <v>20150202</v>
      </c>
      <c r="C399">
        <f t="shared" si="31"/>
        <v>2015</v>
      </c>
      <c r="D399">
        <f t="shared" si="32"/>
        <v>2</v>
      </c>
      <c r="E399">
        <f t="shared" si="33"/>
        <v>2</v>
      </c>
      <c r="F399" s="14">
        <f t="shared" si="34"/>
        <v>42037</v>
      </c>
      <c r="G399">
        <v>212</v>
      </c>
      <c r="H399">
        <v>50</v>
      </c>
      <c r="I399">
        <v>50</v>
      </c>
      <c r="J399">
        <v>70</v>
      </c>
      <c r="K399">
        <v>14</v>
      </c>
      <c r="L399">
        <v>20</v>
      </c>
      <c r="M399">
        <v>1</v>
      </c>
      <c r="N399">
        <v>130</v>
      </c>
      <c r="O399">
        <v>17</v>
      </c>
      <c r="P399">
        <v>35</v>
      </c>
      <c r="Q399">
        <v>22</v>
      </c>
      <c r="R399">
        <v>7</v>
      </c>
      <c r="S399">
        <v>45</v>
      </c>
      <c r="T399">
        <v>16</v>
      </c>
      <c r="U399">
        <v>23</v>
      </c>
      <c r="V399">
        <v>12</v>
      </c>
      <c r="W399">
        <v>0</v>
      </c>
      <c r="X399">
        <v>0</v>
      </c>
      <c r="Y399">
        <v>109</v>
      </c>
      <c r="Z399">
        <v>10</v>
      </c>
      <c r="AA399">
        <v>12</v>
      </c>
      <c r="AB399">
        <v>12</v>
      </c>
      <c r="AC399">
        <v>24</v>
      </c>
      <c r="AD399">
        <v>10257</v>
      </c>
      <c r="AE399">
        <v>10280</v>
      </c>
      <c r="AF399">
        <v>8</v>
      </c>
      <c r="AG399">
        <v>10219</v>
      </c>
      <c r="AH399">
        <v>24</v>
      </c>
      <c r="AI399">
        <v>2</v>
      </c>
      <c r="AJ399">
        <v>3</v>
      </c>
      <c r="AK399">
        <v>50</v>
      </c>
      <c r="AL399">
        <v>16</v>
      </c>
      <c r="AM399">
        <v>8</v>
      </c>
      <c r="AN399">
        <v>97</v>
      </c>
      <c r="AO399">
        <v>99</v>
      </c>
      <c r="AP399">
        <v>1</v>
      </c>
      <c r="AQ399">
        <v>91</v>
      </c>
      <c r="AR399">
        <v>16</v>
      </c>
      <c r="AS399">
        <v>1</v>
      </c>
    </row>
    <row r="400" spans="1:45" x14ac:dyDescent="0.25">
      <c r="A400">
        <v>20110203</v>
      </c>
      <c r="B400">
        <f t="shared" si="30"/>
        <v>20150203</v>
      </c>
      <c r="C400">
        <f t="shared" si="31"/>
        <v>2015</v>
      </c>
      <c r="D400">
        <f t="shared" si="32"/>
        <v>2</v>
      </c>
      <c r="E400">
        <f t="shared" si="33"/>
        <v>3</v>
      </c>
      <c r="F400" s="14">
        <f t="shared" si="34"/>
        <v>42038</v>
      </c>
      <c r="G400">
        <v>227</v>
      </c>
      <c r="H400">
        <v>48</v>
      </c>
      <c r="I400">
        <v>50</v>
      </c>
      <c r="J400">
        <v>80</v>
      </c>
      <c r="K400">
        <v>24</v>
      </c>
      <c r="L400">
        <v>40</v>
      </c>
      <c r="M400">
        <v>6</v>
      </c>
      <c r="N400">
        <v>140</v>
      </c>
      <c r="O400">
        <v>24</v>
      </c>
      <c r="P400">
        <v>56</v>
      </c>
      <c r="Q400">
        <v>39</v>
      </c>
      <c r="R400">
        <v>19</v>
      </c>
      <c r="S400">
        <v>80</v>
      </c>
      <c r="T400">
        <v>15</v>
      </c>
      <c r="U400">
        <v>27</v>
      </c>
      <c r="V400">
        <v>24</v>
      </c>
      <c r="W400">
        <v>44</v>
      </c>
      <c r="X400">
        <v>48</v>
      </c>
      <c r="Y400">
        <v>461</v>
      </c>
      <c r="Z400">
        <v>23</v>
      </c>
      <c r="AA400">
        <v>20</v>
      </c>
      <c r="AB400">
        <v>17</v>
      </c>
      <c r="AC400">
        <v>1</v>
      </c>
      <c r="AD400">
        <v>10228</v>
      </c>
      <c r="AE400">
        <v>10250</v>
      </c>
      <c r="AF400">
        <v>11</v>
      </c>
      <c r="AG400">
        <v>10192</v>
      </c>
      <c r="AH400">
        <v>24</v>
      </c>
      <c r="AI400">
        <v>19</v>
      </c>
      <c r="AJ400">
        <v>5</v>
      </c>
      <c r="AK400">
        <v>64</v>
      </c>
      <c r="AL400">
        <v>14</v>
      </c>
      <c r="AM400">
        <v>5</v>
      </c>
      <c r="AN400">
        <v>90</v>
      </c>
      <c r="AO400">
        <v>99</v>
      </c>
      <c r="AP400">
        <v>5</v>
      </c>
      <c r="AQ400">
        <v>74</v>
      </c>
      <c r="AR400">
        <v>14</v>
      </c>
      <c r="AS400">
        <v>6</v>
      </c>
    </row>
    <row r="401" spans="1:45" x14ac:dyDescent="0.25">
      <c r="A401">
        <v>20110204</v>
      </c>
      <c r="B401">
        <f t="shared" si="30"/>
        <v>20150204</v>
      </c>
      <c r="C401">
        <f t="shared" si="31"/>
        <v>2015</v>
      </c>
      <c r="D401">
        <f t="shared" si="32"/>
        <v>2</v>
      </c>
      <c r="E401">
        <f t="shared" si="33"/>
        <v>4</v>
      </c>
      <c r="F401" s="14">
        <f t="shared" si="34"/>
        <v>42039</v>
      </c>
      <c r="G401">
        <v>234</v>
      </c>
      <c r="H401">
        <v>97</v>
      </c>
      <c r="I401">
        <v>99</v>
      </c>
      <c r="J401">
        <v>110</v>
      </c>
      <c r="K401">
        <v>14</v>
      </c>
      <c r="L401">
        <v>80</v>
      </c>
      <c r="M401">
        <v>2</v>
      </c>
      <c r="N401">
        <v>210</v>
      </c>
      <c r="O401">
        <v>23</v>
      </c>
      <c r="P401">
        <v>91</v>
      </c>
      <c r="Q401">
        <v>65</v>
      </c>
      <c r="R401">
        <v>1</v>
      </c>
      <c r="S401">
        <v>104</v>
      </c>
      <c r="T401">
        <v>18</v>
      </c>
      <c r="U401">
        <v>61</v>
      </c>
      <c r="V401">
        <v>6</v>
      </c>
      <c r="W401">
        <v>0</v>
      </c>
      <c r="X401">
        <v>0</v>
      </c>
      <c r="Y401">
        <v>87</v>
      </c>
      <c r="Z401">
        <v>30</v>
      </c>
      <c r="AA401">
        <v>6</v>
      </c>
      <c r="AB401">
        <v>2</v>
      </c>
      <c r="AC401">
        <v>4</v>
      </c>
      <c r="AD401">
        <v>10157</v>
      </c>
      <c r="AE401">
        <v>10183</v>
      </c>
      <c r="AF401">
        <v>1</v>
      </c>
      <c r="AG401">
        <v>10147</v>
      </c>
      <c r="AH401">
        <v>14</v>
      </c>
      <c r="AI401">
        <v>60</v>
      </c>
      <c r="AJ401">
        <v>2</v>
      </c>
      <c r="AK401">
        <v>65</v>
      </c>
      <c r="AL401">
        <v>6</v>
      </c>
      <c r="AM401">
        <v>8</v>
      </c>
      <c r="AN401">
        <v>83</v>
      </c>
      <c r="AO401">
        <v>90</v>
      </c>
      <c r="AP401">
        <v>11</v>
      </c>
      <c r="AQ401">
        <v>77</v>
      </c>
      <c r="AR401">
        <v>23</v>
      </c>
      <c r="AS401">
        <v>1</v>
      </c>
    </row>
    <row r="402" spans="1:45" x14ac:dyDescent="0.25">
      <c r="A402">
        <v>20110205</v>
      </c>
      <c r="B402">
        <f t="shared" si="30"/>
        <v>20150205</v>
      </c>
      <c r="C402">
        <f t="shared" si="31"/>
        <v>2015</v>
      </c>
      <c r="D402">
        <f t="shared" si="32"/>
        <v>2</v>
      </c>
      <c r="E402">
        <f t="shared" si="33"/>
        <v>5</v>
      </c>
      <c r="F402" s="14">
        <f t="shared" si="34"/>
        <v>42040</v>
      </c>
      <c r="G402">
        <v>240</v>
      </c>
      <c r="H402">
        <v>106</v>
      </c>
      <c r="I402">
        <v>106</v>
      </c>
      <c r="J402">
        <v>120</v>
      </c>
      <c r="K402">
        <v>3</v>
      </c>
      <c r="L402">
        <v>90</v>
      </c>
      <c r="M402">
        <v>22</v>
      </c>
      <c r="N402">
        <v>230</v>
      </c>
      <c r="O402">
        <v>3</v>
      </c>
      <c r="P402">
        <v>108</v>
      </c>
      <c r="Q402">
        <v>103</v>
      </c>
      <c r="R402">
        <v>1</v>
      </c>
      <c r="S402">
        <v>116</v>
      </c>
      <c r="T402">
        <v>14</v>
      </c>
      <c r="U402">
        <v>99</v>
      </c>
      <c r="V402">
        <v>6</v>
      </c>
      <c r="W402">
        <v>3</v>
      </c>
      <c r="X402">
        <v>3</v>
      </c>
      <c r="Y402">
        <v>230</v>
      </c>
      <c r="Z402">
        <v>0</v>
      </c>
      <c r="AA402">
        <v>0</v>
      </c>
      <c r="AB402">
        <v>0</v>
      </c>
      <c r="AC402">
        <v>1</v>
      </c>
      <c r="AD402">
        <v>10171</v>
      </c>
      <c r="AE402">
        <v>10188</v>
      </c>
      <c r="AF402">
        <v>24</v>
      </c>
      <c r="AG402">
        <v>10152</v>
      </c>
      <c r="AH402">
        <v>2</v>
      </c>
      <c r="AI402">
        <v>63</v>
      </c>
      <c r="AJ402">
        <v>1</v>
      </c>
      <c r="AK402">
        <v>72</v>
      </c>
      <c r="AL402">
        <v>15</v>
      </c>
      <c r="AM402">
        <v>8</v>
      </c>
      <c r="AN402">
        <v>80</v>
      </c>
      <c r="AO402">
        <v>84</v>
      </c>
      <c r="AP402">
        <v>22</v>
      </c>
      <c r="AQ402">
        <v>76</v>
      </c>
      <c r="AR402">
        <v>11</v>
      </c>
      <c r="AS402">
        <v>3</v>
      </c>
    </row>
    <row r="403" spans="1:45" x14ac:dyDescent="0.25">
      <c r="A403">
        <v>20110206</v>
      </c>
      <c r="B403">
        <f t="shared" si="30"/>
        <v>20150206</v>
      </c>
      <c r="C403">
        <f t="shared" si="31"/>
        <v>2015</v>
      </c>
      <c r="D403">
        <f t="shared" si="32"/>
        <v>2</v>
      </c>
      <c r="E403">
        <f t="shared" si="33"/>
        <v>6</v>
      </c>
      <c r="F403" s="14">
        <f t="shared" si="34"/>
        <v>42041</v>
      </c>
      <c r="G403">
        <v>238</v>
      </c>
      <c r="H403">
        <v>86</v>
      </c>
      <c r="I403">
        <v>87</v>
      </c>
      <c r="J403">
        <v>100</v>
      </c>
      <c r="K403">
        <v>1</v>
      </c>
      <c r="L403">
        <v>70</v>
      </c>
      <c r="M403">
        <v>21</v>
      </c>
      <c r="N403">
        <v>190</v>
      </c>
      <c r="O403">
        <v>16</v>
      </c>
      <c r="P403">
        <v>100</v>
      </c>
      <c r="Q403">
        <v>84</v>
      </c>
      <c r="R403">
        <v>24</v>
      </c>
      <c r="S403">
        <v>113</v>
      </c>
      <c r="T403">
        <v>12</v>
      </c>
      <c r="U403">
        <v>76</v>
      </c>
      <c r="V403">
        <v>24</v>
      </c>
      <c r="W403">
        <v>0</v>
      </c>
      <c r="X403">
        <v>0</v>
      </c>
      <c r="Y403">
        <v>182</v>
      </c>
      <c r="Z403">
        <v>0</v>
      </c>
      <c r="AA403">
        <v>0</v>
      </c>
      <c r="AB403">
        <v>0</v>
      </c>
      <c r="AC403">
        <v>1</v>
      </c>
      <c r="AD403">
        <v>10206</v>
      </c>
      <c r="AE403">
        <v>10214</v>
      </c>
      <c r="AF403">
        <v>11</v>
      </c>
      <c r="AG403">
        <v>10191</v>
      </c>
      <c r="AH403">
        <v>1</v>
      </c>
      <c r="AI403">
        <v>70</v>
      </c>
      <c r="AJ403">
        <v>1</v>
      </c>
      <c r="AK403">
        <v>80</v>
      </c>
      <c r="AL403">
        <v>16</v>
      </c>
      <c r="AM403">
        <v>7</v>
      </c>
      <c r="AN403">
        <v>77</v>
      </c>
      <c r="AO403">
        <v>84</v>
      </c>
      <c r="AP403">
        <v>4</v>
      </c>
      <c r="AQ403">
        <v>69</v>
      </c>
      <c r="AR403">
        <v>16</v>
      </c>
      <c r="AS403">
        <v>3</v>
      </c>
    </row>
    <row r="404" spans="1:45" x14ac:dyDescent="0.25">
      <c r="A404">
        <v>20110207</v>
      </c>
      <c r="B404">
        <f t="shared" si="30"/>
        <v>20150207</v>
      </c>
      <c r="C404">
        <f t="shared" si="31"/>
        <v>2015</v>
      </c>
      <c r="D404">
        <f t="shared" si="32"/>
        <v>2</v>
      </c>
      <c r="E404">
        <f t="shared" si="33"/>
        <v>7</v>
      </c>
      <c r="F404" s="14">
        <f t="shared" si="34"/>
        <v>42042</v>
      </c>
      <c r="G404">
        <v>231</v>
      </c>
      <c r="H404">
        <v>63</v>
      </c>
      <c r="I404">
        <v>68</v>
      </c>
      <c r="J404">
        <v>90</v>
      </c>
      <c r="K404">
        <v>14</v>
      </c>
      <c r="L404">
        <v>40</v>
      </c>
      <c r="M404">
        <v>24</v>
      </c>
      <c r="N404">
        <v>160</v>
      </c>
      <c r="O404">
        <v>16</v>
      </c>
      <c r="P404">
        <v>84</v>
      </c>
      <c r="Q404">
        <v>71</v>
      </c>
      <c r="R404">
        <v>10</v>
      </c>
      <c r="S404">
        <v>104</v>
      </c>
      <c r="T404">
        <v>19</v>
      </c>
      <c r="U404">
        <v>64</v>
      </c>
      <c r="V404">
        <v>24</v>
      </c>
      <c r="W404">
        <v>20</v>
      </c>
      <c r="X404">
        <v>21</v>
      </c>
      <c r="Y404">
        <v>411</v>
      </c>
      <c r="Z404">
        <v>0</v>
      </c>
      <c r="AA404">
        <v>0</v>
      </c>
      <c r="AB404">
        <v>0</v>
      </c>
      <c r="AC404">
        <v>1</v>
      </c>
      <c r="AD404">
        <v>10161</v>
      </c>
      <c r="AE404">
        <v>10206</v>
      </c>
      <c r="AF404">
        <v>2</v>
      </c>
      <c r="AG404">
        <v>10121</v>
      </c>
      <c r="AH404">
        <v>17</v>
      </c>
      <c r="AI404">
        <v>62</v>
      </c>
      <c r="AJ404">
        <v>10</v>
      </c>
      <c r="AK404">
        <v>77</v>
      </c>
      <c r="AL404">
        <v>22</v>
      </c>
      <c r="AM404">
        <v>7</v>
      </c>
      <c r="AN404">
        <v>75</v>
      </c>
      <c r="AO404">
        <v>82</v>
      </c>
      <c r="AP404">
        <v>19</v>
      </c>
      <c r="AQ404">
        <v>69</v>
      </c>
      <c r="AR404">
        <v>22</v>
      </c>
      <c r="AS404">
        <v>6</v>
      </c>
    </row>
    <row r="405" spans="1:45" x14ac:dyDescent="0.25">
      <c r="A405">
        <v>20110208</v>
      </c>
      <c r="B405">
        <f t="shared" si="30"/>
        <v>20150208</v>
      </c>
      <c r="C405">
        <f t="shared" si="31"/>
        <v>2015</v>
      </c>
      <c r="D405">
        <f t="shared" si="32"/>
        <v>2</v>
      </c>
      <c r="E405">
        <f t="shared" si="33"/>
        <v>8</v>
      </c>
      <c r="F405" s="14">
        <f t="shared" si="34"/>
        <v>42043</v>
      </c>
      <c r="G405">
        <v>266</v>
      </c>
      <c r="H405">
        <v>18</v>
      </c>
      <c r="I405">
        <v>22</v>
      </c>
      <c r="J405">
        <v>40</v>
      </c>
      <c r="K405">
        <v>2</v>
      </c>
      <c r="L405">
        <v>0</v>
      </c>
      <c r="M405">
        <v>19</v>
      </c>
      <c r="N405">
        <v>70</v>
      </c>
      <c r="O405">
        <v>1</v>
      </c>
      <c r="P405">
        <v>43</v>
      </c>
      <c r="Q405">
        <v>-28</v>
      </c>
      <c r="R405">
        <v>23</v>
      </c>
      <c r="S405">
        <v>92</v>
      </c>
      <c r="T405">
        <v>14</v>
      </c>
      <c r="U405">
        <v>-62</v>
      </c>
      <c r="V405">
        <v>24</v>
      </c>
      <c r="W405">
        <v>83</v>
      </c>
      <c r="X405">
        <v>87</v>
      </c>
      <c r="Y405">
        <v>717</v>
      </c>
      <c r="Z405">
        <v>0</v>
      </c>
      <c r="AA405">
        <v>0</v>
      </c>
      <c r="AB405">
        <v>0</v>
      </c>
      <c r="AC405">
        <v>1</v>
      </c>
      <c r="AD405">
        <v>10226</v>
      </c>
      <c r="AE405">
        <v>10248</v>
      </c>
      <c r="AF405">
        <v>20</v>
      </c>
      <c r="AG405">
        <v>10174</v>
      </c>
      <c r="AH405">
        <v>1</v>
      </c>
      <c r="AI405">
        <v>57</v>
      </c>
      <c r="AJ405">
        <v>24</v>
      </c>
      <c r="AK405">
        <v>80</v>
      </c>
      <c r="AL405">
        <v>16</v>
      </c>
      <c r="AM405">
        <v>1</v>
      </c>
      <c r="AN405">
        <v>82</v>
      </c>
      <c r="AO405">
        <v>99</v>
      </c>
      <c r="AP405">
        <v>19</v>
      </c>
      <c r="AQ405">
        <v>55</v>
      </c>
      <c r="AR405">
        <v>15</v>
      </c>
      <c r="AS405">
        <v>9</v>
      </c>
    </row>
    <row r="406" spans="1:45" x14ac:dyDescent="0.25">
      <c r="A406">
        <v>20110209</v>
      </c>
      <c r="B406">
        <f t="shared" si="30"/>
        <v>20150209</v>
      </c>
      <c r="C406">
        <f t="shared" si="31"/>
        <v>2015</v>
      </c>
      <c r="D406">
        <f t="shared" si="32"/>
        <v>2</v>
      </c>
      <c r="E406">
        <f t="shared" si="33"/>
        <v>9</v>
      </c>
      <c r="F406" s="14">
        <f t="shared" si="34"/>
        <v>42044</v>
      </c>
      <c r="G406">
        <v>156</v>
      </c>
      <c r="H406">
        <v>26</v>
      </c>
      <c r="I406">
        <v>26</v>
      </c>
      <c r="J406">
        <v>40</v>
      </c>
      <c r="K406">
        <v>14</v>
      </c>
      <c r="L406">
        <v>10</v>
      </c>
      <c r="M406">
        <v>1</v>
      </c>
      <c r="N406">
        <v>60</v>
      </c>
      <c r="O406">
        <v>14</v>
      </c>
      <c r="P406">
        <v>30</v>
      </c>
      <c r="Q406">
        <v>-37</v>
      </c>
      <c r="R406">
        <v>4</v>
      </c>
      <c r="S406">
        <v>94</v>
      </c>
      <c r="T406">
        <v>14</v>
      </c>
      <c r="U406">
        <v>-72</v>
      </c>
      <c r="V406">
        <v>6</v>
      </c>
      <c r="W406">
        <v>71</v>
      </c>
      <c r="X406">
        <v>74</v>
      </c>
      <c r="Y406">
        <v>658</v>
      </c>
      <c r="Z406">
        <v>0</v>
      </c>
      <c r="AA406">
        <v>0</v>
      </c>
      <c r="AB406">
        <v>0</v>
      </c>
      <c r="AC406">
        <v>1</v>
      </c>
      <c r="AD406">
        <v>10213</v>
      </c>
      <c r="AE406">
        <v>10239</v>
      </c>
      <c r="AF406">
        <v>1</v>
      </c>
      <c r="AG406">
        <v>10183</v>
      </c>
      <c r="AH406">
        <v>24</v>
      </c>
      <c r="AI406">
        <v>39</v>
      </c>
      <c r="AJ406">
        <v>6</v>
      </c>
      <c r="AK406">
        <v>66</v>
      </c>
      <c r="AL406">
        <v>18</v>
      </c>
      <c r="AM406">
        <v>2</v>
      </c>
      <c r="AN406">
        <v>84</v>
      </c>
      <c r="AO406">
        <v>99</v>
      </c>
      <c r="AP406">
        <v>1</v>
      </c>
      <c r="AQ406">
        <v>66</v>
      </c>
      <c r="AR406">
        <v>15</v>
      </c>
      <c r="AS406">
        <v>8</v>
      </c>
    </row>
    <row r="407" spans="1:45" x14ac:dyDescent="0.25">
      <c r="A407">
        <v>20110210</v>
      </c>
      <c r="B407">
        <f t="shared" si="30"/>
        <v>20150210</v>
      </c>
      <c r="C407">
        <f t="shared" si="31"/>
        <v>2015</v>
      </c>
      <c r="D407">
        <f t="shared" si="32"/>
        <v>2</v>
      </c>
      <c r="E407">
        <f t="shared" si="33"/>
        <v>10</v>
      </c>
      <c r="F407" s="14">
        <f t="shared" si="34"/>
        <v>42045</v>
      </c>
      <c r="G407">
        <v>213</v>
      </c>
      <c r="H407">
        <v>36</v>
      </c>
      <c r="I407">
        <v>37</v>
      </c>
      <c r="J407">
        <v>50</v>
      </c>
      <c r="K407">
        <v>10</v>
      </c>
      <c r="L407">
        <v>20</v>
      </c>
      <c r="M407">
        <v>23</v>
      </c>
      <c r="N407">
        <v>90</v>
      </c>
      <c r="O407">
        <v>10</v>
      </c>
      <c r="P407">
        <v>75</v>
      </c>
      <c r="Q407">
        <v>36</v>
      </c>
      <c r="R407">
        <v>1</v>
      </c>
      <c r="S407">
        <v>104</v>
      </c>
      <c r="T407">
        <v>14</v>
      </c>
      <c r="U407">
        <v>26</v>
      </c>
      <c r="V407">
        <v>6</v>
      </c>
      <c r="W407">
        <v>4</v>
      </c>
      <c r="X407">
        <v>4</v>
      </c>
      <c r="Y407">
        <v>260</v>
      </c>
      <c r="Z407">
        <v>79</v>
      </c>
      <c r="AA407">
        <v>91</v>
      </c>
      <c r="AB407">
        <v>22</v>
      </c>
      <c r="AC407">
        <v>17</v>
      </c>
      <c r="AD407">
        <v>10143</v>
      </c>
      <c r="AE407">
        <v>10181</v>
      </c>
      <c r="AF407">
        <v>1</v>
      </c>
      <c r="AG407">
        <v>10102</v>
      </c>
      <c r="AH407">
        <v>23</v>
      </c>
      <c r="AI407">
        <v>22</v>
      </c>
      <c r="AJ407">
        <v>23</v>
      </c>
      <c r="AK407">
        <v>60</v>
      </c>
      <c r="AL407">
        <v>1</v>
      </c>
      <c r="AM407">
        <v>8</v>
      </c>
      <c r="AN407">
        <v>93</v>
      </c>
      <c r="AO407">
        <v>99</v>
      </c>
      <c r="AP407">
        <v>18</v>
      </c>
      <c r="AQ407">
        <v>82</v>
      </c>
      <c r="AR407">
        <v>13</v>
      </c>
      <c r="AS407">
        <v>4</v>
      </c>
    </row>
    <row r="408" spans="1:45" x14ac:dyDescent="0.25">
      <c r="A408">
        <v>20110211</v>
      </c>
      <c r="B408">
        <f t="shared" si="30"/>
        <v>20150211</v>
      </c>
      <c r="C408">
        <f t="shared" si="31"/>
        <v>2015</v>
      </c>
      <c r="D408">
        <f t="shared" si="32"/>
        <v>2</v>
      </c>
      <c r="E408">
        <f t="shared" si="33"/>
        <v>11</v>
      </c>
      <c r="F408" s="14">
        <f t="shared" si="34"/>
        <v>42046</v>
      </c>
      <c r="G408">
        <v>274</v>
      </c>
      <c r="H408">
        <v>11</v>
      </c>
      <c r="I408">
        <v>30</v>
      </c>
      <c r="J408">
        <v>50</v>
      </c>
      <c r="K408">
        <v>24</v>
      </c>
      <c r="L408">
        <v>10</v>
      </c>
      <c r="M408">
        <v>16</v>
      </c>
      <c r="N408">
        <v>80</v>
      </c>
      <c r="O408">
        <v>21</v>
      </c>
      <c r="P408">
        <v>78</v>
      </c>
      <c r="Q408">
        <v>47</v>
      </c>
      <c r="R408">
        <v>24</v>
      </c>
      <c r="S408">
        <v>95</v>
      </c>
      <c r="T408">
        <v>15</v>
      </c>
      <c r="U408">
        <v>46</v>
      </c>
      <c r="V408">
        <v>24</v>
      </c>
      <c r="W408">
        <v>0</v>
      </c>
      <c r="X408">
        <v>0</v>
      </c>
      <c r="Y408">
        <v>109</v>
      </c>
      <c r="Z408">
        <v>54</v>
      </c>
      <c r="AA408">
        <v>21</v>
      </c>
      <c r="AB408">
        <v>6</v>
      </c>
      <c r="AC408">
        <v>23</v>
      </c>
      <c r="AD408">
        <v>10122</v>
      </c>
      <c r="AE408">
        <v>10157</v>
      </c>
      <c r="AF408">
        <v>24</v>
      </c>
      <c r="AG408">
        <v>10096</v>
      </c>
      <c r="AH408">
        <v>4</v>
      </c>
      <c r="AI408">
        <v>15</v>
      </c>
      <c r="AJ408">
        <v>10</v>
      </c>
      <c r="AK408">
        <v>61</v>
      </c>
      <c r="AL408">
        <v>17</v>
      </c>
      <c r="AM408">
        <v>8</v>
      </c>
      <c r="AN408">
        <v>97</v>
      </c>
      <c r="AO408">
        <v>99</v>
      </c>
      <c r="AP408">
        <v>1</v>
      </c>
      <c r="AQ408">
        <v>91</v>
      </c>
      <c r="AR408">
        <v>22</v>
      </c>
      <c r="AS408">
        <v>2</v>
      </c>
    </row>
    <row r="409" spans="1:45" x14ac:dyDescent="0.25">
      <c r="A409">
        <v>20110212</v>
      </c>
      <c r="B409">
        <f t="shared" si="30"/>
        <v>20150212</v>
      </c>
      <c r="C409">
        <f t="shared" si="31"/>
        <v>2015</v>
      </c>
      <c r="D409">
        <f t="shared" si="32"/>
        <v>2</v>
      </c>
      <c r="E409">
        <f t="shared" si="33"/>
        <v>12</v>
      </c>
      <c r="F409" s="14">
        <f t="shared" si="34"/>
        <v>42047</v>
      </c>
      <c r="G409">
        <v>133</v>
      </c>
      <c r="H409">
        <v>26</v>
      </c>
      <c r="I409">
        <v>41</v>
      </c>
      <c r="J409">
        <v>60</v>
      </c>
      <c r="K409">
        <v>7</v>
      </c>
      <c r="L409">
        <v>20</v>
      </c>
      <c r="M409">
        <v>16</v>
      </c>
      <c r="N409">
        <v>90</v>
      </c>
      <c r="O409">
        <v>7</v>
      </c>
      <c r="P409">
        <v>55</v>
      </c>
      <c r="Q409">
        <v>31</v>
      </c>
      <c r="R409">
        <v>8</v>
      </c>
      <c r="S409">
        <v>85</v>
      </c>
      <c r="T409">
        <v>18</v>
      </c>
      <c r="U409">
        <v>31</v>
      </c>
      <c r="V409">
        <v>12</v>
      </c>
      <c r="W409">
        <v>0</v>
      </c>
      <c r="X409">
        <v>0</v>
      </c>
      <c r="Y409">
        <v>140</v>
      </c>
      <c r="Z409">
        <v>97</v>
      </c>
      <c r="AA409">
        <v>124</v>
      </c>
      <c r="AB409">
        <v>35</v>
      </c>
      <c r="AC409">
        <v>6</v>
      </c>
      <c r="AD409">
        <v>10123</v>
      </c>
      <c r="AE409">
        <v>10153</v>
      </c>
      <c r="AF409">
        <v>1</v>
      </c>
      <c r="AG409">
        <v>10101</v>
      </c>
      <c r="AH409">
        <v>15</v>
      </c>
      <c r="AI409">
        <v>16</v>
      </c>
      <c r="AJ409">
        <v>16</v>
      </c>
      <c r="AK409">
        <v>61</v>
      </c>
      <c r="AL409">
        <v>2</v>
      </c>
      <c r="AM409">
        <v>8</v>
      </c>
      <c r="AN409">
        <v>97</v>
      </c>
      <c r="AO409">
        <v>99</v>
      </c>
      <c r="AP409">
        <v>15</v>
      </c>
      <c r="AQ409">
        <v>93</v>
      </c>
      <c r="AR409">
        <v>2</v>
      </c>
      <c r="AS409">
        <v>2</v>
      </c>
    </row>
    <row r="410" spans="1:45" x14ac:dyDescent="0.25">
      <c r="A410">
        <v>20110213</v>
      </c>
      <c r="B410">
        <f t="shared" si="30"/>
        <v>20150213</v>
      </c>
      <c r="C410">
        <f t="shared" si="31"/>
        <v>2015</v>
      </c>
      <c r="D410">
        <f t="shared" si="32"/>
        <v>2</v>
      </c>
      <c r="E410">
        <f t="shared" si="33"/>
        <v>13</v>
      </c>
      <c r="F410" s="14">
        <f t="shared" si="34"/>
        <v>42048</v>
      </c>
      <c r="G410">
        <v>164</v>
      </c>
      <c r="H410">
        <v>33</v>
      </c>
      <c r="I410">
        <v>39</v>
      </c>
      <c r="J410">
        <v>50</v>
      </c>
      <c r="K410">
        <v>13</v>
      </c>
      <c r="L410">
        <v>30</v>
      </c>
      <c r="M410">
        <v>1</v>
      </c>
      <c r="N410">
        <v>80</v>
      </c>
      <c r="O410">
        <v>24</v>
      </c>
      <c r="P410">
        <v>62</v>
      </c>
      <c r="Q410">
        <v>34</v>
      </c>
      <c r="R410">
        <v>8</v>
      </c>
      <c r="S410">
        <v>81</v>
      </c>
      <c r="T410">
        <v>15</v>
      </c>
      <c r="U410">
        <v>37</v>
      </c>
      <c r="V410">
        <v>12</v>
      </c>
      <c r="W410">
        <v>20</v>
      </c>
      <c r="X410">
        <v>20</v>
      </c>
      <c r="Y410">
        <v>401</v>
      </c>
      <c r="Z410">
        <v>0</v>
      </c>
      <c r="AA410">
        <v>0</v>
      </c>
      <c r="AB410">
        <v>0</v>
      </c>
      <c r="AC410">
        <v>1</v>
      </c>
      <c r="AD410">
        <v>10088</v>
      </c>
      <c r="AE410">
        <v>10117</v>
      </c>
      <c r="AF410">
        <v>1</v>
      </c>
      <c r="AG410">
        <v>10055</v>
      </c>
      <c r="AH410">
        <v>23</v>
      </c>
      <c r="AI410">
        <v>2</v>
      </c>
      <c r="AJ410">
        <v>8</v>
      </c>
      <c r="AK410">
        <v>75</v>
      </c>
      <c r="AL410">
        <v>18</v>
      </c>
      <c r="AM410">
        <v>8</v>
      </c>
      <c r="AN410">
        <v>90</v>
      </c>
      <c r="AO410">
        <v>99</v>
      </c>
      <c r="AP410">
        <v>8</v>
      </c>
      <c r="AQ410">
        <v>79</v>
      </c>
      <c r="AR410">
        <v>18</v>
      </c>
      <c r="AS410">
        <v>5</v>
      </c>
    </row>
    <row r="411" spans="1:45" x14ac:dyDescent="0.25">
      <c r="A411">
        <v>20110214</v>
      </c>
      <c r="B411">
        <f t="shared" si="30"/>
        <v>20150214</v>
      </c>
      <c r="C411">
        <f t="shared" si="31"/>
        <v>2015</v>
      </c>
      <c r="D411">
        <f t="shared" si="32"/>
        <v>2</v>
      </c>
      <c r="E411">
        <f t="shared" si="33"/>
        <v>14</v>
      </c>
      <c r="F411" s="14">
        <f t="shared" si="34"/>
        <v>42049</v>
      </c>
      <c r="G411">
        <v>163</v>
      </c>
      <c r="H411">
        <v>28</v>
      </c>
      <c r="I411">
        <v>30</v>
      </c>
      <c r="J411">
        <v>50</v>
      </c>
      <c r="K411">
        <v>1</v>
      </c>
      <c r="L411">
        <v>10</v>
      </c>
      <c r="M411">
        <v>18</v>
      </c>
      <c r="N411">
        <v>70</v>
      </c>
      <c r="O411">
        <v>1</v>
      </c>
      <c r="P411">
        <v>63</v>
      </c>
      <c r="Q411">
        <v>44</v>
      </c>
      <c r="R411">
        <v>24</v>
      </c>
      <c r="S411">
        <v>82</v>
      </c>
      <c r="T411">
        <v>15</v>
      </c>
      <c r="U411">
        <v>21</v>
      </c>
      <c r="V411">
        <v>24</v>
      </c>
      <c r="W411">
        <v>5</v>
      </c>
      <c r="X411">
        <v>5</v>
      </c>
      <c r="Y411">
        <v>194</v>
      </c>
      <c r="Z411">
        <v>32</v>
      </c>
      <c r="AA411">
        <v>11</v>
      </c>
      <c r="AB411">
        <v>5</v>
      </c>
      <c r="AC411">
        <v>12</v>
      </c>
      <c r="AD411">
        <v>10045</v>
      </c>
      <c r="AE411">
        <v>10053</v>
      </c>
      <c r="AF411">
        <v>11</v>
      </c>
      <c r="AG411">
        <v>10035</v>
      </c>
      <c r="AH411">
        <v>24</v>
      </c>
      <c r="AI411">
        <v>11</v>
      </c>
      <c r="AJ411">
        <v>23</v>
      </c>
      <c r="AK411">
        <v>63</v>
      </c>
      <c r="AL411">
        <v>1</v>
      </c>
      <c r="AM411">
        <v>7</v>
      </c>
      <c r="AN411">
        <v>92</v>
      </c>
      <c r="AO411">
        <v>99</v>
      </c>
      <c r="AP411">
        <v>19</v>
      </c>
      <c r="AQ411">
        <v>86</v>
      </c>
      <c r="AR411">
        <v>1</v>
      </c>
      <c r="AS411">
        <v>3</v>
      </c>
    </row>
    <row r="412" spans="1:45" x14ac:dyDescent="0.25">
      <c r="A412">
        <v>20110215</v>
      </c>
      <c r="B412">
        <f t="shared" si="30"/>
        <v>20150215</v>
      </c>
      <c r="C412">
        <f t="shared" si="31"/>
        <v>2015</v>
      </c>
      <c r="D412">
        <f t="shared" si="32"/>
        <v>2</v>
      </c>
      <c r="E412">
        <f t="shared" si="33"/>
        <v>15</v>
      </c>
      <c r="F412" s="14">
        <f t="shared" si="34"/>
        <v>42050</v>
      </c>
      <c r="G412">
        <v>142</v>
      </c>
      <c r="H412">
        <v>37</v>
      </c>
      <c r="I412">
        <v>37</v>
      </c>
      <c r="J412">
        <v>50</v>
      </c>
      <c r="K412">
        <v>12</v>
      </c>
      <c r="L412">
        <v>20</v>
      </c>
      <c r="M412">
        <v>1</v>
      </c>
      <c r="N412">
        <v>90</v>
      </c>
      <c r="O412">
        <v>15</v>
      </c>
      <c r="P412">
        <v>59</v>
      </c>
      <c r="Q412">
        <v>35</v>
      </c>
      <c r="R412">
        <v>4</v>
      </c>
      <c r="S412">
        <v>79</v>
      </c>
      <c r="T412">
        <v>13</v>
      </c>
      <c r="U412">
        <v>15</v>
      </c>
      <c r="V412">
        <v>6</v>
      </c>
      <c r="W412">
        <v>34</v>
      </c>
      <c r="X412">
        <v>34</v>
      </c>
      <c r="Y412">
        <v>581</v>
      </c>
      <c r="Z412">
        <v>5</v>
      </c>
      <c r="AA412">
        <v>6</v>
      </c>
      <c r="AB412">
        <v>6</v>
      </c>
      <c r="AC412">
        <v>24</v>
      </c>
      <c r="AD412">
        <v>9984</v>
      </c>
      <c r="AE412">
        <v>10030</v>
      </c>
      <c r="AF412">
        <v>1</v>
      </c>
      <c r="AG412">
        <v>9951</v>
      </c>
      <c r="AH412">
        <v>22</v>
      </c>
      <c r="AI412">
        <v>22</v>
      </c>
      <c r="AJ412">
        <v>1</v>
      </c>
      <c r="AK412">
        <v>75</v>
      </c>
      <c r="AL412">
        <v>15</v>
      </c>
      <c r="AM412">
        <v>7</v>
      </c>
      <c r="AN412">
        <v>88</v>
      </c>
      <c r="AO412">
        <v>99</v>
      </c>
      <c r="AP412">
        <v>1</v>
      </c>
      <c r="AQ412">
        <v>78</v>
      </c>
      <c r="AR412">
        <v>13</v>
      </c>
      <c r="AS412">
        <v>8</v>
      </c>
    </row>
    <row r="413" spans="1:45" x14ac:dyDescent="0.25">
      <c r="A413">
        <v>20110216</v>
      </c>
      <c r="B413">
        <f t="shared" si="30"/>
        <v>20150216</v>
      </c>
      <c r="C413">
        <f t="shared" si="31"/>
        <v>2015</v>
      </c>
      <c r="D413">
        <f t="shared" si="32"/>
        <v>2</v>
      </c>
      <c r="E413">
        <f t="shared" si="33"/>
        <v>16</v>
      </c>
      <c r="F413" s="14">
        <f t="shared" si="34"/>
        <v>42051</v>
      </c>
      <c r="G413">
        <v>149</v>
      </c>
      <c r="H413">
        <v>22</v>
      </c>
      <c r="I413">
        <v>29</v>
      </c>
      <c r="J413">
        <v>40</v>
      </c>
      <c r="K413">
        <v>5</v>
      </c>
      <c r="L413">
        <v>20</v>
      </c>
      <c r="M413">
        <v>16</v>
      </c>
      <c r="N413">
        <v>60</v>
      </c>
      <c r="O413">
        <v>2</v>
      </c>
      <c r="P413">
        <v>63</v>
      </c>
      <c r="Q413">
        <v>20</v>
      </c>
      <c r="R413">
        <v>23</v>
      </c>
      <c r="S413">
        <v>104</v>
      </c>
      <c r="T413">
        <v>14</v>
      </c>
      <c r="U413">
        <v>-23</v>
      </c>
      <c r="V413">
        <v>24</v>
      </c>
      <c r="W413">
        <v>81</v>
      </c>
      <c r="X413">
        <v>81</v>
      </c>
      <c r="Y413">
        <v>780</v>
      </c>
      <c r="Z413">
        <v>6</v>
      </c>
      <c r="AA413">
        <v>2</v>
      </c>
      <c r="AB413">
        <v>2</v>
      </c>
      <c r="AC413">
        <v>2</v>
      </c>
      <c r="AD413">
        <v>9988</v>
      </c>
      <c r="AE413">
        <v>10012</v>
      </c>
      <c r="AF413">
        <v>22</v>
      </c>
      <c r="AG413">
        <v>9955</v>
      </c>
      <c r="AH413">
        <v>1</v>
      </c>
      <c r="AI413">
        <v>56</v>
      </c>
      <c r="AJ413">
        <v>23</v>
      </c>
      <c r="AK413">
        <v>70</v>
      </c>
      <c r="AL413">
        <v>15</v>
      </c>
      <c r="AM413">
        <v>3</v>
      </c>
      <c r="AN413">
        <v>87</v>
      </c>
      <c r="AO413">
        <v>97</v>
      </c>
      <c r="AP413">
        <v>23</v>
      </c>
      <c r="AQ413">
        <v>70</v>
      </c>
      <c r="AR413">
        <v>14</v>
      </c>
      <c r="AS413">
        <v>10</v>
      </c>
    </row>
    <row r="414" spans="1:45" x14ac:dyDescent="0.25">
      <c r="A414">
        <v>20110217</v>
      </c>
      <c r="B414">
        <f t="shared" si="30"/>
        <v>20150217</v>
      </c>
      <c r="C414">
        <f t="shared" si="31"/>
        <v>2015</v>
      </c>
      <c r="D414">
        <f t="shared" si="32"/>
        <v>2</v>
      </c>
      <c r="E414">
        <f t="shared" si="33"/>
        <v>17</v>
      </c>
      <c r="F414" s="14">
        <f t="shared" si="34"/>
        <v>42052</v>
      </c>
      <c r="G414">
        <v>63</v>
      </c>
      <c r="H414">
        <v>34</v>
      </c>
      <c r="I414">
        <v>35</v>
      </c>
      <c r="J414">
        <v>50</v>
      </c>
      <c r="K414">
        <v>17</v>
      </c>
      <c r="L414">
        <v>20</v>
      </c>
      <c r="M414">
        <v>1</v>
      </c>
      <c r="N414">
        <v>90</v>
      </c>
      <c r="O414">
        <v>23</v>
      </c>
      <c r="P414">
        <v>38</v>
      </c>
      <c r="Q414">
        <v>6</v>
      </c>
      <c r="R414">
        <v>7</v>
      </c>
      <c r="S414">
        <v>101</v>
      </c>
      <c r="T414">
        <v>14</v>
      </c>
      <c r="U414">
        <v>-19</v>
      </c>
      <c r="V414">
        <v>6</v>
      </c>
      <c r="W414">
        <v>70</v>
      </c>
      <c r="X414">
        <v>70</v>
      </c>
      <c r="Y414">
        <v>866</v>
      </c>
      <c r="Z414">
        <v>0</v>
      </c>
      <c r="AA414">
        <v>0</v>
      </c>
      <c r="AB414">
        <v>0</v>
      </c>
      <c r="AC414">
        <v>1</v>
      </c>
      <c r="AD414">
        <v>10062</v>
      </c>
      <c r="AE414">
        <v>10124</v>
      </c>
      <c r="AF414">
        <v>24</v>
      </c>
      <c r="AG414">
        <v>10013</v>
      </c>
      <c r="AH414">
        <v>1</v>
      </c>
      <c r="AI414">
        <v>1</v>
      </c>
      <c r="AJ414">
        <v>6</v>
      </c>
      <c r="AK414">
        <v>71</v>
      </c>
      <c r="AL414">
        <v>14</v>
      </c>
      <c r="AM414">
        <v>3</v>
      </c>
      <c r="AN414">
        <v>85</v>
      </c>
      <c r="AO414">
        <v>99</v>
      </c>
      <c r="AP414">
        <v>2</v>
      </c>
      <c r="AQ414">
        <v>58</v>
      </c>
      <c r="AR414">
        <v>14</v>
      </c>
      <c r="AS414">
        <v>11</v>
      </c>
    </row>
    <row r="415" spans="1:45" x14ac:dyDescent="0.25">
      <c r="A415">
        <v>20110218</v>
      </c>
      <c r="B415">
        <f t="shared" si="30"/>
        <v>20150218</v>
      </c>
      <c r="C415">
        <f t="shared" si="31"/>
        <v>2015</v>
      </c>
      <c r="D415">
        <f t="shared" si="32"/>
        <v>2</v>
      </c>
      <c r="E415">
        <f t="shared" si="33"/>
        <v>18</v>
      </c>
      <c r="F415" s="14">
        <f t="shared" si="34"/>
        <v>42053</v>
      </c>
      <c r="G415">
        <v>91</v>
      </c>
      <c r="H415">
        <v>34</v>
      </c>
      <c r="I415">
        <v>35</v>
      </c>
      <c r="J415">
        <v>50</v>
      </c>
      <c r="K415">
        <v>1</v>
      </c>
      <c r="L415">
        <v>30</v>
      </c>
      <c r="M415">
        <v>6</v>
      </c>
      <c r="N415">
        <v>80</v>
      </c>
      <c r="O415">
        <v>1</v>
      </c>
      <c r="P415">
        <v>10</v>
      </c>
      <c r="Q415">
        <v>4</v>
      </c>
      <c r="R415">
        <v>7</v>
      </c>
      <c r="S415">
        <v>15</v>
      </c>
      <c r="T415">
        <v>16</v>
      </c>
      <c r="U415">
        <v>3</v>
      </c>
      <c r="V415">
        <v>12</v>
      </c>
      <c r="W415">
        <v>0</v>
      </c>
      <c r="X415">
        <v>0</v>
      </c>
      <c r="Y415">
        <v>98</v>
      </c>
      <c r="Z415">
        <v>0</v>
      </c>
      <c r="AA415">
        <v>0</v>
      </c>
      <c r="AB415">
        <v>0</v>
      </c>
      <c r="AC415">
        <v>1</v>
      </c>
      <c r="AD415">
        <v>10157</v>
      </c>
      <c r="AE415">
        <v>10175</v>
      </c>
      <c r="AF415">
        <v>19</v>
      </c>
      <c r="AG415">
        <v>10125</v>
      </c>
      <c r="AH415">
        <v>1</v>
      </c>
      <c r="AI415">
        <v>46</v>
      </c>
      <c r="AJ415">
        <v>24</v>
      </c>
      <c r="AK415">
        <v>56</v>
      </c>
      <c r="AL415">
        <v>3</v>
      </c>
      <c r="AM415">
        <v>8</v>
      </c>
      <c r="AN415">
        <v>83</v>
      </c>
      <c r="AO415">
        <v>87</v>
      </c>
      <c r="AP415">
        <v>24</v>
      </c>
      <c r="AQ415">
        <v>80</v>
      </c>
      <c r="AR415">
        <v>7</v>
      </c>
      <c r="AS415">
        <v>1</v>
      </c>
    </row>
    <row r="416" spans="1:45" x14ac:dyDescent="0.25">
      <c r="A416">
        <v>20110219</v>
      </c>
      <c r="B416">
        <f t="shared" si="30"/>
        <v>20150219</v>
      </c>
      <c r="C416">
        <f t="shared" si="31"/>
        <v>2015</v>
      </c>
      <c r="D416">
        <f t="shared" si="32"/>
        <v>2</v>
      </c>
      <c r="E416">
        <f t="shared" si="33"/>
        <v>19</v>
      </c>
      <c r="F416" s="14">
        <f t="shared" si="34"/>
        <v>42054</v>
      </c>
      <c r="G416">
        <v>97</v>
      </c>
      <c r="H416">
        <v>52</v>
      </c>
      <c r="I416">
        <v>53</v>
      </c>
      <c r="J416">
        <v>70</v>
      </c>
      <c r="K416">
        <v>20</v>
      </c>
      <c r="L416">
        <v>30</v>
      </c>
      <c r="M416">
        <v>5</v>
      </c>
      <c r="N416">
        <v>110</v>
      </c>
      <c r="O416">
        <v>21</v>
      </c>
      <c r="P416">
        <v>21</v>
      </c>
      <c r="Q416">
        <v>6</v>
      </c>
      <c r="R416">
        <v>4</v>
      </c>
      <c r="S416">
        <v>50</v>
      </c>
      <c r="T416">
        <v>14</v>
      </c>
      <c r="U416">
        <v>6</v>
      </c>
      <c r="V416">
        <v>6</v>
      </c>
      <c r="W416">
        <v>15</v>
      </c>
      <c r="X416">
        <v>15</v>
      </c>
      <c r="Y416">
        <v>468</v>
      </c>
      <c r="Z416">
        <v>0</v>
      </c>
      <c r="AA416">
        <v>0</v>
      </c>
      <c r="AB416">
        <v>0</v>
      </c>
      <c r="AC416">
        <v>1</v>
      </c>
      <c r="AD416">
        <v>10160</v>
      </c>
      <c r="AE416">
        <v>10172</v>
      </c>
      <c r="AF416">
        <v>1</v>
      </c>
      <c r="AG416">
        <v>10151</v>
      </c>
      <c r="AH416">
        <v>16</v>
      </c>
      <c r="AI416">
        <v>41</v>
      </c>
      <c r="AJ416">
        <v>6</v>
      </c>
      <c r="AK416">
        <v>59</v>
      </c>
      <c r="AL416">
        <v>24</v>
      </c>
      <c r="AM416">
        <v>7</v>
      </c>
      <c r="AN416">
        <v>81</v>
      </c>
      <c r="AO416">
        <v>88</v>
      </c>
      <c r="AP416">
        <v>2</v>
      </c>
      <c r="AQ416">
        <v>72</v>
      </c>
      <c r="AR416">
        <v>14</v>
      </c>
      <c r="AS416">
        <v>5</v>
      </c>
    </row>
    <row r="417" spans="1:45" x14ac:dyDescent="0.25">
      <c r="A417">
        <v>20110220</v>
      </c>
      <c r="B417">
        <f t="shared" si="30"/>
        <v>20150220</v>
      </c>
      <c r="C417">
        <f t="shared" si="31"/>
        <v>2015</v>
      </c>
      <c r="D417">
        <f t="shared" si="32"/>
        <v>2</v>
      </c>
      <c r="E417">
        <f t="shared" si="33"/>
        <v>20</v>
      </c>
      <c r="F417" s="14">
        <f t="shared" si="34"/>
        <v>42055</v>
      </c>
      <c r="G417">
        <v>88</v>
      </c>
      <c r="H417">
        <v>56</v>
      </c>
      <c r="I417">
        <v>56</v>
      </c>
      <c r="J417">
        <v>70</v>
      </c>
      <c r="K417">
        <v>11</v>
      </c>
      <c r="L417">
        <v>40</v>
      </c>
      <c r="M417">
        <v>22</v>
      </c>
      <c r="N417">
        <v>110</v>
      </c>
      <c r="O417">
        <v>12</v>
      </c>
      <c r="P417">
        <v>3</v>
      </c>
      <c r="Q417">
        <v>-24</v>
      </c>
      <c r="R417">
        <v>24</v>
      </c>
      <c r="S417">
        <v>27</v>
      </c>
      <c r="T417">
        <v>14</v>
      </c>
      <c r="U417">
        <v>-37</v>
      </c>
      <c r="V417">
        <v>24</v>
      </c>
      <c r="W417">
        <v>23</v>
      </c>
      <c r="X417">
        <v>22</v>
      </c>
      <c r="Y417">
        <v>524</v>
      </c>
      <c r="Z417">
        <v>0</v>
      </c>
      <c r="AA417">
        <v>0</v>
      </c>
      <c r="AB417">
        <v>0</v>
      </c>
      <c r="AC417">
        <v>1</v>
      </c>
      <c r="AD417">
        <v>10173</v>
      </c>
      <c r="AE417">
        <v>10191</v>
      </c>
      <c r="AF417">
        <v>24</v>
      </c>
      <c r="AG417">
        <v>10156</v>
      </c>
      <c r="AH417">
        <v>3</v>
      </c>
      <c r="AI417">
        <v>56</v>
      </c>
      <c r="AJ417">
        <v>5</v>
      </c>
      <c r="AK417">
        <v>68</v>
      </c>
      <c r="AL417">
        <v>22</v>
      </c>
      <c r="AM417">
        <v>6</v>
      </c>
      <c r="AN417">
        <v>73</v>
      </c>
      <c r="AO417">
        <v>79</v>
      </c>
      <c r="AP417">
        <v>1</v>
      </c>
      <c r="AQ417">
        <v>65</v>
      </c>
      <c r="AR417">
        <v>20</v>
      </c>
      <c r="AS417">
        <v>6</v>
      </c>
    </row>
    <row r="418" spans="1:45" x14ac:dyDescent="0.25">
      <c r="A418">
        <v>20110221</v>
      </c>
      <c r="B418">
        <f t="shared" si="30"/>
        <v>20150221</v>
      </c>
      <c r="C418">
        <f t="shared" si="31"/>
        <v>2015</v>
      </c>
      <c r="D418">
        <f t="shared" si="32"/>
        <v>2</v>
      </c>
      <c r="E418">
        <f t="shared" si="33"/>
        <v>21</v>
      </c>
      <c r="F418" s="14">
        <f t="shared" si="34"/>
        <v>42056</v>
      </c>
      <c r="G418">
        <v>97</v>
      </c>
      <c r="H418">
        <v>45</v>
      </c>
      <c r="I418">
        <v>45</v>
      </c>
      <c r="J418">
        <v>60</v>
      </c>
      <c r="K418">
        <v>5</v>
      </c>
      <c r="L418">
        <v>30</v>
      </c>
      <c r="M418">
        <v>2</v>
      </c>
      <c r="N418">
        <v>90</v>
      </c>
      <c r="O418">
        <v>5</v>
      </c>
      <c r="P418">
        <v>-19</v>
      </c>
      <c r="Q418">
        <v>-46</v>
      </c>
      <c r="R418">
        <v>7</v>
      </c>
      <c r="S418">
        <v>21</v>
      </c>
      <c r="T418">
        <v>14</v>
      </c>
      <c r="U418">
        <v>-55</v>
      </c>
      <c r="V418">
        <v>12</v>
      </c>
      <c r="W418">
        <v>90</v>
      </c>
      <c r="X418">
        <v>87</v>
      </c>
      <c r="Y418">
        <v>966</v>
      </c>
      <c r="Z418">
        <v>0</v>
      </c>
      <c r="AA418">
        <v>0</v>
      </c>
      <c r="AB418">
        <v>0</v>
      </c>
      <c r="AC418">
        <v>1</v>
      </c>
      <c r="AD418">
        <v>10178</v>
      </c>
      <c r="AE418">
        <v>10192</v>
      </c>
      <c r="AF418">
        <v>1</v>
      </c>
      <c r="AG418">
        <v>10161</v>
      </c>
      <c r="AH418">
        <v>16</v>
      </c>
      <c r="AI418">
        <v>61</v>
      </c>
      <c r="AJ418">
        <v>24</v>
      </c>
      <c r="AK418">
        <v>71</v>
      </c>
      <c r="AL418">
        <v>17</v>
      </c>
      <c r="AM418">
        <v>1</v>
      </c>
      <c r="AN418">
        <v>64</v>
      </c>
      <c r="AO418">
        <v>74</v>
      </c>
      <c r="AP418">
        <v>7</v>
      </c>
      <c r="AQ418">
        <v>54</v>
      </c>
      <c r="AR418">
        <v>16</v>
      </c>
      <c r="AS418">
        <v>9</v>
      </c>
    </row>
    <row r="419" spans="1:45" x14ac:dyDescent="0.25">
      <c r="A419">
        <v>20110222</v>
      </c>
      <c r="B419">
        <f t="shared" si="30"/>
        <v>20150222</v>
      </c>
      <c r="C419">
        <f t="shared" si="31"/>
        <v>2015</v>
      </c>
      <c r="D419">
        <f t="shared" si="32"/>
        <v>2</v>
      </c>
      <c r="E419">
        <f t="shared" si="33"/>
        <v>22</v>
      </c>
      <c r="F419" s="14">
        <f t="shared" si="34"/>
        <v>42057</v>
      </c>
      <c r="G419">
        <v>116</v>
      </c>
      <c r="H419">
        <v>30</v>
      </c>
      <c r="I419">
        <v>33</v>
      </c>
      <c r="J419">
        <v>40</v>
      </c>
      <c r="K419">
        <v>1</v>
      </c>
      <c r="L419">
        <v>20</v>
      </c>
      <c r="M419">
        <v>10</v>
      </c>
      <c r="N419">
        <v>70</v>
      </c>
      <c r="O419">
        <v>1</v>
      </c>
      <c r="P419">
        <v>-20</v>
      </c>
      <c r="Q419">
        <v>-64</v>
      </c>
      <c r="R419">
        <v>7</v>
      </c>
      <c r="S419">
        <v>25</v>
      </c>
      <c r="T419">
        <v>15</v>
      </c>
      <c r="U419">
        <v>-74</v>
      </c>
      <c r="V419">
        <v>12</v>
      </c>
      <c r="W419">
        <v>91</v>
      </c>
      <c r="X419">
        <v>88</v>
      </c>
      <c r="Y419">
        <v>971</v>
      </c>
      <c r="Z419">
        <v>0</v>
      </c>
      <c r="AA419">
        <v>0</v>
      </c>
      <c r="AB419">
        <v>0</v>
      </c>
      <c r="AC419">
        <v>1</v>
      </c>
      <c r="AD419">
        <v>10196</v>
      </c>
      <c r="AE419">
        <v>10223</v>
      </c>
      <c r="AF419">
        <v>24</v>
      </c>
      <c r="AG419">
        <v>10171</v>
      </c>
      <c r="AH419">
        <v>1</v>
      </c>
      <c r="AI419">
        <v>57</v>
      </c>
      <c r="AJ419">
        <v>4</v>
      </c>
      <c r="AK419">
        <v>61</v>
      </c>
      <c r="AL419">
        <v>13</v>
      </c>
      <c r="AM419">
        <v>3</v>
      </c>
      <c r="AN419">
        <v>66</v>
      </c>
      <c r="AO419">
        <v>80</v>
      </c>
      <c r="AP419">
        <v>6</v>
      </c>
      <c r="AQ419">
        <v>53</v>
      </c>
      <c r="AR419">
        <v>13</v>
      </c>
      <c r="AS419">
        <v>9</v>
      </c>
    </row>
    <row r="420" spans="1:45" x14ac:dyDescent="0.25">
      <c r="A420">
        <v>20110223</v>
      </c>
      <c r="B420">
        <f t="shared" si="30"/>
        <v>20150223</v>
      </c>
      <c r="C420">
        <f t="shared" si="31"/>
        <v>2015</v>
      </c>
      <c r="D420">
        <f t="shared" si="32"/>
        <v>2</v>
      </c>
      <c r="E420">
        <f t="shared" si="33"/>
        <v>23</v>
      </c>
      <c r="F420" s="14">
        <f t="shared" si="34"/>
        <v>42058</v>
      </c>
      <c r="G420">
        <v>165</v>
      </c>
      <c r="H420">
        <v>44</v>
      </c>
      <c r="I420">
        <v>44</v>
      </c>
      <c r="J420">
        <v>60</v>
      </c>
      <c r="K420">
        <v>14</v>
      </c>
      <c r="L420">
        <v>30</v>
      </c>
      <c r="M420">
        <v>1</v>
      </c>
      <c r="N420">
        <v>100</v>
      </c>
      <c r="O420">
        <v>21</v>
      </c>
      <c r="P420">
        <v>4</v>
      </c>
      <c r="Q420">
        <v>-23</v>
      </c>
      <c r="R420">
        <v>1</v>
      </c>
      <c r="S420">
        <v>37</v>
      </c>
      <c r="T420">
        <v>14</v>
      </c>
      <c r="U420">
        <v>-44</v>
      </c>
      <c r="V420">
        <v>6</v>
      </c>
      <c r="W420">
        <v>5</v>
      </c>
      <c r="X420">
        <v>5</v>
      </c>
      <c r="Y420">
        <v>390</v>
      </c>
      <c r="Z420">
        <v>76</v>
      </c>
      <c r="AA420">
        <v>38</v>
      </c>
      <c r="AB420">
        <v>9</v>
      </c>
      <c r="AC420">
        <v>20</v>
      </c>
      <c r="AD420">
        <v>10216</v>
      </c>
      <c r="AE420">
        <v>10229</v>
      </c>
      <c r="AF420">
        <v>9</v>
      </c>
      <c r="AG420">
        <v>10193</v>
      </c>
      <c r="AH420">
        <v>24</v>
      </c>
      <c r="AI420">
        <v>15</v>
      </c>
      <c r="AJ420">
        <v>22</v>
      </c>
      <c r="AK420">
        <v>60</v>
      </c>
      <c r="AL420">
        <v>15</v>
      </c>
      <c r="AM420">
        <v>7</v>
      </c>
      <c r="AN420">
        <v>78</v>
      </c>
      <c r="AO420">
        <v>99</v>
      </c>
      <c r="AP420">
        <v>23</v>
      </c>
      <c r="AQ420">
        <v>59</v>
      </c>
      <c r="AR420">
        <v>15</v>
      </c>
      <c r="AS420">
        <v>4</v>
      </c>
    </row>
    <row r="421" spans="1:45" x14ac:dyDescent="0.25">
      <c r="A421">
        <v>20110224</v>
      </c>
      <c r="B421">
        <f t="shared" si="30"/>
        <v>20150224</v>
      </c>
      <c r="C421">
        <f t="shared" si="31"/>
        <v>2015</v>
      </c>
      <c r="D421">
        <f t="shared" si="32"/>
        <v>2</v>
      </c>
      <c r="E421">
        <f t="shared" si="33"/>
        <v>24</v>
      </c>
      <c r="F421" s="14">
        <f t="shared" si="34"/>
        <v>42059</v>
      </c>
      <c r="G421">
        <v>163</v>
      </c>
      <c r="H421">
        <v>23</v>
      </c>
      <c r="I421">
        <v>24</v>
      </c>
      <c r="J421">
        <v>50</v>
      </c>
      <c r="K421">
        <v>1</v>
      </c>
      <c r="L421">
        <v>10</v>
      </c>
      <c r="M421">
        <v>14</v>
      </c>
      <c r="N421">
        <v>80</v>
      </c>
      <c r="O421">
        <v>1</v>
      </c>
      <c r="P421">
        <v>42</v>
      </c>
      <c r="Q421">
        <v>9</v>
      </c>
      <c r="R421">
        <v>1</v>
      </c>
      <c r="S421">
        <v>68</v>
      </c>
      <c r="T421">
        <v>15</v>
      </c>
      <c r="U421">
        <v>7</v>
      </c>
      <c r="V421">
        <v>6</v>
      </c>
      <c r="W421">
        <v>0</v>
      </c>
      <c r="X421">
        <v>0</v>
      </c>
      <c r="Y421">
        <v>201</v>
      </c>
      <c r="Z421">
        <v>39</v>
      </c>
      <c r="AA421">
        <v>13</v>
      </c>
      <c r="AB421">
        <v>7</v>
      </c>
      <c r="AC421">
        <v>1</v>
      </c>
      <c r="AD421">
        <v>10221</v>
      </c>
      <c r="AE421">
        <v>10263</v>
      </c>
      <c r="AF421">
        <v>24</v>
      </c>
      <c r="AG421">
        <v>10181</v>
      </c>
      <c r="AH421">
        <v>3</v>
      </c>
      <c r="AI421">
        <v>1</v>
      </c>
      <c r="AJ421">
        <v>12</v>
      </c>
      <c r="AK421">
        <v>21</v>
      </c>
      <c r="AL421">
        <v>4</v>
      </c>
      <c r="AM421">
        <v>8</v>
      </c>
      <c r="AN421">
        <v>99</v>
      </c>
      <c r="AO421">
        <v>99</v>
      </c>
      <c r="AP421">
        <v>2</v>
      </c>
      <c r="AQ421">
        <v>98</v>
      </c>
      <c r="AR421">
        <v>1</v>
      </c>
      <c r="AS421">
        <v>2</v>
      </c>
    </row>
    <row r="422" spans="1:45" x14ac:dyDescent="0.25">
      <c r="A422">
        <v>20110225</v>
      </c>
      <c r="B422">
        <f t="shared" si="30"/>
        <v>20150225</v>
      </c>
      <c r="C422">
        <f t="shared" si="31"/>
        <v>2015</v>
      </c>
      <c r="D422">
        <f t="shared" si="32"/>
        <v>2</v>
      </c>
      <c r="E422">
        <f t="shared" si="33"/>
        <v>25</v>
      </c>
      <c r="F422" s="14">
        <f t="shared" si="34"/>
        <v>42060</v>
      </c>
      <c r="G422">
        <v>181</v>
      </c>
      <c r="H422">
        <v>28</v>
      </c>
      <c r="I422">
        <v>30</v>
      </c>
      <c r="J422">
        <v>40</v>
      </c>
      <c r="K422">
        <v>9</v>
      </c>
      <c r="L422">
        <v>10</v>
      </c>
      <c r="M422">
        <v>1</v>
      </c>
      <c r="N422">
        <v>70</v>
      </c>
      <c r="O422">
        <v>9</v>
      </c>
      <c r="P422">
        <v>68</v>
      </c>
      <c r="Q422">
        <v>51</v>
      </c>
      <c r="R422">
        <v>1</v>
      </c>
      <c r="S422">
        <v>81</v>
      </c>
      <c r="T422">
        <v>16</v>
      </c>
      <c r="U422">
        <v>51</v>
      </c>
      <c r="V422">
        <v>6</v>
      </c>
      <c r="W422">
        <v>0</v>
      </c>
      <c r="X422">
        <v>0</v>
      </c>
      <c r="Y422">
        <v>161</v>
      </c>
      <c r="Z422">
        <v>3</v>
      </c>
      <c r="AA422">
        <v>1</v>
      </c>
      <c r="AB422">
        <v>1</v>
      </c>
      <c r="AC422">
        <v>17</v>
      </c>
      <c r="AD422">
        <v>10256</v>
      </c>
      <c r="AE422">
        <v>10274</v>
      </c>
      <c r="AF422">
        <v>12</v>
      </c>
      <c r="AG422">
        <v>10221</v>
      </c>
      <c r="AH422">
        <v>24</v>
      </c>
      <c r="AI422">
        <v>0</v>
      </c>
      <c r="AJ422">
        <v>1</v>
      </c>
      <c r="AK422">
        <v>33</v>
      </c>
      <c r="AL422">
        <v>16</v>
      </c>
      <c r="AM422">
        <v>8</v>
      </c>
      <c r="AN422">
        <v>99</v>
      </c>
      <c r="AO422">
        <v>99</v>
      </c>
      <c r="AP422">
        <v>1</v>
      </c>
      <c r="AQ422">
        <v>97</v>
      </c>
      <c r="AR422">
        <v>15</v>
      </c>
      <c r="AS422">
        <v>2</v>
      </c>
    </row>
    <row r="423" spans="1:45" x14ac:dyDescent="0.25">
      <c r="A423">
        <v>20110226</v>
      </c>
      <c r="B423">
        <f t="shared" si="30"/>
        <v>20150226</v>
      </c>
      <c r="C423">
        <f t="shared" si="31"/>
        <v>2015</v>
      </c>
      <c r="D423">
        <f t="shared" si="32"/>
        <v>2</v>
      </c>
      <c r="E423">
        <f t="shared" si="33"/>
        <v>26</v>
      </c>
      <c r="F423" s="14">
        <f t="shared" si="34"/>
        <v>42061</v>
      </c>
      <c r="G423">
        <v>193</v>
      </c>
      <c r="H423">
        <v>24</v>
      </c>
      <c r="I423">
        <v>40</v>
      </c>
      <c r="J423">
        <v>50</v>
      </c>
      <c r="K423">
        <v>12</v>
      </c>
      <c r="L423">
        <v>30</v>
      </c>
      <c r="M423">
        <v>1</v>
      </c>
      <c r="N423">
        <v>100</v>
      </c>
      <c r="O423">
        <v>24</v>
      </c>
      <c r="P423">
        <v>73</v>
      </c>
      <c r="Q423">
        <v>60</v>
      </c>
      <c r="R423">
        <v>22</v>
      </c>
      <c r="S423">
        <v>95</v>
      </c>
      <c r="T423">
        <v>12</v>
      </c>
      <c r="U423">
        <v>60</v>
      </c>
      <c r="V423">
        <v>24</v>
      </c>
      <c r="W423">
        <v>3</v>
      </c>
      <c r="X423">
        <v>3</v>
      </c>
      <c r="Y423">
        <v>200</v>
      </c>
      <c r="Z423">
        <v>90</v>
      </c>
      <c r="AA423">
        <v>68</v>
      </c>
      <c r="AB423">
        <v>21</v>
      </c>
      <c r="AC423">
        <v>14</v>
      </c>
      <c r="AD423">
        <v>10124</v>
      </c>
      <c r="AE423">
        <v>10212</v>
      </c>
      <c r="AF423">
        <v>1</v>
      </c>
      <c r="AG423">
        <v>10075</v>
      </c>
      <c r="AH423">
        <v>17</v>
      </c>
      <c r="AI423">
        <v>2</v>
      </c>
      <c r="AJ423">
        <v>4</v>
      </c>
      <c r="AK423">
        <v>62</v>
      </c>
      <c r="AL423">
        <v>12</v>
      </c>
      <c r="AM423">
        <v>8</v>
      </c>
      <c r="AN423">
        <v>97</v>
      </c>
      <c r="AO423">
        <v>99</v>
      </c>
      <c r="AP423">
        <v>1</v>
      </c>
      <c r="AQ423">
        <v>84</v>
      </c>
      <c r="AR423">
        <v>12</v>
      </c>
      <c r="AS423">
        <v>3</v>
      </c>
    </row>
    <row r="424" spans="1:45" x14ac:dyDescent="0.25">
      <c r="A424">
        <v>20110227</v>
      </c>
      <c r="B424">
        <f t="shared" si="30"/>
        <v>20150227</v>
      </c>
      <c r="C424">
        <f t="shared" si="31"/>
        <v>2015</v>
      </c>
      <c r="D424">
        <f t="shared" si="32"/>
        <v>2</v>
      </c>
      <c r="E424">
        <f t="shared" si="33"/>
        <v>27</v>
      </c>
      <c r="F424" s="14">
        <f t="shared" si="34"/>
        <v>42062</v>
      </c>
      <c r="G424">
        <v>310</v>
      </c>
      <c r="H424">
        <v>48</v>
      </c>
      <c r="I424">
        <v>50</v>
      </c>
      <c r="J424">
        <v>70</v>
      </c>
      <c r="K424">
        <v>7</v>
      </c>
      <c r="L424">
        <v>20</v>
      </c>
      <c r="M424">
        <v>23</v>
      </c>
      <c r="N424">
        <v>150</v>
      </c>
      <c r="O424">
        <v>8</v>
      </c>
      <c r="P424">
        <v>43</v>
      </c>
      <c r="Q424">
        <v>13</v>
      </c>
      <c r="R424">
        <v>23</v>
      </c>
      <c r="S424">
        <v>62</v>
      </c>
      <c r="T424">
        <v>1</v>
      </c>
      <c r="U424">
        <v>13</v>
      </c>
      <c r="V424">
        <v>24</v>
      </c>
      <c r="W424">
        <v>0</v>
      </c>
      <c r="X424">
        <v>0</v>
      </c>
      <c r="Y424">
        <v>128</v>
      </c>
      <c r="Z424">
        <v>186</v>
      </c>
      <c r="AA424">
        <v>196</v>
      </c>
      <c r="AB424">
        <v>22</v>
      </c>
      <c r="AC424">
        <v>16</v>
      </c>
      <c r="AD424">
        <v>10131</v>
      </c>
      <c r="AE424">
        <v>10188</v>
      </c>
      <c r="AF424">
        <v>24</v>
      </c>
      <c r="AG424">
        <v>10092</v>
      </c>
      <c r="AH424">
        <v>3</v>
      </c>
      <c r="AI424">
        <v>12</v>
      </c>
      <c r="AJ424">
        <v>23</v>
      </c>
      <c r="AK424">
        <v>66</v>
      </c>
      <c r="AL424">
        <v>7</v>
      </c>
      <c r="AM424">
        <v>8</v>
      </c>
      <c r="AN424">
        <v>94</v>
      </c>
      <c r="AO424">
        <v>99</v>
      </c>
      <c r="AP424">
        <v>23</v>
      </c>
      <c r="AQ424">
        <v>88</v>
      </c>
      <c r="AR424">
        <v>7</v>
      </c>
      <c r="AS424">
        <v>2</v>
      </c>
    </row>
    <row r="425" spans="1:45" x14ac:dyDescent="0.25">
      <c r="A425">
        <v>20110228</v>
      </c>
      <c r="B425">
        <f t="shared" si="30"/>
        <v>20150228</v>
      </c>
      <c r="C425">
        <f t="shared" si="31"/>
        <v>2015</v>
      </c>
      <c r="D425">
        <f t="shared" si="32"/>
        <v>2</v>
      </c>
      <c r="E425">
        <f t="shared" si="33"/>
        <v>28</v>
      </c>
      <c r="F425" s="14">
        <f t="shared" si="34"/>
        <v>42063</v>
      </c>
      <c r="G425">
        <v>25</v>
      </c>
      <c r="H425">
        <v>25</v>
      </c>
      <c r="I425">
        <v>27</v>
      </c>
      <c r="J425">
        <v>30</v>
      </c>
      <c r="K425">
        <v>1</v>
      </c>
      <c r="L425">
        <v>20</v>
      </c>
      <c r="M425">
        <v>2</v>
      </c>
      <c r="N425">
        <v>50</v>
      </c>
      <c r="O425">
        <v>1</v>
      </c>
      <c r="P425">
        <v>24</v>
      </c>
      <c r="Q425">
        <v>10</v>
      </c>
      <c r="R425">
        <v>1</v>
      </c>
      <c r="S425">
        <v>34</v>
      </c>
      <c r="T425">
        <v>15</v>
      </c>
      <c r="U425">
        <v>10</v>
      </c>
      <c r="V425">
        <v>6</v>
      </c>
      <c r="W425">
        <v>0</v>
      </c>
      <c r="X425">
        <v>0</v>
      </c>
      <c r="Y425">
        <v>92</v>
      </c>
      <c r="Z425">
        <v>37</v>
      </c>
      <c r="AA425">
        <v>14</v>
      </c>
      <c r="AB425">
        <v>8</v>
      </c>
      <c r="AC425">
        <v>1</v>
      </c>
      <c r="AD425">
        <v>10263</v>
      </c>
      <c r="AE425">
        <v>10325</v>
      </c>
      <c r="AF425">
        <v>24</v>
      </c>
      <c r="AG425">
        <v>10193</v>
      </c>
      <c r="AH425">
        <v>1</v>
      </c>
      <c r="AI425">
        <v>2</v>
      </c>
      <c r="AJ425">
        <v>10</v>
      </c>
      <c r="AK425">
        <v>28</v>
      </c>
      <c r="AL425">
        <v>22</v>
      </c>
      <c r="AM425">
        <v>8</v>
      </c>
      <c r="AN425">
        <v>98</v>
      </c>
      <c r="AO425">
        <v>99</v>
      </c>
      <c r="AP425">
        <v>1</v>
      </c>
      <c r="AQ425">
        <v>95</v>
      </c>
      <c r="AR425">
        <v>22</v>
      </c>
      <c r="AS425">
        <v>1</v>
      </c>
    </row>
    <row r="426" spans="1:45" x14ac:dyDescent="0.25">
      <c r="A426">
        <v>20110301</v>
      </c>
      <c r="B426">
        <f t="shared" si="30"/>
        <v>20150301</v>
      </c>
      <c r="C426">
        <f t="shared" si="31"/>
        <v>2015</v>
      </c>
      <c r="D426">
        <f t="shared" si="32"/>
        <v>3</v>
      </c>
      <c r="E426">
        <f t="shared" si="33"/>
        <v>1</v>
      </c>
      <c r="F426" s="14">
        <f t="shared" si="34"/>
        <v>42064</v>
      </c>
      <c r="G426">
        <v>34</v>
      </c>
      <c r="H426">
        <v>43</v>
      </c>
      <c r="I426">
        <v>44</v>
      </c>
      <c r="J426">
        <v>60</v>
      </c>
      <c r="K426">
        <v>19</v>
      </c>
      <c r="L426">
        <v>30</v>
      </c>
      <c r="M426">
        <v>1</v>
      </c>
      <c r="N426">
        <v>110</v>
      </c>
      <c r="O426">
        <v>18</v>
      </c>
      <c r="P426">
        <v>25</v>
      </c>
      <c r="Q426">
        <v>12</v>
      </c>
      <c r="R426">
        <v>23</v>
      </c>
      <c r="S426">
        <v>41</v>
      </c>
      <c r="T426">
        <v>16</v>
      </c>
      <c r="U426">
        <v>12</v>
      </c>
      <c r="V426">
        <v>24</v>
      </c>
      <c r="W426">
        <v>1</v>
      </c>
      <c r="X426">
        <v>1</v>
      </c>
      <c r="Y426">
        <v>305</v>
      </c>
      <c r="Z426">
        <v>0</v>
      </c>
      <c r="AA426">
        <v>0</v>
      </c>
      <c r="AB426">
        <v>0</v>
      </c>
      <c r="AC426">
        <v>1</v>
      </c>
      <c r="AD426">
        <v>10362</v>
      </c>
      <c r="AE426">
        <v>10376</v>
      </c>
      <c r="AF426">
        <v>19</v>
      </c>
      <c r="AG426">
        <v>10329</v>
      </c>
      <c r="AH426">
        <v>1</v>
      </c>
      <c r="AI426">
        <v>15</v>
      </c>
      <c r="AJ426">
        <v>8</v>
      </c>
      <c r="AK426">
        <v>47</v>
      </c>
      <c r="AL426">
        <v>18</v>
      </c>
      <c r="AM426">
        <v>8</v>
      </c>
      <c r="AN426">
        <v>91</v>
      </c>
      <c r="AO426">
        <v>95</v>
      </c>
      <c r="AP426">
        <v>1</v>
      </c>
      <c r="AQ426">
        <v>83</v>
      </c>
      <c r="AR426">
        <v>18</v>
      </c>
      <c r="AS426">
        <v>4</v>
      </c>
    </row>
    <row r="427" spans="1:45" x14ac:dyDescent="0.25">
      <c r="A427">
        <v>20110302</v>
      </c>
      <c r="B427">
        <f t="shared" si="30"/>
        <v>20150302</v>
      </c>
      <c r="C427">
        <f t="shared" si="31"/>
        <v>2015</v>
      </c>
      <c r="D427">
        <f t="shared" si="32"/>
        <v>3</v>
      </c>
      <c r="E427">
        <f t="shared" si="33"/>
        <v>2</v>
      </c>
      <c r="F427" s="14">
        <f t="shared" si="34"/>
        <v>42065</v>
      </c>
      <c r="G427">
        <v>45</v>
      </c>
      <c r="H427">
        <v>44</v>
      </c>
      <c r="I427">
        <v>44</v>
      </c>
      <c r="J427">
        <v>60</v>
      </c>
      <c r="K427">
        <v>20</v>
      </c>
      <c r="L427">
        <v>30</v>
      </c>
      <c r="M427">
        <v>23</v>
      </c>
      <c r="N427">
        <v>90</v>
      </c>
      <c r="O427">
        <v>20</v>
      </c>
      <c r="P427">
        <v>19</v>
      </c>
      <c r="Q427">
        <v>-14</v>
      </c>
      <c r="R427">
        <v>7</v>
      </c>
      <c r="S427">
        <v>64</v>
      </c>
      <c r="T427">
        <v>14</v>
      </c>
      <c r="U427">
        <v>-21</v>
      </c>
      <c r="V427">
        <v>12</v>
      </c>
      <c r="W427">
        <v>95</v>
      </c>
      <c r="X427">
        <v>87</v>
      </c>
      <c r="Y427">
        <v>1144</v>
      </c>
      <c r="Z427">
        <v>0</v>
      </c>
      <c r="AA427">
        <v>0</v>
      </c>
      <c r="AB427">
        <v>0</v>
      </c>
      <c r="AC427">
        <v>1</v>
      </c>
      <c r="AD427">
        <v>10355</v>
      </c>
      <c r="AE427">
        <v>10370</v>
      </c>
      <c r="AF427">
        <v>1</v>
      </c>
      <c r="AG427">
        <v>10343</v>
      </c>
      <c r="AH427">
        <v>22</v>
      </c>
      <c r="AI427">
        <v>16</v>
      </c>
      <c r="AJ427">
        <v>2</v>
      </c>
      <c r="AK427">
        <v>50</v>
      </c>
      <c r="AL427">
        <v>12</v>
      </c>
      <c r="AM427">
        <v>2</v>
      </c>
      <c r="AN427">
        <v>80</v>
      </c>
      <c r="AO427">
        <v>94</v>
      </c>
      <c r="AP427">
        <v>6</v>
      </c>
      <c r="AQ427">
        <v>61</v>
      </c>
      <c r="AR427">
        <v>12</v>
      </c>
      <c r="AS427">
        <v>13</v>
      </c>
    </row>
    <row r="428" spans="1:45" x14ac:dyDescent="0.25">
      <c r="A428">
        <v>20110303</v>
      </c>
      <c r="B428">
        <f t="shared" si="30"/>
        <v>20150303</v>
      </c>
      <c r="C428">
        <f t="shared" si="31"/>
        <v>2015</v>
      </c>
      <c r="D428">
        <f t="shared" si="32"/>
        <v>3</v>
      </c>
      <c r="E428">
        <f t="shared" si="33"/>
        <v>3</v>
      </c>
      <c r="F428" s="14">
        <f t="shared" si="34"/>
        <v>42066</v>
      </c>
      <c r="G428">
        <v>35</v>
      </c>
      <c r="H428">
        <v>41</v>
      </c>
      <c r="I428">
        <v>41</v>
      </c>
      <c r="J428">
        <v>60</v>
      </c>
      <c r="K428">
        <v>20</v>
      </c>
      <c r="L428">
        <v>30</v>
      </c>
      <c r="M428">
        <v>1</v>
      </c>
      <c r="N428">
        <v>90</v>
      </c>
      <c r="O428">
        <v>18</v>
      </c>
      <c r="P428">
        <v>6</v>
      </c>
      <c r="Q428">
        <v>-25</v>
      </c>
      <c r="R428">
        <v>7</v>
      </c>
      <c r="S428">
        <v>60</v>
      </c>
      <c r="T428">
        <v>15</v>
      </c>
      <c r="U428">
        <v>-35</v>
      </c>
      <c r="V428">
        <v>12</v>
      </c>
      <c r="W428">
        <v>99</v>
      </c>
      <c r="X428">
        <v>90</v>
      </c>
      <c r="Y428">
        <v>1146</v>
      </c>
      <c r="Z428">
        <v>0</v>
      </c>
      <c r="AA428">
        <v>0</v>
      </c>
      <c r="AB428">
        <v>0</v>
      </c>
      <c r="AC428">
        <v>1</v>
      </c>
      <c r="AD428">
        <v>10340</v>
      </c>
      <c r="AE428">
        <v>10353</v>
      </c>
      <c r="AF428">
        <v>10</v>
      </c>
      <c r="AG428">
        <v>10325</v>
      </c>
      <c r="AH428">
        <v>15</v>
      </c>
      <c r="AI428">
        <v>16</v>
      </c>
      <c r="AJ428">
        <v>7</v>
      </c>
      <c r="AK428">
        <v>57</v>
      </c>
      <c r="AL428">
        <v>15</v>
      </c>
      <c r="AM428">
        <v>1</v>
      </c>
      <c r="AN428">
        <v>83</v>
      </c>
      <c r="AO428">
        <v>96</v>
      </c>
      <c r="AP428">
        <v>6</v>
      </c>
      <c r="AQ428">
        <v>59</v>
      </c>
      <c r="AR428">
        <v>15</v>
      </c>
      <c r="AS428">
        <v>12</v>
      </c>
    </row>
    <row r="429" spans="1:45" x14ac:dyDescent="0.25">
      <c r="A429">
        <v>20110304</v>
      </c>
      <c r="B429">
        <f t="shared" si="30"/>
        <v>20150304</v>
      </c>
      <c r="C429">
        <f t="shared" si="31"/>
        <v>2015</v>
      </c>
      <c r="D429">
        <f t="shared" si="32"/>
        <v>3</v>
      </c>
      <c r="E429">
        <f t="shared" si="33"/>
        <v>4</v>
      </c>
      <c r="F429" s="14">
        <f t="shared" si="34"/>
        <v>42067</v>
      </c>
      <c r="G429">
        <v>28</v>
      </c>
      <c r="H429">
        <v>27</v>
      </c>
      <c r="I429">
        <v>28</v>
      </c>
      <c r="J429">
        <v>40</v>
      </c>
      <c r="K429">
        <v>1</v>
      </c>
      <c r="L429">
        <v>10</v>
      </c>
      <c r="M429">
        <v>21</v>
      </c>
      <c r="N429">
        <v>80</v>
      </c>
      <c r="O429">
        <v>2</v>
      </c>
      <c r="P429">
        <v>-2</v>
      </c>
      <c r="Q429">
        <v>-37</v>
      </c>
      <c r="R429">
        <v>6</v>
      </c>
      <c r="S429">
        <v>47</v>
      </c>
      <c r="T429">
        <v>15</v>
      </c>
      <c r="U429">
        <v>-54</v>
      </c>
      <c r="V429">
        <v>6</v>
      </c>
      <c r="W429">
        <v>96</v>
      </c>
      <c r="X429">
        <v>87</v>
      </c>
      <c r="Y429">
        <v>1203</v>
      </c>
      <c r="Z429">
        <v>0</v>
      </c>
      <c r="AA429">
        <v>0</v>
      </c>
      <c r="AB429">
        <v>0</v>
      </c>
      <c r="AC429">
        <v>1</v>
      </c>
      <c r="AD429">
        <v>10324</v>
      </c>
      <c r="AE429">
        <v>10341</v>
      </c>
      <c r="AF429">
        <v>7</v>
      </c>
      <c r="AG429">
        <v>10306</v>
      </c>
      <c r="AH429">
        <v>24</v>
      </c>
      <c r="AI429">
        <v>12</v>
      </c>
      <c r="AJ429">
        <v>21</v>
      </c>
      <c r="AK429">
        <v>56</v>
      </c>
      <c r="AL429">
        <v>15</v>
      </c>
      <c r="AM429">
        <v>1</v>
      </c>
      <c r="AN429">
        <v>87</v>
      </c>
      <c r="AO429">
        <v>98</v>
      </c>
      <c r="AP429">
        <v>21</v>
      </c>
      <c r="AQ429">
        <v>61</v>
      </c>
      <c r="AR429">
        <v>15</v>
      </c>
      <c r="AS429">
        <v>13</v>
      </c>
    </row>
    <row r="430" spans="1:45" x14ac:dyDescent="0.25">
      <c r="A430">
        <v>20110305</v>
      </c>
      <c r="B430">
        <f t="shared" si="30"/>
        <v>20150305</v>
      </c>
      <c r="C430">
        <f t="shared" si="31"/>
        <v>2015</v>
      </c>
      <c r="D430">
        <f t="shared" si="32"/>
        <v>3</v>
      </c>
      <c r="E430">
        <f t="shared" si="33"/>
        <v>5</v>
      </c>
      <c r="F430" s="14">
        <f t="shared" si="34"/>
        <v>42068</v>
      </c>
      <c r="G430">
        <v>11</v>
      </c>
      <c r="H430">
        <v>17</v>
      </c>
      <c r="I430">
        <v>20</v>
      </c>
      <c r="J430">
        <v>40</v>
      </c>
      <c r="K430">
        <v>17</v>
      </c>
      <c r="L430">
        <v>0</v>
      </c>
      <c r="M430">
        <v>6</v>
      </c>
      <c r="N430">
        <v>70</v>
      </c>
      <c r="O430">
        <v>16</v>
      </c>
      <c r="P430">
        <v>26</v>
      </c>
      <c r="Q430">
        <v>-7</v>
      </c>
      <c r="R430">
        <v>1</v>
      </c>
      <c r="S430">
        <v>61</v>
      </c>
      <c r="T430">
        <v>15</v>
      </c>
      <c r="U430">
        <v>-29</v>
      </c>
      <c r="V430">
        <v>24</v>
      </c>
      <c r="W430">
        <v>8</v>
      </c>
      <c r="X430">
        <v>7</v>
      </c>
      <c r="Y430">
        <v>374</v>
      </c>
      <c r="Z430">
        <v>0</v>
      </c>
      <c r="AA430">
        <v>0</v>
      </c>
      <c r="AB430">
        <v>0</v>
      </c>
      <c r="AC430">
        <v>1</v>
      </c>
      <c r="AD430">
        <v>10293</v>
      </c>
      <c r="AE430">
        <v>10307</v>
      </c>
      <c r="AF430">
        <v>24</v>
      </c>
      <c r="AG430">
        <v>10282</v>
      </c>
      <c r="AH430">
        <v>16</v>
      </c>
      <c r="AI430">
        <v>40</v>
      </c>
      <c r="AJ430">
        <v>7</v>
      </c>
      <c r="AK430">
        <v>75</v>
      </c>
      <c r="AL430">
        <v>16</v>
      </c>
      <c r="AM430">
        <v>7</v>
      </c>
      <c r="AN430">
        <v>90</v>
      </c>
      <c r="AO430">
        <v>99</v>
      </c>
      <c r="AP430">
        <v>5</v>
      </c>
      <c r="AQ430">
        <v>74</v>
      </c>
      <c r="AR430">
        <v>17</v>
      </c>
      <c r="AS430">
        <v>4</v>
      </c>
    </row>
    <row r="431" spans="1:45" x14ac:dyDescent="0.25">
      <c r="A431">
        <v>20110306</v>
      </c>
      <c r="B431">
        <f t="shared" si="30"/>
        <v>20150306</v>
      </c>
      <c r="C431">
        <f t="shared" si="31"/>
        <v>2015</v>
      </c>
      <c r="D431">
        <f t="shared" si="32"/>
        <v>3</v>
      </c>
      <c r="E431">
        <f t="shared" si="33"/>
        <v>6</v>
      </c>
      <c r="F431" s="14">
        <f t="shared" si="34"/>
        <v>42069</v>
      </c>
      <c r="G431">
        <v>28</v>
      </c>
      <c r="H431">
        <v>30</v>
      </c>
      <c r="I431">
        <v>32</v>
      </c>
      <c r="J431">
        <v>50</v>
      </c>
      <c r="K431">
        <v>10</v>
      </c>
      <c r="L431">
        <v>10</v>
      </c>
      <c r="M431">
        <v>4</v>
      </c>
      <c r="N431">
        <v>90</v>
      </c>
      <c r="O431">
        <v>10</v>
      </c>
      <c r="P431">
        <v>19</v>
      </c>
      <c r="Q431">
        <v>-28</v>
      </c>
      <c r="R431">
        <v>7</v>
      </c>
      <c r="S431">
        <v>67</v>
      </c>
      <c r="T431">
        <v>15</v>
      </c>
      <c r="U431">
        <v>-57</v>
      </c>
      <c r="V431">
        <v>12</v>
      </c>
      <c r="W431">
        <v>92</v>
      </c>
      <c r="X431">
        <v>82</v>
      </c>
      <c r="Y431">
        <v>1180</v>
      </c>
      <c r="Z431">
        <v>0</v>
      </c>
      <c r="AA431">
        <v>0</v>
      </c>
      <c r="AB431">
        <v>0</v>
      </c>
      <c r="AC431">
        <v>1</v>
      </c>
      <c r="AD431">
        <v>10317</v>
      </c>
      <c r="AE431">
        <v>10336</v>
      </c>
      <c r="AF431">
        <v>24</v>
      </c>
      <c r="AG431">
        <v>10303</v>
      </c>
      <c r="AH431">
        <v>4</v>
      </c>
      <c r="AI431">
        <v>59</v>
      </c>
      <c r="AJ431">
        <v>2</v>
      </c>
      <c r="AK431">
        <v>80</v>
      </c>
      <c r="AL431">
        <v>14</v>
      </c>
      <c r="AM431">
        <v>2</v>
      </c>
      <c r="AN431">
        <v>76</v>
      </c>
      <c r="AO431">
        <v>98</v>
      </c>
      <c r="AP431">
        <v>7</v>
      </c>
      <c r="AQ431">
        <v>55</v>
      </c>
      <c r="AR431">
        <v>14</v>
      </c>
      <c r="AS431">
        <v>13</v>
      </c>
    </row>
    <row r="432" spans="1:45" x14ac:dyDescent="0.25">
      <c r="A432">
        <v>20110307</v>
      </c>
      <c r="B432">
        <f t="shared" si="30"/>
        <v>20150307</v>
      </c>
      <c r="C432">
        <f t="shared" si="31"/>
        <v>2015</v>
      </c>
      <c r="D432">
        <f t="shared" si="32"/>
        <v>3</v>
      </c>
      <c r="E432">
        <f t="shared" si="33"/>
        <v>7</v>
      </c>
      <c r="F432" s="14">
        <f t="shared" si="34"/>
        <v>42070</v>
      </c>
      <c r="G432">
        <v>112</v>
      </c>
      <c r="H432">
        <v>31</v>
      </c>
      <c r="I432">
        <v>34</v>
      </c>
      <c r="J432">
        <v>50</v>
      </c>
      <c r="K432">
        <v>10</v>
      </c>
      <c r="L432">
        <v>20</v>
      </c>
      <c r="M432">
        <v>1</v>
      </c>
      <c r="N432">
        <v>80</v>
      </c>
      <c r="O432">
        <v>10</v>
      </c>
      <c r="P432">
        <v>20</v>
      </c>
      <c r="Q432">
        <v>-29</v>
      </c>
      <c r="R432">
        <v>6</v>
      </c>
      <c r="S432">
        <v>79</v>
      </c>
      <c r="T432">
        <v>14</v>
      </c>
      <c r="U432">
        <v>-77</v>
      </c>
      <c r="V432">
        <v>12</v>
      </c>
      <c r="W432">
        <v>100</v>
      </c>
      <c r="X432">
        <v>89</v>
      </c>
      <c r="Y432">
        <v>1324</v>
      </c>
      <c r="Z432">
        <v>0</v>
      </c>
      <c r="AA432">
        <v>0</v>
      </c>
      <c r="AB432">
        <v>0</v>
      </c>
      <c r="AC432">
        <v>1</v>
      </c>
      <c r="AD432">
        <v>10319</v>
      </c>
      <c r="AE432">
        <v>10345</v>
      </c>
      <c r="AF432">
        <v>8</v>
      </c>
      <c r="AG432">
        <v>10277</v>
      </c>
      <c r="AH432">
        <v>24</v>
      </c>
      <c r="AI432">
        <v>70</v>
      </c>
      <c r="AJ432">
        <v>1</v>
      </c>
      <c r="AK432">
        <v>83</v>
      </c>
      <c r="AL432">
        <v>20</v>
      </c>
      <c r="AM432">
        <v>0</v>
      </c>
      <c r="AN432">
        <v>57</v>
      </c>
      <c r="AO432">
        <v>82</v>
      </c>
      <c r="AP432">
        <v>1</v>
      </c>
      <c r="AQ432">
        <v>34</v>
      </c>
      <c r="AR432">
        <v>14</v>
      </c>
      <c r="AS432">
        <v>15</v>
      </c>
    </row>
    <row r="433" spans="1:45" x14ac:dyDescent="0.25">
      <c r="A433">
        <v>20110308</v>
      </c>
      <c r="B433">
        <f t="shared" si="30"/>
        <v>20150308</v>
      </c>
      <c r="C433">
        <f t="shared" si="31"/>
        <v>2015</v>
      </c>
      <c r="D433">
        <f t="shared" si="32"/>
        <v>3</v>
      </c>
      <c r="E433">
        <f t="shared" si="33"/>
        <v>8</v>
      </c>
      <c r="F433" s="14">
        <f t="shared" si="34"/>
        <v>42071</v>
      </c>
      <c r="G433">
        <v>194</v>
      </c>
      <c r="H433">
        <v>32</v>
      </c>
      <c r="I433">
        <v>37</v>
      </c>
      <c r="J433">
        <v>60</v>
      </c>
      <c r="K433">
        <v>15</v>
      </c>
      <c r="L433">
        <v>20</v>
      </c>
      <c r="M433">
        <v>19</v>
      </c>
      <c r="N433">
        <v>100</v>
      </c>
      <c r="O433">
        <v>15</v>
      </c>
      <c r="P433">
        <v>46</v>
      </c>
      <c r="Q433">
        <v>-13</v>
      </c>
      <c r="R433">
        <v>6</v>
      </c>
      <c r="S433">
        <v>110</v>
      </c>
      <c r="T433">
        <v>16</v>
      </c>
      <c r="U433">
        <v>-39</v>
      </c>
      <c r="V433">
        <v>6</v>
      </c>
      <c r="W433">
        <v>101</v>
      </c>
      <c r="X433">
        <v>89</v>
      </c>
      <c r="Y433">
        <v>1327</v>
      </c>
      <c r="Z433">
        <v>0</v>
      </c>
      <c r="AA433">
        <v>0</v>
      </c>
      <c r="AB433">
        <v>0</v>
      </c>
      <c r="AC433">
        <v>1</v>
      </c>
      <c r="AD433">
        <v>10216</v>
      </c>
      <c r="AE433">
        <v>10276</v>
      </c>
      <c r="AF433">
        <v>1</v>
      </c>
      <c r="AG433">
        <v>10155</v>
      </c>
      <c r="AH433">
        <v>24</v>
      </c>
      <c r="AI433">
        <v>57</v>
      </c>
      <c r="AJ433">
        <v>24</v>
      </c>
      <c r="AK433">
        <v>82</v>
      </c>
      <c r="AL433">
        <v>2</v>
      </c>
      <c r="AM433">
        <v>0</v>
      </c>
      <c r="AN433">
        <v>54</v>
      </c>
      <c r="AO433">
        <v>76</v>
      </c>
      <c r="AP433">
        <v>24</v>
      </c>
      <c r="AQ433">
        <v>38</v>
      </c>
      <c r="AR433">
        <v>12</v>
      </c>
      <c r="AS433">
        <v>17</v>
      </c>
    </row>
    <row r="434" spans="1:45" x14ac:dyDescent="0.25">
      <c r="A434">
        <v>20110309</v>
      </c>
      <c r="B434">
        <f t="shared" si="30"/>
        <v>20150309</v>
      </c>
      <c r="C434">
        <f t="shared" si="31"/>
        <v>2015</v>
      </c>
      <c r="D434">
        <f t="shared" si="32"/>
        <v>3</v>
      </c>
      <c r="E434">
        <f t="shared" si="33"/>
        <v>9</v>
      </c>
      <c r="F434" s="14">
        <f t="shared" si="34"/>
        <v>42072</v>
      </c>
      <c r="G434">
        <v>242</v>
      </c>
      <c r="H434">
        <v>50</v>
      </c>
      <c r="I434">
        <v>52</v>
      </c>
      <c r="J434">
        <v>70</v>
      </c>
      <c r="K434">
        <v>8</v>
      </c>
      <c r="L434">
        <v>30</v>
      </c>
      <c r="M434">
        <v>19</v>
      </c>
      <c r="N434">
        <v>120</v>
      </c>
      <c r="O434">
        <v>9</v>
      </c>
      <c r="P434">
        <v>67</v>
      </c>
      <c r="Q434">
        <v>43</v>
      </c>
      <c r="R434">
        <v>1</v>
      </c>
      <c r="S434">
        <v>101</v>
      </c>
      <c r="T434">
        <v>14</v>
      </c>
      <c r="U434">
        <v>23</v>
      </c>
      <c r="V434">
        <v>6</v>
      </c>
      <c r="W434">
        <v>26</v>
      </c>
      <c r="X434">
        <v>23</v>
      </c>
      <c r="Y434">
        <v>545</v>
      </c>
      <c r="Z434">
        <v>13</v>
      </c>
      <c r="AA434">
        <v>12</v>
      </c>
      <c r="AB434">
        <v>9</v>
      </c>
      <c r="AC434">
        <v>10</v>
      </c>
      <c r="AD434">
        <v>10143</v>
      </c>
      <c r="AE434">
        <v>10155</v>
      </c>
      <c r="AF434">
        <v>19</v>
      </c>
      <c r="AG434">
        <v>10130</v>
      </c>
      <c r="AH434">
        <v>7</v>
      </c>
      <c r="AI434">
        <v>43</v>
      </c>
      <c r="AJ434">
        <v>9</v>
      </c>
      <c r="AK434">
        <v>75</v>
      </c>
      <c r="AL434">
        <v>17</v>
      </c>
      <c r="AM434">
        <v>6</v>
      </c>
      <c r="AN434">
        <v>78</v>
      </c>
      <c r="AO434">
        <v>95</v>
      </c>
      <c r="AP434">
        <v>10</v>
      </c>
      <c r="AQ434">
        <v>63</v>
      </c>
      <c r="AR434">
        <v>15</v>
      </c>
      <c r="AS434">
        <v>7</v>
      </c>
    </row>
    <row r="435" spans="1:45" x14ac:dyDescent="0.25">
      <c r="A435">
        <v>20110310</v>
      </c>
      <c r="B435">
        <f t="shared" si="30"/>
        <v>20150310</v>
      </c>
      <c r="C435">
        <f t="shared" si="31"/>
        <v>2015</v>
      </c>
      <c r="D435">
        <f t="shared" si="32"/>
        <v>3</v>
      </c>
      <c r="E435">
        <f t="shared" si="33"/>
        <v>10</v>
      </c>
      <c r="F435" s="14">
        <f t="shared" si="34"/>
        <v>42073</v>
      </c>
      <c r="G435">
        <v>235</v>
      </c>
      <c r="H435">
        <v>68</v>
      </c>
      <c r="I435">
        <v>69</v>
      </c>
      <c r="J435">
        <v>90</v>
      </c>
      <c r="K435">
        <v>14</v>
      </c>
      <c r="L435">
        <v>40</v>
      </c>
      <c r="M435">
        <v>1</v>
      </c>
      <c r="N435">
        <v>170</v>
      </c>
      <c r="O435">
        <v>14</v>
      </c>
      <c r="P435">
        <v>77</v>
      </c>
      <c r="Q435">
        <v>43</v>
      </c>
      <c r="R435">
        <v>4</v>
      </c>
      <c r="S435">
        <v>103</v>
      </c>
      <c r="T435">
        <v>14</v>
      </c>
      <c r="U435">
        <v>34</v>
      </c>
      <c r="V435">
        <v>6</v>
      </c>
      <c r="W435">
        <v>0</v>
      </c>
      <c r="X435">
        <v>0</v>
      </c>
      <c r="Y435">
        <v>280</v>
      </c>
      <c r="Z435">
        <v>1</v>
      </c>
      <c r="AA435">
        <v>1</v>
      </c>
      <c r="AB435">
        <v>1</v>
      </c>
      <c r="AC435">
        <v>20</v>
      </c>
      <c r="AD435">
        <v>10108</v>
      </c>
      <c r="AE435">
        <v>10142</v>
      </c>
      <c r="AF435">
        <v>1</v>
      </c>
      <c r="AG435">
        <v>10093</v>
      </c>
      <c r="AH435">
        <v>16</v>
      </c>
      <c r="AI435">
        <v>59</v>
      </c>
      <c r="AJ435">
        <v>21</v>
      </c>
      <c r="AK435">
        <v>65</v>
      </c>
      <c r="AL435">
        <v>13</v>
      </c>
      <c r="AM435">
        <v>7</v>
      </c>
      <c r="AN435">
        <v>83</v>
      </c>
      <c r="AO435">
        <v>89</v>
      </c>
      <c r="AP435">
        <v>1</v>
      </c>
      <c r="AQ435">
        <v>75</v>
      </c>
      <c r="AR435">
        <v>13</v>
      </c>
      <c r="AS435">
        <v>4</v>
      </c>
    </row>
    <row r="436" spans="1:45" x14ac:dyDescent="0.25">
      <c r="A436">
        <v>20110311</v>
      </c>
      <c r="B436">
        <f t="shared" si="30"/>
        <v>20150311</v>
      </c>
      <c r="C436">
        <f t="shared" si="31"/>
        <v>2015</v>
      </c>
      <c r="D436">
        <f t="shared" si="32"/>
        <v>3</v>
      </c>
      <c r="E436">
        <f t="shared" si="33"/>
        <v>11</v>
      </c>
      <c r="F436" s="14">
        <f t="shared" si="34"/>
        <v>42074</v>
      </c>
      <c r="G436">
        <v>249</v>
      </c>
      <c r="H436">
        <v>34</v>
      </c>
      <c r="I436">
        <v>38</v>
      </c>
      <c r="J436">
        <v>60</v>
      </c>
      <c r="K436">
        <v>13</v>
      </c>
      <c r="L436">
        <v>10</v>
      </c>
      <c r="M436">
        <v>23</v>
      </c>
      <c r="N436">
        <v>110</v>
      </c>
      <c r="O436">
        <v>12</v>
      </c>
      <c r="P436">
        <v>67</v>
      </c>
      <c r="Q436">
        <v>10</v>
      </c>
      <c r="R436">
        <v>24</v>
      </c>
      <c r="S436">
        <v>106</v>
      </c>
      <c r="T436">
        <v>15</v>
      </c>
      <c r="U436">
        <v>-25</v>
      </c>
      <c r="V436">
        <v>24</v>
      </c>
      <c r="W436">
        <v>67</v>
      </c>
      <c r="X436">
        <v>58</v>
      </c>
      <c r="Y436">
        <v>1013</v>
      </c>
      <c r="Z436">
        <v>0</v>
      </c>
      <c r="AA436">
        <v>-1</v>
      </c>
      <c r="AB436">
        <v>-1</v>
      </c>
      <c r="AC436">
        <v>1</v>
      </c>
      <c r="AD436">
        <v>10145</v>
      </c>
      <c r="AE436">
        <v>10161</v>
      </c>
      <c r="AF436">
        <v>11</v>
      </c>
      <c r="AG436">
        <v>10119</v>
      </c>
      <c r="AH436">
        <v>1</v>
      </c>
      <c r="AI436">
        <v>59</v>
      </c>
      <c r="AJ436">
        <v>7</v>
      </c>
      <c r="AK436">
        <v>80</v>
      </c>
      <c r="AL436">
        <v>2</v>
      </c>
      <c r="AM436">
        <v>5</v>
      </c>
      <c r="AN436">
        <v>72</v>
      </c>
      <c r="AO436">
        <v>94</v>
      </c>
      <c r="AP436">
        <v>24</v>
      </c>
      <c r="AQ436">
        <v>50</v>
      </c>
      <c r="AR436">
        <v>15</v>
      </c>
      <c r="AS436">
        <v>14</v>
      </c>
    </row>
    <row r="437" spans="1:45" x14ac:dyDescent="0.25">
      <c r="A437">
        <v>20110312</v>
      </c>
      <c r="B437">
        <f t="shared" si="30"/>
        <v>20150312</v>
      </c>
      <c r="C437">
        <f t="shared" si="31"/>
        <v>2015</v>
      </c>
      <c r="D437">
        <f t="shared" si="32"/>
        <v>3</v>
      </c>
      <c r="E437">
        <f t="shared" si="33"/>
        <v>12</v>
      </c>
      <c r="F437" s="14">
        <f t="shared" si="34"/>
        <v>42075</v>
      </c>
      <c r="G437">
        <v>159</v>
      </c>
      <c r="H437">
        <v>30</v>
      </c>
      <c r="I437">
        <v>32</v>
      </c>
      <c r="J437">
        <v>60</v>
      </c>
      <c r="K437">
        <v>15</v>
      </c>
      <c r="L437">
        <v>20</v>
      </c>
      <c r="M437">
        <v>1</v>
      </c>
      <c r="N437">
        <v>80</v>
      </c>
      <c r="O437">
        <v>13</v>
      </c>
      <c r="P437">
        <v>85</v>
      </c>
      <c r="Q437">
        <v>7</v>
      </c>
      <c r="R437">
        <v>3</v>
      </c>
      <c r="S437">
        <v>127</v>
      </c>
      <c r="T437">
        <v>14</v>
      </c>
      <c r="U437">
        <v>-28</v>
      </c>
      <c r="V437">
        <v>6</v>
      </c>
      <c r="W437">
        <v>63</v>
      </c>
      <c r="X437">
        <v>54</v>
      </c>
      <c r="Y437">
        <v>989</v>
      </c>
      <c r="Z437">
        <v>0</v>
      </c>
      <c r="AA437">
        <v>-1</v>
      </c>
      <c r="AB437">
        <v>-1</v>
      </c>
      <c r="AC437">
        <v>23</v>
      </c>
      <c r="AD437">
        <v>10064</v>
      </c>
      <c r="AE437">
        <v>10129</v>
      </c>
      <c r="AF437">
        <v>1</v>
      </c>
      <c r="AG437">
        <v>10025</v>
      </c>
      <c r="AH437">
        <v>18</v>
      </c>
      <c r="AI437">
        <v>59</v>
      </c>
      <c r="AJ437">
        <v>6</v>
      </c>
      <c r="AK437">
        <v>74</v>
      </c>
      <c r="AL437">
        <v>13</v>
      </c>
      <c r="AM437">
        <v>7</v>
      </c>
      <c r="AN437">
        <v>75</v>
      </c>
      <c r="AO437">
        <v>96</v>
      </c>
      <c r="AP437">
        <v>3</v>
      </c>
      <c r="AQ437">
        <v>56</v>
      </c>
      <c r="AR437">
        <v>13</v>
      </c>
      <c r="AS437">
        <v>14</v>
      </c>
    </row>
    <row r="438" spans="1:45" x14ac:dyDescent="0.25">
      <c r="A438">
        <v>20110313</v>
      </c>
      <c r="B438">
        <f t="shared" si="30"/>
        <v>20150313</v>
      </c>
      <c r="C438">
        <f t="shared" si="31"/>
        <v>2015</v>
      </c>
      <c r="D438">
        <f t="shared" si="32"/>
        <v>3</v>
      </c>
      <c r="E438">
        <f t="shared" si="33"/>
        <v>13</v>
      </c>
      <c r="F438" s="14">
        <f t="shared" si="34"/>
        <v>42076</v>
      </c>
      <c r="G438">
        <v>175</v>
      </c>
      <c r="H438">
        <v>30</v>
      </c>
      <c r="I438">
        <v>30</v>
      </c>
      <c r="J438">
        <v>40</v>
      </c>
      <c r="K438">
        <v>1</v>
      </c>
      <c r="L438">
        <v>20</v>
      </c>
      <c r="M438">
        <v>18</v>
      </c>
      <c r="N438">
        <v>70</v>
      </c>
      <c r="O438">
        <v>8</v>
      </c>
      <c r="P438">
        <v>106</v>
      </c>
      <c r="Q438">
        <v>91</v>
      </c>
      <c r="R438">
        <v>6</v>
      </c>
      <c r="S438">
        <v>131</v>
      </c>
      <c r="T438">
        <v>14</v>
      </c>
      <c r="U438">
        <v>87</v>
      </c>
      <c r="V438">
        <v>6</v>
      </c>
      <c r="W438">
        <v>2</v>
      </c>
      <c r="X438">
        <v>2</v>
      </c>
      <c r="Y438">
        <v>470</v>
      </c>
      <c r="Z438">
        <v>30</v>
      </c>
      <c r="AA438">
        <v>13</v>
      </c>
      <c r="AB438">
        <v>6</v>
      </c>
      <c r="AC438">
        <v>23</v>
      </c>
      <c r="AD438">
        <v>10042</v>
      </c>
      <c r="AE438">
        <v>10084</v>
      </c>
      <c r="AF438">
        <v>24</v>
      </c>
      <c r="AG438">
        <v>10015</v>
      </c>
      <c r="AH438">
        <v>3</v>
      </c>
      <c r="AI438">
        <v>29</v>
      </c>
      <c r="AJ438">
        <v>24</v>
      </c>
      <c r="AK438">
        <v>75</v>
      </c>
      <c r="AL438">
        <v>1</v>
      </c>
      <c r="AM438">
        <v>8</v>
      </c>
      <c r="AN438">
        <v>83</v>
      </c>
      <c r="AO438">
        <v>99</v>
      </c>
      <c r="AP438">
        <v>23</v>
      </c>
      <c r="AQ438">
        <v>71</v>
      </c>
      <c r="AR438">
        <v>15</v>
      </c>
      <c r="AS438">
        <v>7</v>
      </c>
    </row>
    <row r="439" spans="1:45" x14ac:dyDescent="0.25">
      <c r="A439">
        <v>20110314</v>
      </c>
      <c r="B439">
        <f t="shared" si="30"/>
        <v>20150314</v>
      </c>
      <c r="C439">
        <f t="shared" si="31"/>
        <v>2015</v>
      </c>
      <c r="D439">
        <f t="shared" si="32"/>
        <v>3</v>
      </c>
      <c r="E439">
        <f t="shared" si="33"/>
        <v>14</v>
      </c>
      <c r="F439" s="14">
        <f t="shared" si="34"/>
        <v>42077</v>
      </c>
      <c r="G439">
        <v>51</v>
      </c>
      <c r="H439">
        <v>14</v>
      </c>
      <c r="I439">
        <v>17</v>
      </c>
      <c r="J439">
        <v>40</v>
      </c>
      <c r="K439">
        <v>16</v>
      </c>
      <c r="L439">
        <v>0</v>
      </c>
      <c r="M439">
        <v>4</v>
      </c>
      <c r="N439">
        <v>50</v>
      </c>
      <c r="O439">
        <v>16</v>
      </c>
      <c r="P439">
        <v>107</v>
      </c>
      <c r="Q439">
        <v>83</v>
      </c>
      <c r="R439">
        <v>6</v>
      </c>
      <c r="S439">
        <v>138</v>
      </c>
      <c r="T439">
        <v>16</v>
      </c>
      <c r="U439">
        <v>70</v>
      </c>
      <c r="V439">
        <v>6</v>
      </c>
      <c r="W439">
        <v>16</v>
      </c>
      <c r="X439">
        <v>14</v>
      </c>
      <c r="Y439">
        <v>635</v>
      </c>
      <c r="Z439">
        <v>30</v>
      </c>
      <c r="AA439">
        <v>29</v>
      </c>
      <c r="AB439">
        <v>15</v>
      </c>
      <c r="AC439">
        <v>1</v>
      </c>
      <c r="AD439">
        <v>10151</v>
      </c>
      <c r="AE439">
        <v>10189</v>
      </c>
      <c r="AF439">
        <v>23</v>
      </c>
      <c r="AG439">
        <v>10089</v>
      </c>
      <c r="AH439">
        <v>1</v>
      </c>
      <c r="AI439">
        <v>1</v>
      </c>
      <c r="AJ439">
        <v>5</v>
      </c>
      <c r="AK439">
        <v>63</v>
      </c>
      <c r="AL439">
        <v>14</v>
      </c>
      <c r="AM439">
        <v>8</v>
      </c>
      <c r="AN439">
        <v>92</v>
      </c>
      <c r="AO439">
        <v>99</v>
      </c>
      <c r="AP439">
        <v>1</v>
      </c>
      <c r="AQ439">
        <v>77</v>
      </c>
      <c r="AR439">
        <v>14</v>
      </c>
      <c r="AS439">
        <v>9</v>
      </c>
    </row>
    <row r="440" spans="1:45" x14ac:dyDescent="0.25">
      <c r="A440">
        <v>20110315</v>
      </c>
      <c r="B440">
        <f t="shared" si="30"/>
        <v>20150315</v>
      </c>
      <c r="C440">
        <f t="shared" si="31"/>
        <v>2015</v>
      </c>
      <c r="D440">
        <f t="shared" si="32"/>
        <v>3</v>
      </c>
      <c r="E440">
        <f t="shared" si="33"/>
        <v>15</v>
      </c>
      <c r="F440" s="14">
        <f t="shared" si="34"/>
        <v>42078</v>
      </c>
      <c r="G440">
        <v>78</v>
      </c>
      <c r="H440">
        <v>53</v>
      </c>
      <c r="I440">
        <v>53</v>
      </c>
      <c r="J440">
        <v>70</v>
      </c>
      <c r="K440">
        <v>16</v>
      </c>
      <c r="L440">
        <v>30</v>
      </c>
      <c r="M440">
        <v>1</v>
      </c>
      <c r="N440">
        <v>110</v>
      </c>
      <c r="O440">
        <v>21</v>
      </c>
      <c r="P440">
        <v>113</v>
      </c>
      <c r="Q440">
        <v>79</v>
      </c>
      <c r="R440">
        <v>2</v>
      </c>
      <c r="S440">
        <v>164</v>
      </c>
      <c r="T440">
        <v>15</v>
      </c>
      <c r="U440">
        <v>59</v>
      </c>
      <c r="V440">
        <v>6</v>
      </c>
      <c r="W440">
        <v>66</v>
      </c>
      <c r="X440">
        <v>56</v>
      </c>
      <c r="Y440">
        <v>1100</v>
      </c>
      <c r="Z440">
        <v>0</v>
      </c>
      <c r="AA440">
        <v>0</v>
      </c>
      <c r="AB440">
        <v>0</v>
      </c>
      <c r="AC440">
        <v>1</v>
      </c>
      <c r="AD440">
        <v>10164</v>
      </c>
      <c r="AE440">
        <v>10186</v>
      </c>
      <c r="AF440">
        <v>1</v>
      </c>
      <c r="AG440">
        <v>10143</v>
      </c>
      <c r="AH440">
        <v>16</v>
      </c>
      <c r="AI440">
        <v>20</v>
      </c>
      <c r="AJ440">
        <v>2</v>
      </c>
      <c r="AK440">
        <v>59</v>
      </c>
      <c r="AL440">
        <v>13</v>
      </c>
      <c r="AM440">
        <v>4</v>
      </c>
      <c r="AN440">
        <v>84</v>
      </c>
      <c r="AO440">
        <v>99</v>
      </c>
      <c r="AP440">
        <v>1</v>
      </c>
      <c r="AQ440">
        <v>65</v>
      </c>
      <c r="AR440">
        <v>14</v>
      </c>
      <c r="AS440">
        <v>17</v>
      </c>
    </row>
    <row r="441" spans="1:45" x14ac:dyDescent="0.25">
      <c r="A441">
        <v>20110316</v>
      </c>
      <c r="B441">
        <f t="shared" si="30"/>
        <v>20150316</v>
      </c>
      <c r="C441">
        <f t="shared" si="31"/>
        <v>2015</v>
      </c>
      <c r="D441">
        <f t="shared" si="32"/>
        <v>3</v>
      </c>
      <c r="E441">
        <f t="shared" si="33"/>
        <v>16</v>
      </c>
      <c r="F441" s="14">
        <f t="shared" si="34"/>
        <v>42079</v>
      </c>
      <c r="G441">
        <v>65</v>
      </c>
      <c r="H441">
        <v>52</v>
      </c>
      <c r="I441">
        <v>53</v>
      </c>
      <c r="J441">
        <v>70</v>
      </c>
      <c r="K441">
        <v>18</v>
      </c>
      <c r="L441">
        <v>40</v>
      </c>
      <c r="M441">
        <v>3</v>
      </c>
      <c r="N441">
        <v>110</v>
      </c>
      <c r="O441">
        <v>17</v>
      </c>
      <c r="P441">
        <v>72</v>
      </c>
      <c r="Q441">
        <v>47</v>
      </c>
      <c r="R441">
        <v>24</v>
      </c>
      <c r="S441">
        <v>119</v>
      </c>
      <c r="T441">
        <v>14</v>
      </c>
      <c r="U441">
        <v>46</v>
      </c>
      <c r="V441">
        <v>24</v>
      </c>
      <c r="W441">
        <v>57</v>
      </c>
      <c r="X441">
        <v>48</v>
      </c>
      <c r="Y441">
        <v>1086</v>
      </c>
      <c r="Z441">
        <v>0</v>
      </c>
      <c r="AA441">
        <v>0</v>
      </c>
      <c r="AB441">
        <v>0</v>
      </c>
      <c r="AC441">
        <v>1</v>
      </c>
      <c r="AD441">
        <v>10120</v>
      </c>
      <c r="AE441">
        <v>10150</v>
      </c>
      <c r="AF441">
        <v>1</v>
      </c>
      <c r="AG441">
        <v>10095</v>
      </c>
      <c r="AH441">
        <v>16</v>
      </c>
      <c r="AI441">
        <v>29</v>
      </c>
      <c r="AJ441">
        <v>1</v>
      </c>
      <c r="AK441">
        <v>58</v>
      </c>
      <c r="AL441">
        <v>14</v>
      </c>
      <c r="AM441">
        <v>5</v>
      </c>
      <c r="AN441">
        <v>84</v>
      </c>
      <c r="AO441">
        <v>93</v>
      </c>
      <c r="AP441">
        <v>3</v>
      </c>
      <c r="AQ441">
        <v>67</v>
      </c>
      <c r="AR441">
        <v>14</v>
      </c>
      <c r="AS441">
        <v>15</v>
      </c>
    </row>
    <row r="442" spans="1:45" x14ac:dyDescent="0.25">
      <c r="A442">
        <v>20110317</v>
      </c>
      <c r="B442">
        <f t="shared" si="30"/>
        <v>20150317</v>
      </c>
      <c r="C442">
        <f t="shared" si="31"/>
        <v>2015</v>
      </c>
      <c r="D442">
        <f t="shared" si="32"/>
        <v>3</v>
      </c>
      <c r="E442">
        <f t="shared" si="33"/>
        <v>17</v>
      </c>
      <c r="F442" s="14">
        <f t="shared" si="34"/>
        <v>42080</v>
      </c>
      <c r="G442">
        <v>343</v>
      </c>
      <c r="H442">
        <v>23</v>
      </c>
      <c r="I442">
        <v>30</v>
      </c>
      <c r="J442">
        <v>50</v>
      </c>
      <c r="K442">
        <v>1</v>
      </c>
      <c r="L442">
        <v>20</v>
      </c>
      <c r="M442">
        <v>5</v>
      </c>
      <c r="N442">
        <v>70</v>
      </c>
      <c r="O442">
        <v>1</v>
      </c>
      <c r="P442">
        <v>57</v>
      </c>
      <c r="Q442">
        <v>45</v>
      </c>
      <c r="R442">
        <v>3</v>
      </c>
      <c r="S442">
        <v>84</v>
      </c>
      <c r="T442">
        <v>16</v>
      </c>
      <c r="U442">
        <v>45</v>
      </c>
      <c r="V442">
        <v>6</v>
      </c>
      <c r="W442">
        <v>0</v>
      </c>
      <c r="X442">
        <v>0</v>
      </c>
      <c r="Y442">
        <v>417</v>
      </c>
      <c r="Z442">
        <v>0</v>
      </c>
      <c r="AA442">
        <v>-1</v>
      </c>
      <c r="AB442">
        <v>-1</v>
      </c>
      <c r="AC442">
        <v>19</v>
      </c>
      <c r="AD442">
        <v>10123</v>
      </c>
      <c r="AE442">
        <v>10177</v>
      </c>
      <c r="AF442">
        <v>24</v>
      </c>
      <c r="AG442">
        <v>10091</v>
      </c>
      <c r="AH442">
        <v>4</v>
      </c>
      <c r="AI442">
        <v>12</v>
      </c>
      <c r="AJ442">
        <v>18</v>
      </c>
      <c r="AK442">
        <v>56</v>
      </c>
      <c r="AL442">
        <v>12</v>
      </c>
      <c r="AM442">
        <v>8</v>
      </c>
      <c r="AN442">
        <v>90</v>
      </c>
      <c r="AO442">
        <v>99</v>
      </c>
      <c r="AP442">
        <v>18</v>
      </c>
      <c r="AQ442">
        <v>80</v>
      </c>
      <c r="AR442">
        <v>15</v>
      </c>
      <c r="AS442">
        <v>5</v>
      </c>
    </row>
    <row r="443" spans="1:45" x14ac:dyDescent="0.25">
      <c r="A443">
        <v>20110318</v>
      </c>
      <c r="B443">
        <f t="shared" si="30"/>
        <v>20150318</v>
      </c>
      <c r="C443">
        <f t="shared" si="31"/>
        <v>2015</v>
      </c>
      <c r="D443">
        <f t="shared" si="32"/>
        <v>3</v>
      </c>
      <c r="E443">
        <f t="shared" si="33"/>
        <v>18</v>
      </c>
      <c r="F443" s="14">
        <f t="shared" si="34"/>
        <v>42081</v>
      </c>
      <c r="G443">
        <v>289</v>
      </c>
      <c r="H443">
        <v>9</v>
      </c>
      <c r="I443">
        <v>25</v>
      </c>
      <c r="J443">
        <v>30</v>
      </c>
      <c r="K443">
        <v>1</v>
      </c>
      <c r="L443">
        <v>10</v>
      </c>
      <c r="M443">
        <v>16</v>
      </c>
      <c r="N443">
        <v>70</v>
      </c>
      <c r="O443">
        <v>1</v>
      </c>
      <c r="P443">
        <v>64</v>
      </c>
      <c r="Q443">
        <v>45</v>
      </c>
      <c r="R443">
        <v>2</v>
      </c>
      <c r="S443">
        <v>95</v>
      </c>
      <c r="T443">
        <v>12</v>
      </c>
      <c r="U443">
        <v>44</v>
      </c>
      <c r="V443">
        <v>6</v>
      </c>
      <c r="W443">
        <v>3</v>
      </c>
      <c r="X443">
        <v>3</v>
      </c>
      <c r="Y443">
        <v>490</v>
      </c>
      <c r="Z443">
        <v>78</v>
      </c>
      <c r="AA443">
        <v>113</v>
      </c>
      <c r="AB443">
        <v>42</v>
      </c>
      <c r="AC443">
        <v>16</v>
      </c>
      <c r="AD443">
        <v>10223</v>
      </c>
      <c r="AE443">
        <v>10272</v>
      </c>
      <c r="AF443">
        <v>24</v>
      </c>
      <c r="AG443">
        <v>10184</v>
      </c>
      <c r="AH443">
        <v>1</v>
      </c>
      <c r="AI443">
        <v>19</v>
      </c>
      <c r="AJ443">
        <v>16</v>
      </c>
      <c r="AK443">
        <v>68</v>
      </c>
      <c r="AL443">
        <v>22</v>
      </c>
      <c r="AM443">
        <v>8</v>
      </c>
      <c r="AN443">
        <v>91</v>
      </c>
      <c r="AO443">
        <v>97</v>
      </c>
      <c r="AP443">
        <v>19</v>
      </c>
      <c r="AQ443">
        <v>74</v>
      </c>
      <c r="AR443">
        <v>11</v>
      </c>
      <c r="AS443">
        <v>6</v>
      </c>
    </row>
    <row r="444" spans="1:45" x14ac:dyDescent="0.25">
      <c r="A444">
        <v>20110319</v>
      </c>
      <c r="B444">
        <f t="shared" si="30"/>
        <v>20150319</v>
      </c>
      <c r="C444">
        <f t="shared" si="31"/>
        <v>2015</v>
      </c>
      <c r="D444">
        <f t="shared" si="32"/>
        <v>3</v>
      </c>
      <c r="E444">
        <f t="shared" si="33"/>
        <v>19</v>
      </c>
      <c r="F444" s="14">
        <f t="shared" si="34"/>
        <v>42082</v>
      </c>
      <c r="G444">
        <v>20</v>
      </c>
      <c r="H444">
        <v>18</v>
      </c>
      <c r="I444">
        <v>21</v>
      </c>
      <c r="J444">
        <v>40</v>
      </c>
      <c r="K444">
        <v>2</v>
      </c>
      <c r="L444">
        <v>0</v>
      </c>
      <c r="M444">
        <v>23</v>
      </c>
      <c r="N444">
        <v>70</v>
      </c>
      <c r="O444">
        <v>2</v>
      </c>
      <c r="P444">
        <v>41</v>
      </c>
      <c r="Q444">
        <v>-17</v>
      </c>
      <c r="R444">
        <v>24</v>
      </c>
      <c r="S444">
        <v>102</v>
      </c>
      <c r="T444">
        <v>15</v>
      </c>
      <c r="U444">
        <v>-45</v>
      </c>
      <c r="V444">
        <v>24</v>
      </c>
      <c r="W444">
        <v>85</v>
      </c>
      <c r="X444">
        <v>71</v>
      </c>
      <c r="Y444">
        <v>1528</v>
      </c>
      <c r="Z444">
        <v>0</v>
      </c>
      <c r="AA444">
        <v>0</v>
      </c>
      <c r="AB444">
        <v>0</v>
      </c>
      <c r="AC444">
        <v>1</v>
      </c>
      <c r="AD444">
        <v>10334</v>
      </c>
      <c r="AE444">
        <v>10352</v>
      </c>
      <c r="AF444">
        <v>21</v>
      </c>
      <c r="AG444">
        <v>10282</v>
      </c>
      <c r="AH444">
        <v>1</v>
      </c>
      <c r="AI444">
        <v>13</v>
      </c>
      <c r="AJ444">
        <v>6</v>
      </c>
      <c r="AK444">
        <v>81</v>
      </c>
      <c r="AL444">
        <v>13</v>
      </c>
      <c r="AM444">
        <v>3</v>
      </c>
      <c r="AN444">
        <v>81</v>
      </c>
      <c r="AO444">
        <v>99</v>
      </c>
      <c r="AP444">
        <v>4</v>
      </c>
      <c r="AQ444">
        <v>36</v>
      </c>
      <c r="AR444">
        <v>16</v>
      </c>
      <c r="AS444">
        <v>19</v>
      </c>
    </row>
    <row r="445" spans="1:45" x14ac:dyDescent="0.25">
      <c r="A445">
        <v>20110320</v>
      </c>
      <c r="B445">
        <f t="shared" si="30"/>
        <v>20150320</v>
      </c>
      <c r="C445">
        <f t="shared" si="31"/>
        <v>2015</v>
      </c>
      <c r="D445">
        <f t="shared" si="32"/>
        <v>3</v>
      </c>
      <c r="E445">
        <f t="shared" si="33"/>
        <v>20</v>
      </c>
      <c r="F445" s="14">
        <f t="shared" si="34"/>
        <v>42083</v>
      </c>
      <c r="G445">
        <v>178</v>
      </c>
      <c r="H445">
        <v>10</v>
      </c>
      <c r="I445">
        <v>13</v>
      </c>
      <c r="J445">
        <v>30</v>
      </c>
      <c r="K445">
        <v>14</v>
      </c>
      <c r="L445">
        <v>0</v>
      </c>
      <c r="M445">
        <v>1</v>
      </c>
      <c r="N445">
        <v>50</v>
      </c>
      <c r="O445">
        <v>13</v>
      </c>
      <c r="P445">
        <v>38</v>
      </c>
      <c r="Q445">
        <v>-28</v>
      </c>
      <c r="R445">
        <v>2</v>
      </c>
      <c r="S445">
        <v>118</v>
      </c>
      <c r="T445">
        <v>16</v>
      </c>
      <c r="U445">
        <v>-53</v>
      </c>
      <c r="V445">
        <v>6</v>
      </c>
      <c r="W445">
        <v>97</v>
      </c>
      <c r="X445">
        <v>80</v>
      </c>
      <c r="Y445">
        <v>1445</v>
      </c>
      <c r="Z445">
        <v>0</v>
      </c>
      <c r="AA445">
        <v>0</v>
      </c>
      <c r="AB445">
        <v>0</v>
      </c>
      <c r="AC445">
        <v>1</v>
      </c>
      <c r="AD445">
        <v>10341</v>
      </c>
      <c r="AE445">
        <v>10348</v>
      </c>
      <c r="AF445">
        <v>1</v>
      </c>
      <c r="AG445">
        <v>10329</v>
      </c>
      <c r="AH445">
        <v>16</v>
      </c>
      <c r="AI445">
        <v>56</v>
      </c>
      <c r="AJ445">
        <v>24</v>
      </c>
      <c r="AK445">
        <v>79</v>
      </c>
      <c r="AL445">
        <v>13</v>
      </c>
      <c r="AM445">
        <v>2</v>
      </c>
      <c r="AN445">
        <v>75</v>
      </c>
      <c r="AO445">
        <v>99</v>
      </c>
      <c r="AP445">
        <v>6</v>
      </c>
      <c r="AQ445">
        <v>39</v>
      </c>
      <c r="AR445">
        <v>15</v>
      </c>
      <c r="AS445">
        <v>18</v>
      </c>
    </row>
    <row r="446" spans="1:45" x14ac:dyDescent="0.25">
      <c r="A446">
        <v>20110321</v>
      </c>
      <c r="B446">
        <f t="shared" si="30"/>
        <v>20150321</v>
      </c>
      <c r="C446">
        <f t="shared" si="31"/>
        <v>2015</v>
      </c>
      <c r="D446">
        <f t="shared" si="32"/>
        <v>3</v>
      </c>
      <c r="E446">
        <f t="shared" si="33"/>
        <v>21</v>
      </c>
      <c r="F446" s="14">
        <f t="shared" si="34"/>
        <v>42084</v>
      </c>
      <c r="G446">
        <v>227</v>
      </c>
      <c r="H446">
        <v>8</v>
      </c>
      <c r="I446">
        <v>17</v>
      </c>
      <c r="J446">
        <v>30</v>
      </c>
      <c r="K446">
        <v>10</v>
      </c>
      <c r="L446">
        <v>0</v>
      </c>
      <c r="M446">
        <v>23</v>
      </c>
      <c r="N446">
        <v>60</v>
      </c>
      <c r="O446">
        <v>11</v>
      </c>
      <c r="P446">
        <v>59</v>
      </c>
      <c r="Q446">
        <v>-29</v>
      </c>
      <c r="R446">
        <v>5</v>
      </c>
      <c r="S446">
        <v>143</v>
      </c>
      <c r="T446">
        <v>16</v>
      </c>
      <c r="U446">
        <v>-56</v>
      </c>
      <c r="V446">
        <v>6</v>
      </c>
      <c r="W446">
        <v>111</v>
      </c>
      <c r="X446">
        <v>91</v>
      </c>
      <c r="Y446">
        <v>1559</v>
      </c>
      <c r="Z446">
        <v>0</v>
      </c>
      <c r="AA446">
        <v>0</v>
      </c>
      <c r="AB446">
        <v>0</v>
      </c>
      <c r="AC446">
        <v>1</v>
      </c>
      <c r="AD446">
        <v>10350</v>
      </c>
      <c r="AE446">
        <v>10360</v>
      </c>
      <c r="AF446">
        <v>23</v>
      </c>
      <c r="AG446">
        <v>10339</v>
      </c>
      <c r="AH446">
        <v>4</v>
      </c>
      <c r="AI446">
        <v>25</v>
      </c>
      <c r="AJ446">
        <v>24</v>
      </c>
      <c r="AK446">
        <v>69</v>
      </c>
      <c r="AL446">
        <v>14</v>
      </c>
      <c r="AM446">
        <v>0</v>
      </c>
      <c r="AN446">
        <v>73</v>
      </c>
      <c r="AO446">
        <v>99</v>
      </c>
      <c r="AP446">
        <v>3</v>
      </c>
      <c r="AQ446">
        <v>41</v>
      </c>
      <c r="AR446">
        <v>13</v>
      </c>
      <c r="AS446">
        <v>20</v>
      </c>
    </row>
    <row r="447" spans="1:45" x14ac:dyDescent="0.25">
      <c r="A447">
        <v>20110322</v>
      </c>
      <c r="B447">
        <f t="shared" si="30"/>
        <v>20150322</v>
      </c>
      <c r="C447">
        <f t="shared" si="31"/>
        <v>2015</v>
      </c>
      <c r="D447">
        <f t="shared" si="32"/>
        <v>3</v>
      </c>
      <c r="E447">
        <f t="shared" si="33"/>
        <v>22</v>
      </c>
      <c r="F447" s="14">
        <f t="shared" si="34"/>
        <v>42085</v>
      </c>
      <c r="G447">
        <v>339</v>
      </c>
      <c r="H447">
        <v>11</v>
      </c>
      <c r="I447">
        <v>18</v>
      </c>
      <c r="J447">
        <v>40</v>
      </c>
      <c r="K447">
        <v>16</v>
      </c>
      <c r="L447">
        <v>0</v>
      </c>
      <c r="M447">
        <v>4</v>
      </c>
      <c r="N447">
        <v>60</v>
      </c>
      <c r="O447">
        <v>16</v>
      </c>
      <c r="P447">
        <v>78</v>
      </c>
      <c r="Q447">
        <v>-12</v>
      </c>
      <c r="R447">
        <v>6</v>
      </c>
      <c r="S447">
        <v>162</v>
      </c>
      <c r="T447">
        <v>15</v>
      </c>
      <c r="U447">
        <v>-35</v>
      </c>
      <c r="V447">
        <v>6</v>
      </c>
      <c r="W447">
        <v>108</v>
      </c>
      <c r="X447">
        <v>88</v>
      </c>
      <c r="Y447">
        <v>1469</v>
      </c>
      <c r="Z447">
        <v>0</v>
      </c>
      <c r="AA447">
        <v>0</v>
      </c>
      <c r="AB447">
        <v>0</v>
      </c>
      <c r="AC447">
        <v>1</v>
      </c>
      <c r="AD447">
        <v>10377</v>
      </c>
      <c r="AE447">
        <v>10400</v>
      </c>
      <c r="AF447">
        <v>22</v>
      </c>
      <c r="AG447">
        <v>10357</v>
      </c>
      <c r="AH447">
        <v>3</v>
      </c>
      <c r="AI447">
        <v>8</v>
      </c>
      <c r="AJ447">
        <v>23</v>
      </c>
      <c r="AK447">
        <v>74</v>
      </c>
      <c r="AL447">
        <v>16</v>
      </c>
      <c r="AM447">
        <v>1</v>
      </c>
      <c r="AN447">
        <v>77</v>
      </c>
      <c r="AO447">
        <v>99</v>
      </c>
      <c r="AP447">
        <v>1</v>
      </c>
      <c r="AQ447">
        <v>50</v>
      </c>
      <c r="AR447">
        <v>9</v>
      </c>
      <c r="AS447">
        <v>20</v>
      </c>
    </row>
    <row r="448" spans="1:45" x14ac:dyDescent="0.25">
      <c r="A448">
        <v>20110323</v>
      </c>
      <c r="B448">
        <f t="shared" si="30"/>
        <v>20150323</v>
      </c>
      <c r="C448">
        <f t="shared" si="31"/>
        <v>2015</v>
      </c>
      <c r="D448">
        <f t="shared" si="32"/>
        <v>3</v>
      </c>
      <c r="E448">
        <f t="shared" si="33"/>
        <v>23</v>
      </c>
      <c r="F448" s="14">
        <f t="shared" si="34"/>
        <v>42086</v>
      </c>
      <c r="G448">
        <v>36</v>
      </c>
      <c r="H448">
        <v>19</v>
      </c>
      <c r="I448">
        <v>20</v>
      </c>
      <c r="J448">
        <v>30</v>
      </c>
      <c r="K448">
        <v>14</v>
      </c>
      <c r="L448">
        <v>10</v>
      </c>
      <c r="M448">
        <v>4</v>
      </c>
      <c r="N448">
        <v>50</v>
      </c>
      <c r="O448">
        <v>13</v>
      </c>
      <c r="P448">
        <v>83</v>
      </c>
      <c r="Q448">
        <v>25</v>
      </c>
      <c r="R448">
        <v>24</v>
      </c>
      <c r="S448">
        <v>150</v>
      </c>
      <c r="T448">
        <v>15</v>
      </c>
      <c r="U448">
        <v>-5</v>
      </c>
      <c r="V448">
        <v>6</v>
      </c>
      <c r="W448">
        <v>77</v>
      </c>
      <c r="X448">
        <v>63</v>
      </c>
      <c r="Y448">
        <v>1413</v>
      </c>
      <c r="Z448">
        <v>0</v>
      </c>
      <c r="AA448">
        <v>0</v>
      </c>
      <c r="AB448">
        <v>0</v>
      </c>
      <c r="AC448">
        <v>1</v>
      </c>
      <c r="AD448">
        <v>10398</v>
      </c>
      <c r="AE448">
        <v>10420</v>
      </c>
      <c r="AF448">
        <v>9</v>
      </c>
      <c r="AG448">
        <v>10385</v>
      </c>
      <c r="AH448">
        <v>24</v>
      </c>
      <c r="AI448">
        <v>1</v>
      </c>
      <c r="AJ448">
        <v>3</v>
      </c>
      <c r="AK448">
        <v>80</v>
      </c>
      <c r="AL448">
        <v>18</v>
      </c>
      <c r="AM448">
        <v>3</v>
      </c>
      <c r="AN448">
        <v>82</v>
      </c>
      <c r="AO448">
        <v>99</v>
      </c>
      <c r="AP448">
        <v>1</v>
      </c>
      <c r="AQ448">
        <v>56</v>
      </c>
      <c r="AR448">
        <v>16</v>
      </c>
      <c r="AS448">
        <v>20</v>
      </c>
    </row>
    <row r="449" spans="1:45" x14ac:dyDescent="0.25">
      <c r="A449">
        <v>20110324</v>
      </c>
      <c r="B449">
        <f t="shared" si="30"/>
        <v>20150324</v>
      </c>
      <c r="C449">
        <f t="shared" si="31"/>
        <v>2015</v>
      </c>
      <c r="D449">
        <f t="shared" si="32"/>
        <v>3</v>
      </c>
      <c r="E449">
        <f t="shared" si="33"/>
        <v>24</v>
      </c>
      <c r="F449" s="14">
        <f t="shared" si="34"/>
        <v>42087</v>
      </c>
      <c r="G449">
        <v>36</v>
      </c>
      <c r="H449">
        <v>16</v>
      </c>
      <c r="I449">
        <v>17</v>
      </c>
      <c r="J449">
        <v>40</v>
      </c>
      <c r="K449">
        <v>18</v>
      </c>
      <c r="L449">
        <v>0</v>
      </c>
      <c r="M449">
        <v>3</v>
      </c>
      <c r="N449">
        <v>60</v>
      </c>
      <c r="O449">
        <v>17</v>
      </c>
      <c r="P449">
        <v>90</v>
      </c>
      <c r="Q449">
        <v>0</v>
      </c>
      <c r="R449">
        <v>6</v>
      </c>
      <c r="S449">
        <v>166</v>
      </c>
      <c r="T449">
        <v>15</v>
      </c>
      <c r="U449">
        <v>-21</v>
      </c>
      <c r="V449">
        <v>6</v>
      </c>
      <c r="W449">
        <v>108</v>
      </c>
      <c r="X449">
        <v>87</v>
      </c>
      <c r="Y449">
        <v>1583</v>
      </c>
      <c r="Z449">
        <v>0</v>
      </c>
      <c r="AA449">
        <v>0</v>
      </c>
      <c r="AB449">
        <v>0</v>
      </c>
      <c r="AC449">
        <v>1</v>
      </c>
      <c r="AD449">
        <v>10342</v>
      </c>
      <c r="AE449">
        <v>10384</v>
      </c>
      <c r="AF449">
        <v>1</v>
      </c>
      <c r="AG449">
        <v>10275</v>
      </c>
      <c r="AH449">
        <v>24</v>
      </c>
      <c r="AI449">
        <v>56</v>
      </c>
      <c r="AJ449">
        <v>24</v>
      </c>
      <c r="AK449">
        <v>80</v>
      </c>
      <c r="AL449">
        <v>18</v>
      </c>
      <c r="AM449">
        <v>1</v>
      </c>
      <c r="AN449">
        <v>80</v>
      </c>
      <c r="AO449">
        <v>99</v>
      </c>
      <c r="AP449">
        <v>1</v>
      </c>
      <c r="AQ449">
        <v>58</v>
      </c>
      <c r="AR449">
        <v>14</v>
      </c>
      <c r="AS449">
        <v>23</v>
      </c>
    </row>
    <row r="450" spans="1:45" x14ac:dyDescent="0.25">
      <c r="A450">
        <v>20110325</v>
      </c>
      <c r="B450">
        <f t="shared" si="30"/>
        <v>20150325</v>
      </c>
      <c r="C450">
        <f t="shared" si="31"/>
        <v>2015</v>
      </c>
      <c r="D450">
        <f t="shared" si="32"/>
        <v>3</v>
      </c>
      <c r="E450">
        <f t="shared" si="33"/>
        <v>25</v>
      </c>
      <c r="F450" s="14">
        <f t="shared" si="34"/>
        <v>42088</v>
      </c>
      <c r="G450">
        <v>5</v>
      </c>
      <c r="H450">
        <v>19</v>
      </c>
      <c r="I450">
        <v>21</v>
      </c>
      <c r="J450">
        <v>40</v>
      </c>
      <c r="K450">
        <v>18</v>
      </c>
      <c r="L450">
        <v>10</v>
      </c>
      <c r="M450">
        <v>1</v>
      </c>
      <c r="N450">
        <v>60</v>
      </c>
      <c r="O450">
        <v>18</v>
      </c>
      <c r="P450">
        <v>92</v>
      </c>
      <c r="Q450">
        <v>36</v>
      </c>
      <c r="R450">
        <v>6</v>
      </c>
      <c r="S450">
        <v>148</v>
      </c>
      <c r="T450">
        <v>13</v>
      </c>
      <c r="U450">
        <v>13</v>
      </c>
      <c r="V450">
        <v>6</v>
      </c>
      <c r="W450">
        <v>65</v>
      </c>
      <c r="X450">
        <v>52</v>
      </c>
      <c r="Y450">
        <v>1239</v>
      </c>
      <c r="Z450">
        <v>0</v>
      </c>
      <c r="AA450">
        <v>0</v>
      </c>
      <c r="AB450">
        <v>0</v>
      </c>
      <c r="AC450">
        <v>1</v>
      </c>
      <c r="AD450">
        <v>10205</v>
      </c>
      <c r="AE450">
        <v>10266</v>
      </c>
      <c r="AF450">
        <v>1</v>
      </c>
      <c r="AG450">
        <v>10172</v>
      </c>
      <c r="AH450">
        <v>23</v>
      </c>
      <c r="AI450">
        <v>18</v>
      </c>
      <c r="AJ450">
        <v>6</v>
      </c>
      <c r="AK450">
        <v>80</v>
      </c>
      <c r="AL450">
        <v>12</v>
      </c>
      <c r="AM450">
        <v>6</v>
      </c>
      <c r="AN450">
        <v>76</v>
      </c>
      <c r="AO450">
        <v>99</v>
      </c>
      <c r="AP450">
        <v>1</v>
      </c>
      <c r="AQ450">
        <v>54</v>
      </c>
      <c r="AR450">
        <v>13</v>
      </c>
      <c r="AS450">
        <v>18</v>
      </c>
    </row>
    <row r="451" spans="1:45" x14ac:dyDescent="0.25">
      <c r="A451">
        <v>20110326</v>
      </c>
      <c r="B451">
        <f t="shared" ref="B451:B514" si="35">A451+40000</f>
        <v>20150326</v>
      </c>
      <c r="C451">
        <f t="shared" ref="C451:C514" si="36">FLOOR(B451/10000,1)</f>
        <v>2015</v>
      </c>
      <c r="D451">
        <f t="shared" ref="D451:D514" si="37">FLOOR(B451/100 - 100 * C451, 1)</f>
        <v>3</v>
      </c>
      <c r="E451">
        <f t="shared" ref="E451:E514" si="38">FLOOR(B451-10000*C451-100*D451,1)</f>
        <v>26</v>
      </c>
      <c r="F451" s="14">
        <f t="shared" ref="F451:F514" si="39">DATE(C451,D451,E451)</f>
        <v>42089</v>
      </c>
      <c r="G451">
        <v>33</v>
      </c>
      <c r="H451">
        <v>21</v>
      </c>
      <c r="I451">
        <v>23</v>
      </c>
      <c r="J451">
        <v>30</v>
      </c>
      <c r="K451">
        <v>9</v>
      </c>
      <c r="L451">
        <v>10</v>
      </c>
      <c r="M451">
        <v>2</v>
      </c>
      <c r="N451">
        <v>60</v>
      </c>
      <c r="O451">
        <v>10</v>
      </c>
      <c r="P451">
        <v>48</v>
      </c>
      <c r="Q451">
        <v>7</v>
      </c>
      <c r="R451">
        <v>5</v>
      </c>
      <c r="S451">
        <v>80</v>
      </c>
      <c r="T451">
        <v>14</v>
      </c>
      <c r="U451">
        <v>-20</v>
      </c>
      <c r="V451">
        <v>6</v>
      </c>
      <c r="W451">
        <v>6</v>
      </c>
      <c r="X451">
        <v>5</v>
      </c>
      <c r="Y451">
        <v>605</v>
      </c>
      <c r="Z451">
        <v>0</v>
      </c>
      <c r="AA451">
        <v>-1</v>
      </c>
      <c r="AB451">
        <v>-1</v>
      </c>
      <c r="AC451">
        <v>9</v>
      </c>
      <c r="AD451">
        <v>10176</v>
      </c>
      <c r="AE451">
        <v>10185</v>
      </c>
      <c r="AF451">
        <v>10</v>
      </c>
      <c r="AG451">
        <v>10168</v>
      </c>
      <c r="AH451">
        <v>3</v>
      </c>
      <c r="AI451">
        <v>57</v>
      </c>
      <c r="AJ451">
        <v>4</v>
      </c>
      <c r="AK451">
        <v>80</v>
      </c>
      <c r="AL451">
        <v>15</v>
      </c>
      <c r="AM451">
        <v>7</v>
      </c>
      <c r="AN451">
        <v>83</v>
      </c>
      <c r="AO451">
        <v>99</v>
      </c>
      <c r="AP451">
        <v>3</v>
      </c>
      <c r="AQ451">
        <v>67</v>
      </c>
      <c r="AR451">
        <v>15</v>
      </c>
      <c r="AS451">
        <v>8</v>
      </c>
    </row>
    <row r="452" spans="1:45" x14ac:dyDescent="0.25">
      <c r="A452">
        <v>20110327</v>
      </c>
      <c r="B452">
        <f t="shared" si="35"/>
        <v>20150327</v>
      </c>
      <c r="C452">
        <f t="shared" si="36"/>
        <v>2015</v>
      </c>
      <c r="D452">
        <f t="shared" si="37"/>
        <v>3</v>
      </c>
      <c r="E452">
        <f t="shared" si="38"/>
        <v>27</v>
      </c>
      <c r="F452" s="14">
        <f t="shared" si="39"/>
        <v>42090</v>
      </c>
      <c r="G452">
        <v>54</v>
      </c>
      <c r="H452">
        <v>20</v>
      </c>
      <c r="I452">
        <v>25</v>
      </c>
      <c r="J452">
        <v>40</v>
      </c>
      <c r="K452">
        <v>9</v>
      </c>
      <c r="L452">
        <v>20</v>
      </c>
      <c r="M452">
        <v>1</v>
      </c>
      <c r="N452">
        <v>60</v>
      </c>
      <c r="O452">
        <v>8</v>
      </c>
      <c r="P452">
        <v>62</v>
      </c>
      <c r="Q452">
        <v>-6</v>
      </c>
      <c r="R452">
        <v>6</v>
      </c>
      <c r="S452">
        <v>129</v>
      </c>
      <c r="T452">
        <v>14</v>
      </c>
      <c r="U452">
        <v>-28</v>
      </c>
      <c r="V452">
        <v>6</v>
      </c>
      <c r="W452">
        <v>115</v>
      </c>
      <c r="X452">
        <v>91</v>
      </c>
      <c r="Y452">
        <v>1774</v>
      </c>
      <c r="Z452">
        <v>0</v>
      </c>
      <c r="AA452">
        <v>0</v>
      </c>
      <c r="AB452">
        <v>0</v>
      </c>
      <c r="AC452">
        <v>1</v>
      </c>
      <c r="AD452">
        <v>10148</v>
      </c>
      <c r="AE452">
        <v>10174</v>
      </c>
      <c r="AF452">
        <v>1</v>
      </c>
      <c r="AG452">
        <v>10126</v>
      </c>
      <c r="AH452">
        <v>16</v>
      </c>
      <c r="AI452">
        <v>65</v>
      </c>
      <c r="AJ452">
        <v>24</v>
      </c>
      <c r="AK452">
        <v>80</v>
      </c>
      <c r="AL452">
        <v>13</v>
      </c>
      <c r="AM452">
        <v>1</v>
      </c>
      <c r="AN452">
        <v>66</v>
      </c>
      <c r="AO452">
        <v>87</v>
      </c>
      <c r="AP452">
        <v>24</v>
      </c>
      <c r="AQ452">
        <v>41</v>
      </c>
      <c r="AR452">
        <v>16</v>
      </c>
      <c r="AS452">
        <v>23</v>
      </c>
    </row>
    <row r="453" spans="1:45" x14ac:dyDescent="0.25">
      <c r="A453">
        <v>20110328</v>
      </c>
      <c r="B453">
        <f t="shared" si="35"/>
        <v>20150328</v>
      </c>
      <c r="C453">
        <f t="shared" si="36"/>
        <v>2015</v>
      </c>
      <c r="D453">
        <f t="shared" si="37"/>
        <v>3</v>
      </c>
      <c r="E453">
        <f t="shared" si="38"/>
        <v>28</v>
      </c>
      <c r="F453" s="14">
        <f t="shared" si="39"/>
        <v>42091</v>
      </c>
      <c r="G453">
        <v>347</v>
      </c>
      <c r="H453">
        <v>16</v>
      </c>
      <c r="I453">
        <v>17</v>
      </c>
      <c r="J453">
        <v>30</v>
      </c>
      <c r="K453">
        <v>9</v>
      </c>
      <c r="L453">
        <v>0</v>
      </c>
      <c r="M453">
        <v>24</v>
      </c>
      <c r="N453">
        <v>60</v>
      </c>
      <c r="O453">
        <v>12</v>
      </c>
      <c r="P453">
        <v>47</v>
      </c>
      <c r="Q453">
        <v>-19</v>
      </c>
      <c r="R453">
        <v>4</v>
      </c>
      <c r="S453">
        <v>102</v>
      </c>
      <c r="T453">
        <v>14</v>
      </c>
      <c r="U453">
        <v>-49</v>
      </c>
      <c r="V453">
        <v>6</v>
      </c>
      <c r="W453">
        <v>44</v>
      </c>
      <c r="X453">
        <v>35</v>
      </c>
      <c r="Y453">
        <v>1001</v>
      </c>
      <c r="Z453">
        <v>0</v>
      </c>
      <c r="AA453">
        <v>0</v>
      </c>
      <c r="AB453">
        <v>0</v>
      </c>
      <c r="AC453">
        <v>1</v>
      </c>
      <c r="AD453">
        <v>10163</v>
      </c>
      <c r="AE453">
        <v>10178</v>
      </c>
      <c r="AF453">
        <v>21</v>
      </c>
      <c r="AG453">
        <v>10139</v>
      </c>
      <c r="AH453">
        <v>2</v>
      </c>
      <c r="AI453">
        <v>8</v>
      </c>
      <c r="AJ453">
        <v>24</v>
      </c>
      <c r="AK453">
        <v>82</v>
      </c>
      <c r="AL453">
        <v>15</v>
      </c>
      <c r="AM453">
        <v>3</v>
      </c>
      <c r="AN453">
        <v>81</v>
      </c>
      <c r="AO453">
        <v>99</v>
      </c>
      <c r="AP453">
        <v>21</v>
      </c>
      <c r="AQ453">
        <v>57</v>
      </c>
      <c r="AR453">
        <v>13</v>
      </c>
      <c r="AS453">
        <v>13</v>
      </c>
    </row>
    <row r="454" spans="1:45" x14ac:dyDescent="0.25">
      <c r="A454">
        <v>20110329</v>
      </c>
      <c r="B454">
        <f t="shared" si="35"/>
        <v>20150329</v>
      </c>
      <c r="C454">
        <f t="shared" si="36"/>
        <v>2015</v>
      </c>
      <c r="D454">
        <f t="shared" si="37"/>
        <v>3</v>
      </c>
      <c r="E454">
        <f t="shared" si="38"/>
        <v>29</v>
      </c>
      <c r="F454" s="14">
        <f t="shared" si="39"/>
        <v>42092</v>
      </c>
      <c r="G454">
        <v>155</v>
      </c>
      <c r="H454">
        <v>10</v>
      </c>
      <c r="I454">
        <v>15</v>
      </c>
      <c r="J454">
        <v>30</v>
      </c>
      <c r="K454">
        <v>10</v>
      </c>
      <c r="L454">
        <v>0</v>
      </c>
      <c r="M454">
        <v>1</v>
      </c>
      <c r="N454">
        <v>60</v>
      </c>
      <c r="O454">
        <v>12</v>
      </c>
      <c r="P454">
        <v>60</v>
      </c>
      <c r="Q454">
        <v>-25</v>
      </c>
      <c r="R454">
        <v>4</v>
      </c>
      <c r="S454">
        <v>146</v>
      </c>
      <c r="T454">
        <v>16</v>
      </c>
      <c r="U454">
        <v>-54</v>
      </c>
      <c r="V454">
        <v>6</v>
      </c>
      <c r="W454">
        <v>117</v>
      </c>
      <c r="X454">
        <v>92</v>
      </c>
      <c r="Y454">
        <v>1758</v>
      </c>
      <c r="Z454">
        <v>0</v>
      </c>
      <c r="AA454">
        <v>0</v>
      </c>
      <c r="AB454">
        <v>0</v>
      </c>
      <c r="AC454">
        <v>1</v>
      </c>
      <c r="AD454">
        <v>10151</v>
      </c>
      <c r="AE454">
        <v>10171</v>
      </c>
      <c r="AF454">
        <v>1</v>
      </c>
      <c r="AG454">
        <v>10132</v>
      </c>
      <c r="AH454">
        <v>17</v>
      </c>
      <c r="AI454">
        <v>17</v>
      </c>
      <c r="AJ454">
        <v>2</v>
      </c>
      <c r="AK454">
        <v>77</v>
      </c>
      <c r="AL454">
        <v>11</v>
      </c>
      <c r="AM454">
        <v>0</v>
      </c>
      <c r="AN454">
        <v>77</v>
      </c>
      <c r="AO454">
        <v>99</v>
      </c>
      <c r="AP454">
        <v>23</v>
      </c>
      <c r="AQ454">
        <v>46</v>
      </c>
      <c r="AR454">
        <v>15</v>
      </c>
      <c r="AS454">
        <v>23</v>
      </c>
    </row>
    <row r="455" spans="1:45" x14ac:dyDescent="0.25">
      <c r="A455">
        <v>20110330</v>
      </c>
      <c r="B455">
        <f t="shared" si="35"/>
        <v>20150330</v>
      </c>
      <c r="C455">
        <f t="shared" si="36"/>
        <v>2015</v>
      </c>
      <c r="D455">
        <f t="shared" si="37"/>
        <v>3</v>
      </c>
      <c r="E455">
        <f t="shared" si="38"/>
        <v>30</v>
      </c>
      <c r="F455" s="14">
        <f t="shared" si="39"/>
        <v>42093</v>
      </c>
      <c r="G455">
        <v>206</v>
      </c>
      <c r="H455">
        <v>26</v>
      </c>
      <c r="I455">
        <v>29</v>
      </c>
      <c r="J455">
        <v>60</v>
      </c>
      <c r="K455">
        <v>14</v>
      </c>
      <c r="L455">
        <v>0</v>
      </c>
      <c r="M455">
        <v>1</v>
      </c>
      <c r="N455">
        <v>100</v>
      </c>
      <c r="O455">
        <v>13</v>
      </c>
      <c r="P455">
        <v>90</v>
      </c>
      <c r="Q455">
        <v>3</v>
      </c>
      <c r="R455">
        <v>2</v>
      </c>
      <c r="S455">
        <v>154</v>
      </c>
      <c r="T455">
        <v>13</v>
      </c>
      <c r="U455">
        <v>-23</v>
      </c>
      <c r="V455">
        <v>6</v>
      </c>
      <c r="W455">
        <v>18</v>
      </c>
      <c r="X455">
        <v>14</v>
      </c>
      <c r="Y455">
        <v>777</v>
      </c>
      <c r="Z455">
        <v>11</v>
      </c>
      <c r="AA455">
        <v>18</v>
      </c>
      <c r="AB455">
        <v>15</v>
      </c>
      <c r="AC455">
        <v>16</v>
      </c>
      <c r="AD455">
        <v>10131</v>
      </c>
      <c r="AE455">
        <v>10137</v>
      </c>
      <c r="AF455">
        <v>8</v>
      </c>
      <c r="AG455">
        <v>10125</v>
      </c>
      <c r="AH455">
        <v>13</v>
      </c>
      <c r="AI455">
        <v>24</v>
      </c>
      <c r="AJ455">
        <v>24</v>
      </c>
      <c r="AK455">
        <v>64</v>
      </c>
      <c r="AL455">
        <v>13</v>
      </c>
      <c r="AM455">
        <v>6</v>
      </c>
      <c r="AN455">
        <v>87</v>
      </c>
      <c r="AO455">
        <v>99</v>
      </c>
      <c r="AP455">
        <v>1</v>
      </c>
      <c r="AQ455">
        <v>68</v>
      </c>
      <c r="AR455">
        <v>12</v>
      </c>
      <c r="AS455">
        <v>11</v>
      </c>
    </row>
    <row r="456" spans="1:45" x14ac:dyDescent="0.25">
      <c r="A456">
        <v>20110331</v>
      </c>
      <c r="B456">
        <f t="shared" si="35"/>
        <v>20150331</v>
      </c>
      <c r="C456">
        <f t="shared" si="36"/>
        <v>2015</v>
      </c>
      <c r="D456">
        <f t="shared" si="37"/>
        <v>3</v>
      </c>
      <c r="E456">
        <f t="shared" si="38"/>
        <v>31</v>
      </c>
      <c r="F456" s="14">
        <f t="shared" si="39"/>
        <v>42094</v>
      </c>
      <c r="G456">
        <v>230</v>
      </c>
      <c r="H456">
        <v>55</v>
      </c>
      <c r="I456">
        <v>58</v>
      </c>
      <c r="J456">
        <v>80</v>
      </c>
      <c r="K456">
        <v>12</v>
      </c>
      <c r="L456">
        <v>30</v>
      </c>
      <c r="M456">
        <v>6</v>
      </c>
      <c r="N456">
        <v>150</v>
      </c>
      <c r="O456">
        <v>16</v>
      </c>
      <c r="P456">
        <v>113</v>
      </c>
      <c r="Q456">
        <v>92</v>
      </c>
      <c r="R456">
        <v>4</v>
      </c>
      <c r="S456">
        <v>140</v>
      </c>
      <c r="T456">
        <v>15</v>
      </c>
      <c r="U456">
        <v>90</v>
      </c>
      <c r="V456">
        <v>6</v>
      </c>
      <c r="W456">
        <v>10</v>
      </c>
      <c r="X456">
        <v>8</v>
      </c>
      <c r="Y456">
        <v>315</v>
      </c>
      <c r="Z456">
        <v>50</v>
      </c>
      <c r="AA456">
        <v>55</v>
      </c>
      <c r="AB456">
        <v>16</v>
      </c>
      <c r="AC456">
        <v>11</v>
      </c>
      <c r="AD456">
        <v>10126</v>
      </c>
      <c r="AE456">
        <v>10176</v>
      </c>
      <c r="AF456">
        <v>24</v>
      </c>
      <c r="AG456">
        <v>10102</v>
      </c>
      <c r="AH456">
        <v>11</v>
      </c>
      <c r="AI456">
        <v>32</v>
      </c>
      <c r="AJ456">
        <v>1</v>
      </c>
      <c r="AK456">
        <v>64</v>
      </c>
      <c r="AL456">
        <v>14</v>
      </c>
      <c r="AM456">
        <v>8</v>
      </c>
      <c r="AN456">
        <v>92</v>
      </c>
      <c r="AO456">
        <v>98</v>
      </c>
      <c r="AP456">
        <v>1</v>
      </c>
      <c r="AQ456">
        <v>84</v>
      </c>
      <c r="AR456">
        <v>15</v>
      </c>
      <c r="AS456">
        <v>5</v>
      </c>
    </row>
    <row r="457" spans="1:45" x14ac:dyDescent="0.25">
      <c r="A457">
        <v>20110401</v>
      </c>
      <c r="B457">
        <f t="shared" si="35"/>
        <v>20150401</v>
      </c>
      <c r="C457">
        <f t="shared" si="36"/>
        <v>2015</v>
      </c>
      <c r="D457">
        <f t="shared" si="37"/>
        <v>4</v>
      </c>
      <c r="E457">
        <f t="shared" si="38"/>
        <v>1</v>
      </c>
      <c r="F457" s="14">
        <f t="shared" si="39"/>
        <v>42095</v>
      </c>
      <c r="G457">
        <v>229</v>
      </c>
      <c r="H457">
        <v>44</v>
      </c>
      <c r="I457">
        <v>48</v>
      </c>
      <c r="J457">
        <v>60</v>
      </c>
      <c r="K457">
        <v>2</v>
      </c>
      <c r="L457">
        <v>30</v>
      </c>
      <c r="M457">
        <v>6</v>
      </c>
      <c r="N457">
        <v>140</v>
      </c>
      <c r="O457">
        <v>12</v>
      </c>
      <c r="P457">
        <v>126</v>
      </c>
      <c r="Q457">
        <v>99</v>
      </c>
      <c r="R457">
        <v>4</v>
      </c>
      <c r="S457">
        <v>161</v>
      </c>
      <c r="T457">
        <v>17</v>
      </c>
      <c r="U457">
        <v>97</v>
      </c>
      <c r="V457">
        <v>24</v>
      </c>
      <c r="W457">
        <v>19</v>
      </c>
      <c r="X457">
        <v>15</v>
      </c>
      <c r="Y457">
        <v>551</v>
      </c>
      <c r="Z457">
        <v>0</v>
      </c>
      <c r="AA457">
        <v>0</v>
      </c>
      <c r="AB457">
        <v>0</v>
      </c>
      <c r="AC457">
        <v>1</v>
      </c>
      <c r="AD457">
        <v>10198</v>
      </c>
      <c r="AE457">
        <v>10211</v>
      </c>
      <c r="AF457">
        <v>13</v>
      </c>
      <c r="AG457">
        <v>10182</v>
      </c>
      <c r="AH457">
        <v>1</v>
      </c>
      <c r="AI457">
        <v>50</v>
      </c>
      <c r="AJ457">
        <v>3</v>
      </c>
      <c r="AK457">
        <v>74</v>
      </c>
      <c r="AL457">
        <v>16</v>
      </c>
      <c r="AM457">
        <v>7</v>
      </c>
      <c r="AN457">
        <v>89</v>
      </c>
      <c r="AO457">
        <v>96</v>
      </c>
      <c r="AP457">
        <v>3</v>
      </c>
      <c r="AQ457">
        <v>76</v>
      </c>
      <c r="AR457">
        <v>17</v>
      </c>
      <c r="AS457">
        <v>9</v>
      </c>
    </row>
    <row r="458" spans="1:45" x14ac:dyDescent="0.25">
      <c r="A458">
        <v>20110402</v>
      </c>
      <c r="B458">
        <f t="shared" si="35"/>
        <v>20150402</v>
      </c>
      <c r="C458">
        <f t="shared" si="36"/>
        <v>2015</v>
      </c>
      <c r="D458">
        <f t="shared" si="37"/>
        <v>4</v>
      </c>
      <c r="E458">
        <f t="shared" si="38"/>
        <v>2</v>
      </c>
      <c r="F458" s="14">
        <f t="shared" si="39"/>
        <v>42096</v>
      </c>
      <c r="G458">
        <v>175</v>
      </c>
      <c r="H458">
        <v>28</v>
      </c>
      <c r="I458">
        <v>39</v>
      </c>
      <c r="J458">
        <v>60</v>
      </c>
      <c r="K458">
        <v>11</v>
      </c>
      <c r="L458">
        <v>20</v>
      </c>
      <c r="M458">
        <v>19</v>
      </c>
      <c r="N458">
        <v>100</v>
      </c>
      <c r="O458">
        <v>13</v>
      </c>
      <c r="P458">
        <v>153</v>
      </c>
      <c r="Q458">
        <v>90</v>
      </c>
      <c r="R458">
        <v>6</v>
      </c>
      <c r="S458">
        <v>232</v>
      </c>
      <c r="T458">
        <v>16</v>
      </c>
      <c r="U458">
        <v>77</v>
      </c>
      <c r="V458">
        <v>6</v>
      </c>
      <c r="W458">
        <v>96</v>
      </c>
      <c r="X458">
        <v>74</v>
      </c>
      <c r="Y458">
        <v>1564</v>
      </c>
      <c r="Z458">
        <v>1</v>
      </c>
      <c r="AA458">
        <v>1</v>
      </c>
      <c r="AB458">
        <v>1</v>
      </c>
      <c r="AC458">
        <v>24</v>
      </c>
      <c r="AD458">
        <v>10132</v>
      </c>
      <c r="AE458">
        <v>10185</v>
      </c>
      <c r="AF458">
        <v>1</v>
      </c>
      <c r="AG458">
        <v>10095</v>
      </c>
      <c r="AH458">
        <v>17</v>
      </c>
      <c r="AI458">
        <v>56</v>
      </c>
      <c r="AJ458">
        <v>1</v>
      </c>
      <c r="AK458">
        <v>82</v>
      </c>
      <c r="AL458">
        <v>15</v>
      </c>
      <c r="AM458">
        <v>3</v>
      </c>
      <c r="AN458">
        <v>77</v>
      </c>
      <c r="AO458">
        <v>98</v>
      </c>
      <c r="AP458">
        <v>1</v>
      </c>
      <c r="AQ458">
        <v>45</v>
      </c>
      <c r="AR458">
        <v>15</v>
      </c>
      <c r="AS458">
        <v>26</v>
      </c>
    </row>
    <row r="459" spans="1:45" x14ac:dyDescent="0.25">
      <c r="A459">
        <v>20110403</v>
      </c>
      <c r="B459">
        <f t="shared" si="35"/>
        <v>20150403</v>
      </c>
      <c r="C459">
        <f t="shared" si="36"/>
        <v>2015</v>
      </c>
      <c r="D459">
        <f t="shared" si="37"/>
        <v>4</v>
      </c>
      <c r="E459">
        <f t="shared" si="38"/>
        <v>3</v>
      </c>
      <c r="F459" s="14">
        <f t="shared" si="39"/>
        <v>42097</v>
      </c>
      <c r="G459">
        <v>255</v>
      </c>
      <c r="H459">
        <v>22</v>
      </c>
      <c r="I459">
        <v>24</v>
      </c>
      <c r="J459">
        <v>40</v>
      </c>
      <c r="K459">
        <v>17</v>
      </c>
      <c r="L459">
        <v>20</v>
      </c>
      <c r="M459">
        <v>1</v>
      </c>
      <c r="N459">
        <v>70</v>
      </c>
      <c r="O459">
        <v>17</v>
      </c>
      <c r="P459">
        <v>118</v>
      </c>
      <c r="Q459">
        <v>92</v>
      </c>
      <c r="R459">
        <v>24</v>
      </c>
      <c r="S459">
        <v>153</v>
      </c>
      <c r="T459">
        <v>14</v>
      </c>
      <c r="U459">
        <v>80</v>
      </c>
      <c r="V459">
        <v>24</v>
      </c>
      <c r="W459">
        <v>24</v>
      </c>
      <c r="X459">
        <v>18</v>
      </c>
      <c r="Y459">
        <v>832</v>
      </c>
      <c r="Z459">
        <v>7</v>
      </c>
      <c r="AA459">
        <v>15</v>
      </c>
      <c r="AB459">
        <v>10</v>
      </c>
      <c r="AC459">
        <v>2</v>
      </c>
      <c r="AD459">
        <v>10135</v>
      </c>
      <c r="AE459">
        <v>10157</v>
      </c>
      <c r="AF459">
        <v>24</v>
      </c>
      <c r="AG459">
        <v>10119</v>
      </c>
      <c r="AH459">
        <v>2</v>
      </c>
      <c r="AI459">
        <v>42</v>
      </c>
      <c r="AJ459">
        <v>2</v>
      </c>
      <c r="AK459">
        <v>75</v>
      </c>
      <c r="AL459">
        <v>20</v>
      </c>
      <c r="AM459">
        <v>8</v>
      </c>
      <c r="AN459">
        <v>84</v>
      </c>
      <c r="AO459">
        <v>99</v>
      </c>
      <c r="AP459">
        <v>2</v>
      </c>
      <c r="AQ459">
        <v>71</v>
      </c>
      <c r="AR459">
        <v>22</v>
      </c>
      <c r="AS459">
        <v>13</v>
      </c>
    </row>
    <row r="460" spans="1:45" x14ac:dyDescent="0.25">
      <c r="A460">
        <v>20110404</v>
      </c>
      <c r="B460">
        <f t="shared" si="35"/>
        <v>20150404</v>
      </c>
      <c r="C460">
        <f t="shared" si="36"/>
        <v>2015</v>
      </c>
      <c r="D460">
        <f t="shared" si="37"/>
        <v>4</v>
      </c>
      <c r="E460">
        <f t="shared" si="38"/>
        <v>4</v>
      </c>
      <c r="F460" s="14">
        <f t="shared" si="39"/>
        <v>42098</v>
      </c>
      <c r="G460">
        <v>247</v>
      </c>
      <c r="H460">
        <v>42</v>
      </c>
      <c r="I460">
        <v>43</v>
      </c>
      <c r="J460">
        <v>60</v>
      </c>
      <c r="K460">
        <v>13</v>
      </c>
      <c r="L460">
        <v>20</v>
      </c>
      <c r="M460">
        <v>1</v>
      </c>
      <c r="N460">
        <v>120</v>
      </c>
      <c r="O460">
        <v>16</v>
      </c>
      <c r="P460">
        <v>103</v>
      </c>
      <c r="Q460">
        <v>82</v>
      </c>
      <c r="R460">
        <v>6</v>
      </c>
      <c r="S460">
        <v>141</v>
      </c>
      <c r="T460">
        <v>12</v>
      </c>
      <c r="U460">
        <v>70</v>
      </c>
      <c r="V460">
        <v>24</v>
      </c>
      <c r="W460">
        <v>46</v>
      </c>
      <c r="X460">
        <v>35</v>
      </c>
      <c r="Y460">
        <v>1267</v>
      </c>
      <c r="Z460">
        <v>0</v>
      </c>
      <c r="AA460">
        <v>0</v>
      </c>
      <c r="AB460">
        <v>0</v>
      </c>
      <c r="AC460">
        <v>1</v>
      </c>
      <c r="AD460">
        <v>10204</v>
      </c>
      <c r="AE460">
        <v>10235</v>
      </c>
      <c r="AF460">
        <v>22</v>
      </c>
      <c r="AG460">
        <v>10156</v>
      </c>
      <c r="AH460">
        <v>1</v>
      </c>
      <c r="AI460">
        <v>56</v>
      </c>
      <c r="AJ460">
        <v>2</v>
      </c>
      <c r="AK460">
        <v>81</v>
      </c>
      <c r="AL460">
        <v>16</v>
      </c>
      <c r="AM460">
        <v>6</v>
      </c>
      <c r="AN460">
        <v>75</v>
      </c>
      <c r="AO460">
        <v>94</v>
      </c>
      <c r="AP460">
        <v>2</v>
      </c>
      <c r="AQ460">
        <v>53</v>
      </c>
      <c r="AR460">
        <v>15</v>
      </c>
      <c r="AS460">
        <v>19</v>
      </c>
    </row>
    <row r="461" spans="1:45" x14ac:dyDescent="0.25">
      <c r="A461">
        <v>20110405</v>
      </c>
      <c r="B461">
        <f t="shared" si="35"/>
        <v>20150405</v>
      </c>
      <c r="C461">
        <f t="shared" si="36"/>
        <v>2015</v>
      </c>
      <c r="D461">
        <f t="shared" si="37"/>
        <v>4</v>
      </c>
      <c r="E461">
        <f t="shared" si="38"/>
        <v>5</v>
      </c>
      <c r="F461" s="14">
        <f t="shared" si="39"/>
        <v>42099</v>
      </c>
      <c r="G461">
        <v>223</v>
      </c>
      <c r="H461">
        <v>55</v>
      </c>
      <c r="I461">
        <v>56</v>
      </c>
      <c r="J461">
        <v>90</v>
      </c>
      <c r="K461">
        <v>13</v>
      </c>
      <c r="L461">
        <v>40</v>
      </c>
      <c r="M461">
        <v>1</v>
      </c>
      <c r="N461">
        <v>140</v>
      </c>
      <c r="O461">
        <v>14</v>
      </c>
      <c r="P461">
        <v>99</v>
      </c>
      <c r="Q461">
        <v>70</v>
      </c>
      <c r="R461">
        <v>2</v>
      </c>
      <c r="S461">
        <v>119</v>
      </c>
      <c r="T461">
        <v>12</v>
      </c>
      <c r="U461">
        <v>58</v>
      </c>
      <c r="V461">
        <v>6</v>
      </c>
      <c r="W461">
        <v>0</v>
      </c>
      <c r="X461">
        <v>0</v>
      </c>
      <c r="Y461">
        <v>413</v>
      </c>
      <c r="Z461">
        <v>0</v>
      </c>
      <c r="AA461">
        <v>-1</v>
      </c>
      <c r="AB461">
        <v>-1</v>
      </c>
      <c r="AC461">
        <v>8</v>
      </c>
      <c r="AD461">
        <v>10229</v>
      </c>
      <c r="AE461">
        <v>10246</v>
      </c>
      <c r="AF461">
        <v>24</v>
      </c>
      <c r="AG461">
        <v>10220</v>
      </c>
      <c r="AH461">
        <v>3</v>
      </c>
      <c r="AI461">
        <v>58</v>
      </c>
      <c r="AJ461">
        <v>24</v>
      </c>
      <c r="AK461">
        <v>81</v>
      </c>
      <c r="AL461">
        <v>12</v>
      </c>
      <c r="AM461">
        <v>7</v>
      </c>
      <c r="AN461">
        <v>78</v>
      </c>
      <c r="AO461">
        <v>94</v>
      </c>
      <c r="AP461">
        <v>24</v>
      </c>
      <c r="AQ461">
        <v>60</v>
      </c>
      <c r="AR461">
        <v>12</v>
      </c>
      <c r="AS461">
        <v>6</v>
      </c>
    </row>
    <row r="462" spans="1:45" x14ac:dyDescent="0.25">
      <c r="A462">
        <v>20110406</v>
      </c>
      <c r="B462">
        <f t="shared" si="35"/>
        <v>20150406</v>
      </c>
      <c r="C462">
        <f t="shared" si="36"/>
        <v>2015</v>
      </c>
      <c r="D462">
        <f t="shared" si="37"/>
        <v>4</v>
      </c>
      <c r="E462">
        <f t="shared" si="38"/>
        <v>6</v>
      </c>
      <c r="F462" s="14">
        <f t="shared" si="39"/>
        <v>42100</v>
      </c>
      <c r="G462">
        <v>242</v>
      </c>
      <c r="H462">
        <v>36</v>
      </c>
      <c r="I462">
        <v>38</v>
      </c>
      <c r="J462">
        <v>50</v>
      </c>
      <c r="K462">
        <v>2</v>
      </c>
      <c r="L462">
        <v>20</v>
      </c>
      <c r="M462">
        <v>20</v>
      </c>
      <c r="N462">
        <v>100</v>
      </c>
      <c r="O462">
        <v>2</v>
      </c>
      <c r="P462">
        <v>144</v>
      </c>
      <c r="Q462">
        <v>103</v>
      </c>
      <c r="R462">
        <v>3</v>
      </c>
      <c r="S462">
        <v>208</v>
      </c>
      <c r="T462">
        <v>15</v>
      </c>
      <c r="U462">
        <v>75</v>
      </c>
      <c r="V462">
        <v>24</v>
      </c>
      <c r="W462">
        <v>58</v>
      </c>
      <c r="X462">
        <v>44</v>
      </c>
      <c r="Y462">
        <v>1174</v>
      </c>
      <c r="Z462">
        <v>0</v>
      </c>
      <c r="AA462">
        <v>0</v>
      </c>
      <c r="AB462">
        <v>0</v>
      </c>
      <c r="AC462">
        <v>1</v>
      </c>
      <c r="AD462">
        <v>10253</v>
      </c>
      <c r="AE462">
        <v>10271</v>
      </c>
      <c r="AF462">
        <v>10</v>
      </c>
      <c r="AG462">
        <v>10237</v>
      </c>
      <c r="AH462">
        <v>3</v>
      </c>
      <c r="AI462">
        <v>26</v>
      </c>
      <c r="AJ462">
        <v>6</v>
      </c>
      <c r="AK462">
        <v>82</v>
      </c>
      <c r="AL462">
        <v>18</v>
      </c>
      <c r="AM462">
        <v>5</v>
      </c>
      <c r="AN462">
        <v>84</v>
      </c>
      <c r="AO462">
        <v>99</v>
      </c>
      <c r="AP462">
        <v>3</v>
      </c>
      <c r="AQ462">
        <v>57</v>
      </c>
      <c r="AR462">
        <v>17</v>
      </c>
      <c r="AS462">
        <v>19</v>
      </c>
    </row>
    <row r="463" spans="1:45" x14ac:dyDescent="0.25">
      <c r="A463">
        <v>20110407</v>
      </c>
      <c r="B463">
        <f t="shared" si="35"/>
        <v>20150407</v>
      </c>
      <c r="C463">
        <f t="shared" si="36"/>
        <v>2015</v>
      </c>
      <c r="D463">
        <f t="shared" si="37"/>
        <v>4</v>
      </c>
      <c r="E463">
        <f t="shared" si="38"/>
        <v>7</v>
      </c>
      <c r="F463" s="14">
        <f t="shared" si="39"/>
        <v>42101</v>
      </c>
      <c r="G463">
        <v>297</v>
      </c>
      <c r="H463">
        <v>29</v>
      </c>
      <c r="I463">
        <v>32</v>
      </c>
      <c r="J463">
        <v>50</v>
      </c>
      <c r="K463">
        <v>15</v>
      </c>
      <c r="L463">
        <v>10</v>
      </c>
      <c r="M463">
        <v>21</v>
      </c>
      <c r="N463">
        <v>90</v>
      </c>
      <c r="O463">
        <v>10</v>
      </c>
      <c r="P463">
        <v>122</v>
      </c>
      <c r="Q463">
        <v>60</v>
      </c>
      <c r="R463">
        <v>22</v>
      </c>
      <c r="S463">
        <v>164</v>
      </c>
      <c r="T463">
        <v>10</v>
      </c>
      <c r="U463">
        <v>26</v>
      </c>
      <c r="V463">
        <v>24</v>
      </c>
      <c r="W463">
        <v>63</v>
      </c>
      <c r="X463">
        <v>47</v>
      </c>
      <c r="Y463">
        <v>1249</v>
      </c>
      <c r="Z463">
        <v>0</v>
      </c>
      <c r="AA463">
        <v>0</v>
      </c>
      <c r="AB463">
        <v>0</v>
      </c>
      <c r="AC463">
        <v>1</v>
      </c>
      <c r="AD463">
        <v>10254</v>
      </c>
      <c r="AE463">
        <v>10275</v>
      </c>
      <c r="AF463">
        <v>24</v>
      </c>
      <c r="AG463">
        <v>10224</v>
      </c>
      <c r="AH463">
        <v>5</v>
      </c>
      <c r="AI463">
        <v>35</v>
      </c>
      <c r="AJ463">
        <v>23</v>
      </c>
      <c r="AK463">
        <v>75</v>
      </c>
      <c r="AL463">
        <v>16</v>
      </c>
      <c r="AM463">
        <v>3</v>
      </c>
      <c r="AN463">
        <v>76</v>
      </c>
      <c r="AO463">
        <v>99</v>
      </c>
      <c r="AP463">
        <v>21</v>
      </c>
      <c r="AQ463">
        <v>61</v>
      </c>
      <c r="AR463">
        <v>9</v>
      </c>
      <c r="AS463">
        <v>19</v>
      </c>
    </row>
    <row r="464" spans="1:45" x14ac:dyDescent="0.25">
      <c r="A464">
        <v>20110408</v>
      </c>
      <c r="B464">
        <f t="shared" si="35"/>
        <v>20150408</v>
      </c>
      <c r="C464">
        <f t="shared" si="36"/>
        <v>2015</v>
      </c>
      <c r="D464">
        <f t="shared" si="37"/>
        <v>4</v>
      </c>
      <c r="E464">
        <f t="shared" si="38"/>
        <v>8</v>
      </c>
      <c r="F464" s="14">
        <f t="shared" si="39"/>
        <v>42102</v>
      </c>
      <c r="G464">
        <v>300</v>
      </c>
      <c r="H464">
        <v>22</v>
      </c>
      <c r="I464">
        <v>25</v>
      </c>
      <c r="J464">
        <v>40</v>
      </c>
      <c r="K464">
        <v>10</v>
      </c>
      <c r="L464">
        <v>0</v>
      </c>
      <c r="M464">
        <v>7</v>
      </c>
      <c r="N464">
        <v>80</v>
      </c>
      <c r="O464">
        <v>10</v>
      </c>
      <c r="P464">
        <v>100</v>
      </c>
      <c r="Q464">
        <v>35</v>
      </c>
      <c r="R464">
        <v>6</v>
      </c>
      <c r="S464">
        <v>163</v>
      </c>
      <c r="T464">
        <v>13</v>
      </c>
      <c r="U464">
        <v>14</v>
      </c>
      <c r="V464">
        <v>6</v>
      </c>
      <c r="W464">
        <v>116</v>
      </c>
      <c r="X464">
        <v>87</v>
      </c>
      <c r="Y464">
        <v>1857</v>
      </c>
      <c r="Z464">
        <v>0</v>
      </c>
      <c r="AA464">
        <v>0</v>
      </c>
      <c r="AB464">
        <v>0</v>
      </c>
      <c r="AC464">
        <v>1</v>
      </c>
      <c r="AD464">
        <v>10259</v>
      </c>
      <c r="AE464">
        <v>10273</v>
      </c>
      <c r="AF464">
        <v>1</v>
      </c>
      <c r="AG464">
        <v>10245</v>
      </c>
      <c r="AH464">
        <v>15</v>
      </c>
      <c r="AI464">
        <v>1</v>
      </c>
      <c r="AJ464">
        <v>4</v>
      </c>
      <c r="AK464">
        <v>80</v>
      </c>
      <c r="AL464">
        <v>18</v>
      </c>
      <c r="AM464">
        <v>3</v>
      </c>
      <c r="AN464">
        <v>79</v>
      </c>
      <c r="AO464">
        <v>99</v>
      </c>
      <c r="AP464">
        <v>1</v>
      </c>
      <c r="AQ464">
        <v>50</v>
      </c>
      <c r="AR464">
        <v>14</v>
      </c>
      <c r="AS464">
        <v>27</v>
      </c>
    </row>
    <row r="465" spans="1:45" x14ac:dyDescent="0.25">
      <c r="A465">
        <v>20110409</v>
      </c>
      <c r="B465">
        <f t="shared" si="35"/>
        <v>20150409</v>
      </c>
      <c r="C465">
        <f t="shared" si="36"/>
        <v>2015</v>
      </c>
      <c r="D465">
        <f t="shared" si="37"/>
        <v>4</v>
      </c>
      <c r="E465">
        <f t="shared" si="38"/>
        <v>9</v>
      </c>
      <c r="F465" s="14">
        <f t="shared" si="39"/>
        <v>42103</v>
      </c>
      <c r="G465">
        <v>18</v>
      </c>
      <c r="H465">
        <v>26</v>
      </c>
      <c r="I465">
        <v>29</v>
      </c>
      <c r="J465">
        <v>50</v>
      </c>
      <c r="K465">
        <v>15</v>
      </c>
      <c r="L465">
        <v>10</v>
      </c>
      <c r="M465">
        <v>2</v>
      </c>
      <c r="N465">
        <v>70</v>
      </c>
      <c r="O465">
        <v>12</v>
      </c>
      <c r="P465">
        <v>104</v>
      </c>
      <c r="Q465">
        <v>56</v>
      </c>
      <c r="R465">
        <v>2</v>
      </c>
      <c r="S465">
        <v>162</v>
      </c>
      <c r="T465">
        <v>14</v>
      </c>
      <c r="U465">
        <v>18</v>
      </c>
      <c r="V465">
        <v>6</v>
      </c>
      <c r="W465">
        <v>98</v>
      </c>
      <c r="X465">
        <v>73</v>
      </c>
      <c r="Y465">
        <v>1905</v>
      </c>
      <c r="Z465">
        <v>0</v>
      </c>
      <c r="AA465">
        <v>0</v>
      </c>
      <c r="AB465">
        <v>0</v>
      </c>
      <c r="AC465">
        <v>1</v>
      </c>
      <c r="AD465">
        <v>10261</v>
      </c>
      <c r="AE465">
        <v>10276</v>
      </c>
      <c r="AF465">
        <v>8</v>
      </c>
      <c r="AG465">
        <v>10250</v>
      </c>
      <c r="AH465">
        <v>17</v>
      </c>
      <c r="AI465">
        <v>56</v>
      </c>
      <c r="AJ465">
        <v>2</v>
      </c>
      <c r="AK465">
        <v>74</v>
      </c>
      <c r="AL465">
        <v>12</v>
      </c>
      <c r="AM465">
        <v>2</v>
      </c>
      <c r="AN465">
        <v>71</v>
      </c>
      <c r="AO465">
        <v>99</v>
      </c>
      <c r="AP465">
        <v>2</v>
      </c>
      <c r="AQ465">
        <v>37</v>
      </c>
      <c r="AR465">
        <v>13</v>
      </c>
      <c r="AS465">
        <v>28</v>
      </c>
    </row>
    <row r="466" spans="1:45" x14ac:dyDescent="0.25">
      <c r="A466">
        <v>20110410</v>
      </c>
      <c r="B466">
        <f t="shared" si="35"/>
        <v>20150410</v>
      </c>
      <c r="C466">
        <f t="shared" si="36"/>
        <v>2015</v>
      </c>
      <c r="D466">
        <f t="shared" si="37"/>
        <v>4</v>
      </c>
      <c r="E466">
        <f t="shared" si="38"/>
        <v>10</v>
      </c>
      <c r="F466" s="14">
        <f t="shared" si="39"/>
        <v>42104</v>
      </c>
      <c r="G466">
        <v>48</v>
      </c>
      <c r="H466">
        <v>24</v>
      </c>
      <c r="I466">
        <v>25</v>
      </c>
      <c r="J466">
        <v>40</v>
      </c>
      <c r="K466">
        <v>17</v>
      </c>
      <c r="L466">
        <v>10</v>
      </c>
      <c r="M466">
        <v>22</v>
      </c>
      <c r="N466">
        <v>60</v>
      </c>
      <c r="O466">
        <v>13</v>
      </c>
      <c r="P466">
        <v>112</v>
      </c>
      <c r="Q466">
        <v>44</v>
      </c>
      <c r="R466">
        <v>5</v>
      </c>
      <c r="S466">
        <v>187</v>
      </c>
      <c r="T466">
        <v>15</v>
      </c>
      <c r="U466">
        <v>19</v>
      </c>
      <c r="V466">
        <v>6</v>
      </c>
      <c r="W466">
        <v>121</v>
      </c>
      <c r="X466">
        <v>89</v>
      </c>
      <c r="Y466">
        <v>1900</v>
      </c>
      <c r="Z466">
        <v>0</v>
      </c>
      <c r="AA466">
        <v>0</v>
      </c>
      <c r="AB466">
        <v>0</v>
      </c>
      <c r="AC466">
        <v>1</v>
      </c>
      <c r="AD466">
        <v>10249</v>
      </c>
      <c r="AE466">
        <v>10262</v>
      </c>
      <c r="AF466">
        <v>7</v>
      </c>
      <c r="AG466">
        <v>10235</v>
      </c>
      <c r="AH466">
        <v>24</v>
      </c>
      <c r="AI466">
        <v>60</v>
      </c>
      <c r="AJ466">
        <v>4</v>
      </c>
      <c r="AK466">
        <v>81</v>
      </c>
      <c r="AL466">
        <v>12</v>
      </c>
      <c r="AM466">
        <v>0</v>
      </c>
      <c r="AN466">
        <v>69</v>
      </c>
      <c r="AO466">
        <v>99</v>
      </c>
      <c r="AP466">
        <v>23</v>
      </c>
      <c r="AQ466">
        <v>39</v>
      </c>
      <c r="AR466">
        <v>12</v>
      </c>
      <c r="AS466">
        <v>29</v>
      </c>
    </row>
    <row r="467" spans="1:45" x14ac:dyDescent="0.25">
      <c r="A467">
        <v>20110411</v>
      </c>
      <c r="B467">
        <f t="shared" si="35"/>
        <v>20150411</v>
      </c>
      <c r="C467">
        <f t="shared" si="36"/>
        <v>2015</v>
      </c>
      <c r="D467">
        <f t="shared" si="37"/>
        <v>4</v>
      </c>
      <c r="E467">
        <f t="shared" si="38"/>
        <v>11</v>
      </c>
      <c r="F467" s="14">
        <f t="shared" si="39"/>
        <v>42105</v>
      </c>
      <c r="G467">
        <v>275</v>
      </c>
      <c r="H467">
        <v>21</v>
      </c>
      <c r="I467">
        <v>26</v>
      </c>
      <c r="J467">
        <v>60</v>
      </c>
      <c r="K467">
        <v>23</v>
      </c>
      <c r="L467">
        <v>0</v>
      </c>
      <c r="M467">
        <v>4</v>
      </c>
      <c r="N467">
        <v>130</v>
      </c>
      <c r="O467">
        <v>23</v>
      </c>
      <c r="P467">
        <v>128</v>
      </c>
      <c r="Q467">
        <v>45</v>
      </c>
      <c r="R467">
        <v>5</v>
      </c>
      <c r="S467">
        <v>220</v>
      </c>
      <c r="T467">
        <v>14</v>
      </c>
      <c r="U467">
        <v>18</v>
      </c>
      <c r="V467">
        <v>6</v>
      </c>
      <c r="W467">
        <v>106</v>
      </c>
      <c r="X467">
        <v>78</v>
      </c>
      <c r="Y467">
        <v>1863</v>
      </c>
      <c r="Z467">
        <v>22</v>
      </c>
      <c r="AA467">
        <v>49</v>
      </c>
      <c r="AB467">
        <v>21</v>
      </c>
      <c r="AC467">
        <v>22</v>
      </c>
      <c r="AD467">
        <v>10195</v>
      </c>
      <c r="AE467">
        <v>10228</v>
      </c>
      <c r="AF467">
        <v>1</v>
      </c>
      <c r="AG467">
        <v>10168</v>
      </c>
      <c r="AH467">
        <v>21</v>
      </c>
      <c r="AI467">
        <v>12</v>
      </c>
      <c r="AJ467">
        <v>4</v>
      </c>
      <c r="AK467">
        <v>80</v>
      </c>
      <c r="AL467">
        <v>17</v>
      </c>
      <c r="AM467">
        <v>3</v>
      </c>
      <c r="AN467">
        <v>71</v>
      </c>
      <c r="AO467">
        <v>99</v>
      </c>
      <c r="AP467">
        <v>1</v>
      </c>
      <c r="AQ467">
        <v>40</v>
      </c>
      <c r="AR467">
        <v>17</v>
      </c>
      <c r="AS467">
        <v>29</v>
      </c>
    </row>
    <row r="468" spans="1:45" x14ac:dyDescent="0.25">
      <c r="A468">
        <v>20110412</v>
      </c>
      <c r="B468">
        <f t="shared" si="35"/>
        <v>20150412</v>
      </c>
      <c r="C468">
        <f t="shared" si="36"/>
        <v>2015</v>
      </c>
      <c r="D468">
        <f t="shared" si="37"/>
        <v>4</v>
      </c>
      <c r="E468">
        <f t="shared" si="38"/>
        <v>12</v>
      </c>
      <c r="F468" s="14">
        <f t="shared" si="39"/>
        <v>42106</v>
      </c>
      <c r="G468">
        <v>305</v>
      </c>
      <c r="H468">
        <v>45</v>
      </c>
      <c r="I468">
        <v>47</v>
      </c>
      <c r="J468">
        <v>60</v>
      </c>
      <c r="K468">
        <v>9</v>
      </c>
      <c r="L468">
        <v>30</v>
      </c>
      <c r="M468">
        <v>1</v>
      </c>
      <c r="N468">
        <v>130</v>
      </c>
      <c r="O468">
        <v>10</v>
      </c>
      <c r="P468">
        <v>84</v>
      </c>
      <c r="Q468">
        <v>56</v>
      </c>
      <c r="R468">
        <v>24</v>
      </c>
      <c r="S468">
        <v>112</v>
      </c>
      <c r="T468">
        <v>14</v>
      </c>
      <c r="U468">
        <v>41</v>
      </c>
      <c r="V468">
        <v>24</v>
      </c>
      <c r="W468">
        <v>83</v>
      </c>
      <c r="X468">
        <v>61</v>
      </c>
      <c r="Y468">
        <v>1505</v>
      </c>
      <c r="Z468">
        <v>7</v>
      </c>
      <c r="AA468">
        <v>7</v>
      </c>
      <c r="AB468">
        <v>3</v>
      </c>
      <c r="AC468">
        <v>7</v>
      </c>
      <c r="AD468">
        <v>10242</v>
      </c>
      <c r="AE468">
        <v>10266</v>
      </c>
      <c r="AF468">
        <v>19</v>
      </c>
      <c r="AG468">
        <v>10184</v>
      </c>
      <c r="AH468">
        <v>1</v>
      </c>
      <c r="AI468">
        <v>62</v>
      </c>
      <c r="AJ468">
        <v>2</v>
      </c>
      <c r="AK468">
        <v>74</v>
      </c>
      <c r="AL468">
        <v>15</v>
      </c>
      <c r="AM468">
        <v>4</v>
      </c>
      <c r="AN468">
        <v>75</v>
      </c>
      <c r="AO468">
        <v>94</v>
      </c>
      <c r="AP468">
        <v>1</v>
      </c>
      <c r="AQ468">
        <v>56</v>
      </c>
      <c r="AR468">
        <v>12</v>
      </c>
      <c r="AS468">
        <v>21</v>
      </c>
    </row>
    <row r="469" spans="1:45" x14ac:dyDescent="0.25">
      <c r="A469">
        <v>20110413</v>
      </c>
      <c r="B469">
        <f t="shared" si="35"/>
        <v>20150413</v>
      </c>
      <c r="C469">
        <f t="shared" si="36"/>
        <v>2015</v>
      </c>
      <c r="D469">
        <f t="shared" si="37"/>
        <v>4</v>
      </c>
      <c r="E469">
        <f t="shared" si="38"/>
        <v>13</v>
      </c>
      <c r="F469" s="14">
        <f t="shared" si="39"/>
        <v>42107</v>
      </c>
      <c r="G469">
        <v>295</v>
      </c>
      <c r="H469">
        <v>25</v>
      </c>
      <c r="I469">
        <v>28</v>
      </c>
      <c r="J469">
        <v>50</v>
      </c>
      <c r="K469">
        <v>10</v>
      </c>
      <c r="L469">
        <v>10</v>
      </c>
      <c r="M469">
        <v>19</v>
      </c>
      <c r="N469">
        <v>90</v>
      </c>
      <c r="O469">
        <v>10</v>
      </c>
      <c r="P469">
        <v>82</v>
      </c>
      <c r="Q469">
        <v>12</v>
      </c>
      <c r="R469">
        <v>24</v>
      </c>
      <c r="S469">
        <v>132</v>
      </c>
      <c r="T469">
        <v>14</v>
      </c>
      <c r="U469">
        <v>-10</v>
      </c>
      <c r="V469">
        <v>24</v>
      </c>
      <c r="W469">
        <v>98</v>
      </c>
      <c r="X469">
        <v>71</v>
      </c>
      <c r="Y469">
        <v>1678</v>
      </c>
      <c r="Z469">
        <v>0</v>
      </c>
      <c r="AA469">
        <v>0</v>
      </c>
      <c r="AB469">
        <v>0</v>
      </c>
      <c r="AC469">
        <v>1</v>
      </c>
      <c r="AD469">
        <v>10223</v>
      </c>
      <c r="AE469">
        <v>10248</v>
      </c>
      <c r="AF469">
        <v>1</v>
      </c>
      <c r="AG469">
        <v>10200</v>
      </c>
      <c r="AH469">
        <v>24</v>
      </c>
      <c r="AI469">
        <v>60</v>
      </c>
      <c r="AJ469">
        <v>23</v>
      </c>
      <c r="AK469">
        <v>80</v>
      </c>
      <c r="AL469">
        <v>15</v>
      </c>
      <c r="AM469">
        <v>4</v>
      </c>
      <c r="AN469">
        <v>73</v>
      </c>
      <c r="AO469">
        <v>99</v>
      </c>
      <c r="AP469">
        <v>24</v>
      </c>
      <c r="AQ469">
        <v>46</v>
      </c>
      <c r="AR469">
        <v>14</v>
      </c>
      <c r="AS469">
        <v>23</v>
      </c>
    </row>
    <row r="470" spans="1:45" x14ac:dyDescent="0.25">
      <c r="A470">
        <v>20110414</v>
      </c>
      <c r="B470">
        <f t="shared" si="35"/>
        <v>20150414</v>
      </c>
      <c r="C470">
        <f t="shared" si="36"/>
        <v>2015</v>
      </c>
      <c r="D470">
        <f t="shared" si="37"/>
        <v>4</v>
      </c>
      <c r="E470">
        <f t="shared" si="38"/>
        <v>14</v>
      </c>
      <c r="F470" s="14">
        <f t="shared" si="39"/>
        <v>42108</v>
      </c>
      <c r="G470">
        <v>255</v>
      </c>
      <c r="H470">
        <v>3</v>
      </c>
      <c r="I470">
        <v>13</v>
      </c>
      <c r="J470">
        <v>20</v>
      </c>
      <c r="K470">
        <v>10</v>
      </c>
      <c r="L470">
        <v>10</v>
      </c>
      <c r="M470">
        <v>1</v>
      </c>
      <c r="N470">
        <v>40</v>
      </c>
      <c r="O470">
        <v>8</v>
      </c>
      <c r="P470">
        <v>85</v>
      </c>
      <c r="Q470">
        <v>14</v>
      </c>
      <c r="R470">
        <v>1</v>
      </c>
      <c r="S470">
        <v>126</v>
      </c>
      <c r="T470">
        <v>14</v>
      </c>
      <c r="U470">
        <v>-10</v>
      </c>
      <c r="V470">
        <v>6</v>
      </c>
      <c r="W470">
        <v>3</v>
      </c>
      <c r="X470">
        <v>2</v>
      </c>
      <c r="Y470">
        <v>760</v>
      </c>
      <c r="Z470">
        <v>0</v>
      </c>
      <c r="AA470">
        <v>0</v>
      </c>
      <c r="AB470">
        <v>0</v>
      </c>
      <c r="AC470">
        <v>1</v>
      </c>
      <c r="AD470">
        <v>10197</v>
      </c>
      <c r="AE470">
        <v>10204</v>
      </c>
      <c r="AF470">
        <v>24</v>
      </c>
      <c r="AG470">
        <v>10190</v>
      </c>
      <c r="AH470">
        <v>3</v>
      </c>
      <c r="AI470">
        <v>59</v>
      </c>
      <c r="AJ470">
        <v>23</v>
      </c>
      <c r="AK470">
        <v>67</v>
      </c>
      <c r="AL470">
        <v>13</v>
      </c>
      <c r="AM470">
        <v>8</v>
      </c>
      <c r="AN470">
        <v>82</v>
      </c>
      <c r="AO470">
        <v>99</v>
      </c>
      <c r="AP470">
        <v>1</v>
      </c>
      <c r="AQ470">
        <v>63</v>
      </c>
      <c r="AR470">
        <v>14</v>
      </c>
      <c r="AS470">
        <v>11</v>
      </c>
    </row>
    <row r="471" spans="1:45" x14ac:dyDescent="0.25">
      <c r="A471">
        <v>20110415</v>
      </c>
      <c r="B471">
        <f t="shared" si="35"/>
        <v>20150415</v>
      </c>
      <c r="C471">
        <f t="shared" si="36"/>
        <v>2015</v>
      </c>
      <c r="D471">
        <f t="shared" si="37"/>
        <v>4</v>
      </c>
      <c r="E471">
        <f t="shared" si="38"/>
        <v>15</v>
      </c>
      <c r="F471" s="14">
        <f t="shared" si="39"/>
        <v>42109</v>
      </c>
      <c r="G471">
        <v>160</v>
      </c>
      <c r="H471">
        <v>6</v>
      </c>
      <c r="I471">
        <v>13</v>
      </c>
      <c r="J471">
        <v>30</v>
      </c>
      <c r="K471">
        <v>12</v>
      </c>
      <c r="L471">
        <v>0</v>
      </c>
      <c r="M471">
        <v>5</v>
      </c>
      <c r="N471">
        <v>60</v>
      </c>
      <c r="O471">
        <v>13</v>
      </c>
      <c r="P471">
        <v>103</v>
      </c>
      <c r="Q471">
        <v>22</v>
      </c>
      <c r="R471">
        <v>5</v>
      </c>
      <c r="S471">
        <v>163</v>
      </c>
      <c r="T471">
        <v>14</v>
      </c>
      <c r="U471">
        <v>-1</v>
      </c>
      <c r="V471">
        <v>6</v>
      </c>
      <c r="W471">
        <v>92</v>
      </c>
      <c r="X471">
        <v>66</v>
      </c>
      <c r="Y471">
        <v>1869</v>
      </c>
      <c r="Z471">
        <v>0</v>
      </c>
      <c r="AA471">
        <v>0</v>
      </c>
      <c r="AB471">
        <v>0</v>
      </c>
      <c r="AC471">
        <v>1</v>
      </c>
      <c r="AD471">
        <v>10213</v>
      </c>
      <c r="AE471">
        <v>10220</v>
      </c>
      <c r="AF471">
        <v>9</v>
      </c>
      <c r="AG471">
        <v>10204</v>
      </c>
      <c r="AH471">
        <v>3</v>
      </c>
      <c r="AI471">
        <v>3</v>
      </c>
      <c r="AJ471">
        <v>3</v>
      </c>
      <c r="AK471">
        <v>72</v>
      </c>
      <c r="AL471">
        <v>16</v>
      </c>
      <c r="AM471">
        <v>4</v>
      </c>
      <c r="AN471">
        <v>68</v>
      </c>
      <c r="AO471">
        <v>99</v>
      </c>
      <c r="AP471">
        <v>1</v>
      </c>
      <c r="AQ471">
        <v>38</v>
      </c>
      <c r="AR471">
        <v>16</v>
      </c>
      <c r="AS471">
        <v>28</v>
      </c>
    </row>
    <row r="472" spans="1:45" x14ac:dyDescent="0.25">
      <c r="A472">
        <v>20110416</v>
      </c>
      <c r="B472">
        <f t="shared" si="35"/>
        <v>20150416</v>
      </c>
      <c r="C472">
        <f t="shared" si="36"/>
        <v>2015</v>
      </c>
      <c r="D472">
        <f t="shared" si="37"/>
        <v>4</v>
      </c>
      <c r="E472">
        <f t="shared" si="38"/>
        <v>16</v>
      </c>
      <c r="F472" s="14">
        <f t="shared" si="39"/>
        <v>42110</v>
      </c>
      <c r="G472">
        <v>217</v>
      </c>
      <c r="H472">
        <v>1</v>
      </c>
      <c r="I472">
        <v>14</v>
      </c>
      <c r="J472">
        <v>30</v>
      </c>
      <c r="K472">
        <v>16</v>
      </c>
      <c r="L472">
        <v>0</v>
      </c>
      <c r="M472">
        <v>1</v>
      </c>
      <c r="N472">
        <v>70</v>
      </c>
      <c r="O472">
        <v>16</v>
      </c>
      <c r="P472">
        <v>104</v>
      </c>
      <c r="Q472">
        <v>24</v>
      </c>
      <c r="R472">
        <v>4</v>
      </c>
      <c r="S472">
        <v>169</v>
      </c>
      <c r="T472">
        <v>13</v>
      </c>
      <c r="U472">
        <v>0</v>
      </c>
      <c r="V472">
        <v>6</v>
      </c>
      <c r="W472">
        <v>27</v>
      </c>
      <c r="X472">
        <v>19</v>
      </c>
      <c r="Y472">
        <v>1270</v>
      </c>
      <c r="Z472">
        <v>0</v>
      </c>
      <c r="AA472">
        <v>-1</v>
      </c>
      <c r="AB472">
        <v>-1</v>
      </c>
      <c r="AC472">
        <v>18</v>
      </c>
      <c r="AD472">
        <v>10227</v>
      </c>
      <c r="AE472">
        <v>10239</v>
      </c>
      <c r="AF472">
        <v>23</v>
      </c>
      <c r="AG472">
        <v>10215</v>
      </c>
      <c r="AH472">
        <v>4</v>
      </c>
      <c r="AI472">
        <v>11</v>
      </c>
      <c r="AJ472">
        <v>3</v>
      </c>
      <c r="AK472">
        <v>65</v>
      </c>
      <c r="AL472">
        <v>10</v>
      </c>
      <c r="AM472">
        <v>6</v>
      </c>
      <c r="AN472">
        <v>70</v>
      </c>
      <c r="AO472">
        <v>99</v>
      </c>
      <c r="AP472">
        <v>2</v>
      </c>
      <c r="AQ472">
        <v>35</v>
      </c>
      <c r="AR472">
        <v>13</v>
      </c>
      <c r="AS472">
        <v>19</v>
      </c>
    </row>
    <row r="473" spans="1:45" x14ac:dyDescent="0.25">
      <c r="A473">
        <v>20110417</v>
      </c>
      <c r="B473">
        <f t="shared" si="35"/>
        <v>20150417</v>
      </c>
      <c r="C473">
        <f t="shared" si="36"/>
        <v>2015</v>
      </c>
      <c r="D473">
        <f t="shared" si="37"/>
        <v>4</v>
      </c>
      <c r="E473">
        <f t="shared" si="38"/>
        <v>17</v>
      </c>
      <c r="F473" s="14">
        <f t="shared" si="39"/>
        <v>42111</v>
      </c>
      <c r="G473">
        <v>21</v>
      </c>
      <c r="H473">
        <v>17</v>
      </c>
      <c r="I473">
        <v>20</v>
      </c>
      <c r="J473">
        <v>40</v>
      </c>
      <c r="K473">
        <v>17</v>
      </c>
      <c r="L473">
        <v>10</v>
      </c>
      <c r="M473">
        <v>1</v>
      </c>
      <c r="N473">
        <v>60</v>
      </c>
      <c r="O473">
        <v>17</v>
      </c>
      <c r="P473">
        <v>125</v>
      </c>
      <c r="Q473">
        <v>76</v>
      </c>
      <c r="R473">
        <v>24</v>
      </c>
      <c r="S473">
        <v>179</v>
      </c>
      <c r="T473">
        <v>15</v>
      </c>
      <c r="U473">
        <v>30</v>
      </c>
      <c r="V473">
        <v>24</v>
      </c>
      <c r="W473">
        <v>55</v>
      </c>
      <c r="X473">
        <v>39</v>
      </c>
      <c r="Y473">
        <v>1353</v>
      </c>
      <c r="Z473">
        <v>0</v>
      </c>
      <c r="AA473">
        <v>0</v>
      </c>
      <c r="AB473">
        <v>0</v>
      </c>
      <c r="AC473">
        <v>1</v>
      </c>
      <c r="AD473">
        <v>10248</v>
      </c>
      <c r="AE473">
        <v>10259</v>
      </c>
      <c r="AF473">
        <v>10</v>
      </c>
      <c r="AG473">
        <v>10241</v>
      </c>
      <c r="AH473">
        <v>3</v>
      </c>
      <c r="AI473">
        <v>28</v>
      </c>
      <c r="AJ473">
        <v>24</v>
      </c>
      <c r="AK473">
        <v>64</v>
      </c>
      <c r="AL473">
        <v>19</v>
      </c>
      <c r="AM473">
        <v>4</v>
      </c>
      <c r="AN473">
        <v>73</v>
      </c>
      <c r="AO473">
        <v>99</v>
      </c>
      <c r="AP473">
        <v>24</v>
      </c>
      <c r="AQ473">
        <v>45</v>
      </c>
      <c r="AR473">
        <v>13</v>
      </c>
      <c r="AS473">
        <v>21</v>
      </c>
    </row>
    <row r="474" spans="1:45" x14ac:dyDescent="0.25">
      <c r="A474">
        <v>20110418</v>
      </c>
      <c r="B474">
        <f t="shared" si="35"/>
        <v>20150418</v>
      </c>
      <c r="C474">
        <f t="shared" si="36"/>
        <v>2015</v>
      </c>
      <c r="D474">
        <f t="shared" si="37"/>
        <v>4</v>
      </c>
      <c r="E474">
        <f t="shared" si="38"/>
        <v>18</v>
      </c>
      <c r="F474" s="14">
        <f t="shared" si="39"/>
        <v>42112</v>
      </c>
      <c r="G474">
        <v>114</v>
      </c>
      <c r="H474">
        <v>26</v>
      </c>
      <c r="I474">
        <v>30</v>
      </c>
      <c r="J474">
        <v>50</v>
      </c>
      <c r="K474">
        <v>11</v>
      </c>
      <c r="L474">
        <v>10</v>
      </c>
      <c r="M474">
        <v>1</v>
      </c>
      <c r="N474">
        <v>100</v>
      </c>
      <c r="O474">
        <v>11</v>
      </c>
      <c r="P474">
        <v>126</v>
      </c>
      <c r="Q474">
        <v>30</v>
      </c>
      <c r="R474">
        <v>5</v>
      </c>
      <c r="S474">
        <v>188</v>
      </c>
      <c r="T474">
        <v>16</v>
      </c>
      <c r="U474">
        <v>2</v>
      </c>
      <c r="V474">
        <v>6</v>
      </c>
      <c r="W474">
        <v>128</v>
      </c>
      <c r="X474">
        <v>91</v>
      </c>
      <c r="Y474">
        <v>2137</v>
      </c>
      <c r="Z474">
        <v>0</v>
      </c>
      <c r="AA474">
        <v>0</v>
      </c>
      <c r="AB474">
        <v>0</v>
      </c>
      <c r="AC474">
        <v>1</v>
      </c>
      <c r="AD474">
        <v>10199</v>
      </c>
      <c r="AE474">
        <v>10240</v>
      </c>
      <c r="AF474">
        <v>1</v>
      </c>
      <c r="AG474">
        <v>10158</v>
      </c>
      <c r="AH474">
        <v>24</v>
      </c>
      <c r="AI474">
        <v>9</v>
      </c>
      <c r="AJ474">
        <v>1</v>
      </c>
      <c r="AK474">
        <v>78</v>
      </c>
      <c r="AL474">
        <v>18</v>
      </c>
      <c r="AM474">
        <v>0</v>
      </c>
      <c r="AN474">
        <v>60</v>
      </c>
      <c r="AO474">
        <v>99</v>
      </c>
      <c r="AP474">
        <v>2</v>
      </c>
      <c r="AQ474">
        <v>32</v>
      </c>
      <c r="AR474">
        <v>16</v>
      </c>
      <c r="AS474">
        <v>33</v>
      </c>
    </row>
    <row r="475" spans="1:45" x14ac:dyDescent="0.25">
      <c r="A475">
        <v>20110419</v>
      </c>
      <c r="B475">
        <f t="shared" si="35"/>
        <v>20150419</v>
      </c>
      <c r="C475">
        <f t="shared" si="36"/>
        <v>2015</v>
      </c>
      <c r="D475">
        <f t="shared" si="37"/>
        <v>4</v>
      </c>
      <c r="E475">
        <f t="shared" si="38"/>
        <v>19</v>
      </c>
      <c r="F475" s="14">
        <f t="shared" si="39"/>
        <v>42113</v>
      </c>
      <c r="G475">
        <v>134</v>
      </c>
      <c r="H475">
        <v>20</v>
      </c>
      <c r="I475">
        <v>25</v>
      </c>
      <c r="J475">
        <v>40</v>
      </c>
      <c r="K475">
        <v>7</v>
      </c>
      <c r="L475">
        <v>10</v>
      </c>
      <c r="M475">
        <v>17</v>
      </c>
      <c r="N475">
        <v>70</v>
      </c>
      <c r="O475">
        <v>7</v>
      </c>
      <c r="P475">
        <v>152</v>
      </c>
      <c r="Q475">
        <v>75</v>
      </c>
      <c r="R475">
        <v>4</v>
      </c>
      <c r="S475">
        <v>238</v>
      </c>
      <c r="T475">
        <v>17</v>
      </c>
      <c r="U475">
        <v>24</v>
      </c>
      <c r="V475">
        <v>6</v>
      </c>
      <c r="W475">
        <v>128</v>
      </c>
      <c r="X475">
        <v>91</v>
      </c>
      <c r="Y475">
        <v>2113</v>
      </c>
      <c r="Z475">
        <v>0</v>
      </c>
      <c r="AA475">
        <v>0</v>
      </c>
      <c r="AB475">
        <v>0</v>
      </c>
      <c r="AC475">
        <v>1</v>
      </c>
      <c r="AD475">
        <v>10153</v>
      </c>
      <c r="AE475">
        <v>10161</v>
      </c>
      <c r="AF475">
        <v>23</v>
      </c>
      <c r="AG475">
        <v>10145</v>
      </c>
      <c r="AH475">
        <v>16</v>
      </c>
      <c r="AI475">
        <v>58</v>
      </c>
      <c r="AJ475">
        <v>24</v>
      </c>
      <c r="AK475">
        <v>76</v>
      </c>
      <c r="AL475">
        <v>16</v>
      </c>
      <c r="AM475">
        <v>0</v>
      </c>
      <c r="AN475">
        <v>59</v>
      </c>
      <c r="AO475">
        <v>99</v>
      </c>
      <c r="AP475">
        <v>24</v>
      </c>
      <c r="AQ475">
        <v>32</v>
      </c>
      <c r="AR475">
        <v>15</v>
      </c>
      <c r="AS475">
        <v>35</v>
      </c>
    </row>
    <row r="476" spans="1:45" x14ac:dyDescent="0.25">
      <c r="A476">
        <v>20110420</v>
      </c>
      <c r="B476">
        <f t="shared" si="35"/>
        <v>20150420</v>
      </c>
      <c r="C476">
        <f t="shared" si="36"/>
        <v>2015</v>
      </c>
      <c r="D476">
        <f t="shared" si="37"/>
        <v>4</v>
      </c>
      <c r="E476">
        <f t="shared" si="38"/>
        <v>20</v>
      </c>
      <c r="F476" s="14">
        <f t="shared" si="39"/>
        <v>42114</v>
      </c>
      <c r="G476">
        <v>89</v>
      </c>
      <c r="H476">
        <v>17</v>
      </c>
      <c r="I476">
        <v>19</v>
      </c>
      <c r="J476">
        <v>40</v>
      </c>
      <c r="K476">
        <v>10</v>
      </c>
      <c r="L476">
        <v>10</v>
      </c>
      <c r="M476">
        <v>1</v>
      </c>
      <c r="N476">
        <v>80</v>
      </c>
      <c r="O476">
        <v>11</v>
      </c>
      <c r="P476">
        <v>155</v>
      </c>
      <c r="Q476">
        <v>56</v>
      </c>
      <c r="R476">
        <v>5</v>
      </c>
      <c r="S476">
        <v>246</v>
      </c>
      <c r="T476">
        <v>17</v>
      </c>
      <c r="U476">
        <v>29</v>
      </c>
      <c r="V476">
        <v>6</v>
      </c>
      <c r="W476">
        <v>130</v>
      </c>
      <c r="X476">
        <v>92</v>
      </c>
      <c r="Y476">
        <v>2132</v>
      </c>
      <c r="Z476">
        <v>0</v>
      </c>
      <c r="AA476">
        <v>0</v>
      </c>
      <c r="AB476">
        <v>0</v>
      </c>
      <c r="AC476">
        <v>1</v>
      </c>
      <c r="AD476">
        <v>10156</v>
      </c>
      <c r="AE476">
        <v>10165</v>
      </c>
      <c r="AF476">
        <v>7</v>
      </c>
      <c r="AG476">
        <v>10145</v>
      </c>
      <c r="AH476">
        <v>16</v>
      </c>
      <c r="AI476">
        <v>56</v>
      </c>
      <c r="AJ476">
        <v>4</v>
      </c>
      <c r="AK476">
        <v>75</v>
      </c>
      <c r="AL476">
        <v>12</v>
      </c>
      <c r="AM476">
        <v>0</v>
      </c>
      <c r="AN476">
        <v>63</v>
      </c>
      <c r="AO476">
        <v>99</v>
      </c>
      <c r="AP476">
        <v>1</v>
      </c>
      <c r="AQ476">
        <v>27</v>
      </c>
      <c r="AR476">
        <v>14</v>
      </c>
      <c r="AS476">
        <v>36</v>
      </c>
    </row>
    <row r="477" spans="1:45" x14ac:dyDescent="0.25">
      <c r="A477">
        <v>20110421</v>
      </c>
      <c r="B477">
        <f t="shared" si="35"/>
        <v>20150421</v>
      </c>
      <c r="C477">
        <f t="shared" si="36"/>
        <v>2015</v>
      </c>
      <c r="D477">
        <f t="shared" si="37"/>
        <v>4</v>
      </c>
      <c r="E477">
        <f t="shared" si="38"/>
        <v>21</v>
      </c>
      <c r="F477" s="14">
        <f t="shared" si="39"/>
        <v>42115</v>
      </c>
      <c r="G477">
        <v>116</v>
      </c>
      <c r="H477">
        <v>16</v>
      </c>
      <c r="I477">
        <v>19</v>
      </c>
      <c r="J477">
        <v>50</v>
      </c>
      <c r="K477">
        <v>10</v>
      </c>
      <c r="L477">
        <v>10</v>
      </c>
      <c r="M477">
        <v>2</v>
      </c>
      <c r="N477">
        <v>70</v>
      </c>
      <c r="O477">
        <v>10</v>
      </c>
      <c r="P477">
        <v>164</v>
      </c>
      <c r="Q477">
        <v>63</v>
      </c>
      <c r="R477">
        <v>5</v>
      </c>
      <c r="S477">
        <v>250</v>
      </c>
      <c r="T477">
        <v>17</v>
      </c>
      <c r="U477">
        <v>32</v>
      </c>
      <c r="V477">
        <v>6</v>
      </c>
      <c r="W477">
        <v>114</v>
      </c>
      <c r="X477">
        <v>80</v>
      </c>
      <c r="Y477">
        <v>2038</v>
      </c>
      <c r="Z477">
        <v>0</v>
      </c>
      <c r="AA477">
        <v>0</v>
      </c>
      <c r="AB477">
        <v>0</v>
      </c>
      <c r="AC477">
        <v>1</v>
      </c>
      <c r="AD477">
        <v>10141</v>
      </c>
      <c r="AE477">
        <v>10156</v>
      </c>
      <c r="AF477">
        <v>6</v>
      </c>
      <c r="AG477">
        <v>10123</v>
      </c>
      <c r="AH477">
        <v>18</v>
      </c>
      <c r="AI477">
        <v>44</v>
      </c>
      <c r="AJ477">
        <v>5</v>
      </c>
      <c r="AK477">
        <v>68</v>
      </c>
      <c r="AL477">
        <v>14</v>
      </c>
      <c r="AM477">
        <v>1</v>
      </c>
      <c r="AN477">
        <v>64</v>
      </c>
      <c r="AO477">
        <v>99</v>
      </c>
      <c r="AP477">
        <v>4</v>
      </c>
      <c r="AQ477">
        <v>28</v>
      </c>
      <c r="AR477">
        <v>14</v>
      </c>
      <c r="AS477">
        <v>35</v>
      </c>
    </row>
    <row r="478" spans="1:45" x14ac:dyDescent="0.25">
      <c r="A478">
        <v>20110422</v>
      </c>
      <c r="B478">
        <f t="shared" si="35"/>
        <v>20150422</v>
      </c>
      <c r="C478">
        <f t="shared" si="36"/>
        <v>2015</v>
      </c>
      <c r="D478">
        <f t="shared" si="37"/>
        <v>4</v>
      </c>
      <c r="E478">
        <f t="shared" si="38"/>
        <v>22</v>
      </c>
      <c r="F478" s="14">
        <f t="shared" si="39"/>
        <v>42116</v>
      </c>
      <c r="G478">
        <v>122</v>
      </c>
      <c r="H478">
        <v>21</v>
      </c>
      <c r="I478">
        <v>25</v>
      </c>
      <c r="J478">
        <v>50</v>
      </c>
      <c r="K478">
        <v>11</v>
      </c>
      <c r="L478">
        <v>0</v>
      </c>
      <c r="M478">
        <v>3</v>
      </c>
      <c r="N478">
        <v>80</v>
      </c>
      <c r="O478">
        <v>11</v>
      </c>
      <c r="P478">
        <v>182</v>
      </c>
      <c r="Q478">
        <v>92</v>
      </c>
      <c r="R478">
        <v>5</v>
      </c>
      <c r="S478">
        <v>263</v>
      </c>
      <c r="T478">
        <v>14</v>
      </c>
      <c r="U478">
        <v>60</v>
      </c>
      <c r="V478">
        <v>6</v>
      </c>
      <c r="W478">
        <v>77</v>
      </c>
      <c r="X478">
        <v>54</v>
      </c>
      <c r="Y478">
        <v>1897</v>
      </c>
      <c r="Z478">
        <v>0</v>
      </c>
      <c r="AA478">
        <v>0</v>
      </c>
      <c r="AB478">
        <v>0</v>
      </c>
      <c r="AC478">
        <v>1</v>
      </c>
      <c r="AD478">
        <v>10107</v>
      </c>
      <c r="AE478">
        <v>10120</v>
      </c>
      <c r="AF478">
        <v>1</v>
      </c>
      <c r="AG478">
        <v>10092</v>
      </c>
      <c r="AH478">
        <v>16</v>
      </c>
      <c r="AI478">
        <v>58</v>
      </c>
      <c r="AJ478">
        <v>3</v>
      </c>
      <c r="AK478">
        <v>76</v>
      </c>
      <c r="AL478">
        <v>18</v>
      </c>
      <c r="AM478">
        <v>4</v>
      </c>
      <c r="AN478">
        <v>58</v>
      </c>
      <c r="AO478">
        <v>99</v>
      </c>
      <c r="AP478">
        <v>3</v>
      </c>
      <c r="AQ478">
        <v>28</v>
      </c>
      <c r="AR478">
        <v>14</v>
      </c>
      <c r="AS478">
        <v>33</v>
      </c>
    </row>
    <row r="479" spans="1:45" x14ac:dyDescent="0.25">
      <c r="A479">
        <v>20110423</v>
      </c>
      <c r="B479">
        <f t="shared" si="35"/>
        <v>20150423</v>
      </c>
      <c r="C479">
        <f t="shared" si="36"/>
        <v>2015</v>
      </c>
      <c r="D479">
        <f t="shared" si="37"/>
        <v>4</v>
      </c>
      <c r="E479">
        <f t="shared" si="38"/>
        <v>23</v>
      </c>
      <c r="F479" s="14">
        <f t="shared" si="39"/>
        <v>42117</v>
      </c>
      <c r="G479">
        <v>52</v>
      </c>
      <c r="H479">
        <v>26</v>
      </c>
      <c r="I479">
        <v>29</v>
      </c>
      <c r="J479">
        <v>50</v>
      </c>
      <c r="K479">
        <v>12</v>
      </c>
      <c r="L479">
        <v>10</v>
      </c>
      <c r="M479">
        <v>1</v>
      </c>
      <c r="N479">
        <v>90</v>
      </c>
      <c r="O479">
        <v>14</v>
      </c>
      <c r="P479">
        <v>189</v>
      </c>
      <c r="Q479">
        <v>99</v>
      </c>
      <c r="R479">
        <v>3</v>
      </c>
      <c r="S479">
        <v>263</v>
      </c>
      <c r="T479">
        <v>15</v>
      </c>
      <c r="U479">
        <v>70</v>
      </c>
      <c r="V479">
        <v>6</v>
      </c>
      <c r="W479">
        <v>122</v>
      </c>
      <c r="X479">
        <v>85</v>
      </c>
      <c r="Y479">
        <v>2137</v>
      </c>
      <c r="Z479">
        <v>0</v>
      </c>
      <c r="AA479">
        <v>0</v>
      </c>
      <c r="AB479">
        <v>0</v>
      </c>
      <c r="AC479">
        <v>1</v>
      </c>
      <c r="AD479">
        <v>10121</v>
      </c>
      <c r="AE479">
        <v>10138</v>
      </c>
      <c r="AF479">
        <v>22</v>
      </c>
      <c r="AG479">
        <v>10110</v>
      </c>
      <c r="AH479">
        <v>1</v>
      </c>
      <c r="AI479">
        <v>59</v>
      </c>
      <c r="AJ479">
        <v>24</v>
      </c>
      <c r="AK479">
        <v>80</v>
      </c>
      <c r="AL479">
        <v>16</v>
      </c>
      <c r="AM479">
        <v>1</v>
      </c>
      <c r="AN479">
        <v>53</v>
      </c>
      <c r="AO479">
        <v>95</v>
      </c>
      <c r="AP479">
        <v>2</v>
      </c>
      <c r="AQ479">
        <v>23</v>
      </c>
      <c r="AR479">
        <v>15</v>
      </c>
      <c r="AS479">
        <v>38</v>
      </c>
    </row>
    <row r="480" spans="1:45" x14ac:dyDescent="0.25">
      <c r="A480">
        <v>20110424</v>
      </c>
      <c r="B480">
        <f t="shared" si="35"/>
        <v>20150424</v>
      </c>
      <c r="C480">
        <f t="shared" si="36"/>
        <v>2015</v>
      </c>
      <c r="D480">
        <f t="shared" si="37"/>
        <v>4</v>
      </c>
      <c r="E480">
        <f t="shared" si="38"/>
        <v>24</v>
      </c>
      <c r="F480" s="14">
        <f t="shared" si="39"/>
        <v>42118</v>
      </c>
      <c r="G480">
        <v>36</v>
      </c>
      <c r="H480">
        <v>16</v>
      </c>
      <c r="I480">
        <v>19</v>
      </c>
      <c r="J480">
        <v>30</v>
      </c>
      <c r="K480">
        <v>11</v>
      </c>
      <c r="L480">
        <v>10</v>
      </c>
      <c r="M480">
        <v>1</v>
      </c>
      <c r="N480">
        <v>60</v>
      </c>
      <c r="O480">
        <v>11</v>
      </c>
      <c r="P480">
        <v>178</v>
      </c>
      <c r="Q480">
        <v>89</v>
      </c>
      <c r="R480">
        <v>5</v>
      </c>
      <c r="S480">
        <v>260</v>
      </c>
      <c r="T480">
        <v>14</v>
      </c>
      <c r="U480">
        <v>39</v>
      </c>
      <c r="V480">
        <v>24</v>
      </c>
      <c r="W480">
        <v>106</v>
      </c>
      <c r="X480">
        <v>73</v>
      </c>
      <c r="Y480">
        <v>1943</v>
      </c>
      <c r="Z480">
        <v>0</v>
      </c>
      <c r="AA480">
        <v>0</v>
      </c>
      <c r="AB480">
        <v>0</v>
      </c>
      <c r="AC480">
        <v>1</v>
      </c>
      <c r="AD480">
        <v>10168</v>
      </c>
      <c r="AE480">
        <v>10200</v>
      </c>
      <c r="AF480">
        <v>24</v>
      </c>
      <c r="AG480">
        <v>10137</v>
      </c>
      <c r="AH480">
        <v>1</v>
      </c>
      <c r="AI480">
        <v>39</v>
      </c>
      <c r="AJ480">
        <v>4</v>
      </c>
      <c r="AK480">
        <v>79</v>
      </c>
      <c r="AL480">
        <v>15</v>
      </c>
      <c r="AM480">
        <v>0</v>
      </c>
      <c r="AN480">
        <v>63</v>
      </c>
      <c r="AO480">
        <v>99</v>
      </c>
      <c r="AP480">
        <v>4</v>
      </c>
      <c r="AQ480">
        <v>28</v>
      </c>
      <c r="AR480">
        <v>14</v>
      </c>
      <c r="AS480">
        <v>34</v>
      </c>
    </row>
    <row r="481" spans="1:45" x14ac:dyDescent="0.25">
      <c r="A481">
        <v>20110425</v>
      </c>
      <c r="B481">
        <f t="shared" si="35"/>
        <v>20150425</v>
      </c>
      <c r="C481">
        <f t="shared" si="36"/>
        <v>2015</v>
      </c>
      <c r="D481">
        <f t="shared" si="37"/>
        <v>4</v>
      </c>
      <c r="E481">
        <f t="shared" si="38"/>
        <v>25</v>
      </c>
      <c r="F481" s="14">
        <f t="shared" si="39"/>
        <v>42119</v>
      </c>
      <c r="G481">
        <v>47</v>
      </c>
      <c r="H481">
        <v>27</v>
      </c>
      <c r="I481">
        <v>31</v>
      </c>
      <c r="J481">
        <v>50</v>
      </c>
      <c r="K481">
        <v>10</v>
      </c>
      <c r="L481">
        <v>10</v>
      </c>
      <c r="M481">
        <v>23</v>
      </c>
      <c r="N481">
        <v>90</v>
      </c>
      <c r="O481">
        <v>13</v>
      </c>
      <c r="P481">
        <v>167</v>
      </c>
      <c r="Q481">
        <v>78</v>
      </c>
      <c r="R481">
        <v>5</v>
      </c>
      <c r="S481">
        <v>239</v>
      </c>
      <c r="T481">
        <v>15</v>
      </c>
      <c r="U481">
        <v>18</v>
      </c>
      <c r="V481">
        <v>6</v>
      </c>
      <c r="W481">
        <v>134</v>
      </c>
      <c r="X481">
        <v>92</v>
      </c>
      <c r="Y481">
        <v>2311</v>
      </c>
      <c r="Z481">
        <v>0</v>
      </c>
      <c r="AA481">
        <v>0</v>
      </c>
      <c r="AB481">
        <v>0</v>
      </c>
      <c r="AC481">
        <v>1</v>
      </c>
      <c r="AD481">
        <v>10207</v>
      </c>
      <c r="AE481">
        <v>10217</v>
      </c>
      <c r="AF481">
        <v>9</v>
      </c>
      <c r="AG481">
        <v>10196</v>
      </c>
      <c r="AH481">
        <v>15</v>
      </c>
      <c r="AI481">
        <v>60</v>
      </c>
      <c r="AJ481">
        <v>24</v>
      </c>
      <c r="AK481">
        <v>80</v>
      </c>
      <c r="AL481">
        <v>14</v>
      </c>
      <c r="AM481">
        <v>0</v>
      </c>
      <c r="AN481">
        <v>53</v>
      </c>
      <c r="AO481">
        <v>95</v>
      </c>
      <c r="AP481">
        <v>24</v>
      </c>
      <c r="AQ481">
        <v>30</v>
      </c>
      <c r="AR481">
        <v>12</v>
      </c>
      <c r="AS481">
        <v>40</v>
      </c>
    </row>
    <row r="482" spans="1:45" x14ac:dyDescent="0.25">
      <c r="A482">
        <v>20110426</v>
      </c>
      <c r="B482">
        <f t="shared" si="35"/>
        <v>20150426</v>
      </c>
      <c r="C482">
        <f t="shared" si="36"/>
        <v>2015</v>
      </c>
      <c r="D482">
        <f t="shared" si="37"/>
        <v>4</v>
      </c>
      <c r="E482">
        <f t="shared" si="38"/>
        <v>26</v>
      </c>
      <c r="F482" s="14">
        <f t="shared" si="39"/>
        <v>42120</v>
      </c>
      <c r="G482">
        <v>25</v>
      </c>
      <c r="H482">
        <v>37</v>
      </c>
      <c r="I482">
        <v>38</v>
      </c>
      <c r="J482">
        <v>60</v>
      </c>
      <c r="K482">
        <v>15</v>
      </c>
      <c r="L482">
        <v>10</v>
      </c>
      <c r="M482">
        <v>1</v>
      </c>
      <c r="N482">
        <v>110</v>
      </c>
      <c r="O482">
        <v>16</v>
      </c>
      <c r="P482">
        <v>142</v>
      </c>
      <c r="Q482">
        <v>71</v>
      </c>
      <c r="R482">
        <v>3</v>
      </c>
      <c r="S482">
        <v>212</v>
      </c>
      <c r="T482">
        <v>13</v>
      </c>
      <c r="U482">
        <v>19</v>
      </c>
      <c r="V482">
        <v>6</v>
      </c>
      <c r="W482">
        <v>117</v>
      </c>
      <c r="X482">
        <v>80</v>
      </c>
      <c r="Y482">
        <v>2085</v>
      </c>
      <c r="Z482">
        <v>0</v>
      </c>
      <c r="AA482">
        <v>0</v>
      </c>
      <c r="AB482">
        <v>0</v>
      </c>
      <c r="AC482">
        <v>1</v>
      </c>
      <c r="AD482">
        <v>10219</v>
      </c>
      <c r="AE482">
        <v>10226</v>
      </c>
      <c r="AF482">
        <v>7</v>
      </c>
      <c r="AG482">
        <v>10205</v>
      </c>
      <c r="AH482">
        <v>16</v>
      </c>
      <c r="AI482">
        <v>58</v>
      </c>
      <c r="AJ482">
        <v>2</v>
      </c>
      <c r="AK482">
        <v>77</v>
      </c>
      <c r="AL482">
        <v>10</v>
      </c>
      <c r="AM482">
        <v>3</v>
      </c>
      <c r="AN482">
        <v>64</v>
      </c>
      <c r="AO482">
        <v>98</v>
      </c>
      <c r="AP482">
        <v>2</v>
      </c>
      <c r="AQ482">
        <v>38</v>
      </c>
      <c r="AR482">
        <v>12</v>
      </c>
      <c r="AS482">
        <v>34</v>
      </c>
    </row>
    <row r="483" spans="1:45" x14ac:dyDescent="0.25">
      <c r="A483">
        <v>20110427</v>
      </c>
      <c r="B483">
        <f t="shared" si="35"/>
        <v>20150427</v>
      </c>
      <c r="C483">
        <f t="shared" si="36"/>
        <v>2015</v>
      </c>
      <c r="D483">
        <f t="shared" si="37"/>
        <v>4</v>
      </c>
      <c r="E483">
        <f t="shared" si="38"/>
        <v>27</v>
      </c>
      <c r="F483" s="14">
        <f t="shared" si="39"/>
        <v>42121</v>
      </c>
      <c r="G483">
        <v>2</v>
      </c>
      <c r="H483">
        <v>46</v>
      </c>
      <c r="I483">
        <v>46</v>
      </c>
      <c r="J483">
        <v>60</v>
      </c>
      <c r="K483">
        <v>7</v>
      </c>
      <c r="L483">
        <v>30</v>
      </c>
      <c r="M483">
        <v>1</v>
      </c>
      <c r="N483">
        <v>100</v>
      </c>
      <c r="O483">
        <v>7</v>
      </c>
      <c r="P483">
        <v>124</v>
      </c>
      <c r="Q483">
        <v>94</v>
      </c>
      <c r="R483">
        <v>2</v>
      </c>
      <c r="S483">
        <v>157</v>
      </c>
      <c r="T483">
        <v>13</v>
      </c>
      <c r="U483">
        <v>80</v>
      </c>
      <c r="V483">
        <v>6</v>
      </c>
      <c r="W483">
        <v>55</v>
      </c>
      <c r="X483">
        <v>38</v>
      </c>
      <c r="Y483">
        <v>1581</v>
      </c>
      <c r="Z483">
        <v>0</v>
      </c>
      <c r="AA483">
        <v>-1</v>
      </c>
      <c r="AB483">
        <v>-1</v>
      </c>
      <c r="AC483">
        <v>17</v>
      </c>
      <c r="AD483">
        <v>10201</v>
      </c>
      <c r="AE483">
        <v>10219</v>
      </c>
      <c r="AF483">
        <v>1</v>
      </c>
      <c r="AG483">
        <v>10174</v>
      </c>
      <c r="AH483">
        <v>24</v>
      </c>
      <c r="AI483">
        <v>59</v>
      </c>
      <c r="AJ483">
        <v>24</v>
      </c>
      <c r="AK483">
        <v>65</v>
      </c>
      <c r="AL483">
        <v>1</v>
      </c>
      <c r="AM483">
        <v>6</v>
      </c>
      <c r="AN483">
        <v>76</v>
      </c>
      <c r="AO483">
        <v>90</v>
      </c>
      <c r="AP483">
        <v>24</v>
      </c>
      <c r="AQ483">
        <v>66</v>
      </c>
      <c r="AR483">
        <v>13</v>
      </c>
      <c r="AS483">
        <v>25</v>
      </c>
    </row>
    <row r="484" spans="1:45" x14ac:dyDescent="0.25">
      <c r="A484">
        <v>20110428</v>
      </c>
      <c r="B484">
        <f t="shared" si="35"/>
        <v>20150428</v>
      </c>
      <c r="C484">
        <f t="shared" si="36"/>
        <v>2015</v>
      </c>
      <c r="D484">
        <f t="shared" si="37"/>
        <v>4</v>
      </c>
      <c r="E484">
        <f t="shared" si="38"/>
        <v>28</v>
      </c>
      <c r="F484" s="14">
        <f t="shared" si="39"/>
        <v>42122</v>
      </c>
      <c r="G484">
        <v>54</v>
      </c>
      <c r="H484">
        <v>29</v>
      </c>
      <c r="I484">
        <v>34</v>
      </c>
      <c r="J484">
        <v>50</v>
      </c>
      <c r="K484">
        <v>9</v>
      </c>
      <c r="L484">
        <v>20</v>
      </c>
      <c r="M484">
        <v>1</v>
      </c>
      <c r="N484">
        <v>100</v>
      </c>
      <c r="O484">
        <v>20</v>
      </c>
      <c r="P484">
        <v>141</v>
      </c>
      <c r="Q484">
        <v>109</v>
      </c>
      <c r="R484">
        <v>5</v>
      </c>
      <c r="S484">
        <v>190</v>
      </c>
      <c r="T484">
        <v>16</v>
      </c>
      <c r="U484">
        <v>91</v>
      </c>
      <c r="V484">
        <v>24</v>
      </c>
      <c r="W484">
        <v>61</v>
      </c>
      <c r="X484">
        <v>42</v>
      </c>
      <c r="Y484">
        <v>1517</v>
      </c>
      <c r="Z484">
        <v>10</v>
      </c>
      <c r="AA484">
        <v>10</v>
      </c>
      <c r="AB484">
        <v>9</v>
      </c>
      <c r="AC484">
        <v>12</v>
      </c>
      <c r="AD484">
        <v>10150</v>
      </c>
      <c r="AE484">
        <v>10174</v>
      </c>
      <c r="AF484">
        <v>1</v>
      </c>
      <c r="AG484">
        <v>10134</v>
      </c>
      <c r="AH484">
        <v>17</v>
      </c>
      <c r="AI484">
        <v>57</v>
      </c>
      <c r="AJ484">
        <v>1</v>
      </c>
      <c r="AK484">
        <v>75</v>
      </c>
      <c r="AL484">
        <v>16</v>
      </c>
      <c r="AM484">
        <v>6</v>
      </c>
      <c r="AN484">
        <v>79</v>
      </c>
      <c r="AO484">
        <v>93</v>
      </c>
      <c r="AP484">
        <v>1</v>
      </c>
      <c r="AQ484">
        <v>58</v>
      </c>
      <c r="AR484">
        <v>16</v>
      </c>
      <c r="AS484">
        <v>25</v>
      </c>
    </row>
    <row r="485" spans="1:45" x14ac:dyDescent="0.25">
      <c r="A485">
        <v>20110429</v>
      </c>
      <c r="B485">
        <f t="shared" si="35"/>
        <v>20150429</v>
      </c>
      <c r="C485">
        <f t="shared" si="36"/>
        <v>2015</v>
      </c>
      <c r="D485">
        <f t="shared" si="37"/>
        <v>4</v>
      </c>
      <c r="E485">
        <f t="shared" si="38"/>
        <v>29</v>
      </c>
      <c r="F485" s="14">
        <f t="shared" si="39"/>
        <v>42123</v>
      </c>
      <c r="G485">
        <v>68</v>
      </c>
      <c r="H485">
        <v>46</v>
      </c>
      <c r="I485">
        <v>48</v>
      </c>
      <c r="J485">
        <v>80</v>
      </c>
      <c r="K485">
        <v>17</v>
      </c>
      <c r="L485">
        <v>20</v>
      </c>
      <c r="M485">
        <v>4</v>
      </c>
      <c r="N485">
        <v>130</v>
      </c>
      <c r="O485">
        <v>17</v>
      </c>
      <c r="P485">
        <v>168</v>
      </c>
      <c r="Q485">
        <v>101</v>
      </c>
      <c r="R485">
        <v>4</v>
      </c>
      <c r="S485">
        <v>229</v>
      </c>
      <c r="T485">
        <v>15</v>
      </c>
      <c r="U485">
        <v>76</v>
      </c>
      <c r="V485">
        <v>6</v>
      </c>
      <c r="W485">
        <v>88</v>
      </c>
      <c r="X485">
        <v>60</v>
      </c>
      <c r="Y485">
        <v>1911</v>
      </c>
      <c r="Z485">
        <v>0</v>
      </c>
      <c r="AA485">
        <v>-1</v>
      </c>
      <c r="AB485">
        <v>-1</v>
      </c>
      <c r="AC485">
        <v>21</v>
      </c>
      <c r="AD485">
        <v>10121</v>
      </c>
      <c r="AE485">
        <v>10133</v>
      </c>
      <c r="AF485">
        <v>8</v>
      </c>
      <c r="AG485">
        <v>10100</v>
      </c>
      <c r="AH485">
        <v>16</v>
      </c>
      <c r="AI485">
        <v>46</v>
      </c>
      <c r="AJ485">
        <v>4</v>
      </c>
      <c r="AK485">
        <v>79</v>
      </c>
      <c r="AL485">
        <v>24</v>
      </c>
      <c r="AM485">
        <v>3</v>
      </c>
      <c r="AN485">
        <v>66</v>
      </c>
      <c r="AO485">
        <v>96</v>
      </c>
      <c r="AP485">
        <v>4</v>
      </c>
      <c r="AQ485">
        <v>40</v>
      </c>
      <c r="AR485">
        <v>17</v>
      </c>
      <c r="AS485">
        <v>33</v>
      </c>
    </row>
    <row r="486" spans="1:45" x14ac:dyDescent="0.25">
      <c r="A486">
        <v>20110430</v>
      </c>
      <c r="B486">
        <f t="shared" si="35"/>
        <v>20150430</v>
      </c>
      <c r="C486">
        <f t="shared" si="36"/>
        <v>2015</v>
      </c>
      <c r="D486">
        <f t="shared" si="37"/>
        <v>4</v>
      </c>
      <c r="E486">
        <f t="shared" si="38"/>
        <v>30</v>
      </c>
      <c r="F486" s="14">
        <f t="shared" si="39"/>
        <v>42124</v>
      </c>
      <c r="G486">
        <v>69</v>
      </c>
      <c r="H486">
        <v>63</v>
      </c>
      <c r="I486">
        <v>63</v>
      </c>
      <c r="J486">
        <v>80</v>
      </c>
      <c r="K486">
        <v>13</v>
      </c>
      <c r="L486">
        <v>50</v>
      </c>
      <c r="M486">
        <v>3</v>
      </c>
      <c r="N486">
        <v>130</v>
      </c>
      <c r="O486">
        <v>14</v>
      </c>
      <c r="P486">
        <v>155</v>
      </c>
      <c r="Q486">
        <v>98</v>
      </c>
      <c r="R486">
        <v>6</v>
      </c>
      <c r="S486">
        <v>214</v>
      </c>
      <c r="T486">
        <v>15</v>
      </c>
      <c r="U486">
        <v>89</v>
      </c>
      <c r="V486">
        <v>6</v>
      </c>
      <c r="W486">
        <v>121</v>
      </c>
      <c r="X486">
        <v>82</v>
      </c>
      <c r="Y486">
        <v>2274</v>
      </c>
      <c r="Z486">
        <v>0</v>
      </c>
      <c r="AA486">
        <v>0</v>
      </c>
      <c r="AB486">
        <v>0</v>
      </c>
      <c r="AC486">
        <v>1</v>
      </c>
      <c r="AD486">
        <v>10112</v>
      </c>
      <c r="AE486">
        <v>10122</v>
      </c>
      <c r="AF486">
        <v>7</v>
      </c>
      <c r="AG486">
        <v>10091</v>
      </c>
      <c r="AH486">
        <v>17</v>
      </c>
      <c r="AI486">
        <v>69</v>
      </c>
      <c r="AJ486">
        <v>13</v>
      </c>
      <c r="AK486">
        <v>83</v>
      </c>
      <c r="AL486">
        <v>24</v>
      </c>
      <c r="AM486">
        <v>1</v>
      </c>
      <c r="AN486">
        <v>46</v>
      </c>
      <c r="AO486">
        <v>57</v>
      </c>
      <c r="AP486">
        <v>1</v>
      </c>
      <c r="AQ486">
        <v>36</v>
      </c>
      <c r="AR486">
        <v>18</v>
      </c>
      <c r="AS486">
        <v>38</v>
      </c>
    </row>
    <row r="487" spans="1:45" x14ac:dyDescent="0.25">
      <c r="A487">
        <v>20110501</v>
      </c>
      <c r="B487">
        <f t="shared" si="35"/>
        <v>20150501</v>
      </c>
      <c r="C487">
        <f t="shared" si="36"/>
        <v>2015</v>
      </c>
      <c r="D487">
        <f t="shared" si="37"/>
        <v>5</v>
      </c>
      <c r="E487">
        <f t="shared" si="38"/>
        <v>1</v>
      </c>
      <c r="F487" s="14">
        <f t="shared" si="39"/>
        <v>42125</v>
      </c>
      <c r="G487">
        <v>67</v>
      </c>
      <c r="H487">
        <v>62</v>
      </c>
      <c r="I487">
        <v>63</v>
      </c>
      <c r="J487">
        <v>90</v>
      </c>
      <c r="K487">
        <v>12</v>
      </c>
      <c r="L487">
        <v>40</v>
      </c>
      <c r="M487">
        <v>5</v>
      </c>
      <c r="N487">
        <v>140</v>
      </c>
      <c r="O487">
        <v>11</v>
      </c>
      <c r="P487">
        <v>129</v>
      </c>
      <c r="Q487">
        <v>69</v>
      </c>
      <c r="R487">
        <v>5</v>
      </c>
      <c r="S487">
        <v>185</v>
      </c>
      <c r="T487">
        <v>15</v>
      </c>
      <c r="U487">
        <v>55</v>
      </c>
      <c r="V487">
        <v>6</v>
      </c>
      <c r="W487">
        <v>136</v>
      </c>
      <c r="X487">
        <v>91</v>
      </c>
      <c r="Y487">
        <v>2555</v>
      </c>
      <c r="Z487">
        <v>0</v>
      </c>
      <c r="AA487">
        <v>0</v>
      </c>
      <c r="AB487">
        <v>0</v>
      </c>
      <c r="AC487">
        <v>1</v>
      </c>
      <c r="AD487">
        <v>10127</v>
      </c>
      <c r="AE487">
        <v>10144</v>
      </c>
      <c r="AF487">
        <v>24</v>
      </c>
      <c r="AG487">
        <v>10117</v>
      </c>
      <c r="AH487">
        <v>17</v>
      </c>
      <c r="AI487">
        <v>74</v>
      </c>
      <c r="AJ487">
        <v>13</v>
      </c>
      <c r="AK487">
        <v>83</v>
      </c>
      <c r="AL487">
        <v>2</v>
      </c>
      <c r="AM487">
        <v>0</v>
      </c>
      <c r="AN487">
        <v>42</v>
      </c>
      <c r="AO487">
        <v>54</v>
      </c>
      <c r="AP487">
        <v>3</v>
      </c>
      <c r="AQ487">
        <v>28</v>
      </c>
      <c r="AR487">
        <v>15</v>
      </c>
      <c r="AS487">
        <v>40</v>
      </c>
    </row>
    <row r="488" spans="1:45" x14ac:dyDescent="0.25">
      <c r="A488">
        <v>20110502</v>
      </c>
      <c r="B488">
        <f t="shared" si="35"/>
        <v>20150502</v>
      </c>
      <c r="C488">
        <f t="shared" si="36"/>
        <v>2015</v>
      </c>
      <c r="D488">
        <f t="shared" si="37"/>
        <v>5</v>
      </c>
      <c r="E488">
        <f t="shared" si="38"/>
        <v>2</v>
      </c>
      <c r="F488" s="14">
        <f t="shared" si="39"/>
        <v>42126</v>
      </c>
      <c r="G488">
        <v>58</v>
      </c>
      <c r="H488">
        <v>59</v>
      </c>
      <c r="I488">
        <v>60</v>
      </c>
      <c r="J488">
        <v>80</v>
      </c>
      <c r="K488">
        <v>11</v>
      </c>
      <c r="L488">
        <v>40</v>
      </c>
      <c r="M488">
        <v>1</v>
      </c>
      <c r="N488">
        <v>140</v>
      </c>
      <c r="O488">
        <v>12</v>
      </c>
      <c r="P488">
        <v>98</v>
      </c>
      <c r="Q488">
        <v>53</v>
      </c>
      <c r="R488">
        <v>5</v>
      </c>
      <c r="S488">
        <v>148</v>
      </c>
      <c r="T488">
        <v>14</v>
      </c>
      <c r="U488">
        <v>39</v>
      </c>
      <c r="V488">
        <v>6</v>
      </c>
      <c r="W488">
        <v>135</v>
      </c>
      <c r="X488">
        <v>90</v>
      </c>
      <c r="Y488">
        <v>2476</v>
      </c>
      <c r="Z488">
        <v>0</v>
      </c>
      <c r="AA488">
        <v>0</v>
      </c>
      <c r="AB488">
        <v>0</v>
      </c>
      <c r="AC488">
        <v>1</v>
      </c>
      <c r="AD488">
        <v>10132</v>
      </c>
      <c r="AE488">
        <v>10149</v>
      </c>
      <c r="AF488">
        <v>23</v>
      </c>
      <c r="AG488">
        <v>10116</v>
      </c>
      <c r="AH488">
        <v>14</v>
      </c>
      <c r="AI488">
        <v>74</v>
      </c>
      <c r="AJ488">
        <v>12</v>
      </c>
      <c r="AK488">
        <v>83</v>
      </c>
      <c r="AL488">
        <v>1</v>
      </c>
      <c r="AM488">
        <v>1</v>
      </c>
      <c r="AN488">
        <v>48</v>
      </c>
      <c r="AO488">
        <v>68</v>
      </c>
      <c r="AP488">
        <v>5</v>
      </c>
      <c r="AQ488">
        <v>28</v>
      </c>
      <c r="AR488">
        <v>13</v>
      </c>
      <c r="AS488">
        <v>36</v>
      </c>
    </row>
    <row r="489" spans="1:45" x14ac:dyDescent="0.25">
      <c r="A489">
        <v>20110503</v>
      </c>
      <c r="B489">
        <f t="shared" si="35"/>
        <v>20150503</v>
      </c>
      <c r="C489">
        <f t="shared" si="36"/>
        <v>2015</v>
      </c>
      <c r="D489">
        <f t="shared" si="37"/>
        <v>5</v>
      </c>
      <c r="E489">
        <f t="shared" si="38"/>
        <v>3</v>
      </c>
      <c r="F489" s="14">
        <f t="shared" si="39"/>
        <v>42127</v>
      </c>
      <c r="G489">
        <v>41</v>
      </c>
      <c r="H489">
        <v>42</v>
      </c>
      <c r="I489">
        <v>43</v>
      </c>
      <c r="J489">
        <v>60</v>
      </c>
      <c r="K489">
        <v>9</v>
      </c>
      <c r="L489">
        <v>20</v>
      </c>
      <c r="M489">
        <v>23</v>
      </c>
      <c r="N489">
        <v>100</v>
      </c>
      <c r="O489">
        <v>9</v>
      </c>
      <c r="P489">
        <v>82</v>
      </c>
      <c r="Q489">
        <v>22</v>
      </c>
      <c r="R489">
        <v>5</v>
      </c>
      <c r="S489">
        <v>141</v>
      </c>
      <c r="T489">
        <v>15</v>
      </c>
      <c r="U489">
        <v>1</v>
      </c>
      <c r="V489">
        <v>24</v>
      </c>
      <c r="W489">
        <v>140</v>
      </c>
      <c r="X489">
        <v>93</v>
      </c>
      <c r="Y489">
        <v>2622</v>
      </c>
      <c r="Z489">
        <v>0</v>
      </c>
      <c r="AA489">
        <v>0</v>
      </c>
      <c r="AB489">
        <v>0</v>
      </c>
      <c r="AC489">
        <v>1</v>
      </c>
      <c r="AD489">
        <v>10179</v>
      </c>
      <c r="AE489">
        <v>10204</v>
      </c>
      <c r="AF489">
        <v>24</v>
      </c>
      <c r="AG489">
        <v>10151</v>
      </c>
      <c r="AH489">
        <v>1</v>
      </c>
      <c r="AI489">
        <v>70</v>
      </c>
      <c r="AJ489">
        <v>24</v>
      </c>
      <c r="AK489">
        <v>83</v>
      </c>
      <c r="AL489">
        <v>4</v>
      </c>
      <c r="AM489">
        <v>0</v>
      </c>
      <c r="AN489">
        <v>51</v>
      </c>
      <c r="AO489">
        <v>89</v>
      </c>
      <c r="AP489">
        <v>24</v>
      </c>
      <c r="AQ489">
        <v>31</v>
      </c>
      <c r="AR489">
        <v>12</v>
      </c>
      <c r="AS489">
        <v>37</v>
      </c>
    </row>
    <row r="490" spans="1:45" x14ac:dyDescent="0.25">
      <c r="A490">
        <v>20110504</v>
      </c>
      <c r="B490">
        <f t="shared" si="35"/>
        <v>20150504</v>
      </c>
      <c r="C490">
        <f t="shared" si="36"/>
        <v>2015</v>
      </c>
      <c r="D490">
        <f t="shared" si="37"/>
        <v>5</v>
      </c>
      <c r="E490">
        <f t="shared" si="38"/>
        <v>4</v>
      </c>
      <c r="F490" s="14">
        <f t="shared" si="39"/>
        <v>42128</v>
      </c>
      <c r="G490">
        <v>352</v>
      </c>
      <c r="H490">
        <v>21</v>
      </c>
      <c r="I490">
        <v>25</v>
      </c>
      <c r="J490">
        <v>40</v>
      </c>
      <c r="K490">
        <v>8</v>
      </c>
      <c r="L490">
        <v>0</v>
      </c>
      <c r="M490">
        <v>2</v>
      </c>
      <c r="N490">
        <v>80</v>
      </c>
      <c r="O490">
        <v>14</v>
      </c>
      <c r="P490">
        <v>80</v>
      </c>
      <c r="Q490">
        <v>3</v>
      </c>
      <c r="R490">
        <v>4</v>
      </c>
      <c r="S490">
        <v>141</v>
      </c>
      <c r="T490">
        <v>16</v>
      </c>
      <c r="U490">
        <v>-30</v>
      </c>
      <c r="V490">
        <v>6</v>
      </c>
      <c r="W490">
        <v>101</v>
      </c>
      <c r="X490">
        <v>67</v>
      </c>
      <c r="Y490">
        <v>2051</v>
      </c>
      <c r="Z490">
        <v>0</v>
      </c>
      <c r="AA490">
        <v>0</v>
      </c>
      <c r="AB490">
        <v>0</v>
      </c>
      <c r="AC490">
        <v>1</v>
      </c>
      <c r="AD490">
        <v>10222</v>
      </c>
      <c r="AE490">
        <v>10240</v>
      </c>
      <c r="AF490">
        <v>22</v>
      </c>
      <c r="AG490">
        <v>10202</v>
      </c>
      <c r="AH490">
        <v>1</v>
      </c>
      <c r="AI490">
        <v>12</v>
      </c>
      <c r="AJ490">
        <v>4</v>
      </c>
      <c r="AK490">
        <v>83</v>
      </c>
      <c r="AL490">
        <v>19</v>
      </c>
      <c r="AM490">
        <v>3</v>
      </c>
      <c r="AN490">
        <v>71</v>
      </c>
      <c r="AO490">
        <v>99</v>
      </c>
      <c r="AP490">
        <v>2</v>
      </c>
      <c r="AQ490">
        <v>49</v>
      </c>
      <c r="AR490">
        <v>16</v>
      </c>
      <c r="AS490">
        <v>28</v>
      </c>
    </row>
    <row r="491" spans="1:45" x14ac:dyDescent="0.25">
      <c r="A491">
        <v>20110505</v>
      </c>
      <c r="B491">
        <f t="shared" si="35"/>
        <v>20150505</v>
      </c>
      <c r="C491">
        <f t="shared" si="36"/>
        <v>2015</v>
      </c>
      <c r="D491">
        <f t="shared" si="37"/>
        <v>5</v>
      </c>
      <c r="E491">
        <f t="shared" si="38"/>
        <v>5</v>
      </c>
      <c r="F491" s="14">
        <f t="shared" si="39"/>
        <v>42129</v>
      </c>
      <c r="G491">
        <v>123</v>
      </c>
      <c r="H491">
        <v>18</v>
      </c>
      <c r="I491">
        <v>20</v>
      </c>
      <c r="J491">
        <v>40</v>
      </c>
      <c r="K491">
        <v>12</v>
      </c>
      <c r="L491">
        <v>10</v>
      </c>
      <c r="M491">
        <v>1</v>
      </c>
      <c r="N491">
        <v>90</v>
      </c>
      <c r="O491">
        <v>11</v>
      </c>
      <c r="P491">
        <v>106</v>
      </c>
      <c r="Q491">
        <v>0</v>
      </c>
      <c r="R491">
        <v>5</v>
      </c>
      <c r="S491">
        <v>184</v>
      </c>
      <c r="T491">
        <v>16</v>
      </c>
      <c r="U491">
        <v>-35</v>
      </c>
      <c r="V491">
        <v>6</v>
      </c>
      <c r="W491">
        <v>134</v>
      </c>
      <c r="X491">
        <v>89</v>
      </c>
      <c r="Y491">
        <v>2333</v>
      </c>
      <c r="Z491">
        <v>0</v>
      </c>
      <c r="AA491">
        <v>0</v>
      </c>
      <c r="AB491">
        <v>0</v>
      </c>
      <c r="AC491">
        <v>1</v>
      </c>
      <c r="AD491">
        <v>10227</v>
      </c>
      <c r="AE491">
        <v>10243</v>
      </c>
      <c r="AF491">
        <v>6</v>
      </c>
      <c r="AG491">
        <v>10207</v>
      </c>
      <c r="AH491">
        <v>24</v>
      </c>
      <c r="AI491">
        <v>60</v>
      </c>
      <c r="AJ491">
        <v>4</v>
      </c>
      <c r="AK491">
        <v>75</v>
      </c>
      <c r="AL491">
        <v>6</v>
      </c>
      <c r="AM491">
        <v>2</v>
      </c>
      <c r="AN491">
        <v>62</v>
      </c>
      <c r="AO491">
        <v>98</v>
      </c>
      <c r="AP491">
        <v>4</v>
      </c>
      <c r="AQ491">
        <v>33</v>
      </c>
      <c r="AR491">
        <v>16</v>
      </c>
      <c r="AS491">
        <v>35</v>
      </c>
    </row>
    <row r="492" spans="1:45" x14ac:dyDescent="0.25">
      <c r="A492">
        <v>20110506</v>
      </c>
      <c r="B492">
        <f t="shared" si="35"/>
        <v>20150506</v>
      </c>
      <c r="C492">
        <f t="shared" si="36"/>
        <v>2015</v>
      </c>
      <c r="D492">
        <f t="shared" si="37"/>
        <v>5</v>
      </c>
      <c r="E492">
        <f t="shared" si="38"/>
        <v>6</v>
      </c>
      <c r="F492" s="14">
        <f t="shared" si="39"/>
        <v>42130</v>
      </c>
      <c r="G492">
        <v>133</v>
      </c>
      <c r="H492">
        <v>26</v>
      </c>
      <c r="I492">
        <v>28</v>
      </c>
      <c r="J492">
        <v>40</v>
      </c>
      <c r="K492">
        <v>11</v>
      </c>
      <c r="L492">
        <v>20</v>
      </c>
      <c r="M492">
        <v>1</v>
      </c>
      <c r="N492">
        <v>90</v>
      </c>
      <c r="O492">
        <v>12</v>
      </c>
      <c r="P492">
        <v>150</v>
      </c>
      <c r="Q492">
        <v>51</v>
      </c>
      <c r="R492">
        <v>3</v>
      </c>
      <c r="S492">
        <v>223</v>
      </c>
      <c r="T492">
        <v>14</v>
      </c>
      <c r="U492">
        <v>8</v>
      </c>
      <c r="V492">
        <v>6</v>
      </c>
      <c r="W492">
        <v>118</v>
      </c>
      <c r="X492">
        <v>78</v>
      </c>
      <c r="Y492">
        <v>2116</v>
      </c>
      <c r="Z492">
        <v>0</v>
      </c>
      <c r="AA492">
        <v>0</v>
      </c>
      <c r="AB492">
        <v>0</v>
      </c>
      <c r="AC492">
        <v>1</v>
      </c>
      <c r="AD492">
        <v>10189</v>
      </c>
      <c r="AE492">
        <v>10204</v>
      </c>
      <c r="AF492">
        <v>1</v>
      </c>
      <c r="AG492">
        <v>10179</v>
      </c>
      <c r="AH492">
        <v>17</v>
      </c>
      <c r="AI492">
        <v>62</v>
      </c>
      <c r="AJ492">
        <v>1</v>
      </c>
      <c r="AK492">
        <v>75</v>
      </c>
      <c r="AL492">
        <v>16</v>
      </c>
      <c r="AM492">
        <v>2</v>
      </c>
      <c r="AN492">
        <v>53</v>
      </c>
      <c r="AO492">
        <v>92</v>
      </c>
      <c r="AP492">
        <v>1</v>
      </c>
      <c r="AQ492">
        <v>29</v>
      </c>
      <c r="AR492">
        <v>14</v>
      </c>
      <c r="AS492">
        <v>35</v>
      </c>
    </row>
    <row r="493" spans="1:45" x14ac:dyDescent="0.25">
      <c r="A493">
        <v>20110507</v>
      </c>
      <c r="B493">
        <f t="shared" si="35"/>
        <v>20150507</v>
      </c>
      <c r="C493">
        <f t="shared" si="36"/>
        <v>2015</v>
      </c>
      <c r="D493">
        <f t="shared" si="37"/>
        <v>5</v>
      </c>
      <c r="E493">
        <f t="shared" si="38"/>
        <v>7</v>
      </c>
      <c r="F493" s="14">
        <f t="shared" si="39"/>
        <v>42131</v>
      </c>
      <c r="G493">
        <v>140</v>
      </c>
      <c r="H493">
        <v>41</v>
      </c>
      <c r="I493">
        <v>43</v>
      </c>
      <c r="J493">
        <v>60</v>
      </c>
      <c r="K493">
        <v>13</v>
      </c>
      <c r="L493">
        <v>30</v>
      </c>
      <c r="M493">
        <v>1</v>
      </c>
      <c r="N493">
        <v>120</v>
      </c>
      <c r="O493">
        <v>15</v>
      </c>
      <c r="P493">
        <v>203</v>
      </c>
      <c r="Q493">
        <v>109</v>
      </c>
      <c r="R493">
        <v>4</v>
      </c>
      <c r="S493">
        <v>278</v>
      </c>
      <c r="T493">
        <v>16</v>
      </c>
      <c r="U493">
        <v>65</v>
      </c>
      <c r="V493">
        <v>6</v>
      </c>
      <c r="W493">
        <v>118</v>
      </c>
      <c r="X493">
        <v>77</v>
      </c>
      <c r="Y493">
        <v>2261</v>
      </c>
      <c r="Z493">
        <v>0</v>
      </c>
      <c r="AA493">
        <v>0</v>
      </c>
      <c r="AB493">
        <v>0</v>
      </c>
      <c r="AC493">
        <v>1</v>
      </c>
      <c r="AD493">
        <v>10159</v>
      </c>
      <c r="AE493">
        <v>10175</v>
      </c>
      <c r="AF493">
        <v>1</v>
      </c>
      <c r="AG493">
        <v>10145</v>
      </c>
      <c r="AH493">
        <v>16</v>
      </c>
      <c r="AI493">
        <v>68</v>
      </c>
      <c r="AJ493">
        <v>7</v>
      </c>
      <c r="AK493">
        <v>82</v>
      </c>
      <c r="AL493">
        <v>18</v>
      </c>
      <c r="AM493">
        <v>2</v>
      </c>
      <c r="AN493">
        <v>47</v>
      </c>
      <c r="AO493">
        <v>66</v>
      </c>
      <c r="AP493">
        <v>5</v>
      </c>
      <c r="AQ493">
        <v>30</v>
      </c>
      <c r="AR493">
        <v>16</v>
      </c>
      <c r="AS493">
        <v>41</v>
      </c>
    </row>
    <row r="494" spans="1:45" x14ac:dyDescent="0.25">
      <c r="A494">
        <v>20110508</v>
      </c>
      <c r="B494">
        <f t="shared" si="35"/>
        <v>20150508</v>
      </c>
      <c r="C494">
        <f t="shared" si="36"/>
        <v>2015</v>
      </c>
      <c r="D494">
        <f t="shared" si="37"/>
        <v>5</v>
      </c>
      <c r="E494">
        <f t="shared" si="38"/>
        <v>8</v>
      </c>
      <c r="F494" s="14">
        <f t="shared" si="39"/>
        <v>42132</v>
      </c>
      <c r="G494">
        <v>148</v>
      </c>
      <c r="H494">
        <v>23</v>
      </c>
      <c r="I494">
        <v>40</v>
      </c>
      <c r="J494">
        <v>60</v>
      </c>
      <c r="K494">
        <v>2</v>
      </c>
      <c r="L494">
        <v>20</v>
      </c>
      <c r="M494">
        <v>17</v>
      </c>
      <c r="N494">
        <v>100</v>
      </c>
      <c r="O494">
        <v>2</v>
      </c>
      <c r="P494">
        <v>213</v>
      </c>
      <c r="Q494">
        <v>158</v>
      </c>
      <c r="R494">
        <v>24</v>
      </c>
      <c r="S494">
        <v>269</v>
      </c>
      <c r="T494">
        <v>14</v>
      </c>
      <c r="U494">
        <v>147</v>
      </c>
      <c r="V494">
        <v>24</v>
      </c>
      <c r="W494">
        <v>69</v>
      </c>
      <c r="X494">
        <v>45</v>
      </c>
      <c r="Y494">
        <v>2012</v>
      </c>
      <c r="Z494">
        <v>0</v>
      </c>
      <c r="AA494">
        <v>-1</v>
      </c>
      <c r="AB494">
        <v>-1</v>
      </c>
      <c r="AC494">
        <v>22</v>
      </c>
      <c r="AD494">
        <v>10171</v>
      </c>
      <c r="AE494">
        <v>10197</v>
      </c>
      <c r="AF494">
        <v>24</v>
      </c>
      <c r="AG494">
        <v>10153</v>
      </c>
      <c r="AH494">
        <v>2</v>
      </c>
      <c r="AI494">
        <v>58</v>
      </c>
      <c r="AJ494">
        <v>24</v>
      </c>
      <c r="AK494">
        <v>83</v>
      </c>
      <c r="AL494">
        <v>3</v>
      </c>
      <c r="AM494">
        <v>6</v>
      </c>
      <c r="AN494">
        <v>49</v>
      </c>
      <c r="AO494">
        <v>87</v>
      </c>
      <c r="AP494">
        <v>24</v>
      </c>
      <c r="AQ494">
        <v>36</v>
      </c>
      <c r="AR494">
        <v>16</v>
      </c>
      <c r="AS494">
        <v>37</v>
      </c>
    </row>
    <row r="495" spans="1:45" x14ac:dyDescent="0.25">
      <c r="A495">
        <v>20110509</v>
      </c>
      <c r="B495">
        <f t="shared" si="35"/>
        <v>20150509</v>
      </c>
      <c r="C495">
        <f t="shared" si="36"/>
        <v>2015</v>
      </c>
      <c r="D495">
        <f t="shared" si="37"/>
        <v>5</v>
      </c>
      <c r="E495">
        <f t="shared" si="38"/>
        <v>9</v>
      </c>
      <c r="F495" s="14">
        <f t="shared" si="39"/>
        <v>42133</v>
      </c>
      <c r="G495">
        <v>339</v>
      </c>
      <c r="H495">
        <v>14</v>
      </c>
      <c r="I495">
        <v>18</v>
      </c>
      <c r="J495">
        <v>30</v>
      </c>
      <c r="K495">
        <v>11</v>
      </c>
      <c r="L495">
        <v>10</v>
      </c>
      <c r="M495">
        <v>5</v>
      </c>
      <c r="N495">
        <v>60</v>
      </c>
      <c r="O495">
        <v>11</v>
      </c>
      <c r="P495">
        <v>163</v>
      </c>
      <c r="Q495">
        <v>110</v>
      </c>
      <c r="R495">
        <v>24</v>
      </c>
      <c r="S495">
        <v>204</v>
      </c>
      <c r="T495">
        <v>16</v>
      </c>
      <c r="U495">
        <v>81</v>
      </c>
      <c r="V495">
        <v>24</v>
      </c>
      <c r="W495">
        <v>42</v>
      </c>
      <c r="X495">
        <v>27</v>
      </c>
      <c r="Y495">
        <v>1150</v>
      </c>
      <c r="Z495">
        <v>6</v>
      </c>
      <c r="AA495">
        <v>4</v>
      </c>
      <c r="AB495">
        <v>3</v>
      </c>
      <c r="AC495">
        <v>9</v>
      </c>
      <c r="AD495">
        <v>10226</v>
      </c>
      <c r="AE495">
        <v>10240</v>
      </c>
      <c r="AF495">
        <v>21</v>
      </c>
      <c r="AG495">
        <v>10198</v>
      </c>
      <c r="AH495">
        <v>1</v>
      </c>
      <c r="AI495">
        <v>3</v>
      </c>
      <c r="AJ495">
        <v>23</v>
      </c>
      <c r="AK495">
        <v>65</v>
      </c>
      <c r="AL495">
        <v>15</v>
      </c>
      <c r="AM495">
        <v>6</v>
      </c>
      <c r="AN495">
        <v>87</v>
      </c>
      <c r="AO495">
        <v>99</v>
      </c>
      <c r="AP495">
        <v>21</v>
      </c>
      <c r="AQ495">
        <v>71</v>
      </c>
      <c r="AR495">
        <v>16</v>
      </c>
      <c r="AS495">
        <v>20</v>
      </c>
    </row>
    <row r="496" spans="1:45" x14ac:dyDescent="0.25">
      <c r="A496">
        <v>20110510</v>
      </c>
      <c r="B496">
        <f t="shared" si="35"/>
        <v>20150510</v>
      </c>
      <c r="C496">
        <f t="shared" si="36"/>
        <v>2015</v>
      </c>
      <c r="D496">
        <f t="shared" si="37"/>
        <v>5</v>
      </c>
      <c r="E496">
        <f t="shared" si="38"/>
        <v>10</v>
      </c>
      <c r="F496" s="14">
        <f t="shared" si="39"/>
        <v>42134</v>
      </c>
      <c r="G496">
        <v>353</v>
      </c>
      <c r="H496">
        <v>18</v>
      </c>
      <c r="I496">
        <v>22</v>
      </c>
      <c r="J496">
        <v>40</v>
      </c>
      <c r="K496">
        <v>22</v>
      </c>
      <c r="L496">
        <v>10</v>
      </c>
      <c r="M496">
        <v>1</v>
      </c>
      <c r="N496">
        <v>70</v>
      </c>
      <c r="O496">
        <v>22</v>
      </c>
      <c r="P496">
        <v>165</v>
      </c>
      <c r="Q496">
        <v>101</v>
      </c>
      <c r="R496">
        <v>1</v>
      </c>
      <c r="S496">
        <v>232</v>
      </c>
      <c r="T496">
        <v>14</v>
      </c>
      <c r="U496">
        <v>79</v>
      </c>
      <c r="V496">
        <v>6</v>
      </c>
      <c r="W496">
        <v>41</v>
      </c>
      <c r="X496">
        <v>27</v>
      </c>
      <c r="Y496">
        <v>1451</v>
      </c>
      <c r="Z496">
        <v>25</v>
      </c>
      <c r="AA496">
        <v>49</v>
      </c>
      <c r="AB496">
        <v>41</v>
      </c>
      <c r="AC496">
        <v>23</v>
      </c>
      <c r="AD496">
        <v>10250</v>
      </c>
      <c r="AE496">
        <v>10270</v>
      </c>
      <c r="AF496">
        <v>8</v>
      </c>
      <c r="AG496">
        <v>10240</v>
      </c>
      <c r="AH496">
        <v>1</v>
      </c>
      <c r="AI496">
        <v>11</v>
      </c>
      <c r="AJ496">
        <v>2</v>
      </c>
      <c r="AK496">
        <v>80</v>
      </c>
      <c r="AL496">
        <v>12</v>
      </c>
      <c r="AM496">
        <v>6</v>
      </c>
      <c r="AN496">
        <v>77</v>
      </c>
      <c r="AO496">
        <v>99</v>
      </c>
      <c r="AP496">
        <v>1</v>
      </c>
      <c r="AQ496">
        <v>50</v>
      </c>
      <c r="AR496">
        <v>13</v>
      </c>
      <c r="AS496">
        <v>25</v>
      </c>
    </row>
    <row r="497" spans="1:45" x14ac:dyDescent="0.25">
      <c r="A497">
        <v>20110511</v>
      </c>
      <c r="B497">
        <f t="shared" si="35"/>
        <v>20150511</v>
      </c>
      <c r="C497">
        <f t="shared" si="36"/>
        <v>2015</v>
      </c>
      <c r="D497">
        <f t="shared" si="37"/>
        <v>5</v>
      </c>
      <c r="E497">
        <f t="shared" si="38"/>
        <v>11</v>
      </c>
      <c r="F497" s="14">
        <f t="shared" si="39"/>
        <v>42135</v>
      </c>
      <c r="G497">
        <v>289</v>
      </c>
      <c r="H497">
        <v>18</v>
      </c>
      <c r="I497">
        <v>22</v>
      </c>
      <c r="J497">
        <v>40</v>
      </c>
      <c r="K497">
        <v>10</v>
      </c>
      <c r="L497">
        <v>0</v>
      </c>
      <c r="M497">
        <v>4</v>
      </c>
      <c r="N497">
        <v>90</v>
      </c>
      <c r="O497">
        <v>11</v>
      </c>
      <c r="P497">
        <v>150</v>
      </c>
      <c r="Q497">
        <v>90</v>
      </c>
      <c r="R497">
        <v>24</v>
      </c>
      <c r="S497">
        <v>209</v>
      </c>
      <c r="T497">
        <v>13</v>
      </c>
      <c r="U497">
        <v>67</v>
      </c>
      <c r="V497">
        <v>24</v>
      </c>
      <c r="W497">
        <v>124</v>
      </c>
      <c r="X497">
        <v>80</v>
      </c>
      <c r="Y497">
        <v>2438</v>
      </c>
      <c r="Z497">
        <v>0</v>
      </c>
      <c r="AA497">
        <v>0</v>
      </c>
      <c r="AB497">
        <v>0</v>
      </c>
      <c r="AC497">
        <v>1</v>
      </c>
      <c r="AD497">
        <v>10222</v>
      </c>
      <c r="AE497">
        <v>10236</v>
      </c>
      <c r="AF497">
        <v>2</v>
      </c>
      <c r="AG497">
        <v>10200</v>
      </c>
      <c r="AH497">
        <v>24</v>
      </c>
      <c r="AI497">
        <v>1</v>
      </c>
      <c r="AJ497">
        <v>4</v>
      </c>
      <c r="AK497">
        <v>81</v>
      </c>
      <c r="AL497">
        <v>19</v>
      </c>
      <c r="AM497">
        <v>4</v>
      </c>
      <c r="AN497">
        <v>72</v>
      </c>
      <c r="AO497">
        <v>99</v>
      </c>
      <c r="AP497">
        <v>2</v>
      </c>
      <c r="AQ497">
        <v>37</v>
      </c>
      <c r="AR497">
        <v>11</v>
      </c>
      <c r="AS497">
        <v>40</v>
      </c>
    </row>
    <row r="498" spans="1:45" x14ac:dyDescent="0.25">
      <c r="A498">
        <v>20110512</v>
      </c>
      <c r="B498">
        <f t="shared" si="35"/>
        <v>20150512</v>
      </c>
      <c r="C498">
        <f t="shared" si="36"/>
        <v>2015</v>
      </c>
      <c r="D498">
        <f t="shared" si="37"/>
        <v>5</v>
      </c>
      <c r="E498">
        <f t="shared" si="38"/>
        <v>12</v>
      </c>
      <c r="F498" s="14">
        <f t="shared" si="39"/>
        <v>42136</v>
      </c>
      <c r="G498">
        <v>263</v>
      </c>
      <c r="H498">
        <v>29</v>
      </c>
      <c r="I498">
        <v>33</v>
      </c>
      <c r="J498">
        <v>60</v>
      </c>
      <c r="K498">
        <v>13</v>
      </c>
      <c r="L498">
        <v>10</v>
      </c>
      <c r="M498">
        <v>1</v>
      </c>
      <c r="N498">
        <v>110</v>
      </c>
      <c r="O498">
        <v>13</v>
      </c>
      <c r="P498">
        <v>131</v>
      </c>
      <c r="Q498">
        <v>83</v>
      </c>
      <c r="R498">
        <v>3</v>
      </c>
      <c r="S498">
        <v>174</v>
      </c>
      <c r="T498">
        <v>10</v>
      </c>
      <c r="U498">
        <v>55</v>
      </c>
      <c r="V498">
        <v>6</v>
      </c>
      <c r="W498">
        <v>71</v>
      </c>
      <c r="X498">
        <v>46</v>
      </c>
      <c r="Y498">
        <v>1777</v>
      </c>
      <c r="Z498">
        <v>0</v>
      </c>
      <c r="AA498">
        <v>0</v>
      </c>
      <c r="AB498">
        <v>0</v>
      </c>
      <c r="AC498">
        <v>1</v>
      </c>
      <c r="AD498">
        <v>10187</v>
      </c>
      <c r="AE498">
        <v>10202</v>
      </c>
      <c r="AF498">
        <v>23</v>
      </c>
      <c r="AG498">
        <v>10174</v>
      </c>
      <c r="AH498">
        <v>10</v>
      </c>
      <c r="AI498">
        <v>31</v>
      </c>
      <c r="AJ498">
        <v>2</v>
      </c>
      <c r="AK498">
        <v>80</v>
      </c>
      <c r="AL498">
        <v>13</v>
      </c>
      <c r="AM498">
        <v>5</v>
      </c>
      <c r="AN498">
        <v>74</v>
      </c>
      <c r="AO498">
        <v>99</v>
      </c>
      <c r="AP498">
        <v>1</v>
      </c>
      <c r="AQ498">
        <v>47</v>
      </c>
      <c r="AR498">
        <v>15</v>
      </c>
      <c r="AS498">
        <v>28</v>
      </c>
    </row>
    <row r="499" spans="1:45" x14ac:dyDescent="0.25">
      <c r="A499">
        <v>20110513</v>
      </c>
      <c r="B499">
        <f t="shared" si="35"/>
        <v>20150513</v>
      </c>
      <c r="C499">
        <f t="shared" si="36"/>
        <v>2015</v>
      </c>
      <c r="D499">
        <f t="shared" si="37"/>
        <v>5</v>
      </c>
      <c r="E499">
        <f t="shared" si="38"/>
        <v>13</v>
      </c>
      <c r="F499" s="14">
        <f t="shared" si="39"/>
        <v>42137</v>
      </c>
      <c r="G499">
        <v>269</v>
      </c>
      <c r="H499">
        <v>17</v>
      </c>
      <c r="I499">
        <v>25</v>
      </c>
      <c r="J499">
        <v>40</v>
      </c>
      <c r="K499">
        <v>10</v>
      </c>
      <c r="L499">
        <v>0</v>
      </c>
      <c r="M499">
        <v>22</v>
      </c>
      <c r="N499">
        <v>80</v>
      </c>
      <c r="O499">
        <v>10</v>
      </c>
      <c r="P499">
        <v>136</v>
      </c>
      <c r="Q499">
        <v>80</v>
      </c>
      <c r="R499">
        <v>24</v>
      </c>
      <c r="S499">
        <v>187</v>
      </c>
      <c r="T499">
        <v>15</v>
      </c>
      <c r="U499">
        <v>54</v>
      </c>
      <c r="V499">
        <v>24</v>
      </c>
      <c r="W499">
        <v>91</v>
      </c>
      <c r="X499">
        <v>58</v>
      </c>
      <c r="Y499">
        <v>1839</v>
      </c>
      <c r="Z499">
        <v>0</v>
      </c>
      <c r="AA499">
        <v>0</v>
      </c>
      <c r="AB499">
        <v>0</v>
      </c>
      <c r="AC499">
        <v>1</v>
      </c>
      <c r="AD499">
        <v>10199</v>
      </c>
      <c r="AE499">
        <v>10217</v>
      </c>
      <c r="AF499">
        <v>9</v>
      </c>
      <c r="AG499">
        <v>10166</v>
      </c>
      <c r="AH499">
        <v>24</v>
      </c>
      <c r="AI499">
        <v>57</v>
      </c>
      <c r="AJ499">
        <v>2</v>
      </c>
      <c r="AK499">
        <v>81</v>
      </c>
      <c r="AL499">
        <v>18</v>
      </c>
      <c r="AM499">
        <v>5</v>
      </c>
      <c r="AN499">
        <v>71</v>
      </c>
      <c r="AO499">
        <v>99</v>
      </c>
      <c r="AP499">
        <v>23</v>
      </c>
      <c r="AQ499">
        <v>49</v>
      </c>
      <c r="AR499">
        <v>12</v>
      </c>
      <c r="AS499">
        <v>29</v>
      </c>
    </row>
    <row r="500" spans="1:45" x14ac:dyDescent="0.25">
      <c r="A500">
        <v>20110514</v>
      </c>
      <c r="B500">
        <f t="shared" si="35"/>
        <v>20150514</v>
      </c>
      <c r="C500">
        <f t="shared" si="36"/>
        <v>2015</v>
      </c>
      <c r="D500">
        <f t="shared" si="37"/>
        <v>5</v>
      </c>
      <c r="E500">
        <f t="shared" si="38"/>
        <v>14</v>
      </c>
      <c r="F500" s="14">
        <f t="shared" si="39"/>
        <v>42138</v>
      </c>
      <c r="G500">
        <v>279</v>
      </c>
      <c r="H500">
        <v>34</v>
      </c>
      <c r="I500">
        <v>36</v>
      </c>
      <c r="J500">
        <v>60</v>
      </c>
      <c r="K500">
        <v>13</v>
      </c>
      <c r="L500">
        <v>10</v>
      </c>
      <c r="M500">
        <v>1</v>
      </c>
      <c r="N500">
        <v>110</v>
      </c>
      <c r="O500">
        <v>11</v>
      </c>
      <c r="P500">
        <v>120</v>
      </c>
      <c r="Q500">
        <v>74</v>
      </c>
      <c r="R500">
        <v>4</v>
      </c>
      <c r="S500">
        <v>155</v>
      </c>
      <c r="T500">
        <v>15</v>
      </c>
      <c r="U500">
        <v>47</v>
      </c>
      <c r="V500">
        <v>6</v>
      </c>
      <c r="W500">
        <v>77</v>
      </c>
      <c r="X500">
        <v>49</v>
      </c>
      <c r="Y500">
        <v>2118</v>
      </c>
      <c r="Z500">
        <v>0</v>
      </c>
      <c r="AA500">
        <v>-1</v>
      </c>
      <c r="AB500">
        <v>-1</v>
      </c>
      <c r="AC500">
        <v>18</v>
      </c>
      <c r="AD500">
        <v>10167</v>
      </c>
      <c r="AE500">
        <v>10184</v>
      </c>
      <c r="AF500">
        <v>22</v>
      </c>
      <c r="AG500">
        <v>10147</v>
      </c>
      <c r="AH500">
        <v>5</v>
      </c>
      <c r="AI500">
        <v>60</v>
      </c>
      <c r="AJ500">
        <v>2</v>
      </c>
      <c r="AK500">
        <v>83</v>
      </c>
      <c r="AL500">
        <v>18</v>
      </c>
      <c r="AM500">
        <v>5</v>
      </c>
      <c r="AN500">
        <v>70</v>
      </c>
      <c r="AO500">
        <v>99</v>
      </c>
      <c r="AP500">
        <v>1</v>
      </c>
      <c r="AQ500">
        <v>49</v>
      </c>
      <c r="AR500">
        <v>14</v>
      </c>
      <c r="AS500">
        <v>33</v>
      </c>
    </row>
    <row r="501" spans="1:45" x14ac:dyDescent="0.25">
      <c r="A501">
        <v>20110515</v>
      </c>
      <c r="B501">
        <f t="shared" si="35"/>
        <v>20150515</v>
      </c>
      <c r="C501">
        <f t="shared" si="36"/>
        <v>2015</v>
      </c>
      <c r="D501">
        <f t="shared" si="37"/>
        <v>5</v>
      </c>
      <c r="E501">
        <f t="shared" si="38"/>
        <v>15</v>
      </c>
      <c r="F501" s="14">
        <f t="shared" si="39"/>
        <v>42139</v>
      </c>
      <c r="G501">
        <v>292</v>
      </c>
      <c r="H501">
        <v>32</v>
      </c>
      <c r="I501">
        <v>35</v>
      </c>
      <c r="J501">
        <v>60</v>
      </c>
      <c r="K501">
        <v>15</v>
      </c>
      <c r="L501">
        <v>20</v>
      </c>
      <c r="M501">
        <v>4</v>
      </c>
      <c r="N501">
        <v>110</v>
      </c>
      <c r="O501">
        <v>15</v>
      </c>
      <c r="P501">
        <v>117</v>
      </c>
      <c r="Q501">
        <v>84</v>
      </c>
      <c r="R501">
        <v>4</v>
      </c>
      <c r="S501">
        <v>154</v>
      </c>
      <c r="T501">
        <v>13</v>
      </c>
      <c r="U501">
        <v>71</v>
      </c>
      <c r="V501">
        <v>6</v>
      </c>
      <c r="W501">
        <v>58</v>
      </c>
      <c r="X501">
        <v>37</v>
      </c>
      <c r="Y501">
        <v>1802</v>
      </c>
      <c r="Z501">
        <v>4</v>
      </c>
      <c r="AA501">
        <v>22</v>
      </c>
      <c r="AB501">
        <v>15</v>
      </c>
      <c r="AC501">
        <v>3</v>
      </c>
      <c r="AD501">
        <v>10217</v>
      </c>
      <c r="AE501">
        <v>10238</v>
      </c>
      <c r="AF501">
        <v>19</v>
      </c>
      <c r="AG501">
        <v>10184</v>
      </c>
      <c r="AH501">
        <v>1</v>
      </c>
      <c r="AI501">
        <v>56</v>
      </c>
      <c r="AJ501">
        <v>3</v>
      </c>
      <c r="AK501">
        <v>81</v>
      </c>
      <c r="AL501">
        <v>11</v>
      </c>
      <c r="AM501">
        <v>6</v>
      </c>
      <c r="AN501">
        <v>71</v>
      </c>
      <c r="AO501">
        <v>95</v>
      </c>
      <c r="AP501">
        <v>4</v>
      </c>
      <c r="AQ501">
        <v>56</v>
      </c>
      <c r="AR501">
        <v>12</v>
      </c>
      <c r="AS501">
        <v>28</v>
      </c>
    </row>
    <row r="502" spans="1:45" x14ac:dyDescent="0.25">
      <c r="A502">
        <v>20110516</v>
      </c>
      <c r="B502">
        <f t="shared" si="35"/>
        <v>20150516</v>
      </c>
      <c r="C502">
        <f t="shared" si="36"/>
        <v>2015</v>
      </c>
      <c r="D502">
        <f t="shared" si="37"/>
        <v>5</v>
      </c>
      <c r="E502">
        <f t="shared" si="38"/>
        <v>16</v>
      </c>
      <c r="F502" s="14">
        <f t="shared" si="39"/>
        <v>42140</v>
      </c>
      <c r="G502">
        <v>249</v>
      </c>
      <c r="H502">
        <v>42</v>
      </c>
      <c r="I502">
        <v>44</v>
      </c>
      <c r="J502">
        <v>60</v>
      </c>
      <c r="K502">
        <v>16</v>
      </c>
      <c r="L502">
        <v>30</v>
      </c>
      <c r="M502">
        <v>1</v>
      </c>
      <c r="N502">
        <v>120</v>
      </c>
      <c r="O502">
        <v>18</v>
      </c>
      <c r="P502">
        <v>131</v>
      </c>
      <c r="Q502">
        <v>110</v>
      </c>
      <c r="R502">
        <v>1</v>
      </c>
      <c r="S502">
        <v>150</v>
      </c>
      <c r="T502">
        <v>16</v>
      </c>
      <c r="U502">
        <v>106</v>
      </c>
      <c r="V502">
        <v>6</v>
      </c>
      <c r="W502">
        <v>4</v>
      </c>
      <c r="X502">
        <v>3</v>
      </c>
      <c r="Y502">
        <v>599</v>
      </c>
      <c r="Z502">
        <v>67</v>
      </c>
      <c r="AA502">
        <v>50</v>
      </c>
      <c r="AB502">
        <v>16</v>
      </c>
      <c r="AC502">
        <v>9</v>
      </c>
      <c r="AD502">
        <v>10205</v>
      </c>
      <c r="AE502">
        <v>10220</v>
      </c>
      <c r="AF502">
        <v>1</v>
      </c>
      <c r="AG502">
        <v>10188</v>
      </c>
      <c r="AH502">
        <v>24</v>
      </c>
      <c r="AI502">
        <v>23</v>
      </c>
      <c r="AJ502">
        <v>9</v>
      </c>
      <c r="AK502">
        <v>75</v>
      </c>
      <c r="AL502">
        <v>3</v>
      </c>
      <c r="AM502">
        <v>8</v>
      </c>
      <c r="AN502">
        <v>86</v>
      </c>
      <c r="AO502">
        <v>97</v>
      </c>
      <c r="AP502">
        <v>7</v>
      </c>
      <c r="AQ502">
        <v>76</v>
      </c>
      <c r="AR502">
        <v>2</v>
      </c>
      <c r="AS502">
        <v>9</v>
      </c>
    </row>
    <row r="503" spans="1:45" x14ac:dyDescent="0.25">
      <c r="A503">
        <v>20110517</v>
      </c>
      <c r="B503">
        <f t="shared" si="35"/>
        <v>20150517</v>
      </c>
      <c r="C503">
        <f t="shared" si="36"/>
        <v>2015</v>
      </c>
      <c r="D503">
        <f t="shared" si="37"/>
        <v>5</v>
      </c>
      <c r="E503">
        <f t="shared" si="38"/>
        <v>17</v>
      </c>
      <c r="F503" s="14">
        <f t="shared" si="39"/>
        <v>42141</v>
      </c>
      <c r="G503">
        <v>259</v>
      </c>
      <c r="H503">
        <v>30</v>
      </c>
      <c r="I503">
        <v>32</v>
      </c>
      <c r="J503">
        <v>40</v>
      </c>
      <c r="K503">
        <v>1</v>
      </c>
      <c r="L503">
        <v>20</v>
      </c>
      <c r="M503">
        <v>20</v>
      </c>
      <c r="N503">
        <v>100</v>
      </c>
      <c r="O503">
        <v>1</v>
      </c>
      <c r="P503">
        <v>140</v>
      </c>
      <c r="Q503">
        <v>107</v>
      </c>
      <c r="R503">
        <v>23</v>
      </c>
      <c r="S503">
        <v>168</v>
      </c>
      <c r="T503">
        <v>16</v>
      </c>
      <c r="U503">
        <v>82</v>
      </c>
      <c r="V503">
        <v>24</v>
      </c>
      <c r="W503">
        <v>10</v>
      </c>
      <c r="X503">
        <v>6</v>
      </c>
      <c r="Y503">
        <v>987</v>
      </c>
      <c r="Z503">
        <v>12</v>
      </c>
      <c r="AA503">
        <v>5</v>
      </c>
      <c r="AB503">
        <v>4</v>
      </c>
      <c r="AC503">
        <v>6</v>
      </c>
      <c r="AD503">
        <v>10191</v>
      </c>
      <c r="AE503">
        <v>10200</v>
      </c>
      <c r="AF503">
        <v>13</v>
      </c>
      <c r="AG503">
        <v>10179</v>
      </c>
      <c r="AH503">
        <v>24</v>
      </c>
      <c r="AI503">
        <v>58</v>
      </c>
      <c r="AJ503">
        <v>5</v>
      </c>
      <c r="AK503">
        <v>78</v>
      </c>
      <c r="AL503">
        <v>16</v>
      </c>
      <c r="AM503">
        <v>8</v>
      </c>
      <c r="AN503">
        <v>81</v>
      </c>
      <c r="AO503">
        <v>94</v>
      </c>
      <c r="AP503">
        <v>6</v>
      </c>
      <c r="AQ503">
        <v>69</v>
      </c>
      <c r="AR503">
        <v>16</v>
      </c>
      <c r="AS503">
        <v>16</v>
      </c>
    </row>
    <row r="504" spans="1:45" x14ac:dyDescent="0.25">
      <c r="A504">
        <v>20110518</v>
      </c>
      <c r="B504">
        <f t="shared" si="35"/>
        <v>20150518</v>
      </c>
      <c r="C504">
        <f t="shared" si="36"/>
        <v>2015</v>
      </c>
      <c r="D504">
        <f t="shared" si="37"/>
        <v>5</v>
      </c>
      <c r="E504">
        <f t="shared" si="38"/>
        <v>18</v>
      </c>
      <c r="F504" s="14">
        <f t="shared" si="39"/>
        <v>42142</v>
      </c>
      <c r="G504">
        <v>221</v>
      </c>
      <c r="H504">
        <v>30</v>
      </c>
      <c r="I504">
        <v>33</v>
      </c>
      <c r="J504">
        <v>50</v>
      </c>
      <c r="K504">
        <v>12</v>
      </c>
      <c r="L504">
        <v>10</v>
      </c>
      <c r="M504">
        <v>22</v>
      </c>
      <c r="N504">
        <v>100</v>
      </c>
      <c r="O504">
        <v>14</v>
      </c>
      <c r="P504">
        <v>140</v>
      </c>
      <c r="Q504">
        <v>115</v>
      </c>
      <c r="R504">
        <v>24</v>
      </c>
      <c r="S504">
        <v>169</v>
      </c>
      <c r="T504">
        <v>18</v>
      </c>
      <c r="U504">
        <v>87</v>
      </c>
      <c r="V504">
        <v>24</v>
      </c>
      <c r="W504">
        <v>23</v>
      </c>
      <c r="X504">
        <v>15</v>
      </c>
      <c r="Y504">
        <v>877</v>
      </c>
      <c r="Z504">
        <v>0</v>
      </c>
      <c r="AA504">
        <v>0</v>
      </c>
      <c r="AB504">
        <v>0</v>
      </c>
      <c r="AC504">
        <v>1</v>
      </c>
      <c r="AD504">
        <v>10159</v>
      </c>
      <c r="AE504">
        <v>10175</v>
      </c>
      <c r="AF504">
        <v>1</v>
      </c>
      <c r="AG504">
        <v>10146</v>
      </c>
      <c r="AH504">
        <v>18</v>
      </c>
      <c r="AI504">
        <v>57</v>
      </c>
      <c r="AJ504">
        <v>8</v>
      </c>
      <c r="AK504">
        <v>75</v>
      </c>
      <c r="AL504">
        <v>14</v>
      </c>
      <c r="AM504">
        <v>7</v>
      </c>
      <c r="AN504">
        <v>83</v>
      </c>
      <c r="AO504">
        <v>95</v>
      </c>
      <c r="AP504">
        <v>22</v>
      </c>
      <c r="AQ504">
        <v>72</v>
      </c>
      <c r="AR504">
        <v>17</v>
      </c>
      <c r="AS504">
        <v>14</v>
      </c>
    </row>
    <row r="505" spans="1:45" x14ac:dyDescent="0.25">
      <c r="A505">
        <v>20110519</v>
      </c>
      <c r="B505">
        <f t="shared" si="35"/>
        <v>20150519</v>
      </c>
      <c r="C505">
        <f t="shared" si="36"/>
        <v>2015</v>
      </c>
      <c r="D505">
        <f t="shared" si="37"/>
        <v>5</v>
      </c>
      <c r="E505">
        <f t="shared" si="38"/>
        <v>19</v>
      </c>
      <c r="F505" s="14">
        <f t="shared" si="39"/>
        <v>42143</v>
      </c>
      <c r="G505">
        <v>27</v>
      </c>
      <c r="H505">
        <v>15</v>
      </c>
      <c r="I505">
        <v>20</v>
      </c>
      <c r="J505">
        <v>30</v>
      </c>
      <c r="K505">
        <v>4</v>
      </c>
      <c r="L505">
        <v>10</v>
      </c>
      <c r="M505">
        <v>23</v>
      </c>
      <c r="N505">
        <v>60</v>
      </c>
      <c r="O505">
        <v>4</v>
      </c>
      <c r="P505">
        <v>122</v>
      </c>
      <c r="Q505">
        <v>60</v>
      </c>
      <c r="R505">
        <v>24</v>
      </c>
      <c r="S505">
        <v>160</v>
      </c>
      <c r="T505">
        <v>16</v>
      </c>
      <c r="U505">
        <v>25</v>
      </c>
      <c r="V505">
        <v>24</v>
      </c>
      <c r="W505">
        <v>27</v>
      </c>
      <c r="X505">
        <v>17</v>
      </c>
      <c r="Y505">
        <v>1055</v>
      </c>
      <c r="Z505">
        <v>50</v>
      </c>
      <c r="AA505">
        <v>13</v>
      </c>
      <c r="AB505">
        <v>4</v>
      </c>
      <c r="AC505">
        <v>3</v>
      </c>
      <c r="AD505">
        <v>10180</v>
      </c>
      <c r="AE505">
        <v>10194</v>
      </c>
      <c r="AF505">
        <v>21</v>
      </c>
      <c r="AG505">
        <v>10154</v>
      </c>
      <c r="AH505">
        <v>1</v>
      </c>
      <c r="AI505">
        <v>8</v>
      </c>
      <c r="AJ505">
        <v>24</v>
      </c>
      <c r="AK505">
        <v>75</v>
      </c>
      <c r="AL505">
        <v>18</v>
      </c>
      <c r="AM505">
        <v>6</v>
      </c>
      <c r="AN505">
        <v>85</v>
      </c>
      <c r="AO505">
        <v>99</v>
      </c>
      <c r="AP505">
        <v>2</v>
      </c>
      <c r="AQ505">
        <v>61</v>
      </c>
      <c r="AR505">
        <v>18</v>
      </c>
      <c r="AS505">
        <v>16</v>
      </c>
    </row>
    <row r="506" spans="1:45" x14ac:dyDescent="0.25">
      <c r="A506">
        <v>20110520</v>
      </c>
      <c r="B506">
        <f t="shared" si="35"/>
        <v>20150520</v>
      </c>
      <c r="C506">
        <f t="shared" si="36"/>
        <v>2015</v>
      </c>
      <c r="D506">
        <f t="shared" si="37"/>
        <v>5</v>
      </c>
      <c r="E506">
        <f t="shared" si="38"/>
        <v>20</v>
      </c>
      <c r="F506" s="14">
        <f t="shared" si="39"/>
        <v>42144</v>
      </c>
      <c r="G506">
        <v>280</v>
      </c>
      <c r="H506">
        <v>14</v>
      </c>
      <c r="I506">
        <v>21</v>
      </c>
      <c r="J506">
        <v>40</v>
      </c>
      <c r="K506">
        <v>12</v>
      </c>
      <c r="L506">
        <v>0</v>
      </c>
      <c r="M506">
        <v>4</v>
      </c>
      <c r="N506">
        <v>80</v>
      </c>
      <c r="O506">
        <v>13</v>
      </c>
      <c r="P506">
        <v>132</v>
      </c>
      <c r="Q506">
        <v>40</v>
      </c>
      <c r="R506">
        <v>4</v>
      </c>
      <c r="S506">
        <v>212</v>
      </c>
      <c r="T506">
        <v>14</v>
      </c>
      <c r="U506">
        <v>11</v>
      </c>
      <c r="V506">
        <v>6</v>
      </c>
      <c r="W506">
        <v>115</v>
      </c>
      <c r="X506">
        <v>72</v>
      </c>
      <c r="Y506">
        <v>2388</v>
      </c>
      <c r="Z506">
        <v>0</v>
      </c>
      <c r="AA506">
        <v>0</v>
      </c>
      <c r="AB506">
        <v>0</v>
      </c>
      <c r="AC506">
        <v>1</v>
      </c>
      <c r="AD506">
        <v>10190</v>
      </c>
      <c r="AE506">
        <v>10215</v>
      </c>
      <c r="AF506">
        <v>24</v>
      </c>
      <c r="AG506">
        <v>10179</v>
      </c>
      <c r="AH506">
        <v>14</v>
      </c>
      <c r="AI506">
        <v>1</v>
      </c>
      <c r="AJ506">
        <v>24</v>
      </c>
      <c r="AK506">
        <v>72</v>
      </c>
      <c r="AL506">
        <v>17</v>
      </c>
      <c r="AM506">
        <v>2</v>
      </c>
      <c r="AN506">
        <v>76</v>
      </c>
      <c r="AO506">
        <v>99</v>
      </c>
      <c r="AP506">
        <v>1</v>
      </c>
      <c r="AQ506">
        <v>48</v>
      </c>
      <c r="AR506">
        <v>11</v>
      </c>
      <c r="AS506">
        <v>38</v>
      </c>
    </row>
    <row r="507" spans="1:45" x14ac:dyDescent="0.25">
      <c r="A507">
        <v>20110521</v>
      </c>
      <c r="B507">
        <f t="shared" si="35"/>
        <v>20150521</v>
      </c>
      <c r="C507">
        <f t="shared" si="36"/>
        <v>2015</v>
      </c>
      <c r="D507">
        <f t="shared" si="37"/>
        <v>5</v>
      </c>
      <c r="E507">
        <f t="shared" si="38"/>
        <v>21</v>
      </c>
      <c r="F507" s="14">
        <f t="shared" si="39"/>
        <v>42145</v>
      </c>
      <c r="G507">
        <v>161</v>
      </c>
      <c r="H507">
        <v>15</v>
      </c>
      <c r="I507">
        <v>18</v>
      </c>
      <c r="J507">
        <v>30</v>
      </c>
      <c r="K507">
        <v>11</v>
      </c>
      <c r="L507">
        <v>10</v>
      </c>
      <c r="M507">
        <v>1</v>
      </c>
      <c r="N507">
        <v>60</v>
      </c>
      <c r="O507">
        <v>15</v>
      </c>
      <c r="P507">
        <v>145</v>
      </c>
      <c r="Q507">
        <v>48</v>
      </c>
      <c r="R507">
        <v>3</v>
      </c>
      <c r="S507">
        <v>221</v>
      </c>
      <c r="T507">
        <v>17</v>
      </c>
      <c r="U507">
        <v>13</v>
      </c>
      <c r="V507">
        <v>6</v>
      </c>
      <c r="W507">
        <v>142</v>
      </c>
      <c r="X507">
        <v>89</v>
      </c>
      <c r="Y507">
        <v>2718</v>
      </c>
      <c r="Z507">
        <v>0</v>
      </c>
      <c r="AA507">
        <v>0</v>
      </c>
      <c r="AB507">
        <v>0</v>
      </c>
      <c r="AC507">
        <v>1</v>
      </c>
      <c r="AD507">
        <v>10200</v>
      </c>
      <c r="AE507">
        <v>10228</v>
      </c>
      <c r="AF507">
        <v>7</v>
      </c>
      <c r="AG507">
        <v>10154</v>
      </c>
      <c r="AH507">
        <v>24</v>
      </c>
      <c r="AI507">
        <v>0</v>
      </c>
      <c r="AJ507">
        <v>3</v>
      </c>
      <c r="AK507">
        <v>79</v>
      </c>
      <c r="AL507">
        <v>10</v>
      </c>
      <c r="AM507">
        <v>1</v>
      </c>
      <c r="AN507">
        <v>71</v>
      </c>
      <c r="AO507">
        <v>99</v>
      </c>
      <c r="AP507">
        <v>1</v>
      </c>
      <c r="AQ507">
        <v>39</v>
      </c>
      <c r="AR507">
        <v>16</v>
      </c>
      <c r="AS507">
        <v>44</v>
      </c>
    </row>
    <row r="508" spans="1:45" x14ac:dyDescent="0.25">
      <c r="A508">
        <v>20110522</v>
      </c>
      <c r="B508">
        <f t="shared" si="35"/>
        <v>20150522</v>
      </c>
      <c r="C508">
        <f t="shared" si="36"/>
        <v>2015</v>
      </c>
      <c r="D508">
        <f t="shared" si="37"/>
        <v>5</v>
      </c>
      <c r="E508">
        <f t="shared" si="38"/>
        <v>22</v>
      </c>
      <c r="F508" s="14">
        <f t="shared" si="39"/>
        <v>42146</v>
      </c>
      <c r="G508">
        <v>236</v>
      </c>
      <c r="H508">
        <v>40</v>
      </c>
      <c r="I508">
        <v>43</v>
      </c>
      <c r="J508">
        <v>70</v>
      </c>
      <c r="K508">
        <v>12</v>
      </c>
      <c r="L508">
        <v>10</v>
      </c>
      <c r="M508">
        <v>1</v>
      </c>
      <c r="N508">
        <v>140</v>
      </c>
      <c r="O508">
        <v>12</v>
      </c>
      <c r="P508">
        <v>148</v>
      </c>
      <c r="Q508">
        <v>107</v>
      </c>
      <c r="R508">
        <v>2</v>
      </c>
      <c r="S508">
        <v>186</v>
      </c>
      <c r="T508">
        <v>11</v>
      </c>
      <c r="U508">
        <v>79</v>
      </c>
      <c r="V508">
        <v>6</v>
      </c>
      <c r="W508">
        <v>43</v>
      </c>
      <c r="X508">
        <v>27</v>
      </c>
      <c r="Y508">
        <v>1397</v>
      </c>
      <c r="Z508">
        <v>26</v>
      </c>
      <c r="AA508">
        <v>73</v>
      </c>
      <c r="AB508">
        <v>31</v>
      </c>
      <c r="AC508">
        <v>4</v>
      </c>
      <c r="AD508">
        <v>10167</v>
      </c>
      <c r="AE508">
        <v>10222</v>
      </c>
      <c r="AF508">
        <v>24</v>
      </c>
      <c r="AG508">
        <v>10137</v>
      </c>
      <c r="AH508">
        <v>3</v>
      </c>
      <c r="AI508">
        <v>50</v>
      </c>
      <c r="AJ508">
        <v>4</v>
      </c>
      <c r="AK508">
        <v>78</v>
      </c>
      <c r="AL508">
        <v>11</v>
      </c>
      <c r="AM508">
        <v>5</v>
      </c>
      <c r="AN508">
        <v>74</v>
      </c>
      <c r="AO508">
        <v>99</v>
      </c>
      <c r="AP508">
        <v>5</v>
      </c>
      <c r="AQ508">
        <v>51</v>
      </c>
      <c r="AR508">
        <v>15</v>
      </c>
      <c r="AS508">
        <v>23</v>
      </c>
    </row>
    <row r="509" spans="1:45" x14ac:dyDescent="0.25">
      <c r="A509">
        <v>20110523</v>
      </c>
      <c r="B509">
        <f t="shared" si="35"/>
        <v>20150523</v>
      </c>
      <c r="C509">
        <f t="shared" si="36"/>
        <v>2015</v>
      </c>
      <c r="D509">
        <f t="shared" si="37"/>
        <v>5</v>
      </c>
      <c r="E509">
        <f t="shared" si="38"/>
        <v>23</v>
      </c>
      <c r="F509" s="14">
        <f t="shared" si="39"/>
        <v>42147</v>
      </c>
      <c r="G509">
        <v>219</v>
      </c>
      <c r="H509">
        <v>45</v>
      </c>
      <c r="I509">
        <v>47</v>
      </c>
      <c r="J509">
        <v>70</v>
      </c>
      <c r="K509">
        <v>11</v>
      </c>
      <c r="L509">
        <v>30</v>
      </c>
      <c r="M509">
        <v>2</v>
      </c>
      <c r="N509">
        <v>130</v>
      </c>
      <c r="O509">
        <v>11</v>
      </c>
      <c r="P509">
        <v>160</v>
      </c>
      <c r="Q509">
        <v>103</v>
      </c>
      <c r="R509">
        <v>4</v>
      </c>
      <c r="S509">
        <v>214</v>
      </c>
      <c r="T509">
        <v>16</v>
      </c>
      <c r="U509">
        <v>93</v>
      </c>
      <c r="V509">
        <v>6</v>
      </c>
      <c r="W509">
        <v>125</v>
      </c>
      <c r="X509">
        <v>78</v>
      </c>
      <c r="Y509">
        <v>2590</v>
      </c>
      <c r="Z509">
        <v>0</v>
      </c>
      <c r="AA509">
        <v>0</v>
      </c>
      <c r="AB509">
        <v>0</v>
      </c>
      <c r="AC509">
        <v>1</v>
      </c>
      <c r="AD509">
        <v>10210</v>
      </c>
      <c r="AE509">
        <v>10237</v>
      </c>
      <c r="AF509">
        <v>7</v>
      </c>
      <c r="AG509">
        <v>10177</v>
      </c>
      <c r="AH509">
        <v>23</v>
      </c>
      <c r="AI509">
        <v>59</v>
      </c>
      <c r="AJ509">
        <v>4</v>
      </c>
      <c r="AK509">
        <v>77</v>
      </c>
      <c r="AL509">
        <v>16</v>
      </c>
      <c r="AM509">
        <v>3</v>
      </c>
      <c r="AN509">
        <v>64</v>
      </c>
      <c r="AO509">
        <v>94</v>
      </c>
      <c r="AP509">
        <v>4</v>
      </c>
      <c r="AQ509">
        <v>38</v>
      </c>
      <c r="AR509">
        <v>15</v>
      </c>
      <c r="AS509">
        <v>44</v>
      </c>
    </row>
    <row r="510" spans="1:45" x14ac:dyDescent="0.25">
      <c r="A510">
        <v>20110524</v>
      </c>
      <c r="B510">
        <f t="shared" si="35"/>
        <v>20150524</v>
      </c>
      <c r="C510">
        <f t="shared" si="36"/>
        <v>2015</v>
      </c>
      <c r="D510">
        <f t="shared" si="37"/>
        <v>5</v>
      </c>
      <c r="E510">
        <f t="shared" si="38"/>
        <v>24</v>
      </c>
      <c r="F510" s="14">
        <f t="shared" si="39"/>
        <v>42148</v>
      </c>
      <c r="G510">
        <v>271</v>
      </c>
      <c r="H510">
        <v>42</v>
      </c>
      <c r="I510">
        <v>45</v>
      </c>
      <c r="J510">
        <v>70</v>
      </c>
      <c r="K510">
        <v>11</v>
      </c>
      <c r="L510">
        <v>20</v>
      </c>
      <c r="M510">
        <v>21</v>
      </c>
      <c r="N510">
        <v>130</v>
      </c>
      <c r="O510">
        <v>11</v>
      </c>
      <c r="P510">
        <v>136</v>
      </c>
      <c r="Q510">
        <v>99</v>
      </c>
      <c r="R510">
        <v>24</v>
      </c>
      <c r="S510">
        <v>162</v>
      </c>
      <c r="T510">
        <v>15</v>
      </c>
      <c r="U510">
        <v>64</v>
      </c>
      <c r="V510">
        <v>24</v>
      </c>
      <c r="W510">
        <v>135</v>
      </c>
      <c r="X510">
        <v>84</v>
      </c>
      <c r="Y510">
        <v>2682</v>
      </c>
      <c r="Z510">
        <v>0</v>
      </c>
      <c r="AA510">
        <v>0</v>
      </c>
      <c r="AB510">
        <v>0</v>
      </c>
      <c r="AC510">
        <v>1</v>
      </c>
      <c r="AD510">
        <v>10243</v>
      </c>
      <c r="AE510">
        <v>10278</v>
      </c>
      <c r="AF510">
        <v>22</v>
      </c>
      <c r="AG510">
        <v>10179</v>
      </c>
      <c r="AH510">
        <v>1</v>
      </c>
      <c r="AI510">
        <v>65</v>
      </c>
      <c r="AJ510">
        <v>5</v>
      </c>
      <c r="AK510">
        <v>81</v>
      </c>
      <c r="AL510">
        <v>13</v>
      </c>
      <c r="AM510">
        <v>3</v>
      </c>
      <c r="AN510">
        <v>58</v>
      </c>
      <c r="AO510">
        <v>84</v>
      </c>
      <c r="AP510">
        <v>24</v>
      </c>
      <c r="AQ510">
        <v>35</v>
      </c>
      <c r="AR510">
        <v>14</v>
      </c>
      <c r="AS510">
        <v>43</v>
      </c>
    </row>
    <row r="511" spans="1:45" x14ac:dyDescent="0.25">
      <c r="A511">
        <v>20110525</v>
      </c>
      <c r="B511">
        <f t="shared" si="35"/>
        <v>20150525</v>
      </c>
      <c r="C511">
        <f t="shared" si="36"/>
        <v>2015</v>
      </c>
      <c r="D511">
        <f t="shared" si="37"/>
        <v>5</v>
      </c>
      <c r="E511">
        <f t="shared" si="38"/>
        <v>25</v>
      </c>
      <c r="F511" s="14">
        <f t="shared" si="39"/>
        <v>42149</v>
      </c>
      <c r="G511">
        <v>164</v>
      </c>
      <c r="H511">
        <v>21</v>
      </c>
      <c r="I511">
        <v>25</v>
      </c>
      <c r="J511">
        <v>40</v>
      </c>
      <c r="K511">
        <v>11</v>
      </c>
      <c r="L511">
        <v>10</v>
      </c>
      <c r="M511">
        <v>1</v>
      </c>
      <c r="N511">
        <v>80</v>
      </c>
      <c r="O511">
        <v>11</v>
      </c>
      <c r="P511">
        <v>150</v>
      </c>
      <c r="Q511">
        <v>59</v>
      </c>
      <c r="R511">
        <v>3</v>
      </c>
      <c r="S511">
        <v>215</v>
      </c>
      <c r="T511">
        <v>16</v>
      </c>
      <c r="U511">
        <v>31</v>
      </c>
      <c r="V511">
        <v>6</v>
      </c>
      <c r="W511">
        <v>134</v>
      </c>
      <c r="X511">
        <v>83</v>
      </c>
      <c r="Y511">
        <v>2737</v>
      </c>
      <c r="Z511">
        <v>0</v>
      </c>
      <c r="AA511">
        <v>0</v>
      </c>
      <c r="AB511">
        <v>0</v>
      </c>
      <c r="AC511">
        <v>1</v>
      </c>
      <c r="AD511">
        <v>10234</v>
      </c>
      <c r="AE511">
        <v>10282</v>
      </c>
      <c r="AF511">
        <v>7</v>
      </c>
      <c r="AG511">
        <v>10136</v>
      </c>
      <c r="AH511">
        <v>24</v>
      </c>
      <c r="AI511">
        <v>4</v>
      </c>
      <c r="AJ511">
        <v>3</v>
      </c>
      <c r="AK511">
        <v>83</v>
      </c>
      <c r="AL511">
        <v>22</v>
      </c>
      <c r="AM511">
        <v>2</v>
      </c>
      <c r="AN511">
        <v>59</v>
      </c>
      <c r="AO511">
        <v>99</v>
      </c>
      <c r="AP511">
        <v>2</v>
      </c>
      <c r="AQ511">
        <v>30</v>
      </c>
      <c r="AR511">
        <v>16</v>
      </c>
      <c r="AS511">
        <v>45</v>
      </c>
    </row>
    <row r="512" spans="1:45" x14ac:dyDescent="0.25">
      <c r="A512">
        <v>20110526</v>
      </c>
      <c r="B512">
        <f t="shared" si="35"/>
        <v>20150526</v>
      </c>
      <c r="C512">
        <f t="shared" si="36"/>
        <v>2015</v>
      </c>
      <c r="D512">
        <f t="shared" si="37"/>
        <v>5</v>
      </c>
      <c r="E512">
        <f t="shared" si="38"/>
        <v>26</v>
      </c>
      <c r="F512" s="14">
        <f t="shared" si="39"/>
        <v>42150</v>
      </c>
      <c r="G512">
        <v>220</v>
      </c>
      <c r="H512">
        <v>53</v>
      </c>
      <c r="I512">
        <v>60</v>
      </c>
      <c r="J512">
        <v>80</v>
      </c>
      <c r="K512">
        <v>11</v>
      </c>
      <c r="L512">
        <v>40</v>
      </c>
      <c r="M512">
        <v>1</v>
      </c>
      <c r="N512">
        <v>170</v>
      </c>
      <c r="O512">
        <v>18</v>
      </c>
      <c r="P512">
        <v>147</v>
      </c>
      <c r="Q512">
        <v>116</v>
      </c>
      <c r="R512">
        <v>24</v>
      </c>
      <c r="S512">
        <v>179</v>
      </c>
      <c r="T512">
        <v>9</v>
      </c>
      <c r="U512">
        <v>115</v>
      </c>
      <c r="V512">
        <v>24</v>
      </c>
      <c r="W512">
        <v>24</v>
      </c>
      <c r="X512">
        <v>15</v>
      </c>
      <c r="Y512">
        <v>1139</v>
      </c>
      <c r="Z512">
        <v>17</v>
      </c>
      <c r="AA512">
        <v>28</v>
      </c>
      <c r="AB512">
        <v>21</v>
      </c>
      <c r="AC512">
        <v>24</v>
      </c>
      <c r="AD512">
        <v>10084</v>
      </c>
      <c r="AE512">
        <v>10126</v>
      </c>
      <c r="AF512">
        <v>1</v>
      </c>
      <c r="AG512">
        <v>10064</v>
      </c>
      <c r="AH512">
        <v>8</v>
      </c>
      <c r="AI512">
        <v>65</v>
      </c>
      <c r="AJ512">
        <v>20</v>
      </c>
      <c r="AK512">
        <v>83</v>
      </c>
      <c r="AL512">
        <v>1</v>
      </c>
      <c r="AM512">
        <v>7</v>
      </c>
      <c r="AN512">
        <v>61</v>
      </c>
      <c r="AO512">
        <v>94</v>
      </c>
      <c r="AP512">
        <v>24</v>
      </c>
      <c r="AQ512">
        <v>45</v>
      </c>
      <c r="AR512">
        <v>1</v>
      </c>
      <c r="AS512">
        <v>19</v>
      </c>
    </row>
    <row r="513" spans="1:45" x14ac:dyDescent="0.25">
      <c r="A513">
        <v>20110527</v>
      </c>
      <c r="B513">
        <f t="shared" si="35"/>
        <v>20150527</v>
      </c>
      <c r="C513">
        <f t="shared" si="36"/>
        <v>2015</v>
      </c>
      <c r="D513">
        <f t="shared" si="37"/>
        <v>5</v>
      </c>
      <c r="E513">
        <f t="shared" si="38"/>
        <v>27</v>
      </c>
      <c r="F513" s="14">
        <f t="shared" si="39"/>
        <v>42151</v>
      </c>
      <c r="G513">
        <v>274</v>
      </c>
      <c r="H513">
        <v>35</v>
      </c>
      <c r="I513">
        <v>38</v>
      </c>
      <c r="J513">
        <v>50</v>
      </c>
      <c r="K513">
        <v>1</v>
      </c>
      <c r="L513">
        <v>10</v>
      </c>
      <c r="M513">
        <v>22</v>
      </c>
      <c r="N513">
        <v>110</v>
      </c>
      <c r="O513">
        <v>1</v>
      </c>
      <c r="P513">
        <v>124</v>
      </c>
      <c r="Q513">
        <v>95</v>
      </c>
      <c r="R513">
        <v>24</v>
      </c>
      <c r="S513">
        <v>152</v>
      </c>
      <c r="T513">
        <v>16</v>
      </c>
      <c r="U513">
        <v>67</v>
      </c>
      <c r="V513">
        <v>24</v>
      </c>
      <c r="W513">
        <v>61</v>
      </c>
      <c r="X513">
        <v>38</v>
      </c>
      <c r="Y513">
        <v>1579</v>
      </c>
      <c r="Z513">
        <v>10</v>
      </c>
      <c r="AA513">
        <v>18</v>
      </c>
      <c r="AB513">
        <v>16</v>
      </c>
      <c r="AC513">
        <v>1</v>
      </c>
      <c r="AD513">
        <v>10145</v>
      </c>
      <c r="AE513">
        <v>10186</v>
      </c>
      <c r="AF513">
        <v>20</v>
      </c>
      <c r="AG513">
        <v>10088</v>
      </c>
      <c r="AH513">
        <v>1</v>
      </c>
      <c r="AI513">
        <v>57</v>
      </c>
      <c r="AJ513">
        <v>3</v>
      </c>
      <c r="AK513">
        <v>81</v>
      </c>
      <c r="AL513">
        <v>17</v>
      </c>
      <c r="AM513">
        <v>7</v>
      </c>
      <c r="AN513">
        <v>75</v>
      </c>
      <c r="AO513">
        <v>96</v>
      </c>
      <c r="AP513">
        <v>1</v>
      </c>
      <c r="AQ513">
        <v>59</v>
      </c>
      <c r="AR513">
        <v>16</v>
      </c>
      <c r="AS513">
        <v>25</v>
      </c>
    </row>
    <row r="514" spans="1:45" x14ac:dyDescent="0.25">
      <c r="A514">
        <v>20110528</v>
      </c>
      <c r="B514">
        <f t="shared" si="35"/>
        <v>20150528</v>
      </c>
      <c r="C514">
        <f t="shared" si="36"/>
        <v>2015</v>
      </c>
      <c r="D514">
        <f t="shared" si="37"/>
        <v>5</v>
      </c>
      <c r="E514">
        <f t="shared" si="38"/>
        <v>28</v>
      </c>
      <c r="F514" s="14">
        <f t="shared" si="39"/>
        <v>42152</v>
      </c>
      <c r="G514">
        <v>227</v>
      </c>
      <c r="H514">
        <v>50</v>
      </c>
      <c r="I514">
        <v>52</v>
      </c>
      <c r="J514">
        <v>70</v>
      </c>
      <c r="K514">
        <v>10</v>
      </c>
      <c r="L514">
        <v>30</v>
      </c>
      <c r="M514">
        <v>1</v>
      </c>
      <c r="N514">
        <v>140</v>
      </c>
      <c r="O514">
        <v>14</v>
      </c>
      <c r="P514">
        <v>129</v>
      </c>
      <c r="Q514">
        <v>95</v>
      </c>
      <c r="R514">
        <v>3</v>
      </c>
      <c r="S514">
        <v>165</v>
      </c>
      <c r="T514">
        <v>13</v>
      </c>
      <c r="U514">
        <v>81</v>
      </c>
      <c r="V514">
        <v>6</v>
      </c>
      <c r="W514">
        <v>32</v>
      </c>
      <c r="X514">
        <v>20</v>
      </c>
      <c r="Y514">
        <v>1314</v>
      </c>
      <c r="Z514">
        <v>17</v>
      </c>
      <c r="AA514">
        <v>8</v>
      </c>
      <c r="AB514">
        <v>5</v>
      </c>
      <c r="AC514">
        <v>17</v>
      </c>
      <c r="AD514">
        <v>10145</v>
      </c>
      <c r="AE514">
        <v>10174</v>
      </c>
      <c r="AF514">
        <v>1</v>
      </c>
      <c r="AG514">
        <v>10123</v>
      </c>
      <c r="AH514">
        <v>21</v>
      </c>
      <c r="AI514">
        <v>56</v>
      </c>
      <c r="AJ514">
        <v>3</v>
      </c>
      <c r="AK514">
        <v>76</v>
      </c>
      <c r="AL514">
        <v>12</v>
      </c>
      <c r="AM514">
        <v>6</v>
      </c>
      <c r="AN514">
        <v>78</v>
      </c>
      <c r="AO514">
        <v>92</v>
      </c>
      <c r="AP514">
        <v>3</v>
      </c>
      <c r="AQ514">
        <v>59</v>
      </c>
      <c r="AR514">
        <v>13</v>
      </c>
      <c r="AS514">
        <v>21</v>
      </c>
    </row>
    <row r="515" spans="1:45" x14ac:dyDescent="0.25">
      <c r="A515">
        <v>20110529</v>
      </c>
      <c r="B515">
        <f t="shared" ref="B515:B578" si="40">A515+40000</f>
        <v>20150529</v>
      </c>
      <c r="C515">
        <f t="shared" ref="C515:C578" si="41">FLOOR(B515/10000,1)</f>
        <v>2015</v>
      </c>
      <c r="D515">
        <f t="shared" ref="D515:D578" si="42">FLOOR(B515/100 - 100 * C515, 1)</f>
        <v>5</v>
      </c>
      <c r="E515">
        <f t="shared" ref="E515:E578" si="43">FLOOR(B515-10000*C515-100*D515,1)</f>
        <v>29</v>
      </c>
      <c r="F515" s="14">
        <f t="shared" ref="F515:F578" si="44">DATE(C515,D515,E515)</f>
        <v>42153</v>
      </c>
      <c r="G515">
        <v>227</v>
      </c>
      <c r="H515">
        <v>53</v>
      </c>
      <c r="I515">
        <v>53</v>
      </c>
      <c r="J515">
        <v>70</v>
      </c>
      <c r="K515">
        <v>9</v>
      </c>
      <c r="L515">
        <v>30</v>
      </c>
      <c r="M515">
        <v>21</v>
      </c>
      <c r="N515">
        <v>150</v>
      </c>
      <c r="O515">
        <v>15</v>
      </c>
      <c r="P515">
        <v>159</v>
      </c>
      <c r="Q515">
        <v>125</v>
      </c>
      <c r="R515">
        <v>1</v>
      </c>
      <c r="S515">
        <v>217</v>
      </c>
      <c r="T515">
        <v>16</v>
      </c>
      <c r="U515">
        <v>123</v>
      </c>
      <c r="V515">
        <v>6</v>
      </c>
      <c r="W515">
        <v>45</v>
      </c>
      <c r="X515">
        <v>28</v>
      </c>
      <c r="Y515">
        <v>1381</v>
      </c>
      <c r="Z515">
        <v>0</v>
      </c>
      <c r="AA515">
        <v>-1</v>
      </c>
      <c r="AB515">
        <v>-1</v>
      </c>
      <c r="AC515">
        <v>1</v>
      </c>
      <c r="AD515">
        <v>10130</v>
      </c>
      <c r="AE515">
        <v>10146</v>
      </c>
      <c r="AF515">
        <v>24</v>
      </c>
      <c r="AG515">
        <v>10117</v>
      </c>
      <c r="AH515">
        <v>4</v>
      </c>
      <c r="AI515">
        <v>60</v>
      </c>
      <c r="AJ515">
        <v>1</v>
      </c>
      <c r="AK515">
        <v>82</v>
      </c>
      <c r="AL515">
        <v>16</v>
      </c>
      <c r="AM515">
        <v>6</v>
      </c>
      <c r="AN515">
        <v>75</v>
      </c>
      <c r="AO515">
        <v>89</v>
      </c>
      <c r="AP515">
        <v>2</v>
      </c>
      <c r="AQ515">
        <v>49</v>
      </c>
      <c r="AR515">
        <v>17</v>
      </c>
      <c r="AS515">
        <v>23</v>
      </c>
    </row>
    <row r="516" spans="1:45" x14ac:dyDescent="0.25">
      <c r="A516">
        <v>20110530</v>
      </c>
      <c r="B516">
        <f t="shared" si="40"/>
        <v>20150530</v>
      </c>
      <c r="C516">
        <f t="shared" si="41"/>
        <v>2015</v>
      </c>
      <c r="D516">
        <f t="shared" si="42"/>
        <v>5</v>
      </c>
      <c r="E516">
        <f t="shared" si="43"/>
        <v>30</v>
      </c>
      <c r="F516" s="14">
        <f t="shared" si="44"/>
        <v>42154</v>
      </c>
      <c r="G516">
        <v>211</v>
      </c>
      <c r="H516">
        <v>21</v>
      </c>
      <c r="I516">
        <v>30</v>
      </c>
      <c r="J516">
        <v>60</v>
      </c>
      <c r="K516">
        <v>19</v>
      </c>
      <c r="L516">
        <v>10</v>
      </c>
      <c r="M516">
        <v>2</v>
      </c>
      <c r="N516">
        <v>130</v>
      </c>
      <c r="O516">
        <v>18</v>
      </c>
      <c r="P516">
        <v>191</v>
      </c>
      <c r="Q516">
        <v>91</v>
      </c>
      <c r="R516">
        <v>4</v>
      </c>
      <c r="S516">
        <v>281</v>
      </c>
      <c r="T516">
        <v>16</v>
      </c>
      <c r="U516">
        <v>62</v>
      </c>
      <c r="V516">
        <v>6</v>
      </c>
      <c r="W516">
        <v>114</v>
      </c>
      <c r="X516">
        <v>70</v>
      </c>
      <c r="Y516">
        <v>2618</v>
      </c>
      <c r="Z516">
        <v>3</v>
      </c>
      <c r="AA516">
        <v>1</v>
      </c>
      <c r="AB516">
        <v>1</v>
      </c>
      <c r="AC516">
        <v>21</v>
      </c>
      <c r="AD516">
        <v>10110</v>
      </c>
      <c r="AE516">
        <v>10144</v>
      </c>
      <c r="AF516">
        <v>1</v>
      </c>
      <c r="AG516">
        <v>10071</v>
      </c>
      <c r="AH516">
        <v>17</v>
      </c>
      <c r="AI516">
        <v>2</v>
      </c>
      <c r="AJ516">
        <v>3</v>
      </c>
      <c r="AK516">
        <v>82</v>
      </c>
      <c r="AL516">
        <v>17</v>
      </c>
      <c r="AM516">
        <v>4</v>
      </c>
      <c r="AN516">
        <v>67</v>
      </c>
      <c r="AO516">
        <v>99</v>
      </c>
      <c r="AP516">
        <v>2</v>
      </c>
      <c r="AQ516">
        <v>30</v>
      </c>
      <c r="AR516">
        <v>14</v>
      </c>
      <c r="AS516">
        <v>47</v>
      </c>
    </row>
    <row r="517" spans="1:45" x14ac:dyDescent="0.25">
      <c r="A517">
        <v>20110531</v>
      </c>
      <c r="B517">
        <f t="shared" si="40"/>
        <v>20150531</v>
      </c>
      <c r="C517">
        <f t="shared" si="41"/>
        <v>2015</v>
      </c>
      <c r="D517">
        <f t="shared" si="42"/>
        <v>5</v>
      </c>
      <c r="E517">
        <f t="shared" si="43"/>
        <v>31</v>
      </c>
      <c r="F517" s="14">
        <f t="shared" si="44"/>
        <v>42155</v>
      </c>
      <c r="G517">
        <v>317</v>
      </c>
      <c r="H517">
        <v>27</v>
      </c>
      <c r="I517">
        <v>34</v>
      </c>
      <c r="J517">
        <v>40</v>
      </c>
      <c r="K517">
        <v>2</v>
      </c>
      <c r="L517">
        <v>20</v>
      </c>
      <c r="M517">
        <v>23</v>
      </c>
      <c r="N517">
        <v>100</v>
      </c>
      <c r="O517">
        <v>8</v>
      </c>
      <c r="P517">
        <v>135</v>
      </c>
      <c r="Q517">
        <v>95</v>
      </c>
      <c r="R517">
        <v>24</v>
      </c>
      <c r="S517">
        <v>167</v>
      </c>
      <c r="T517">
        <v>16</v>
      </c>
      <c r="U517">
        <v>65</v>
      </c>
      <c r="V517">
        <v>24</v>
      </c>
      <c r="W517">
        <v>30</v>
      </c>
      <c r="X517">
        <v>18</v>
      </c>
      <c r="Y517">
        <v>1106</v>
      </c>
      <c r="Z517">
        <v>33</v>
      </c>
      <c r="AA517">
        <v>34</v>
      </c>
      <c r="AB517">
        <v>13</v>
      </c>
      <c r="AC517">
        <v>6</v>
      </c>
      <c r="AD517">
        <v>10172</v>
      </c>
      <c r="AE517">
        <v>10263</v>
      </c>
      <c r="AF517">
        <v>24</v>
      </c>
      <c r="AG517">
        <v>10095</v>
      </c>
      <c r="AH517">
        <v>1</v>
      </c>
      <c r="AI517">
        <v>33</v>
      </c>
      <c r="AJ517">
        <v>8</v>
      </c>
      <c r="AK517">
        <v>80</v>
      </c>
      <c r="AL517">
        <v>16</v>
      </c>
      <c r="AM517">
        <v>6</v>
      </c>
      <c r="AN517">
        <v>81</v>
      </c>
      <c r="AO517">
        <v>97</v>
      </c>
      <c r="AP517">
        <v>6</v>
      </c>
      <c r="AQ517">
        <v>53</v>
      </c>
      <c r="AR517">
        <v>15</v>
      </c>
      <c r="AS517">
        <v>18</v>
      </c>
    </row>
    <row r="518" spans="1:45" x14ac:dyDescent="0.25">
      <c r="A518">
        <v>20110601</v>
      </c>
      <c r="B518">
        <f t="shared" si="40"/>
        <v>20150601</v>
      </c>
      <c r="C518">
        <f t="shared" si="41"/>
        <v>2015</v>
      </c>
      <c r="D518">
        <f t="shared" si="42"/>
        <v>6</v>
      </c>
      <c r="E518">
        <f t="shared" si="43"/>
        <v>1</v>
      </c>
      <c r="F518" s="14">
        <f t="shared" si="44"/>
        <v>42156</v>
      </c>
      <c r="G518">
        <v>333</v>
      </c>
      <c r="H518">
        <v>21</v>
      </c>
      <c r="I518">
        <v>24</v>
      </c>
      <c r="J518">
        <v>40</v>
      </c>
      <c r="K518">
        <v>17</v>
      </c>
      <c r="L518">
        <v>10</v>
      </c>
      <c r="M518">
        <v>1</v>
      </c>
      <c r="N518">
        <v>70</v>
      </c>
      <c r="O518">
        <v>11</v>
      </c>
      <c r="P518">
        <v>135</v>
      </c>
      <c r="Q518">
        <v>49</v>
      </c>
      <c r="R518">
        <v>3</v>
      </c>
      <c r="S518">
        <v>200</v>
      </c>
      <c r="T518">
        <v>15</v>
      </c>
      <c r="U518">
        <v>16</v>
      </c>
      <c r="V518">
        <v>6</v>
      </c>
      <c r="W518">
        <v>152</v>
      </c>
      <c r="X518">
        <v>93</v>
      </c>
      <c r="Y518">
        <v>2977</v>
      </c>
      <c r="Z518">
        <v>0</v>
      </c>
      <c r="AA518">
        <v>0</v>
      </c>
      <c r="AB518">
        <v>0</v>
      </c>
      <c r="AC518">
        <v>1</v>
      </c>
      <c r="AD518">
        <v>10298</v>
      </c>
      <c r="AE518">
        <v>10324</v>
      </c>
      <c r="AF518">
        <v>23</v>
      </c>
      <c r="AG518">
        <v>10266</v>
      </c>
      <c r="AH518">
        <v>1</v>
      </c>
      <c r="AI518">
        <v>2</v>
      </c>
      <c r="AJ518">
        <v>4</v>
      </c>
      <c r="AK518">
        <v>82</v>
      </c>
      <c r="AL518">
        <v>20</v>
      </c>
      <c r="AM518">
        <v>0</v>
      </c>
      <c r="AN518">
        <v>66</v>
      </c>
      <c r="AO518">
        <v>99</v>
      </c>
      <c r="AP518">
        <v>1</v>
      </c>
      <c r="AQ518">
        <v>38</v>
      </c>
      <c r="AR518">
        <v>14</v>
      </c>
      <c r="AS518">
        <v>48</v>
      </c>
    </row>
    <row r="519" spans="1:45" x14ac:dyDescent="0.25">
      <c r="A519">
        <v>20110602</v>
      </c>
      <c r="B519">
        <f t="shared" si="40"/>
        <v>20150602</v>
      </c>
      <c r="C519">
        <f t="shared" si="41"/>
        <v>2015</v>
      </c>
      <c r="D519">
        <f t="shared" si="42"/>
        <v>6</v>
      </c>
      <c r="E519">
        <f t="shared" si="43"/>
        <v>2</v>
      </c>
      <c r="F519" s="14">
        <f t="shared" si="44"/>
        <v>42157</v>
      </c>
      <c r="G519">
        <v>30</v>
      </c>
      <c r="H519">
        <v>34</v>
      </c>
      <c r="I519">
        <v>35</v>
      </c>
      <c r="J519">
        <v>60</v>
      </c>
      <c r="K519">
        <v>17</v>
      </c>
      <c r="L519">
        <v>10</v>
      </c>
      <c r="M519">
        <v>1</v>
      </c>
      <c r="N519">
        <v>100</v>
      </c>
      <c r="O519">
        <v>15</v>
      </c>
      <c r="P519">
        <v>160</v>
      </c>
      <c r="Q519">
        <v>52</v>
      </c>
      <c r="R519">
        <v>4</v>
      </c>
      <c r="S519">
        <v>222</v>
      </c>
      <c r="T519">
        <v>15</v>
      </c>
      <c r="U519">
        <v>21</v>
      </c>
      <c r="V519">
        <v>6</v>
      </c>
      <c r="W519">
        <v>152</v>
      </c>
      <c r="X519">
        <v>93</v>
      </c>
      <c r="Y519">
        <v>2874</v>
      </c>
      <c r="Z519">
        <v>0</v>
      </c>
      <c r="AA519">
        <v>0</v>
      </c>
      <c r="AB519">
        <v>0</v>
      </c>
      <c r="AC519">
        <v>1</v>
      </c>
      <c r="AD519">
        <v>10331</v>
      </c>
      <c r="AE519">
        <v>10342</v>
      </c>
      <c r="AF519">
        <v>8</v>
      </c>
      <c r="AG519">
        <v>10323</v>
      </c>
      <c r="AH519">
        <v>1</v>
      </c>
      <c r="AI519">
        <v>61</v>
      </c>
      <c r="AJ519">
        <v>2</v>
      </c>
      <c r="AK519">
        <v>82</v>
      </c>
      <c r="AL519">
        <v>7</v>
      </c>
      <c r="AM519">
        <v>0</v>
      </c>
      <c r="AN519">
        <v>65</v>
      </c>
      <c r="AO519">
        <v>99</v>
      </c>
      <c r="AP519">
        <v>1</v>
      </c>
      <c r="AQ519">
        <v>38</v>
      </c>
      <c r="AR519">
        <v>10</v>
      </c>
      <c r="AS519">
        <v>48</v>
      </c>
    </row>
    <row r="520" spans="1:45" x14ac:dyDescent="0.25">
      <c r="A520">
        <v>20110603</v>
      </c>
      <c r="B520">
        <f t="shared" si="40"/>
        <v>20150603</v>
      </c>
      <c r="C520">
        <f t="shared" si="41"/>
        <v>2015</v>
      </c>
      <c r="D520">
        <f t="shared" si="42"/>
        <v>6</v>
      </c>
      <c r="E520">
        <f t="shared" si="43"/>
        <v>3</v>
      </c>
      <c r="F520" s="14">
        <f t="shared" si="44"/>
        <v>42158</v>
      </c>
      <c r="G520">
        <v>44</v>
      </c>
      <c r="H520">
        <v>47</v>
      </c>
      <c r="I520">
        <v>48</v>
      </c>
      <c r="J520">
        <v>70</v>
      </c>
      <c r="K520">
        <v>13</v>
      </c>
      <c r="L520">
        <v>20</v>
      </c>
      <c r="M520">
        <v>1</v>
      </c>
      <c r="N520">
        <v>130</v>
      </c>
      <c r="O520">
        <v>13</v>
      </c>
      <c r="P520">
        <v>188</v>
      </c>
      <c r="Q520">
        <v>122</v>
      </c>
      <c r="R520">
        <v>4</v>
      </c>
      <c r="S520">
        <v>251</v>
      </c>
      <c r="T520">
        <v>16</v>
      </c>
      <c r="U520">
        <v>98</v>
      </c>
      <c r="V520">
        <v>6</v>
      </c>
      <c r="W520">
        <v>145</v>
      </c>
      <c r="X520">
        <v>88</v>
      </c>
      <c r="Y520">
        <v>2768</v>
      </c>
      <c r="Z520">
        <v>0</v>
      </c>
      <c r="AA520">
        <v>0</v>
      </c>
      <c r="AB520">
        <v>0</v>
      </c>
      <c r="AC520">
        <v>1</v>
      </c>
      <c r="AD520">
        <v>10292</v>
      </c>
      <c r="AE520">
        <v>10335</v>
      </c>
      <c r="AF520">
        <v>1</v>
      </c>
      <c r="AG520">
        <v>10245</v>
      </c>
      <c r="AH520">
        <v>24</v>
      </c>
      <c r="AI520">
        <v>57</v>
      </c>
      <c r="AJ520">
        <v>4</v>
      </c>
      <c r="AK520">
        <v>81</v>
      </c>
      <c r="AL520">
        <v>15</v>
      </c>
      <c r="AM520">
        <v>1</v>
      </c>
      <c r="AN520">
        <v>71</v>
      </c>
      <c r="AO520">
        <v>96</v>
      </c>
      <c r="AP520">
        <v>3</v>
      </c>
      <c r="AQ520">
        <v>49</v>
      </c>
      <c r="AR520">
        <v>16</v>
      </c>
      <c r="AS520">
        <v>49</v>
      </c>
    </row>
    <row r="521" spans="1:45" x14ac:dyDescent="0.25">
      <c r="A521">
        <v>20110604</v>
      </c>
      <c r="B521">
        <f t="shared" si="40"/>
        <v>20150604</v>
      </c>
      <c r="C521">
        <f t="shared" si="41"/>
        <v>2015</v>
      </c>
      <c r="D521">
        <f t="shared" si="42"/>
        <v>6</v>
      </c>
      <c r="E521">
        <f t="shared" si="43"/>
        <v>4</v>
      </c>
      <c r="F521" s="14">
        <f t="shared" si="44"/>
        <v>42159</v>
      </c>
      <c r="G521">
        <v>39</v>
      </c>
      <c r="H521">
        <v>52</v>
      </c>
      <c r="I521">
        <v>53</v>
      </c>
      <c r="J521">
        <v>70</v>
      </c>
      <c r="K521">
        <v>16</v>
      </c>
      <c r="L521">
        <v>30</v>
      </c>
      <c r="M521">
        <v>6</v>
      </c>
      <c r="N521">
        <v>140</v>
      </c>
      <c r="O521">
        <v>19</v>
      </c>
      <c r="P521">
        <v>210</v>
      </c>
      <c r="Q521">
        <v>138</v>
      </c>
      <c r="R521">
        <v>24</v>
      </c>
      <c r="S521">
        <v>277</v>
      </c>
      <c r="T521">
        <v>14</v>
      </c>
      <c r="U521">
        <v>133</v>
      </c>
      <c r="V521">
        <v>24</v>
      </c>
      <c r="W521">
        <v>133</v>
      </c>
      <c r="X521">
        <v>81</v>
      </c>
      <c r="Y521">
        <v>2619</v>
      </c>
      <c r="Z521">
        <v>0</v>
      </c>
      <c r="AA521">
        <v>0</v>
      </c>
      <c r="AB521">
        <v>0</v>
      </c>
      <c r="AC521">
        <v>1</v>
      </c>
      <c r="AD521">
        <v>10189</v>
      </c>
      <c r="AE521">
        <v>10240</v>
      </c>
      <c r="AF521">
        <v>1</v>
      </c>
      <c r="AG521">
        <v>10142</v>
      </c>
      <c r="AH521">
        <v>24</v>
      </c>
      <c r="AI521">
        <v>65</v>
      </c>
      <c r="AJ521">
        <v>4</v>
      </c>
      <c r="AK521">
        <v>83</v>
      </c>
      <c r="AL521">
        <v>19</v>
      </c>
      <c r="AM521">
        <v>1</v>
      </c>
      <c r="AN521">
        <v>65</v>
      </c>
      <c r="AO521">
        <v>91</v>
      </c>
      <c r="AP521">
        <v>4</v>
      </c>
      <c r="AQ521">
        <v>44</v>
      </c>
      <c r="AR521">
        <v>15</v>
      </c>
      <c r="AS521">
        <v>49</v>
      </c>
    </row>
    <row r="522" spans="1:45" x14ac:dyDescent="0.25">
      <c r="A522">
        <v>20110605</v>
      </c>
      <c r="B522">
        <f t="shared" si="40"/>
        <v>20150605</v>
      </c>
      <c r="C522">
        <f t="shared" si="41"/>
        <v>2015</v>
      </c>
      <c r="D522">
        <f t="shared" si="42"/>
        <v>6</v>
      </c>
      <c r="E522">
        <f t="shared" si="43"/>
        <v>5</v>
      </c>
      <c r="F522" s="14">
        <f t="shared" si="44"/>
        <v>42160</v>
      </c>
      <c r="G522">
        <v>16</v>
      </c>
      <c r="H522">
        <v>29</v>
      </c>
      <c r="I522">
        <v>32</v>
      </c>
      <c r="J522">
        <v>50</v>
      </c>
      <c r="K522">
        <v>1</v>
      </c>
      <c r="L522">
        <v>10</v>
      </c>
      <c r="M522">
        <v>24</v>
      </c>
      <c r="N522">
        <v>90</v>
      </c>
      <c r="O522">
        <v>1</v>
      </c>
      <c r="P522">
        <v>166</v>
      </c>
      <c r="Q522">
        <v>132</v>
      </c>
      <c r="R522">
        <v>2</v>
      </c>
      <c r="S522">
        <v>215</v>
      </c>
      <c r="T522">
        <v>16</v>
      </c>
      <c r="U522">
        <v>127</v>
      </c>
      <c r="V522">
        <v>6</v>
      </c>
      <c r="W522">
        <v>39</v>
      </c>
      <c r="X522">
        <v>24</v>
      </c>
      <c r="Y522">
        <v>1348</v>
      </c>
      <c r="Z522">
        <v>22</v>
      </c>
      <c r="AA522">
        <v>20</v>
      </c>
      <c r="AB522">
        <v>12</v>
      </c>
      <c r="AC522">
        <v>7</v>
      </c>
      <c r="AD522">
        <v>10086</v>
      </c>
      <c r="AE522">
        <v>10139</v>
      </c>
      <c r="AF522">
        <v>1</v>
      </c>
      <c r="AG522">
        <v>10039</v>
      </c>
      <c r="AH522">
        <v>24</v>
      </c>
      <c r="AI522">
        <v>57</v>
      </c>
      <c r="AJ522">
        <v>7</v>
      </c>
      <c r="AK522">
        <v>75</v>
      </c>
      <c r="AL522">
        <v>15</v>
      </c>
      <c r="AM522">
        <v>7</v>
      </c>
      <c r="AN522">
        <v>87</v>
      </c>
      <c r="AO522">
        <v>96</v>
      </c>
      <c r="AP522">
        <v>8</v>
      </c>
      <c r="AQ522">
        <v>74</v>
      </c>
      <c r="AR522">
        <v>13</v>
      </c>
      <c r="AS522">
        <v>23</v>
      </c>
    </row>
    <row r="523" spans="1:45" x14ac:dyDescent="0.25">
      <c r="A523">
        <v>20110606</v>
      </c>
      <c r="B523">
        <f t="shared" si="40"/>
        <v>20150606</v>
      </c>
      <c r="C523">
        <f t="shared" si="41"/>
        <v>2015</v>
      </c>
      <c r="D523">
        <f t="shared" si="42"/>
        <v>6</v>
      </c>
      <c r="E523">
        <f t="shared" si="43"/>
        <v>6</v>
      </c>
      <c r="F523" s="14">
        <f t="shared" si="44"/>
        <v>42161</v>
      </c>
      <c r="G523">
        <v>337</v>
      </c>
      <c r="H523">
        <v>16</v>
      </c>
      <c r="I523">
        <v>20</v>
      </c>
      <c r="J523">
        <v>30</v>
      </c>
      <c r="K523">
        <v>15</v>
      </c>
      <c r="L523">
        <v>10</v>
      </c>
      <c r="M523">
        <v>1</v>
      </c>
      <c r="N523">
        <v>70</v>
      </c>
      <c r="O523">
        <v>21</v>
      </c>
      <c r="P523">
        <v>160</v>
      </c>
      <c r="Q523">
        <v>116</v>
      </c>
      <c r="R523">
        <v>24</v>
      </c>
      <c r="S523">
        <v>213</v>
      </c>
      <c r="T523">
        <v>14</v>
      </c>
      <c r="U523">
        <v>117</v>
      </c>
      <c r="V523">
        <v>24</v>
      </c>
      <c r="W523">
        <v>8</v>
      </c>
      <c r="X523">
        <v>5</v>
      </c>
      <c r="Y523">
        <v>977</v>
      </c>
      <c r="Z523">
        <v>49</v>
      </c>
      <c r="AA523">
        <v>74</v>
      </c>
      <c r="AB523">
        <v>37</v>
      </c>
      <c r="AC523">
        <v>9</v>
      </c>
      <c r="AD523">
        <v>10032</v>
      </c>
      <c r="AE523">
        <v>10048</v>
      </c>
      <c r="AF523">
        <v>23</v>
      </c>
      <c r="AG523">
        <v>10023</v>
      </c>
      <c r="AH523">
        <v>15</v>
      </c>
      <c r="AI523">
        <v>26</v>
      </c>
      <c r="AJ523">
        <v>23</v>
      </c>
      <c r="AK523">
        <v>59</v>
      </c>
      <c r="AL523">
        <v>17</v>
      </c>
      <c r="AM523">
        <v>8</v>
      </c>
      <c r="AN523">
        <v>91</v>
      </c>
      <c r="AO523">
        <v>98</v>
      </c>
      <c r="AP523">
        <v>1</v>
      </c>
      <c r="AQ523">
        <v>79</v>
      </c>
      <c r="AR523">
        <v>13</v>
      </c>
      <c r="AS523">
        <v>16</v>
      </c>
    </row>
    <row r="524" spans="1:45" x14ac:dyDescent="0.25">
      <c r="A524">
        <v>20110607</v>
      </c>
      <c r="B524">
        <f t="shared" si="40"/>
        <v>20150607</v>
      </c>
      <c r="C524">
        <f t="shared" si="41"/>
        <v>2015</v>
      </c>
      <c r="D524">
        <f t="shared" si="42"/>
        <v>6</v>
      </c>
      <c r="E524">
        <f t="shared" si="43"/>
        <v>7</v>
      </c>
      <c r="F524" s="14">
        <f t="shared" si="44"/>
        <v>42162</v>
      </c>
      <c r="G524">
        <v>222</v>
      </c>
      <c r="H524">
        <v>8</v>
      </c>
      <c r="I524">
        <v>23</v>
      </c>
      <c r="J524">
        <v>30</v>
      </c>
      <c r="K524">
        <v>2</v>
      </c>
      <c r="L524">
        <v>10</v>
      </c>
      <c r="M524">
        <v>19</v>
      </c>
      <c r="N524">
        <v>70</v>
      </c>
      <c r="O524">
        <v>24</v>
      </c>
      <c r="P524">
        <v>153</v>
      </c>
      <c r="Q524">
        <v>114</v>
      </c>
      <c r="R524">
        <v>2</v>
      </c>
      <c r="S524">
        <v>195</v>
      </c>
      <c r="T524">
        <v>15</v>
      </c>
      <c r="U524">
        <v>115</v>
      </c>
      <c r="V524">
        <v>6</v>
      </c>
      <c r="W524">
        <v>42</v>
      </c>
      <c r="X524">
        <v>25</v>
      </c>
      <c r="Y524">
        <v>1726</v>
      </c>
      <c r="Z524">
        <v>20</v>
      </c>
      <c r="AA524">
        <v>33</v>
      </c>
      <c r="AB524">
        <v>17</v>
      </c>
      <c r="AC524">
        <v>23</v>
      </c>
      <c r="AD524">
        <v>10053</v>
      </c>
      <c r="AE524">
        <v>10067</v>
      </c>
      <c r="AF524">
        <v>11</v>
      </c>
      <c r="AG524">
        <v>10039</v>
      </c>
      <c r="AH524">
        <v>22</v>
      </c>
      <c r="AI524">
        <v>19</v>
      </c>
      <c r="AJ524">
        <v>23</v>
      </c>
      <c r="AK524">
        <v>75</v>
      </c>
      <c r="AL524">
        <v>9</v>
      </c>
      <c r="AM524">
        <v>7</v>
      </c>
      <c r="AN524">
        <v>78</v>
      </c>
      <c r="AO524">
        <v>96</v>
      </c>
      <c r="AP524">
        <v>1</v>
      </c>
      <c r="AQ524">
        <v>61</v>
      </c>
      <c r="AR524">
        <v>16</v>
      </c>
      <c r="AS524">
        <v>29</v>
      </c>
    </row>
    <row r="525" spans="1:45" x14ac:dyDescent="0.25">
      <c r="A525">
        <v>20110608</v>
      </c>
      <c r="B525">
        <f t="shared" si="40"/>
        <v>20150608</v>
      </c>
      <c r="C525">
        <f t="shared" si="41"/>
        <v>2015</v>
      </c>
      <c r="D525">
        <f t="shared" si="42"/>
        <v>6</v>
      </c>
      <c r="E525">
        <f t="shared" si="43"/>
        <v>8</v>
      </c>
      <c r="F525" s="14">
        <f t="shared" si="44"/>
        <v>42163</v>
      </c>
      <c r="G525">
        <v>257</v>
      </c>
      <c r="H525">
        <v>34</v>
      </c>
      <c r="I525">
        <v>36</v>
      </c>
      <c r="J525">
        <v>50</v>
      </c>
      <c r="K525">
        <v>12</v>
      </c>
      <c r="L525">
        <v>10</v>
      </c>
      <c r="M525">
        <v>5</v>
      </c>
      <c r="N525">
        <v>100</v>
      </c>
      <c r="O525">
        <v>11</v>
      </c>
      <c r="P525">
        <v>145</v>
      </c>
      <c r="Q525">
        <v>111</v>
      </c>
      <c r="R525">
        <v>4</v>
      </c>
      <c r="S525">
        <v>184</v>
      </c>
      <c r="T525">
        <v>16</v>
      </c>
      <c r="U525">
        <v>110</v>
      </c>
      <c r="V525">
        <v>24</v>
      </c>
      <c r="W525">
        <v>57</v>
      </c>
      <c r="X525">
        <v>34</v>
      </c>
      <c r="Y525">
        <v>1901</v>
      </c>
      <c r="Z525">
        <v>43</v>
      </c>
      <c r="AA525">
        <v>21</v>
      </c>
      <c r="AB525">
        <v>7</v>
      </c>
      <c r="AC525">
        <v>1</v>
      </c>
      <c r="AD525">
        <v>10072</v>
      </c>
      <c r="AE525">
        <v>10104</v>
      </c>
      <c r="AF525">
        <v>23</v>
      </c>
      <c r="AG525">
        <v>10046</v>
      </c>
      <c r="AH525">
        <v>1</v>
      </c>
      <c r="AI525">
        <v>50</v>
      </c>
      <c r="AJ525">
        <v>3</v>
      </c>
      <c r="AK525">
        <v>81</v>
      </c>
      <c r="AL525">
        <v>20</v>
      </c>
      <c r="AM525">
        <v>5</v>
      </c>
      <c r="AN525">
        <v>69</v>
      </c>
      <c r="AO525">
        <v>95</v>
      </c>
      <c r="AP525">
        <v>4</v>
      </c>
      <c r="AQ525">
        <v>46</v>
      </c>
      <c r="AR525">
        <v>13</v>
      </c>
      <c r="AS525">
        <v>31</v>
      </c>
    </row>
    <row r="526" spans="1:45" x14ac:dyDescent="0.25">
      <c r="A526">
        <v>20110609</v>
      </c>
      <c r="B526">
        <f t="shared" si="40"/>
        <v>20150609</v>
      </c>
      <c r="C526">
        <f t="shared" si="41"/>
        <v>2015</v>
      </c>
      <c r="D526">
        <f t="shared" si="42"/>
        <v>6</v>
      </c>
      <c r="E526">
        <f t="shared" si="43"/>
        <v>9</v>
      </c>
      <c r="F526" s="14">
        <f t="shared" si="44"/>
        <v>42164</v>
      </c>
      <c r="G526">
        <v>243</v>
      </c>
      <c r="H526">
        <v>30</v>
      </c>
      <c r="I526">
        <v>34</v>
      </c>
      <c r="J526">
        <v>50</v>
      </c>
      <c r="K526">
        <v>13</v>
      </c>
      <c r="L526">
        <v>10</v>
      </c>
      <c r="M526">
        <v>22</v>
      </c>
      <c r="N526">
        <v>120</v>
      </c>
      <c r="O526">
        <v>13</v>
      </c>
      <c r="P526">
        <v>139</v>
      </c>
      <c r="Q526">
        <v>72</v>
      </c>
      <c r="R526">
        <v>24</v>
      </c>
      <c r="S526">
        <v>186</v>
      </c>
      <c r="T526">
        <v>16</v>
      </c>
      <c r="U526">
        <v>38</v>
      </c>
      <c r="V526">
        <v>24</v>
      </c>
      <c r="W526">
        <v>103</v>
      </c>
      <c r="X526">
        <v>62</v>
      </c>
      <c r="Y526">
        <v>2048</v>
      </c>
      <c r="Z526">
        <v>4</v>
      </c>
      <c r="AA526">
        <v>1</v>
      </c>
      <c r="AB526">
        <v>1</v>
      </c>
      <c r="AC526">
        <v>10</v>
      </c>
      <c r="AD526">
        <v>10142</v>
      </c>
      <c r="AE526">
        <v>10169</v>
      </c>
      <c r="AF526">
        <v>22</v>
      </c>
      <c r="AG526">
        <v>10107</v>
      </c>
      <c r="AH526">
        <v>1</v>
      </c>
      <c r="AI526">
        <v>62</v>
      </c>
      <c r="AJ526">
        <v>5</v>
      </c>
      <c r="AK526">
        <v>81</v>
      </c>
      <c r="AL526">
        <v>19</v>
      </c>
      <c r="AM526">
        <v>3</v>
      </c>
      <c r="AN526">
        <v>68</v>
      </c>
      <c r="AO526">
        <v>97</v>
      </c>
      <c r="AP526">
        <v>23</v>
      </c>
      <c r="AQ526">
        <v>46</v>
      </c>
      <c r="AR526">
        <v>16</v>
      </c>
      <c r="AS526">
        <v>33</v>
      </c>
    </row>
    <row r="527" spans="1:45" x14ac:dyDescent="0.25">
      <c r="A527">
        <v>20110610</v>
      </c>
      <c r="B527">
        <f t="shared" si="40"/>
        <v>20150610</v>
      </c>
      <c r="C527">
        <f t="shared" si="41"/>
        <v>2015</v>
      </c>
      <c r="D527">
        <f t="shared" si="42"/>
        <v>6</v>
      </c>
      <c r="E527">
        <f t="shared" si="43"/>
        <v>10</v>
      </c>
      <c r="F527" s="14">
        <f t="shared" si="44"/>
        <v>42165</v>
      </c>
      <c r="G527">
        <v>190</v>
      </c>
      <c r="H527">
        <v>12</v>
      </c>
      <c r="I527">
        <v>20</v>
      </c>
      <c r="J527">
        <v>40</v>
      </c>
      <c r="K527">
        <v>18</v>
      </c>
      <c r="L527">
        <v>0</v>
      </c>
      <c r="M527">
        <v>4</v>
      </c>
      <c r="N527">
        <v>130</v>
      </c>
      <c r="O527">
        <v>17</v>
      </c>
      <c r="P527">
        <v>130</v>
      </c>
      <c r="Q527">
        <v>57</v>
      </c>
      <c r="R527">
        <v>3</v>
      </c>
      <c r="S527">
        <v>198</v>
      </c>
      <c r="T527">
        <v>14</v>
      </c>
      <c r="U527">
        <v>26</v>
      </c>
      <c r="V527">
        <v>6</v>
      </c>
      <c r="W527">
        <v>31</v>
      </c>
      <c r="X527">
        <v>19</v>
      </c>
      <c r="Y527">
        <v>1718</v>
      </c>
      <c r="Z527">
        <v>34</v>
      </c>
      <c r="AA527">
        <v>45</v>
      </c>
      <c r="AB527">
        <v>28</v>
      </c>
      <c r="AC527">
        <v>18</v>
      </c>
      <c r="AD527">
        <v>10148</v>
      </c>
      <c r="AE527">
        <v>10164</v>
      </c>
      <c r="AF527">
        <v>1</v>
      </c>
      <c r="AG527">
        <v>10129</v>
      </c>
      <c r="AH527">
        <v>16</v>
      </c>
      <c r="AI527">
        <v>33</v>
      </c>
      <c r="AJ527">
        <v>2</v>
      </c>
      <c r="AK527">
        <v>81</v>
      </c>
      <c r="AL527">
        <v>16</v>
      </c>
      <c r="AM527">
        <v>7</v>
      </c>
      <c r="AN527">
        <v>78</v>
      </c>
      <c r="AO527">
        <v>99</v>
      </c>
      <c r="AP527">
        <v>1</v>
      </c>
      <c r="AQ527">
        <v>44</v>
      </c>
      <c r="AR527">
        <v>11</v>
      </c>
      <c r="AS527">
        <v>27</v>
      </c>
    </row>
    <row r="528" spans="1:45" x14ac:dyDescent="0.25">
      <c r="A528">
        <v>20110611</v>
      </c>
      <c r="B528">
        <f t="shared" si="40"/>
        <v>20150611</v>
      </c>
      <c r="C528">
        <f t="shared" si="41"/>
        <v>2015</v>
      </c>
      <c r="D528">
        <f t="shared" si="42"/>
        <v>6</v>
      </c>
      <c r="E528">
        <f t="shared" si="43"/>
        <v>11</v>
      </c>
      <c r="F528" s="14">
        <f t="shared" si="44"/>
        <v>42166</v>
      </c>
      <c r="G528">
        <v>225</v>
      </c>
      <c r="H528">
        <v>25</v>
      </c>
      <c r="I528">
        <v>29</v>
      </c>
      <c r="J528">
        <v>50</v>
      </c>
      <c r="K528">
        <v>9</v>
      </c>
      <c r="L528">
        <v>0</v>
      </c>
      <c r="M528">
        <v>21</v>
      </c>
      <c r="N528">
        <v>150</v>
      </c>
      <c r="O528">
        <v>12</v>
      </c>
      <c r="P528">
        <v>115</v>
      </c>
      <c r="Q528">
        <v>59</v>
      </c>
      <c r="R528">
        <v>24</v>
      </c>
      <c r="S528">
        <v>163</v>
      </c>
      <c r="T528">
        <v>17</v>
      </c>
      <c r="U528">
        <v>29</v>
      </c>
      <c r="V528">
        <v>24</v>
      </c>
      <c r="W528">
        <v>84</v>
      </c>
      <c r="X528">
        <v>50</v>
      </c>
      <c r="Y528">
        <v>1896</v>
      </c>
      <c r="Z528">
        <v>17</v>
      </c>
      <c r="AA528">
        <v>53</v>
      </c>
      <c r="AB528">
        <v>35</v>
      </c>
      <c r="AC528">
        <v>12</v>
      </c>
      <c r="AD528">
        <v>10165</v>
      </c>
      <c r="AE528">
        <v>10188</v>
      </c>
      <c r="AF528">
        <v>23</v>
      </c>
      <c r="AG528">
        <v>10146</v>
      </c>
      <c r="AH528">
        <v>2</v>
      </c>
      <c r="AI528">
        <v>4</v>
      </c>
      <c r="AJ528">
        <v>24</v>
      </c>
      <c r="AK528">
        <v>83</v>
      </c>
      <c r="AL528">
        <v>16</v>
      </c>
      <c r="AM528">
        <v>4</v>
      </c>
      <c r="AN528">
        <v>78</v>
      </c>
      <c r="AO528">
        <v>99</v>
      </c>
      <c r="AP528">
        <v>24</v>
      </c>
      <c r="AQ528">
        <v>46</v>
      </c>
      <c r="AR528">
        <v>16</v>
      </c>
      <c r="AS528">
        <v>29</v>
      </c>
    </row>
    <row r="529" spans="1:45" x14ac:dyDescent="0.25">
      <c r="A529">
        <v>20110612</v>
      </c>
      <c r="B529">
        <f t="shared" si="40"/>
        <v>20150612</v>
      </c>
      <c r="C529">
        <f t="shared" si="41"/>
        <v>2015</v>
      </c>
      <c r="D529">
        <f t="shared" si="42"/>
        <v>6</v>
      </c>
      <c r="E529">
        <f t="shared" si="43"/>
        <v>12</v>
      </c>
      <c r="F529" s="14">
        <f t="shared" si="44"/>
        <v>42167</v>
      </c>
      <c r="G529">
        <v>191</v>
      </c>
      <c r="H529">
        <v>22</v>
      </c>
      <c r="I529">
        <v>25</v>
      </c>
      <c r="J529">
        <v>50</v>
      </c>
      <c r="K529">
        <v>9</v>
      </c>
      <c r="L529">
        <v>10</v>
      </c>
      <c r="M529">
        <v>1</v>
      </c>
      <c r="N529">
        <v>80</v>
      </c>
      <c r="O529">
        <v>9</v>
      </c>
      <c r="P529">
        <v>138</v>
      </c>
      <c r="Q529">
        <v>47</v>
      </c>
      <c r="R529">
        <v>4</v>
      </c>
      <c r="S529">
        <v>183</v>
      </c>
      <c r="T529">
        <v>14</v>
      </c>
      <c r="U529">
        <v>15</v>
      </c>
      <c r="V529">
        <v>6</v>
      </c>
      <c r="W529">
        <v>93</v>
      </c>
      <c r="X529">
        <v>56</v>
      </c>
      <c r="Y529">
        <v>2373</v>
      </c>
      <c r="Z529">
        <v>0</v>
      </c>
      <c r="AA529">
        <v>-1</v>
      </c>
      <c r="AB529">
        <v>-1</v>
      </c>
      <c r="AC529">
        <v>20</v>
      </c>
      <c r="AD529">
        <v>10175</v>
      </c>
      <c r="AE529">
        <v>10195</v>
      </c>
      <c r="AF529">
        <v>9</v>
      </c>
      <c r="AG529">
        <v>10139</v>
      </c>
      <c r="AH529">
        <v>24</v>
      </c>
      <c r="AI529">
        <v>1</v>
      </c>
      <c r="AJ529">
        <v>1</v>
      </c>
      <c r="AK529">
        <v>83</v>
      </c>
      <c r="AL529">
        <v>19</v>
      </c>
      <c r="AM529">
        <v>4</v>
      </c>
      <c r="AN529">
        <v>61</v>
      </c>
      <c r="AO529">
        <v>100</v>
      </c>
      <c r="AP529">
        <v>4</v>
      </c>
      <c r="AQ529">
        <v>42</v>
      </c>
      <c r="AR529">
        <v>12</v>
      </c>
      <c r="AS529">
        <v>38</v>
      </c>
    </row>
    <row r="530" spans="1:45" x14ac:dyDescent="0.25">
      <c r="A530">
        <v>20110613</v>
      </c>
      <c r="B530">
        <f t="shared" si="40"/>
        <v>20150613</v>
      </c>
      <c r="C530">
        <f t="shared" si="41"/>
        <v>2015</v>
      </c>
      <c r="D530">
        <f t="shared" si="42"/>
        <v>6</v>
      </c>
      <c r="E530">
        <f t="shared" si="43"/>
        <v>13</v>
      </c>
      <c r="F530" s="14">
        <f t="shared" si="44"/>
        <v>42168</v>
      </c>
      <c r="G530">
        <v>208</v>
      </c>
      <c r="H530">
        <v>36</v>
      </c>
      <c r="I530">
        <v>39</v>
      </c>
      <c r="J530">
        <v>50</v>
      </c>
      <c r="K530">
        <v>4</v>
      </c>
      <c r="L530">
        <v>20</v>
      </c>
      <c r="M530">
        <v>21</v>
      </c>
      <c r="N530">
        <v>110</v>
      </c>
      <c r="O530">
        <v>6</v>
      </c>
      <c r="P530">
        <v>163</v>
      </c>
      <c r="Q530">
        <v>137</v>
      </c>
      <c r="R530">
        <v>24</v>
      </c>
      <c r="S530">
        <v>196</v>
      </c>
      <c r="T530">
        <v>16</v>
      </c>
      <c r="U530">
        <v>121</v>
      </c>
      <c r="V530">
        <v>24</v>
      </c>
      <c r="W530">
        <v>9</v>
      </c>
      <c r="X530">
        <v>5</v>
      </c>
      <c r="Y530">
        <v>917</v>
      </c>
      <c r="Z530">
        <v>13</v>
      </c>
      <c r="AA530">
        <v>17</v>
      </c>
      <c r="AB530">
        <v>11</v>
      </c>
      <c r="AC530">
        <v>17</v>
      </c>
      <c r="AD530">
        <v>10138</v>
      </c>
      <c r="AE530">
        <v>10156</v>
      </c>
      <c r="AF530">
        <v>24</v>
      </c>
      <c r="AG530">
        <v>10128</v>
      </c>
      <c r="AH530">
        <v>4</v>
      </c>
      <c r="AI530">
        <v>50</v>
      </c>
      <c r="AJ530">
        <v>15</v>
      </c>
      <c r="AK530">
        <v>83</v>
      </c>
      <c r="AL530">
        <v>1</v>
      </c>
      <c r="AM530">
        <v>7</v>
      </c>
      <c r="AN530">
        <v>79</v>
      </c>
      <c r="AO530">
        <v>91</v>
      </c>
      <c r="AP530">
        <v>24</v>
      </c>
      <c r="AQ530">
        <v>59</v>
      </c>
      <c r="AR530">
        <v>1</v>
      </c>
      <c r="AS530">
        <v>16</v>
      </c>
    </row>
    <row r="531" spans="1:45" x14ac:dyDescent="0.25">
      <c r="A531">
        <v>20110614</v>
      </c>
      <c r="B531">
        <f t="shared" si="40"/>
        <v>20150614</v>
      </c>
      <c r="C531">
        <f t="shared" si="41"/>
        <v>2015</v>
      </c>
      <c r="D531">
        <f t="shared" si="42"/>
        <v>6</v>
      </c>
      <c r="E531">
        <f t="shared" si="43"/>
        <v>14</v>
      </c>
      <c r="F531" s="14">
        <f t="shared" si="44"/>
        <v>42169</v>
      </c>
      <c r="G531">
        <v>323</v>
      </c>
      <c r="H531">
        <v>19</v>
      </c>
      <c r="I531">
        <v>23</v>
      </c>
      <c r="J531">
        <v>40</v>
      </c>
      <c r="K531">
        <v>12</v>
      </c>
      <c r="L531">
        <v>10</v>
      </c>
      <c r="M531">
        <v>5</v>
      </c>
      <c r="N531">
        <v>90</v>
      </c>
      <c r="O531">
        <v>12</v>
      </c>
      <c r="P531">
        <v>165</v>
      </c>
      <c r="Q531">
        <v>103</v>
      </c>
      <c r="R531">
        <v>24</v>
      </c>
      <c r="S531">
        <v>208</v>
      </c>
      <c r="T531">
        <v>14</v>
      </c>
      <c r="U531">
        <v>76</v>
      </c>
      <c r="V531">
        <v>24</v>
      </c>
      <c r="W531">
        <v>115</v>
      </c>
      <c r="X531">
        <v>69</v>
      </c>
      <c r="Y531">
        <v>2483</v>
      </c>
      <c r="Z531">
        <v>0</v>
      </c>
      <c r="AA531">
        <v>0</v>
      </c>
      <c r="AB531">
        <v>0</v>
      </c>
      <c r="AC531">
        <v>1</v>
      </c>
      <c r="AD531">
        <v>10183</v>
      </c>
      <c r="AE531">
        <v>10192</v>
      </c>
      <c r="AF531">
        <v>15</v>
      </c>
      <c r="AG531">
        <v>10156</v>
      </c>
      <c r="AH531">
        <v>1</v>
      </c>
      <c r="AI531">
        <v>56</v>
      </c>
      <c r="AJ531">
        <v>4</v>
      </c>
      <c r="AK531">
        <v>83</v>
      </c>
      <c r="AL531">
        <v>18</v>
      </c>
      <c r="AM531">
        <v>4</v>
      </c>
      <c r="AN531">
        <v>68</v>
      </c>
      <c r="AO531">
        <v>97</v>
      </c>
      <c r="AP531">
        <v>23</v>
      </c>
      <c r="AQ531">
        <v>42</v>
      </c>
      <c r="AR531">
        <v>14</v>
      </c>
      <c r="AS531">
        <v>42</v>
      </c>
    </row>
    <row r="532" spans="1:45" x14ac:dyDescent="0.25">
      <c r="A532">
        <v>20110615</v>
      </c>
      <c r="B532">
        <f t="shared" si="40"/>
        <v>20150615</v>
      </c>
      <c r="C532">
        <f t="shared" si="41"/>
        <v>2015</v>
      </c>
      <c r="D532">
        <f t="shared" si="42"/>
        <v>6</v>
      </c>
      <c r="E532">
        <f t="shared" si="43"/>
        <v>15</v>
      </c>
      <c r="F532" s="14">
        <f t="shared" si="44"/>
        <v>42170</v>
      </c>
      <c r="G532">
        <v>235</v>
      </c>
      <c r="H532">
        <v>15</v>
      </c>
      <c r="I532">
        <v>21</v>
      </c>
      <c r="J532">
        <v>40</v>
      </c>
      <c r="K532">
        <v>14</v>
      </c>
      <c r="L532">
        <v>10</v>
      </c>
      <c r="M532">
        <v>1</v>
      </c>
      <c r="N532">
        <v>100</v>
      </c>
      <c r="O532">
        <v>17</v>
      </c>
      <c r="P532">
        <v>174</v>
      </c>
      <c r="Q532">
        <v>98</v>
      </c>
      <c r="R532">
        <v>1</v>
      </c>
      <c r="S532">
        <v>233</v>
      </c>
      <c r="T532">
        <v>13</v>
      </c>
      <c r="U532">
        <v>72</v>
      </c>
      <c r="V532">
        <v>6</v>
      </c>
      <c r="W532">
        <v>46</v>
      </c>
      <c r="X532">
        <v>28</v>
      </c>
      <c r="Y532">
        <v>1444</v>
      </c>
      <c r="Z532">
        <v>2</v>
      </c>
      <c r="AA532">
        <v>1</v>
      </c>
      <c r="AB532">
        <v>1</v>
      </c>
      <c r="AC532">
        <v>10</v>
      </c>
      <c r="AD532">
        <v>10157</v>
      </c>
      <c r="AE532">
        <v>10180</v>
      </c>
      <c r="AF532">
        <v>1</v>
      </c>
      <c r="AG532">
        <v>10138</v>
      </c>
      <c r="AH532">
        <v>24</v>
      </c>
      <c r="AI532">
        <v>60</v>
      </c>
      <c r="AJ532">
        <v>8</v>
      </c>
      <c r="AK532">
        <v>80</v>
      </c>
      <c r="AL532">
        <v>18</v>
      </c>
      <c r="AM532">
        <v>6</v>
      </c>
      <c r="AN532">
        <v>74</v>
      </c>
      <c r="AO532">
        <v>97</v>
      </c>
      <c r="AP532">
        <v>1</v>
      </c>
      <c r="AQ532">
        <v>57</v>
      </c>
      <c r="AR532">
        <v>19</v>
      </c>
      <c r="AS532">
        <v>25</v>
      </c>
    </row>
    <row r="533" spans="1:45" x14ac:dyDescent="0.25">
      <c r="A533">
        <v>20110616</v>
      </c>
      <c r="B533">
        <f t="shared" si="40"/>
        <v>20150616</v>
      </c>
      <c r="C533">
        <f t="shared" si="41"/>
        <v>2015</v>
      </c>
      <c r="D533">
        <f t="shared" si="42"/>
        <v>6</v>
      </c>
      <c r="E533">
        <f t="shared" si="43"/>
        <v>16</v>
      </c>
      <c r="F533" s="14">
        <f t="shared" si="44"/>
        <v>42171</v>
      </c>
      <c r="G533">
        <v>224</v>
      </c>
      <c r="H533">
        <v>25</v>
      </c>
      <c r="I533">
        <v>31</v>
      </c>
      <c r="J533">
        <v>50</v>
      </c>
      <c r="K533">
        <v>20</v>
      </c>
      <c r="L533">
        <v>10</v>
      </c>
      <c r="M533">
        <v>9</v>
      </c>
      <c r="N533">
        <v>130</v>
      </c>
      <c r="O533">
        <v>20</v>
      </c>
      <c r="P533">
        <v>150</v>
      </c>
      <c r="Q533">
        <v>126</v>
      </c>
      <c r="R533">
        <v>24</v>
      </c>
      <c r="S533">
        <v>177</v>
      </c>
      <c r="T533">
        <v>13</v>
      </c>
      <c r="U533">
        <v>120</v>
      </c>
      <c r="V533">
        <v>6</v>
      </c>
      <c r="W533">
        <v>16</v>
      </c>
      <c r="X533">
        <v>10</v>
      </c>
      <c r="Y533">
        <v>698</v>
      </c>
      <c r="Z533">
        <v>89</v>
      </c>
      <c r="AA533">
        <v>249</v>
      </c>
      <c r="AB533">
        <v>43</v>
      </c>
      <c r="AC533">
        <v>8</v>
      </c>
      <c r="AD533">
        <v>10108</v>
      </c>
      <c r="AE533">
        <v>10130</v>
      </c>
      <c r="AF533">
        <v>1</v>
      </c>
      <c r="AG533">
        <v>10095</v>
      </c>
      <c r="AH533">
        <v>17</v>
      </c>
      <c r="AI533">
        <v>41</v>
      </c>
      <c r="AJ533">
        <v>14</v>
      </c>
      <c r="AK533">
        <v>71</v>
      </c>
      <c r="AL533">
        <v>24</v>
      </c>
      <c r="AM533">
        <v>7</v>
      </c>
      <c r="AN533">
        <v>88</v>
      </c>
      <c r="AO533">
        <v>96</v>
      </c>
      <c r="AP533">
        <v>10</v>
      </c>
      <c r="AQ533">
        <v>79</v>
      </c>
      <c r="AR533">
        <v>24</v>
      </c>
      <c r="AS533">
        <v>12</v>
      </c>
    </row>
    <row r="534" spans="1:45" x14ac:dyDescent="0.25">
      <c r="A534">
        <v>20110617</v>
      </c>
      <c r="B534">
        <f t="shared" si="40"/>
        <v>20150617</v>
      </c>
      <c r="C534">
        <f t="shared" si="41"/>
        <v>2015</v>
      </c>
      <c r="D534">
        <f t="shared" si="42"/>
        <v>6</v>
      </c>
      <c r="E534">
        <f t="shared" si="43"/>
        <v>17</v>
      </c>
      <c r="F534" s="14">
        <f t="shared" si="44"/>
        <v>42172</v>
      </c>
      <c r="G534">
        <v>184</v>
      </c>
      <c r="H534">
        <v>28</v>
      </c>
      <c r="I534">
        <v>39</v>
      </c>
      <c r="J534">
        <v>50</v>
      </c>
      <c r="K534">
        <v>1</v>
      </c>
      <c r="L534">
        <v>20</v>
      </c>
      <c r="M534">
        <v>18</v>
      </c>
      <c r="N534">
        <v>140</v>
      </c>
      <c r="O534">
        <v>17</v>
      </c>
      <c r="P534">
        <v>143</v>
      </c>
      <c r="Q534">
        <v>112</v>
      </c>
      <c r="R534">
        <v>4</v>
      </c>
      <c r="S534">
        <v>175</v>
      </c>
      <c r="T534">
        <v>15</v>
      </c>
      <c r="U534">
        <v>107</v>
      </c>
      <c r="V534">
        <v>6</v>
      </c>
      <c r="W534">
        <v>45</v>
      </c>
      <c r="X534">
        <v>27</v>
      </c>
      <c r="Y534">
        <v>1563</v>
      </c>
      <c r="Z534">
        <v>25</v>
      </c>
      <c r="AA534">
        <v>33</v>
      </c>
      <c r="AB534">
        <v>21</v>
      </c>
      <c r="AC534">
        <v>17</v>
      </c>
      <c r="AD534">
        <v>10097</v>
      </c>
      <c r="AE534">
        <v>10139</v>
      </c>
      <c r="AF534">
        <v>6</v>
      </c>
      <c r="AG534">
        <v>10005</v>
      </c>
      <c r="AH534">
        <v>24</v>
      </c>
      <c r="AI534">
        <v>59</v>
      </c>
      <c r="AJ534">
        <v>23</v>
      </c>
      <c r="AK534">
        <v>80</v>
      </c>
      <c r="AL534">
        <v>12</v>
      </c>
      <c r="AM534">
        <v>6</v>
      </c>
      <c r="AN534">
        <v>78</v>
      </c>
      <c r="AO534">
        <v>95</v>
      </c>
      <c r="AP534">
        <v>19</v>
      </c>
      <c r="AQ534">
        <v>52</v>
      </c>
      <c r="AR534">
        <v>14</v>
      </c>
      <c r="AS534">
        <v>25</v>
      </c>
    </row>
    <row r="535" spans="1:45" x14ac:dyDescent="0.25">
      <c r="A535">
        <v>20110618</v>
      </c>
      <c r="B535">
        <f t="shared" si="40"/>
        <v>20150618</v>
      </c>
      <c r="C535">
        <f t="shared" si="41"/>
        <v>2015</v>
      </c>
      <c r="D535">
        <f t="shared" si="42"/>
        <v>6</v>
      </c>
      <c r="E535">
        <f t="shared" si="43"/>
        <v>18</v>
      </c>
      <c r="F535" s="14">
        <f t="shared" si="44"/>
        <v>42173</v>
      </c>
      <c r="G535">
        <v>224</v>
      </c>
      <c r="H535">
        <v>59</v>
      </c>
      <c r="I535">
        <v>64</v>
      </c>
      <c r="J535">
        <v>90</v>
      </c>
      <c r="K535">
        <v>9</v>
      </c>
      <c r="L535">
        <v>40</v>
      </c>
      <c r="M535">
        <v>3</v>
      </c>
      <c r="N535">
        <v>160</v>
      </c>
      <c r="O535">
        <v>11</v>
      </c>
      <c r="P535">
        <v>141</v>
      </c>
      <c r="Q535">
        <v>107</v>
      </c>
      <c r="R535">
        <v>22</v>
      </c>
      <c r="S535">
        <v>172</v>
      </c>
      <c r="T535">
        <v>16</v>
      </c>
      <c r="U535">
        <v>106</v>
      </c>
      <c r="V535">
        <v>24</v>
      </c>
      <c r="W535">
        <v>48</v>
      </c>
      <c r="X535">
        <v>29</v>
      </c>
      <c r="Y535">
        <v>1372</v>
      </c>
      <c r="Z535">
        <v>79</v>
      </c>
      <c r="AA535">
        <v>130</v>
      </c>
      <c r="AB535">
        <v>48</v>
      </c>
      <c r="AC535">
        <v>22</v>
      </c>
      <c r="AD535">
        <v>10012</v>
      </c>
      <c r="AE535">
        <v>10032</v>
      </c>
      <c r="AF535">
        <v>22</v>
      </c>
      <c r="AG535">
        <v>9980</v>
      </c>
      <c r="AH535">
        <v>4</v>
      </c>
      <c r="AI535">
        <v>50</v>
      </c>
      <c r="AJ535">
        <v>1</v>
      </c>
      <c r="AK535">
        <v>80</v>
      </c>
      <c r="AL535">
        <v>16</v>
      </c>
      <c r="AM535">
        <v>7</v>
      </c>
      <c r="AN535">
        <v>80</v>
      </c>
      <c r="AO535">
        <v>92</v>
      </c>
      <c r="AP535">
        <v>2</v>
      </c>
      <c r="AQ535">
        <v>60</v>
      </c>
      <c r="AR535">
        <v>16</v>
      </c>
      <c r="AS535">
        <v>22</v>
      </c>
    </row>
    <row r="536" spans="1:45" x14ac:dyDescent="0.25">
      <c r="A536">
        <v>20110619</v>
      </c>
      <c r="B536">
        <f t="shared" si="40"/>
        <v>20150619</v>
      </c>
      <c r="C536">
        <f t="shared" si="41"/>
        <v>2015</v>
      </c>
      <c r="D536">
        <f t="shared" si="42"/>
        <v>6</v>
      </c>
      <c r="E536">
        <f t="shared" si="43"/>
        <v>19</v>
      </c>
      <c r="F536" s="14">
        <f t="shared" si="44"/>
        <v>42174</v>
      </c>
      <c r="G536">
        <v>254</v>
      </c>
      <c r="H536">
        <v>44</v>
      </c>
      <c r="I536">
        <v>47</v>
      </c>
      <c r="J536">
        <v>60</v>
      </c>
      <c r="K536">
        <v>2</v>
      </c>
      <c r="L536">
        <v>30</v>
      </c>
      <c r="M536">
        <v>19</v>
      </c>
      <c r="N536">
        <v>140</v>
      </c>
      <c r="O536">
        <v>13</v>
      </c>
      <c r="P536">
        <v>136</v>
      </c>
      <c r="Q536">
        <v>118</v>
      </c>
      <c r="R536">
        <v>3</v>
      </c>
      <c r="S536">
        <v>166</v>
      </c>
      <c r="T536">
        <v>12</v>
      </c>
      <c r="U536">
        <v>117</v>
      </c>
      <c r="V536">
        <v>6</v>
      </c>
      <c r="W536">
        <v>12</v>
      </c>
      <c r="X536">
        <v>7</v>
      </c>
      <c r="Y536">
        <v>1046</v>
      </c>
      <c r="Z536">
        <v>64</v>
      </c>
      <c r="AA536">
        <v>64</v>
      </c>
      <c r="AB536">
        <v>23</v>
      </c>
      <c r="AC536">
        <v>4</v>
      </c>
      <c r="AD536">
        <v>10085</v>
      </c>
      <c r="AE536">
        <v>10139</v>
      </c>
      <c r="AF536">
        <v>23</v>
      </c>
      <c r="AG536">
        <v>10026</v>
      </c>
      <c r="AH536">
        <v>2</v>
      </c>
      <c r="AI536">
        <v>56</v>
      </c>
      <c r="AJ536">
        <v>15</v>
      </c>
      <c r="AK536">
        <v>80</v>
      </c>
      <c r="AL536">
        <v>12</v>
      </c>
      <c r="AM536">
        <v>7</v>
      </c>
      <c r="AN536">
        <v>87</v>
      </c>
      <c r="AO536">
        <v>95</v>
      </c>
      <c r="AP536">
        <v>3</v>
      </c>
      <c r="AQ536">
        <v>68</v>
      </c>
      <c r="AR536">
        <v>12</v>
      </c>
      <c r="AS536">
        <v>17</v>
      </c>
    </row>
    <row r="537" spans="1:45" x14ac:dyDescent="0.25">
      <c r="A537">
        <v>20110620</v>
      </c>
      <c r="B537">
        <f t="shared" si="40"/>
        <v>20150620</v>
      </c>
      <c r="C537">
        <f t="shared" si="41"/>
        <v>2015</v>
      </c>
      <c r="D537">
        <f t="shared" si="42"/>
        <v>6</v>
      </c>
      <c r="E537">
        <f t="shared" si="43"/>
        <v>20</v>
      </c>
      <c r="F537" s="14">
        <f t="shared" si="44"/>
        <v>42175</v>
      </c>
      <c r="G537">
        <v>206</v>
      </c>
      <c r="H537">
        <v>28</v>
      </c>
      <c r="I537">
        <v>29</v>
      </c>
      <c r="J537">
        <v>40</v>
      </c>
      <c r="K537">
        <v>10</v>
      </c>
      <c r="L537">
        <v>20</v>
      </c>
      <c r="M537">
        <v>19</v>
      </c>
      <c r="N537">
        <v>90</v>
      </c>
      <c r="O537">
        <v>11</v>
      </c>
      <c r="P537">
        <v>154</v>
      </c>
      <c r="Q537">
        <v>111</v>
      </c>
      <c r="R537">
        <v>4</v>
      </c>
      <c r="S537">
        <v>191</v>
      </c>
      <c r="T537">
        <v>13</v>
      </c>
      <c r="U537">
        <v>105</v>
      </c>
      <c r="V537">
        <v>6</v>
      </c>
      <c r="W537">
        <v>75</v>
      </c>
      <c r="X537">
        <v>45</v>
      </c>
      <c r="Y537">
        <v>2154</v>
      </c>
      <c r="Z537">
        <v>0</v>
      </c>
      <c r="AA537">
        <v>-1</v>
      </c>
      <c r="AB537">
        <v>-1</v>
      </c>
      <c r="AC537">
        <v>22</v>
      </c>
      <c r="AD537">
        <v>10126</v>
      </c>
      <c r="AE537">
        <v>10138</v>
      </c>
      <c r="AF537">
        <v>1</v>
      </c>
      <c r="AG537">
        <v>10114</v>
      </c>
      <c r="AH537">
        <v>24</v>
      </c>
      <c r="AI537">
        <v>56</v>
      </c>
      <c r="AJ537">
        <v>23</v>
      </c>
      <c r="AK537">
        <v>80</v>
      </c>
      <c r="AL537">
        <v>14</v>
      </c>
      <c r="AM537">
        <v>6</v>
      </c>
      <c r="AN537">
        <v>78</v>
      </c>
      <c r="AO537">
        <v>95</v>
      </c>
      <c r="AP537">
        <v>1</v>
      </c>
      <c r="AQ537">
        <v>60</v>
      </c>
      <c r="AR537">
        <v>10</v>
      </c>
      <c r="AS537">
        <v>36</v>
      </c>
    </row>
    <row r="538" spans="1:45" x14ac:dyDescent="0.25">
      <c r="A538">
        <v>20110621</v>
      </c>
      <c r="B538">
        <f t="shared" si="40"/>
        <v>20150621</v>
      </c>
      <c r="C538">
        <f t="shared" si="41"/>
        <v>2015</v>
      </c>
      <c r="D538">
        <f t="shared" si="42"/>
        <v>6</v>
      </c>
      <c r="E538">
        <f t="shared" si="43"/>
        <v>21</v>
      </c>
      <c r="F538" s="14">
        <f t="shared" si="44"/>
        <v>42176</v>
      </c>
      <c r="G538">
        <v>233</v>
      </c>
      <c r="H538">
        <v>42</v>
      </c>
      <c r="I538">
        <v>43</v>
      </c>
      <c r="J538">
        <v>60</v>
      </c>
      <c r="K538">
        <v>9</v>
      </c>
      <c r="L538">
        <v>30</v>
      </c>
      <c r="M538">
        <v>1</v>
      </c>
      <c r="N538">
        <v>120</v>
      </c>
      <c r="O538">
        <v>9</v>
      </c>
      <c r="P538">
        <v>173</v>
      </c>
      <c r="Q538">
        <v>144</v>
      </c>
      <c r="R538">
        <v>2</v>
      </c>
      <c r="S538">
        <v>211</v>
      </c>
      <c r="T538">
        <v>15</v>
      </c>
      <c r="U538">
        <v>144</v>
      </c>
      <c r="V538">
        <v>6</v>
      </c>
      <c r="W538">
        <v>36</v>
      </c>
      <c r="X538">
        <v>21</v>
      </c>
      <c r="Y538">
        <v>1323</v>
      </c>
      <c r="Z538">
        <v>14</v>
      </c>
      <c r="AA538">
        <v>10</v>
      </c>
      <c r="AB538">
        <v>5</v>
      </c>
      <c r="AC538">
        <v>1</v>
      </c>
      <c r="AD538">
        <v>10118</v>
      </c>
      <c r="AE538">
        <v>10128</v>
      </c>
      <c r="AF538">
        <v>22</v>
      </c>
      <c r="AG538">
        <v>10103</v>
      </c>
      <c r="AH538">
        <v>5</v>
      </c>
      <c r="AI538">
        <v>43</v>
      </c>
      <c r="AJ538">
        <v>6</v>
      </c>
      <c r="AK538">
        <v>81</v>
      </c>
      <c r="AL538">
        <v>18</v>
      </c>
      <c r="AM538">
        <v>7</v>
      </c>
      <c r="AN538">
        <v>76</v>
      </c>
      <c r="AO538">
        <v>96</v>
      </c>
      <c r="AP538">
        <v>2</v>
      </c>
      <c r="AQ538">
        <v>54</v>
      </c>
      <c r="AR538">
        <v>14</v>
      </c>
      <c r="AS538">
        <v>23</v>
      </c>
    </row>
    <row r="539" spans="1:45" x14ac:dyDescent="0.25">
      <c r="A539">
        <v>20110622</v>
      </c>
      <c r="B539">
        <f t="shared" si="40"/>
        <v>20150622</v>
      </c>
      <c r="C539">
        <f t="shared" si="41"/>
        <v>2015</v>
      </c>
      <c r="D539">
        <f t="shared" si="42"/>
        <v>6</v>
      </c>
      <c r="E539">
        <f t="shared" si="43"/>
        <v>22</v>
      </c>
      <c r="F539" s="14">
        <f t="shared" si="44"/>
        <v>42177</v>
      </c>
      <c r="G539">
        <v>228</v>
      </c>
      <c r="H539">
        <v>42</v>
      </c>
      <c r="I539">
        <v>44</v>
      </c>
      <c r="J539">
        <v>70</v>
      </c>
      <c r="K539">
        <v>17</v>
      </c>
      <c r="L539">
        <v>20</v>
      </c>
      <c r="M539">
        <v>4</v>
      </c>
      <c r="N539">
        <v>150</v>
      </c>
      <c r="O539">
        <v>17</v>
      </c>
      <c r="P539">
        <v>158</v>
      </c>
      <c r="Q539">
        <v>146</v>
      </c>
      <c r="R539">
        <v>24</v>
      </c>
      <c r="S539">
        <v>176</v>
      </c>
      <c r="T539">
        <v>18</v>
      </c>
      <c r="U539">
        <v>139</v>
      </c>
      <c r="V539">
        <v>6</v>
      </c>
      <c r="W539">
        <v>28</v>
      </c>
      <c r="X539">
        <v>17</v>
      </c>
      <c r="Y539">
        <v>937</v>
      </c>
      <c r="Z539">
        <v>3</v>
      </c>
      <c r="AA539">
        <v>2</v>
      </c>
      <c r="AB539">
        <v>2</v>
      </c>
      <c r="AC539">
        <v>15</v>
      </c>
      <c r="AD539">
        <v>10107</v>
      </c>
      <c r="AE539">
        <v>10121</v>
      </c>
      <c r="AF539">
        <v>1</v>
      </c>
      <c r="AG539">
        <v>10094</v>
      </c>
      <c r="AH539">
        <v>14</v>
      </c>
      <c r="AI539">
        <v>67</v>
      </c>
      <c r="AJ539">
        <v>23</v>
      </c>
      <c r="AK539">
        <v>81</v>
      </c>
      <c r="AL539">
        <v>8</v>
      </c>
      <c r="AM539">
        <v>7</v>
      </c>
      <c r="AN539">
        <v>70</v>
      </c>
      <c r="AO539">
        <v>82</v>
      </c>
      <c r="AP539">
        <v>1</v>
      </c>
      <c r="AQ539">
        <v>59</v>
      </c>
      <c r="AR539">
        <v>16</v>
      </c>
      <c r="AS539">
        <v>16</v>
      </c>
    </row>
    <row r="540" spans="1:45" x14ac:dyDescent="0.25">
      <c r="A540">
        <v>20110623</v>
      </c>
      <c r="B540">
        <f t="shared" si="40"/>
        <v>20150623</v>
      </c>
      <c r="C540">
        <f t="shared" si="41"/>
        <v>2015</v>
      </c>
      <c r="D540">
        <f t="shared" si="42"/>
        <v>6</v>
      </c>
      <c r="E540">
        <f t="shared" si="43"/>
        <v>23</v>
      </c>
      <c r="F540" s="14">
        <f t="shared" si="44"/>
        <v>42178</v>
      </c>
      <c r="G540">
        <v>241</v>
      </c>
      <c r="H540">
        <v>46</v>
      </c>
      <c r="I540">
        <v>49</v>
      </c>
      <c r="J540">
        <v>70</v>
      </c>
      <c r="K540">
        <v>9</v>
      </c>
      <c r="L540">
        <v>20</v>
      </c>
      <c r="M540">
        <v>22</v>
      </c>
      <c r="N540">
        <v>150</v>
      </c>
      <c r="O540">
        <v>11</v>
      </c>
      <c r="P540">
        <v>154</v>
      </c>
      <c r="Q540">
        <v>123</v>
      </c>
      <c r="R540">
        <v>24</v>
      </c>
      <c r="S540">
        <v>190</v>
      </c>
      <c r="T540">
        <v>13</v>
      </c>
      <c r="U540">
        <v>111</v>
      </c>
      <c r="V540">
        <v>24</v>
      </c>
      <c r="W540">
        <v>77</v>
      </c>
      <c r="X540">
        <v>46</v>
      </c>
      <c r="Y540">
        <v>1779</v>
      </c>
      <c r="Z540">
        <v>12</v>
      </c>
      <c r="AA540">
        <v>25</v>
      </c>
      <c r="AB540">
        <v>24</v>
      </c>
      <c r="AC540">
        <v>11</v>
      </c>
      <c r="AD540">
        <v>10141</v>
      </c>
      <c r="AE540">
        <v>10170</v>
      </c>
      <c r="AF540">
        <v>22</v>
      </c>
      <c r="AG540">
        <v>10114</v>
      </c>
      <c r="AH540">
        <v>2</v>
      </c>
      <c r="AI540">
        <v>58</v>
      </c>
      <c r="AJ540">
        <v>11</v>
      </c>
      <c r="AK540">
        <v>80</v>
      </c>
      <c r="AL540">
        <v>13</v>
      </c>
      <c r="AM540">
        <v>6</v>
      </c>
      <c r="AN540">
        <v>73</v>
      </c>
      <c r="AO540">
        <v>88</v>
      </c>
      <c r="AP540">
        <v>24</v>
      </c>
      <c r="AQ540">
        <v>56</v>
      </c>
      <c r="AR540">
        <v>16</v>
      </c>
      <c r="AS540">
        <v>30</v>
      </c>
    </row>
    <row r="541" spans="1:45" x14ac:dyDescent="0.25">
      <c r="A541">
        <v>20110624</v>
      </c>
      <c r="B541">
        <f t="shared" si="40"/>
        <v>20150624</v>
      </c>
      <c r="C541">
        <f t="shared" si="41"/>
        <v>2015</v>
      </c>
      <c r="D541">
        <f t="shared" si="42"/>
        <v>6</v>
      </c>
      <c r="E541">
        <f t="shared" si="43"/>
        <v>24</v>
      </c>
      <c r="F541" s="14">
        <f t="shared" si="44"/>
        <v>42179</v>
      </c>
      <c r="G541">
        <v>283</v>
      </c>
      <c r="H541">
        <v>26</v>
      </c>
      <c r="I541">
        <v>30</v>
      </c>
      <c r="J541">
        <v>50</v>
      </c>
      <c r="K541">
        <v>13</v>
      </c>
      <c r="L541">
        <v>10</v>
      </c>
      <c r="M541">
        <v>20</v>
      </c>
      <c r="N541">
        <v>110</v>
      </c>
      <c r="O541">
        <v>15</v>
      </c>
      <c r="P541">
        <v>141</v>
      </c>
      <c r="Q541">
        <v>105</v>
      </c>
      <c r="R541">
        <v>22</v>
      </c>
      <c r="S541">
        <v>182</v>
      </c>
      <c r="T541">
        <v>14</v>
      </c>
      <c r="U541">
        <v>83</v>
      </c>
      <c r="V541">
        <v>24</v>
      </c>
      <c r="W541">
        <v>73</v>
      </c>
      <c r="X541">
        <v>44</v>
      </c>
      <c r="Y541">
        <v>1867</v>
      </c>
      <c r="Z541">
        <v>4</v>
      </c>
      <c r="AA541">
        <v>4</v>
      </c>
      <c r="AB541">
        <v>3</v>
      </c>
      <c r="AC541">
        <v>8</v>
      </c>
      <c r="AD541">
        <v>10212</v>
      </c>
      <c r="AE541">
        <v>10236</v>
      </c>
      <c r="AF541">
        <v>23</v>
      </c>
      <c r="AG541">
        <v>10173</v>
      </c>
      <c r="AH541">
        <v>1</v>
      </c>
      <c r="AI541">
        <v>65</v>
      </c>
      <c r="AJ541">
        <v>21</v>
      </c>
      <c r="AK541">
        <v>83</v>
      </c>
      <c r="AL541">
        <v>18</v>
      </c>
      <c r="AM541">
        <v>5</v>
      </c>
      <c r="AN541">
        <v>73</v>
      </c>
      <c r="AO541">
        <v>94</v>
      </c>
      <c r="AP541">
        <v>21</v>
      </c>
      <c r="AQ541">
        <v>53</v>
      </c>
      <c r="AR541">
        <v>13</v>
      </c>
      <c r="AS541">
        <v>30</v>
      </c>
    </row>
    <row r="542" spans="1:45" x14ac:dyDescent="0.25">
      <c r="A542">
        <v>20110625</v>
      </c>
      <c r="B542">
        <f t="shared" si="40"/>
        <v>20150625</v>
      </c>
      <c r="C542">
        <f t="shared" si="41"/>
        <v>2015</v>
      </c>
      <c r="D542">
        <f t="shared" si="42"/>
        <v>6</v>
      </c>
      <c r="E542">
        <f t="shared" si="43"/>
        <v>25</v>
      </c>
      <c r="F542" s="14">
        <f t="shared" si="44"/>
        <v>42180</v>
      </c>
      <c r="G542">
        <v>221</v>
      </c>
      <c r="H542">
        <v>33</v>
      </c>
      <c r="I542">
        <v>35</v>
      </c>
      <c r="J542">
        <v>40</v>
      </c>
      <c r="K542">
        <v>7</v>
      </c>
      <c r="L542">
        <v>20</v>
      </c>
      <c r="M542">
        <v>2</v>
      </c>
      <c r="N542">
        <v>80</v>
      </c>
      <c r="O542">
        <v>9</v>
      </c>
      <c r="P542">
        <v>142</v>
      </c>
      <c r="Q542">
        <v>117</v>
      </c>
      <c r="R542">
        <v>9</v>
      </c>
      <c r="S542">
        <v>167</v>
      </c>
      <c r="T542">
        <v>17</v>
      </c>
      <c r="U542">
        <v>120</v>
      </c>
      <c r="V542">
        <v>6</v>
      </c>
      <c r="W542">
        <v>0</v>
      </c>
      <c r="X542">
        <v>0</v>
      </c>
      <c r="Y542">
        <v>442</v>
      </c>
      <c r="Z542">
        <v>114</v>
      </c>
      <c r="AA542">
        <v>51</v>
      </c>
      <c r="AB542">
        <v>8</v>
      </c>
      <c r="AC542">
        <v>10</v>
      </c>
      <c r="AD542">
        <v>10218</v>
      </c>
      <c r="AE542">
        <v>10229</v>
      </c>
      <c r="AF542">
        <v>1</v>
      </c>
      <c r="AG542">
        <v>10206</v>
      </c>
      <c r="AH542">
        <v>16</v>
      </c>
      <c r="AI542">
        <v>22</v>
      </c>
      <c r="AJ542">
        <v>19</v>
      </c>
      <c r="AK542">
        <v>69</v>
      </c>
      <c r="AL542">
        <v>4</v>
      </c>
      <c r="AM542">
        <v>8</v>
      </c>
      <c r="AN542">
        <v>93</v>
      </c>
      <c r="AO542">
        <v>97</v>
      </c>
      <c r="AP542">
        <v>15</v>
      </c>
      <c r="AQ542">
        <v>84</v>
      </c>
      <c r="AR542">
        <v>6</v>
      </c>
      <c r="AS542">
        <v>7</v>
      </c>
    </row>
    <row r="543" spans="1:45" x14ac:dyDescent="0.25">
      <c r="A543">
        <v>20110626</v>
      </c>
      <c r="B543">
        <f t="shared" si="40"/>
        <v>20150626</v>
      </c>
      <c r="C543">
        <f t="shared" si="41"/>
        <v>2015</v>
      </c>
      <c r="D543">
        <f t="shared" si="42"/>
        <v>6</v>
      </c>
      <c r="E543">
        <f t="shared" si="43"/>
        <v>26</v>
      </c>
      <c r="F543" s="14">
        <f t="shared" si="44"/>
        <v>42181</v>
      </c>
      <c r="G543">
        <v>206</v>
      </c>
      <c r="H543">
        <v>15</v>
      </c>
      <c r="I543">
        <v>23</v>
      </c>
      <c r="J543">
        <v>30</v>
      </c>
      <c r="K543">
        <v>1</v>
      </c>
      <c r="L543">
        <v>20</v>
      </c>
      <c r="M543">
        <v>3</v>
      </c>
      <c r="N543">
        <v>70</v>
      </c>
      <c r="O543">
        <v>1</v>
      </c>
      <c r="P543">
        <v>194</v>
      </c>
      <c r="Q543">
        <v>162</v>
      </c>
      <c r="R543">
        <v>3</v>
      </c>
      <c r="S543">
        <v>237</v>
      </c>
      <c r="T543">
        <v>16</v>
      </c>
      <c r="U543">
        <v>121</v>
      </c>
      <c r="V543">
        <v>24</v>
      </c>
      <c r="W543">
        <v>81</v>
      </c>
      <c r="X543">
        <v>48</v>
      </c>
      <c r="Y543">
        <v>2144</v>
      </c>
      <c r="Z543">
        <v>4</v>
      </c>
      <c r="AA543">
        <v>1</v>
      </c>
      <c r="AB543">
        <v>1</v>
      </c>
      <c r="AC543">
        <v>1</v>
      </c>
      <c r="AD543">
        <v>10226</v>
      </c>
      <c r="AE543">
        <v>10239</v>
      </c>
      <c r="AF543">
        <v>12</v>
      </c>
      <c r="AG543">
        <v>10209</v>
      </c>
      <c r="AH543">
        <v>24</v>
      </c>
      <c r="AI543">
        <v>44</v>
      </c>
      <c r="AJ543">
        <v>3</v>
      </c>
      <c r="AK543">
        <v>70</v>
      </c>
      <c r="AL543">
        <v>15</v>
      </c>
      <c r="AM543">
        <v>4</v>
      </c>
      <c r="AN543">
        <v>83</v>
      </c>
      <c r="AO543">
        <v>96</v>
      </c>
      <c r="AP543">
        <v>3</v>
      </c>
      <c r="AQ543">
        <v>64</v>
      </c>
      <c r="AR543">
        <v>15</v>
      </c>
      <c r="AS543">
        <v>39</v>
      </c>
    </row>
    <row r="544" spans="1:45" x14ac:dyDescent="0.25">
      <c r="A544">
        <v>20110627</v>
      </c>
      <c r="B544">
        <f t="shared" si="40"/>
        <v>20150627</v>
      </c>
      <c r="C544">
        <f t="shared" si="41"/>
        <v>2015</v>
      </c>
      <c r="D544">
        <f t="shared" si="42"/>
        <v>6</v>
      </c>
      <c r="E544">
        <f t="shared" si="43"/>
        <v>27</v>
      </c>
      <c r="F544" s="14">
        <f t="shared" si="44"/>
        <v>42182</v>
      </c>
      <c r="G544">
        <v>136</v>
      </c>
      <c r="H544">
        <v>34</v>
      </c>
      <c r="I544">
        <v>35</v>
      </c>
      <c r="J544">
        <v>60</v>
      </c>
      <c r="K544">
        <v>12</v>
      </c>
      <c r="L544">
        <v>20</v>
      </c>
      <c r="M544">
        <v>20</v>
      </c>
      <c r="N544">
        <v>100</v>
      </c>
      <c r="O544">
        <v>12</v>
      </c>
      <c r="P544">
        <v>238</v>
      </c>
      <c r="Q544">
        <v>158</v>
      </c>
      <c r="R544">
        <v>3</v>
      </c>
      <c r="S544">
        <v>302</v>
      </c>
      <c r="T544">
        <v>17</v>
      </c>
      <c r="U544">
        <v>117</v>
      </c>
      <c r="V544">
        <v>6</v>
      </c>
      <c r="W544">
        <v>151</v>
      </c>
      <c r="X544">
        <v>90</v>
      </c>
      <c r="Y544">
        <v>2909</v>
      </c>
      <c r="Z544">
        <v>0</v>
      </c>
      <c r="AA544">
        <v>0</v>
      </c>
      <c r="AB544">
        <v>0</v>
      </c>
      <c r="AC544">
        <v>1</v>
      </c>
      <c r="AD544">
        <v>10170</v>
      </c>
      <c r="AE544">
        <v>10205</v>
      </c>
      <c r="AF544">
        <v>1</v>
      </c>
      <c r="AG544">
        <v>10147</v>
      </c>
      <c r="AH544">
        <v>24</v>
      </c>
      <c r="AI544">
        <v>57</v>
      </c>
      <c r="AJ544">
        <v>1</v>
      </c>
      <c r="AK544">
        <v>81</v>
      </c>
      <c r="AL544">
        <v>19</v>
      </c>
      <c r="AM544">
        <v>0</v>
      </c>
      <c r="AN544">
        <v>69</v>
      </c>
      <c r="AO544">
        <v>94</v>
      </c>
      <c r="AP544">
        <v>1</v>
      </c>
      <c r="AQ544">
        <v>46</v>
      </c>
      <c r="AR544">
        <v>13</v>
      </c>
      <c r="AS544">
        <v>56</v>
      </c>
    </row>
    <row r="545" spans="1:45" x14ac:dyDescent="0.25">
      <c r="A545">
        <v>20110628</v>
      </c>
      <c r="B545">
        <f t="shared" si="40"/>
        <v>20150628</v>
      </c>
      <c r="C545">
        <f t="shared" si="41"/>
        <v>2015</v>
      </c>
      <c r="D545">
        <f t="shared" si="42"/>
        <v>6</v>
      </c>
      <c r="E545">
        <f t="shared" si="43"/>
        <v>28</v>
      </c>
      <c r="F545" s="14">
        <f t="shared" si="44"/>
        <v>42183</v>
      </c>
      <c r="G545">
        <v>138</v>
      </c>
      <c r="H545">
        <v>18</v>
      </c>
      <c r="I545">
        <v>31</v>
      </c>
      <c r="J545">
        <v>70</v>
      </c>
      <c r="K545">
        <v>19</v>
      </c>
      <c r="L545">
        <v>20</v>
      </c>
      <c r="M545">
        <v>1</v>
      </c>
      <c r="N545">
        <v>220</v>
      </c>
      <c r="O545">
        <v>19</v>
      </c>
      <c r="P545">
        <v>249</v>
      </c>
      <c r="Q545">
        <v>192</v>
      </c>
      <c r="R545">
        <v>19</v>
      </c>
      <c r="S545">
        <v>322</v>
      </c>
      <c r="T545">
        <v>16</v>
      </c>
      <c r="U545">
        <v>178</v>
      </c>
      <c r="V545">
        <v>6</v>
      </c>
      <c r="W545">
        <v>66</v>
      </c>
      <c r="X545">
        <v>39</v>
      </c>
      <c r="Y545">
        <v>1871</v>
      </c>
      <c r="Z545">
        <v>38</v>
      </c>
      <c r="AA545">
        <v>288</v>
      </c>
      <c r="AB545">
        <v>217</v>
      </c>
      <c r="AC545">
        <v>19</v>
      </c>
      <c r="AD545">
        <v>10137</v>
      </c>
      <c r="AE545">
        <v>10155</v>
      </c>
      <c r="AF545">
        <v>8</v>
      </c>
      <c r="AG545">
        <v>10099</v>
      </c>
      <c r="AH545">
        <v>18</v>
      </c>
      <c r="AI545">
        <v>44</v>
      </c>
      <c r="AJ545">
        <v>19</v>
      </c>
      <c r="AK545">
        <v>80</v>
      </c>
      <c r="AL545">
        <v>17</v>
      </c>
      <c r="AM545">
        <v>6</v>
      </c>
      <c r="AN545">
        <v>72</v>
      </c>
      <c r="AO545">
        <v>96</v>
      </c>
      <c r="AP545">
        <v>20</v>
      </c>
      <c r="AQ545">
        <v>47</v>
      </c>
      <c r="AR545">
        <v>15</v>
      </c>
      <c r="AS545">
        <v>37</v>
      </c>
    </row>
    <row r="546" spans="1:45" x14ac:dyDescent="0.25">
      <c r="A546">
        <v>20110629</v>
      </c>
      <c r="B546">
        <f t="shared" si="40"/>
        <v>20150629</v>
      </c>
      <c r="C546">
        <f t="shared" si="41"/>
        <v>2015</v>
      </c>
      <c r="D546">
        <f t="shared" si="42"/>
        <v>6</v>
      </c>
      <c r="E546">
        <f t="shared" si="43"/>
        <v>29</v>
      </c>
      <c r="F546" s="14">
        <f t="shared" si="44"/>
        <v>42184</v>
      </c>
      <c r="G546">
        <v>308</v>
      </c>
      <c r="H546">
        <v>26</v>
      </c>
      <c r="I546">
        <v>32</v>
      </c>
      <c r="J546">
        <v>50</v>
      </c>
      <c r="K546">
        <v>13</v>
      </c>
      <c r="L546">
        <v>10</v>
      </c>
      <c r="M546">
        <v>2</v>
      </c>
      <c r="N546">
        <v>100</v>
      </c>
      <c r="O546">
        <v>15</v>
      </c>
      <c r="P546">
        <v>169</v>
      </c>
      <c r="Q546">
        <v>114</v>
      </c>
      <c r="R546">
        <v>24</v>
      </c>
      <c r="S546">
        <v>196</v>
      </c>
      <c r="T546">
        <v>1</v>
      </c>
      <c r="U546">
        <v>82</v>
      </c>
      <c r="V546">
        <v>24</v>
      </c>
      <c r="W546">
        <v>71</v>
      </c>
      <c r="X546">
        <v>42</v>
      </c>
      <c r="Y546">
        <v>1548</v>
      </c>
      <c r="Z546">
        <v>10</v>
      </c>
      <c r="AA546">
        <v>22</v>
      </c>
      <c r="AB546">
        <v>22</v>
      </c>
      <c r="AC546">
        <v>1</v>
      </c>
      <c r="AD546">
        <v>10186</v>
      </c>
      <c r="AE546">
        <v>10226</v>
      </c>
      <c r="AF546">
        <v>22</v>
      </c>
      <c r="AG546">
        <v>10131</v>
      </c>
      <c r="AH546">
        <v>2</v>
      </c>
      <c r="AI546">
        <v>23</v>
      </c>
      <c r="AJ546">
        <v>2</v>
      </c>
      <c r="AK546">
        <v>81</v>
      </c>
      <c r="AL546">
        <v>17</v>
      </c>
      <c r="AM546">
        <v>5</v>
      </c>
      <c r="AN546">
        <v>83</v>
      </c>
      <c r="AO546">
        <v>98</v>
      </c>
      <c r="AP546">
        <v>2</v>
      </c>
      <c r="AQ546">
        <v>62</v>
      </c>
      <c r="AR546">
        <v>18</v>
      </c>
      <c r="AS546">
        <v>27</v>
      </c>
    </row>
    <row r="547" spans="1:45" x14ac:dyDescent="0.25">
      <c r="A547">
        <v>20110630</v>
      </c>
      <c r="B547">
        <f t="shared" si="40"/>
        <v>20150630</v>
      </c>
      <c r="C547">
        <f t="shared" si="41"/>
        <v>2015</v>
      </c>
      <c r="D547">
        <f t="shared" si="42"/>
        <v>6</v>
      </c>
      <c r="E547">
        <f t="shared" si="43"/>
        <v>30</v>
      </c>
      <c r="F547" s="14">
        <f t="shared" si="44"/>
        <v>42185</v>
      </c>
      <c r="G547">
        <v>302</v>
      </c>
      <c r="H547">
        <v>27</v>
      </c>
      <c r="I547">
        <v>29</v>
      </c>
      <c r="J547">
        <v>60</v>
      </c>
      <c r="K547">
        <v>15</v>
      </c>
      <c r="L547">
        <v>10</v>
      </c>
      <c r="M547">
        <v>2</v>
      </c>
      <c r="N547">
        <v>100</v>
      </c>
      <c r="O547">
        <v>13</v>
      </c>
      <c r="P547">
        <v>152</v>
      </c>
      <c r="Q547">
        <v>88</v>
      </c>
      <c r="R547">
        <v>4</v>
      </c>
      <c r="S547">
        <v>197</v>
      </c>
      <c r="T547">
        <v>12</v>
      </c>
      <c r="U547">
        <v>54</v>
      </c>
      <c r="V547">
        <v>6</v>
      </c>
      <c r="W547">
        <v>127</v>
      </c>
      <c r="X547">
        <v>76</v>
      </c>
      <c r="Y547">
        <v>2518</v>
      </c>
      <c r="Z547">
        <v>0</v>
      </c>
      <c r="AA547">
        <v>0</v>
      </c>
      <c r="AB547">
        <v>0</v>
      </c>
      <c r="AC547">
        <v>1</v>
      </c>
      <c r="AD547">
        <v>10230</v>
      </c>
      <c r="AE547">
        <v>10237</v>
      </c>
      <c r="AF547">
        <v>22</v>
      </c>
      <c r="AG547">
        <v>10224</v>
      </c>
      <c r="AH547">
        <v>2</v>
      </c>
      <c r="AI547">
        <v>2</v>
      </c>
      <c r="AJ547">
        <v>4</v>
      </c>
      <c r="AK547">
        <v>82</v>
      </c>
      <c r="AL547">
        <v>17</v>
      </c>
      <c r="AM547">
        <v>4</v>
      </c>
      <c r="AN547">
        <v>69</v>
      </c>
      <c r="AO547">
        <v>100</v>
      </c>
      <c r="AP547">
        <v>2</v>
      </c>
      <c r="AQ547">
        <v>44</v>
      </c>
      <c r="AR547">
        <v>15</v>
      </c>
      <c r="AS547">
        <v>42</v>
      </c>
    </row>
    <row r="548" spans="1:45" x14ac:dyDescent="0.25">
      <c r="A548">
        <v>20110701</v>
      </c>
      <c r="B548">
        <f t="shared" si="40"/>
        <v>20150701</v>
      </c>
      <c r="C548">
        <f t="shared" si="41"/>
        <v>2015</v>
      </c>
      <c r="D548">
        <f t="shared" si="42"/>
        <v>7</v>
      </c>
      <c r="E548">
        <f t="shared" si="43"/>
        <v>1</v>
      </c>
      <c r="F548" s="14">
        <f t="shared" si="44"/>
        <v>42186</v>
      </c>
      <c r="G548">
        <v>322</v>
      </c>
      <c r="H548">
        <v>30</v>
      </c>
      <c r="I548">
        <v>31</v>
      </c>
      <c r="J548">
        <v>50</v>
      </c>
      <c r="K548">
        <v>9</v>
      </c>
      <c r="L548">
        <v>10</v>
      </c>
      <c r="M548">
        <v>4</v>
      </c>
      <c r="N548">
        <v>110</v>
      </c>
      <c r="O548">
        <v>12</v>
      </c>
      <c r="P548">
        <v>144</v>
      </c>
      <c r="Q548">
        <v>95</v>
      </c>
      <c r="R548">
        <v>24</v>
      </c>
      <c r="S548">
        <v>184</v>
      </c>
      <c r="T548">
        <v>16</v>
      </c>
      <c r="U548">
        <v>63</v>
      </c>
      <c r="V548">
        <v>24</v>
      </c>
      <c r="W548">
        <v>97</v>
      </c>
      <c r="X548">
        <v>58</v>
      </c>
      <c r="Y548">
        <v>1997</v>
      </c>
      <c r="Z548">
        <v>12</v>
      </c>
      <c r="AA548">
        <v>15</v>
      </c>
      <c r="AB548">
        <v>5</v>
      </c>
      <c r="AC548">
        <v>14</v>
      </c>
      <c r="AD548">
        <v>10230</v>
      </c>
      <c r="AE548">
        <v>10236</v>
      </c>
      <c r="AF548">
        <v>12</v>
      </c>
      <c r="AG548">
        <v>10220</v>
      </c>
      <c r="AH548">
        <v>24</v>
      </c>
      <c r="AI548">
        <v>61</v>
      </c>
      <c r="AJ548">
        <v>12</v>
      </c>
      <c r="AK548">
        <v>82</v>
      </c>
      <c r="AL548">
        <v>18</v>
      </c>
      <c r="AM548">
        <v>3</v>
      </c>
      <c r="AN548">
        <v>71</v>
      </c>
      <c r="AO548">
        <v>94</v>
      </c>
      <c r="AP548">
        <v>24</v>
      </c>
      <c r="AQ548">
        <v>56</v>
      </c>
      <c r="AR548">
        <v>15</v>
      </c>
      <c r="AS548">
        <v>33</v>
      </c>
    </row>
    <row r="549" spans="1:45" x14ac:dyDescent="0.25">
      <c r="A549">
        <v>20110702</v>
      </c>
      <c r="B549">
        <f t="shared" si="40"/>
        <v>20150702</v>
      </c>
      <c r="C549">
        <f t="shared" si="41"/>
        <v>2015</v>
      </c>
      <c r="D549">
        <f t="shared" si="42"/>
        <v>7</v>
      </c>
      <c r="E549">
        <f t="shared" si="43"/>
        <v>2</v>
      </c>
      <c r="F549" s="14">
        <f t="shared" si="44"/>
        <v>42187</v>
      </c>
      <c r="G549">
        <v>320</v>
      </c>
      <c r="H549">
        <v>27</v>
      </c>
      <c r="I549">
        <v>29</v>
      </c>
      <c r="J549">
        <v>50</v>
      </c>
      <c r="K549">
        <v>13</v>
      </c>
      <c r="L549">
        <v>10</v>
      </c>
      <c r="M549">
        <v>5</v>
      </c>
      <c r="N549">
        <v>110</v>
      </c>
      <c r="O549">
        <v>15</v>
      </c>
      <c r="P549">
        <v>138</v>
      </c>
      <c r="Q549">
        <v>86</v>
      </c>
      <c r="R549">
        <v>3</v>
      </c>
      <c r="S549">
        <v>176</v>
      </c>
      <c r="T549">
        <v>12</v>
      </c>
      <c r="U549">
        <v>52</v>
      </c>
      <c r="V549">
        <v>6</v>
      </c>
      <c r="W549">
        <v>58</v>
      </c>
      <c r="X549">
        <v>35</v>
      </c>
      <c r="Y549">
        <v>1547</v>
      </c>
      <c r="Z549">
        <v>0</v>
      </c>
      <c r="AA549">
        <v>0</v>
      </c>
      <c r="AB549">
        <v>0</v>
      </c>
      <c r="AC549">
        <v>1</v>
      </c>
      <c r="AD549">
        <v>10186</v>
      </c>
      <c r="AE549">
        <v>10216</v>
      </c>
      <c r="AF549">
        <v>1</v>
      </c>
      <c r="AG549">
        <v>10168</v>
      </c>
      <c r="AH549">
        <v>24</v>
      </c>
      <c r="AI549">
        <v>65</v>
      </c>
      <c r="AJ549">
        <v>2</v>
      </c>
      <c r="AK549">
        <v>81</v>
      </c>
      <c r="AL549">
        <v>11</v>
      </c>
      <c r="AM549">
        <v>4</v>
      </c>
      <c r="AN549">
        <v>72</v>
      </c>
      <c r="AO549">
        <v>97</v>
      </c>
      <c r="AP549">
        <v>3</v>
      </c>
      <c r="AQ549">
        <v>55</v>
      </c>
      <c r="AR549">
        <v>12</v>
      </c>
      <c r="AS549">
        <v>25</v>
      </c>
    </row>
    <row r="550" spans="1:45" x14ac:dyDescent="0.25">
      <c r="A550">
        <v>20110703</v>
      </c>
      <c r="B550">
        <f t="shared" si="40"/>
        <v>20150703</v>
      </c>
      <c r="C550">
        <f t="shared" si="41"/>
        <v>2015</v>
      </c>
      <c r="D550">
        <f t="shared" si="42"/>
        <v>7</v>
      </c>
      <c r="E550">
        <f t="shared" si="43"/>
        <v>3</v>
      </c>
      <c r="F550" s="14">
        <f t="shared" si="44"/>
        <v>42188</v>
      </c>
      <c r="G550">
        <v>338</v>
      </c>
      <c r="H550">
        <v>29</v>
      </c>
      <c r="I550">
        <v>31</v>
      </c>
      <c r="J550">
        <v>50</v>
      </c>
      <c r="K550">
        <v>9</v>
      </c>
      <c r="L550">
        <v>10</v>
      </c>
      <c r="M550">
        <v>22</v>
      </c>
      <c r="N550">
        <v>80</v>
      </c>
      <c r="O550">
        <v>8</v>
      </c>
      <c r="P550">
        <v>146</v>
      </c>
      <c r="Q550">
        <v>90</v>
      </c>
      <c r="R550">
        <v>4</v>
      </c>
      <c r="S550">
        <v>190</v>
      </c>
      <c r="T550">
        <v>14</v>
      </c>
      <c r="U550">
        <v>59</v>
      </c>
      <c r="V550">
        <v>6</v>
      </c>
      <c r="W550">
        <v>117</v>
      </c>
      <c r="X550">
        <v>70</v>
      </c>
      <c r="Y550">
        <v>2639</v>
      </c>
      <c r="Z550">
        <v>0</v>
      </c>
      <c r="AA550">
        <v>0</v>
      </c>
      <c r="AB550">
        <v>0</v>
      </c>
      <c r="AC550">
        <v>1</v>
      </c>
      <c r="AD550">
        <v>10168</v>
      </c>
      <c r="AE550">
        <v>10177</v>
      </c>
      <c r="AF550">
        <v>21</v>
      </c>
      <c r="AG550">
        <v>10158</v>
      </c>
      <c r="AH550">
        <v>4</v>
      </c>
      <c r="AI550">
        <v>64</v>
      </c>
      <c r="AJ550">
        <v>23</v>
      </c>
      <c r="AK550">
        <v>81</v>
      </c>
      <c r="AL550">
        <v>13</v>
      </c>
      <c r="AM550">
        <v>3</v>
      </c>
      <c r="AN550">
        <v>71</v>
      </c>
      <c r="AO550">
        <v>96</v>
      </c>
      <c r="AP550">
        <v>23</v>
      </c>
      <c r="AQ550">
        <v>52</v>
      </c>
      <c r="AR550">
        <v>15</v>
      </c>
      <c r="AS550">
        <v>43</v>
      </c>
    </row>
    <row r="551" spans="1:45" x14ac:dyDescent="0.25">
      <c r="A551">
        <v>20110704</v>
      </c>
      <c r="B551">
        <f t="shared" si="40"/>
        <v>20150704</v>
      </c>
      <c r="C551">
        <f t="shared" si="41"/>
        <v>2015</v>
      </c>
      <c r="D551">
        <f t="shared" si="42"/>
        <v>7</v>
      </c>
      <c r="E551">
        <f t="shared" si="43"/>
        <v>4</v>
      </c>
      <c r="F551" s="14">
        <f t="shared" si="44"/>
        <v>42189</v>
      </c>
      <c r="G551">
        <v>10</v>
      </c>
      <c r="H551">
        <v>21</v>
      </c>
      <c r="I551">
        <v>25</v>
      </c>
      <c r="J551">
        <v>40</v>
      </c>
      <c r="K551">
        <v>11</v>
      </c>
      <c r="L551">
        <v>0</v>
      </c>
      <c r="M551">
        <v>2</v>
      </c>
      <c r="N551">
        <v>90</v>
      </c>
      <c r="O551">
        <v>14</v>
      </c>
      <c r="P551">
        <v>155</v>
      </c>
      <c r="Q551">
        <v>98</v>
      </c>
      <c r="R551">
        <v>1</v>
      </c>
      <c r="S551">
        <v>205</v>
      </c>
      <c r="T551">
        <v>16</v>
      </c>
      <c r="U551">
        <v>75</v>
      </c>
      <c r="V551">
        <v>6</v>
      </c>
      <c r="W551">
        <v>102</v>
      </c>
      <c r="X551">
        <v>61</v>
      </c>
      <c r="Y551">
        <v>2642</v>
      </c>
      <c r="Z551">
        <v>0</v>
      </c>
      <c r="AA551">
        <v>0</v>
      </c>
      <c r="AB551">
        <v>0</v>
      </c>
      <c r="AC551">
        <v>1</v>
      </c>
      <c r="AD551">
        <v>10173</v>
      </c>
      <c r="AE551">
        <v>10181</v>
      </c>
      <c r="AF551">
        <v>9</v>
      </c>
      <c r="AG551">
        <v>10167</v>
      </c>
      <c r="AH551">
        <v>17</v>
      </c>
      <c r="AI551">
        <v>59</v>
      </c>
      <c r="AJ551">
        <v>3</v>
      </c>
      <c r="AK551">
        <v>80</v>
      </c>
      <c r="AL551">
        <v>13</v>
      </c>
      <c r="AM551">
        <v>4</v>
      </c>
      <c r="AN551">
        <v>74</v>
      </c>
      <c r="AO551">
        <v>99</v>
      </c>
      <c r="AP551">
        <v>2</v>
      </c>
      <c r="AQ551">
        <v>56</v>
      </c>
      <c r="AR551">
        <v>15</v>
      </c>
      <c r="AS551">
        <v>44</v>
      </c>
    </row>
    <row r="552" spans="1:45" x14ac:dyDescent="0.25">
      <c r="A552">
        <v>20110705</v>
      </c>
      <c r="B552">
        <f t="shared" si="40"/>
        <v>20150705</v>
      </c>
      <c r="C552">
        <f t="shared" si="41"/>
        <v>2015</v>
      </c>
      <c r="D552">
        <f t="shared" si="42"/>
        <v>7</v>
      </c>
      <c r="E552">
        <f t="shared" si="43"/>
        <v>5</v>
      </c>
      <c r="F552" s="14">
        <f t="shared" si="44"/>
        <v>42190</v>
      </c>
      <c r="G552">
        <v>111</v>
      </c>
      <c r="H552">
        <v>12</v>
      </c>
      <c r="I552">
        <v>19</v>
      </c>
      <c r="J552">
        <v>30</v>
      </c>
      <c r="K552">
        <v>22</v>
      </c>
      <c r="L552">
        <v>10</v>
      </c>
      <c r="M552">
        <v>3</v>
      </c>
      <c r="N552">
        <v>70</v>
      </c>
      <c r="O552">
        <v>16</v>
      </c>
      <c r="P552">
        <v>182</v>
      </c>
      <c r="Q552">
        <v>92</v>
      </c>
      <c r="R552">
        <v>4</v>
      </c>
      <c r="S552">
        <v>243</v>
      </c>
      <c r="T552">
        <v>17</v>
      </c>
      <c r="U552">
        <v>59</v>
      </c>
      <c r="V552">
        <v>6</v>
      </c>
      <c r="W552">
        <v>117</v>
      </c>
      <c r="X552">
        <v>70</v>
      </c>
      <c r="Y552">
        <v>2706</v>
      </c>
      <c r="Z552">
        <v>0</v>
      </c>
      <c r="AA552">
        <v>0</v>
      </c>
      <c r="AB552">
        <v>0</v>
      </c>
      <c r="AC552">
        <v>1</v>
      </c>
      <c r="AD552">
        <v>10132</v>
      </c>
      <c r="AE552">
        <v>10170</v>
      </c>
      <c r="AF552">
        <v>1</v>
      </c>
      <c r="AG552">
        <v>10079</v>
      </c>
      <c r="AH552">
        <v>24</v>
      </c>
      <c r="AI552">
        <v>59</v>
      </c>
      <c r="AJ552">
        <v>4</v>
      </c>
      <c r="AK552">
        <v>68</v>
      </c>
      <c r="AL552">
        <v>23</v>
      </c>
      <c r="AM552">
        <v>3</v>
      </c>
      <c r="AN552">
        <v>69</v>
      </c>
      <c r="AO552">
        <v>97</v>
      </c>
      <c r="AP552">
        <v>4</v>
      </c>
      <c r="AQ552">
        <v>42</v>
      </c>
      <c r="AR552">
        <v>17</v>
      </c>
      <c r="AS552">
        <v>48</v>
      </c>
    </row>
    <row r="553" spans="1:45" x14ac:dyDescent="0.25">
      <c r="A553">
        <v>20110706</v>
      </c>
      <c r="B553">
        <f t="shared" si="40"/>
        <v>20150706</v>
      </c>
      <c r="C553">
        <f t="shared" si="41"/>
        <v>2015</v>
      </c>
      <c r="D553">
        <f t="shared" si="42"/>
        <v>7</v>
      </c>
      <c r="E553">
        <f t="shared" si="43"/>
        <v>6</v>
      </c>
      <c r="F553" s="14">
        <f t="shared" si="44"/>
        <v>42191</v>
      </c>
      <c r="G553">
        <v>224</v>
      </c>
      <c r="H553">
        <v>28</v>
      </c>
      <c r="I553">
        <v>36</v>
      </c>
      <c r="J553">
        <v>60</v>
      </c>
      <c r="K553">
        <v>7</v>
      </c>
      <c r="L553">
        <v>10</v>
      </c>
      <c r="M553">
        <v>21</v>
      </c>
      <c r="N553">
        <v>110</v>
      </c>
      <c r="O553">
        <v>6</v>
      </c>
      <c r="P553">
        <v>175</v>
      </c>
      <c r="Q553">
        <v>111</v>
      </c>
      <c r="R553">
        <v>23</v>
      </c>
      <c r="S553">
        <v>212</v>
      </c>
      <c r="T553">
        <v>12</v>
      </c>
      <c r="U553">
        <v>78</v>
      </c>
      <c r="V553">
        <v>24</v>
      </c>
      <c r="W553">
        <v>65</v>
      </c>
      <c r="X553">
        <v>39</v>
      </c>
      <c r="Y553">
        <v>1652</v>
      </c>
      <c r="Z553">
        <v>7</v>
      </c>
      <c r="AA553">
        <v>9</v>
      </c>
      <c r="AB553">
        <v>9</v>
      </c>
      <c r="AC553">
        <v>13</v>
      </c>
      <c r="AD553">
        <v>10079</v>
      </c>
      <c r="AE553">
        <v>10101</v>
      </c>
      <c r="AF553">
        <v>22</v>
      </c>
      <c r="AG553">
        <v>10056</v>
      </c>
      <c r="AH553">
        <v>5</v>
      </c>
      <c r="AI553">
        <v>61</v>
      </c>
      <c r="AJ553">
        <v>4</v>
      </c>
      <c r="AK553">
        <v>81</v>
      </c>
      <c r="AL553">
        <v>15</v>
      </c>
      <c r="AM553">
        <v>6</v>
      </c>
      <c r="AN553">
        <v>72</v>
      </c>
      <c r="AO553">
        <v>97</v>
      </c>
      <c r="AP553">
        <v>22</v>
      </c>
      <c r="AQ553">
        <v>48</v>
      </c>
      <c r="AR553">
        <v>17</v>
      </c>
      <c r="AS553">
        <v>29</v>
      </c>
    </row>
    <row r="554" spans="1:45" x14ac:dyDescent="0.25">
      <c r="A554">
        <v>20110707</v>
      </c>
      <c r="B554">
        <f t="shared" si="40"/>
        <v>20150707</v>
      </c>
      <c r="C554">
        <f t="shared" si="41"/>
        <v>2015</v>
      </c>
      <c r="D554">
        <f t="shared" si="42"/>
        <v>7</v>
      </c>
      <c r="E554">
        <f t="shared" si="43"/>
        <v>7</v>
      </c>
      <c r="F554" s="14">
        <f t="shared" si="44"/>
        <v>42192</v>
      </c>
      <c r="G554">
        <v>183</v>
      </c>
      <c r="H554">
        <v>27</v>
      </c>
      <c r="I554">
        <v>32</v>
      </c>
      <c r="J554">
        <v>60</v>
      </c>
      <c r="K554">
        <v>11</v>
      </c>
      <c r="L554">
        <v>10</v>
      </c>
      <c r="M554">
        <v>21</v>
      </c>
      <c r="N554">
        <v>100</v>
      </c>
      <c r="O554">
        <v>10</v>
      </c>
      <c r="P554">
        <v>176</v>
      </c>
      <c r="Q554">
        <v>118</v>
      </c>
      <c r="R554">
        <v>1</v>
      </c>
      <c r="S554">
        <v>221</v>
      </c>
      <c r="T554">
        <v>15</v>
      </c>
      <c r="U554">
        <v>98</v>
      </c>
      <c r="V554">
        <v>6</v>
      </c>
      <c r="W554">
        <v>63</v>
      </c>
      <c r="X554">
        <v>38</v>
      </c>
      <c r="Y554">
        <v>1896</v>
      </c>
      <c r="Z554">
        <v>0</v>
      </c>
      <c r="AA554">
        <v>0</v>
      </c>
      <c r="AB554">
        <v>0</v>
      </c>
      <c r="AC554">
        <v>1</v>
      </c>
      <c r="AD554">
        <v>10079</v>
      </c>
      <c r="AE554">
        <v>10095</v>
      </c>
      <c r="AF554">
        <v>1</v>
      </c>
      <c r="AG554">
        <v>10065</v>
      </c>
      <c r="AH554">
        <v>19</v>
      </c>
      <c r="AI554">
        <v>62</v>
      </c>
      <c r="AJ554">
        <v>21</v>
      </c>
      <c r="AK554">
        <v>81</v>
      </c>
      <c r="AL554">
        <v>15</v>
      </c>
      <c r="AM554">
        <v>6</v>
      </c>
      <c r="AN554">
        <v>68</v>
      </c>
      <c r="AO554">
        <v>95</v>
      </c>
      <c r="AP554">
        <v>22</v>
      </c>
      <c r="AQ554">
        <v>44</v>
      </c>
      <c r="AR554">
        <v>15</v>
      </c>
      <c r="AS554">
        <v>33</v>
      </c>
    </row>
    <row r="555" spans="1:45" x14ac:dyDescent="0.25">
      <c r="A555">
        <v>20110708</v>
      </c>
      <c r="B555">
        <f t="shared" si="40"/>
        <v>20150708</v>
      </c>
      <c r="C555">
        <f t="shared" si="41"/>
        <v>2015</v>
      </c>
      <c r="D555">
        <f t="shared" si="42"/>
        <v>7</v>
      </c>
      <c r="E555">
        <f t="shared" si="43"/>
        <v>8</v>
      </c>
      <c r="F555" s="14">
        <f t="shared" si="44"/>
        <v>42193</v>
      </c>
      <c r="G555">
        <v>201</v>
      </c>
      <c r="H555">
        <v>38</v>
      </c>
      <c r="I555">
        <v>40</v>
      </c>
      <c r="J555">
        <v>70</v>
      </c>
      <c r="K555">
        <v>14</v>
      </c>
      <c r="L555">
        <v>10</v>
      </c>
      <c r="M555">
        <v>1</v>
      </c>
      <c r="N555">
        <v>120</v>
      </c>
      <c r="O555">
        <v>10</v>
      </c>
      <c r="P555">
        <v>178</v>
      </c>
      <c r="Q555">
        <v>133</v>
      </c>
      <c r="R555">
        <v>4</v>
      </c>
      <c r="S555">
        <v>215</v>
      </c>
      <c r="T555">
        <v>15</v>
      </c>
      <c r="U555">
        <v>113</v>
      </c>
      <c r="V555">
        <v>6</v>
      </c>
      <c r="W555">
        <v>70</v>
      </c>
      <c r="X555">
        <v>42</v>
      </c>
      <c r="Y555">
        <v>1832</v>
      </c>
      <c r="Z555">
        <v>0</v>
      </c>
      <c r="AA555">
        <v>-1</v>
      </c>
      <c r="AB555">
        <v>-1</v>
      </c>
      <c r="AC555">
        <v>2</v>
      </c>
      <c r="AD555">
        <v>10091</v>
      </c>
      <c r="AE555">
        <v>10110</v>
      </c>
      <c r="AF555">
        <v>23</v>
      </c>
      <c r="AG555">
        <v>10066</v>
      </c>
      <c r="AH555">
        <v>1</v>
      </c>
      <c r="AI555">
        <v>70</v>
      </c>
      <c r="AJ555">
        <v>1</v>
      </c>
      <c r="AK555">
        <v>82</v>
      </c>
      <c r="AL555">
        <v>19</v>
      </c>
      <c r="AM555">
        <v>6</v>
      </c>
      <c r="AN555">
        <v>67</v>
      </c>
      <c r="AO555">
        <v>90</v>
      </c>
      <c r="AP555">
        <v>4</v>
      </c>
      <c r="AQ555">
        <v>45</v>
      </c>
      <c r="AR555">
        <v>14</v>
      </c>
      <c r="AS555">
        <v>32</v>
      </c>
    </row>
    <row r="556" spans="1:45" x14ac:dyDescent="0.25">
      <c r="A556">
        <v>20110709</v>
      </c>
      <c r="B556">
        <f t="shared" si="40"/>
        <v>20150709</v>
      </c>
      <c r="C556">
        <f t="shared" si="41"/>
        <v>2015</v>
      </c>
      <c r="D556">
        <f t="shared" si="42"/>
        <v>7</v>
      </c>
      <c r="E556">
        <f t="shared" si="43"/>
        <v>9</v>
      </c>
      <c r="F556" s="14">
        <f t="shared" si="44"/>
        <v>42194</v>
      </c>
      <c r="G556">
        <v>224</v>
      </c>
      <c r="H556">
        <v>31</v>
      </c>
      <c r="I556">
        <v>36</v>
      </c>
      <c r="J556">
        <v>60</v>
      </c>
      <c r="K556">
        <v>15</v>
      </c>
      <c r="L556">
        <v>20</v>
      </c>
      <c r="M556">
        <v>1</v>
      </c>
      <c r="N556">
        <v>120</v>
      </c>
      <c r="O556">
        <v>15</v>
      </c>
      <c r="P556">
        <v>168</v>
      </c>
      <c r="Q556">
        <v>122</v>
      </c>
      <c r="R556">
        <v>23</v>
      </c>
      <c r="S556">
        <v>208</v>
      </c>
      <c r="T556">
        <v>17</v>
      </c>
      <c r="U556">
        <v>80</v>
      </c>
      <c r="V556">
        <v>24</v>
      </c>
      <c r="W556">
        <v>60</v>
      </c>
      <c r="X556">
        <v>36</v>
      </c>
      <c r="Y556">
        <v>1453</v>
      </c>
      <c r="Z556">
        <v>34</v>
      </c>
      <c r="AA556">
        <v>49</v>
      </c>
      <c r="AB556">
        <v>23</v>
      </c>
      <c r="AC556">
        <v>7</v>
      </c>
      <c r="AD556">
        <v>10134</v>
      </c>
      <c r="AE556">
        <v>10177</v>
      </c>
      <c r="AF556">
        <v>24</v>
      </c>
      <c r="AG556">
        <v>10097</v>
      </c>
      <c r="AH556">
        <v>3</v>
      </c>
      <c r="AI556">
        <v>50</v>
      </c>
      <c r="AJ556">
        <v>6</v>
      </c>
      <c r="AK556">
        <v>81</v>
      </c>
      <c r="AL556">
        <v>20</v>
      </c>
      <c r="AM556">
        <v>5</v>
      </c>
      <c r="AN556">
        <v>75</v>
      </c>
      <c r="AO556">
        <v>96</v>
      </c>
      <c r="AP556">
        <v>6</v>
      </c>
      <c r="AQ556">
        <v>50</v>
      </c>
      <c r="AR556">
        <v>15</v>
      </c>
      <c r="AS556">
        <v>25</v>
      </c>
    </row>
    <row r="557" spans="1:45" x14ac:dyDescent="0.25">
      <c r="A557">
        <v>20110710</v>
      </c>
      <c r="B557">
        <f t="shared" si="40"/>
        <v>20150710</v>
      </c>
      <c r="C557">
        <f t="shared" si="41"/>
        <v>2015</v>
      </c>
      <c r="D557">
        <f t="shared" si="42"/>
        <v>7</v>
      </c>
      <c r="E557">
        <f t="shared" si="43"/>
        <v>10</v>
      </c>
      <c r="F557" s="14">
        <f t="shared" si="44"/>
        <v>42195</v>
      </c>
      <c r="G557">
        <v>249</v>
      </c>
      <c r="H557">
        <v>16</v>
      </c>
      <c r="I557">
        <v>25</v>
      </c>
      <c r="J557">
        <v>40</v>
      </c>
      <c r="K557">
        <v>10</v>
      </c>
      <c r="L557">
        <v>0</v>
      </c>
      <c r="M557">
        <v>22</v>
      </c>
      <c r="N557">
        <v>80</v>
      </c>
      <c r="O557">
        <v>16</v>
      </c>
      <c r="P557">
        <v>165</v>
      </c>
      <c r="Q557">
        <v>97</v>
      </c>
      <c r="R557">
        <v>4</v>
      </c>
      <c r="S557">
        <v>225</v>
      </c>
      <c r="T557">
        <v>15</v>
      </c>
      <c r="U557">
        <v>59</v>
      </c>
      <c r="V557">
        <v>6</v>
      </c>
      <c r="W557">
        <v>117</v>
      </c>
      <c r="X557">
        <v>71</v>
      </c>
      <c r="Y557">
        <v>2414</v>
      </c>
      <c r="Z557">
        <v>0</v>
      </c>
      <c r="AA557">
        <v>0</v>
      </c>
      <c r="AB557">
        <v>0</v>
      </c>
      <c r="AC557">
        <v>1</v>
      </c>
      <c r="AD557">
        <v>10184</v>
      </c>
      <c r="AE557">
        <v>10195</v>
      </c>
      <c r="AF557">
        <v>22</v>
      </c>
      <c r="AG557">
        <v>10176</v>
      </c>
      <c r="AH557">
        <v>1</v>
      </c>
      <c r="AI557">
        <v>59</v>
      </c>
      <c r="AJ557">
        <v>2</v>
      </c>
      <c r="AK557">
        <v>81</v>
      </c>
      <c r="AL557">
        <v>18</v>
      </c>
      <c r="AM557">
        <v>3</v>
      </c>
      <c r="AN557">
        <v>72</v>
      </c>
      <c r="AO557">
        <v>98</v>
      </c>
      <c r="AP557">
        <v>2</v>
      </c>
      <c r="AQ557">
        <v>42</v>
      </c>
      <c r="AR557">
        <v>16</v>
      </c>
      <c r="AS557">
        <v>41</v>
      </c>
    </row>
    <row r="558" spans="1:45" x14ac:dyDescent="0.25">
      <c r="A558">
        <v>20110711</v>
      </c>
      <c r="B558">
        <f t="shared" si="40"/>
        <v>20150711</v>
      </c>
      <c r="C558">
        <f t="shared" si="41"/>
        <v>2015</v>
      </c>
      <c r="D558">
        <f t="shared" si="42"/>
        <v>7</v>
      </c>
      <c r="E558">
        <f t="shared" si="43"/>
        <v>11</v>
      </c>
      <c r="F558" s="14">
        <f t="shared" si="44"/>
        <v>42196</v>
      </c>
      <c r="G558">
        <v>15</v>
      </c>
      <c r="H558">
        <v>10</v>
      </c>
      <c r="I558">
        <v>18</v>
      </c>
      <c r="J558">
        <v>30</v>
      </c>
      <c r="K558">
        <v>12</v>
      </c>
      <c r="L558">
        <v>0</v>
      </c>
      <c r="M558">
        <v>1</v>
      </c>
      <c r="N558">
        <v>60</v>
      </c>
      <c r="O558">
        <v>12</v>
      </c>
      <c r="P558">
        <v>179</v>
      </c>
      <c r="Q558">
        <v>93</v>
      </c>
      <c r="R558">
        <v>4</v>
      </c>
      <c r="S558">
        <v>237</v>
      </c>
      <c r="T558">
        <v>13</v>
      </c>
      <c r="U558">
        <v>66</v>
      </c>
      <c r="V558">
        <v>6</v>
      </c>
      <c r="W558">
        <v>96</v>
      </c>
      <c r="X558">
        <v>58</v>
      </c>
      <c r="Y558">
        <v>2135</v>
      </c>
      <c r="Z558">
        <v>0</v>
      </c>
      <c r="AA558">
        <v>0</v>
      </c>
      <c r="AB558">
        <v>0</v>
      </c>
      <c r="AC558">
        <v>1</v>
      </c>
      <c r="AD558">
        <v>10197</v>
      </c>
      <c r="AE558">
        <v>10204</v>
      </c>
      <c r="AF558">
        <v>9</v>
      </c>
      <c r="AG558">
        <v>10191</v>
      </c>
      <c r="AH558">
        <v>19</v>
      </c>
      <c r="AI558">
        <v>5</v>
      </c>
      <c r="AJ558">
        <v>4</v>
      </c>
      <c r="AK558">
        <v>81</v>
      </c>
      <c r="AL558">
        <v>20</v>
      </c>
      <c r="AM558">
        <v>4</v>
      </c>
      <c r="AN558">
        <v>70</v>
      </c>
      <c r="AO558">
        <v>100</v>
      </c>
      <c r="AP558">
        <v>3</v>
      </c>
      <c r="AQ558">
        <v>45</v>
      </c>
      <c r="AR558">
        <v>11</v>
      </c>
      <c r="AS558">
        <v>37</v>
      </c>
    </row>
    <row r="559" spans="1:45" x14ac:dyDescent="0.25">
      <c r="A559">
        <v>20110712</v>
      </c>
      <c r="B559">
        <f t="shared" si="40"/>
        <v>20150712</v>
      </c>
      <c r="C559">
        <f t="shared" si="41"/>
        <v>2015</v>
      </c>
      <c r="D559">
        <f t="shared" si="42"/>
        <v>7</v>
      </c>
      <c r="E559">
        <f t="shared" si="43"/>
        <v>12</v>
      </c>
      <c r="F559" s="14">
        <f t="shared" si="44"/>
        <v>42197</v>
      </c>
      <c r="G559">
        <v>25</v>
      </c>
      <c r="H559">
        <v>46</v>
      </c>
      <c r="I559">
        <v>48</v>
      </c>
      <c r="J559">
        <v>70</v>
      </c>
      <c r="K559">
        <v>21</v>
      </c>
      <c r="L559">
        <v>20</v>
      </c>
      <c r="M559">
        <v>1</v>
      </c>
      <c r="N559">
        <v>150</v>
      </c>
      <c r="O559">
        <v>21</v>
      </c>
      <c r="P559">
        <v>180</v>
      </c>
      <c r="Q559">
        <v>135</v>
      </c>
      <c r="R559">
        <v>24</v>
      </c>
      <c r="S559">
        <v>238</v>
      </c>
      <c r="T559">
        <v>12</v>
      </c>
      <c r="U559">
        <v>134</v>
      </c>
      <c r="V559">
        <v>24</v>
      </c>
      <c r="W559">
        <v>38</v>
      </c>
      <c r="X559">
        <v>23</v>
      </c>
      <c r="Y559">
        <v>1708</v>
      </c>
      <c r="Z559">
        <v>65</v>
      </c>
      <c r="AA559">
        <v>589</v>
      </c>
      <c r="AB559">
        <v>275</v>
      </c>
      <c r="AC559">
        <v>21</v>
      </c>
      <c r="AD559">
        <v>10145</v>
      </c>
      <c r="AE559">
        <v>10188</v>
      </c>
      <c r="AF559">
        <v>1</v>
      </c>
      <c r="AG559">
        <v>10113</v>
      </c>
      <c r="AH559">
        <v>17</v>
      </c>
      <c r="AI559">
        <v>27</v>
      </c>
      <c r="AJ559">
        <v>20</v>
      </c>
      <c r="AK559">
        <v>80</v>
      </c>
      <c r="AL559">
        <v>12</v>
      </c>
      <c r="AM559">
        <v>7</v>
      </c>
      <c r="AN559">
        <v>76</v>
      </c>
      <c r="AO559">
        <v>99</v>
      </c>
      <c r="AP559">
        <v>20</v>
      </c>
      <c r="AQ559">
        <v>53</v>
      </c>
      <c r="AR559">
        <v>12</v>
      </c>
      <c r="AS559">
        <v>30</v>
      </c>
    </row>
    <row r="560" spans="1:45" x14ac:dyDescent="0.25">
      <c r="A560">
        <v>20110713</v>
      </c>
      <c r="B560">
        <f t="shared" si="40"/>
        <v>20150713</v>
      </c>
      <c r="C560">
        <f t="shared" si="41"/>
        <v>2015</v>
      </c>
      <c r="D560">
        <f t="shared" si="42"/>
        <v>7</v>
      </c>
      <c r="E560">
        <f t="shared" si="43"/>
        <v>13</v>
      </c>
      <c r="F560" s="14">
        <f t="shared" si="44"/>
        <v>42198</v>
      </c>
      <c r="G560">
        <v>337</v>
      </c>
      <c r="H560">
        <v>44</v>
      </c>
      <c r="I560">
        <v>50</v>
      </c>
      <c r="J560">
        <v>70</v>
      </c>
      <c r="K560">
        <v>8</v>
      </c>
      <c r="L560">
        <v>30</v>
      </c>
      <c r="M560">
        <v>19</v>
      </c>
      <c r="N560">
        <v>130</v>
      </c>
      <c r="O560">
        <v>3</v>
      </c>
      <c r="P560">
        <v>134</v>
      </c>
      <c r="Q560">
        <v>127</v>
      </c>
      <c r="R560">
        <v>18</v>
      </c>
      <c r="S560">
        <v>141</v>
      </c>
      <c r="T560">
        <v>3</v>
      </c>
      <c r="U560">
        <v>128</v>
      </c>
      <c r="V560">
        <v>18</v>
      </c>
      <c r="W560">
        <v>0</v>
      </c>
      <c r="X560">
        <v>0</v>
      </c>
      <c r="Y560">
        <v>417</v>
      </c>
      <c r="Z560">
        <v>139</v>
      </c>
      <c r="AA560">
        <v>43</v>
      </c>
      <c r="AB560">
        <v>6</v>
      </c>
      <c r="AC560">
        <v>10</v>
      </c>
      <c r="AD560">
        <v>10116</v>
      </c>
      <c r="AE560">
        <v>10125</v>
      </c>
      <c r="AF560">
        <v>16</v>
      </c>
      <c r="AG560">
        <v>10102</v>
      </c>
      <c r="AH560">
        <v>4</v>
      </c>
      <c r="AI560">
        <v>32</v>
      </c>
      <c r="AJ560">
        <v>18</v>
      </c>
      <c r="AK560">
        <v>65</v>
      </c>
      <c r="AL560">
        <v>1</v>
      </c>
      <c r="AM560">
        <v>8</v>
      </c>
      <c r="AN560">
        <v>94</v>
      </c>
      <c r="AO560">
        <v>97</v>
      </c>
      <c r="AP560">
        <v>18</v>
      </c>
      <c r="AQ560">
        <v>92</v>
      </c>
      <c r="AR560">
        <v>8</v>
      </c>
      <c r="AS560">
        <v>7</v>
      </c>
    </row>
    <row r="561" spans="1:45" x14ac:dyDescent="0.25">
      <c r="A561">
        <v>20110714</v>
      </c>
      <c r="B561">
        <f t="shared" si="40"/>
        <v>20150714</v>
      </c>
      <c r="C561">
        <f t="shared" si="41"/>
        <v>2015</v>
      </c>
      <c r="D561">
        <f t="shared" si="42"/>
        <v>7</v>
      </c>
      <c r="E561">
        <f t="shared" si="43"/>
        <v>14</v>
      </c>
      <c r="F561" s="14">
        <f t="shared" si="44"/>
        <v>42199</v>
      </c>
      <c r="G561">
        <v>262</v>
      </c>
      <c r="H561">
        <v>66</v>
      </c>
      <c r="I561">
        <v>69</v>
      </c>
      <c r="J561">
        <v>90</v>
      </c>
      <c r="K561">
        <v>10</v>
      </c>
      <c r="L561">
        <v>40</v>
      </c>
      <c r="M561">
        <v>1</v>
      </c>
      <c r="N561">
        <v>170</v>
      </c>
      <c r="O561">
        <v>13</v>
      </c>
      <c r="P561">
        <v>137</v>
      </c>
      <c r="Q561">
        <v>125</v>
      </c>
      <c r="R561">
        <v>19</v>
      </c>
      <c r="S561">
        <v>163</v>
      </c>
      <c r="T561">
        <v>11</v>
      </c>
      <c r="U561">
        <v>124</v>
      </c>
      <c r="V561">
        <v>24</v>
      </c>
      <c r="W561">
        <v>0</v>
      </c>
      <c r="X561">
        <v>0</v>
      </c>
      <c r="Y561">
        <v>299</v>
      </c>
      <c r="Z561">
        <v>205</v>
      </c>
      <c r="AA561">
        <v>475</v>
      </c>
      <c r="AB561">
        <v>75</v>
      </c>
      <c r="AC561">
        <v>12</v>
      </c>
      <c r="AD561">
        <v>10081</v>
      </c>
      <c r="AE561">
        <v>10129</v>
      </c>
      <c r="AF561">
        <v>24</v>
      </c>
      <c r="AG561">
        <v>10032</v>
      </c>
      <c r="AH561">
        <v>11</v>
      </c>
      <c r="AI561">
        <v>31</v>
      </c>
      <c r="AJ561">
        <v>5</v>
      </c>
      <c r="AK561">
        <v>65</v>
      </c>
      <c r="AL561">
        <v>10</v>
      </c>
      <c r="AM561">
        <v>8</v>
      </c>
      <c r="AN561">
        <v>95</v>
      </c>
      <c r="AO561">
        <v>97</v>
      </c>
      <c r="AP561">
        <v>4</v>
      </c>
      <c r="AQ561">
        <v>92</v>
      </c>
      <c r="AR561">
        <v>1</v>
      </c>
      <c r="AS561">
        <v>5</v>
      </c>
    </row>
    <row r="562" spans="1:45" x14ac:dyDescent="0.25">
      <c r="A562">
        <v>20110715</v>
      </c>
      <c r="B562">
        <f t="shared" si="40"/>
        <v>20150715</v>
      </c>
      <c r="C562">
        <f t="shared" si="41"/>
        <v>2015</v>
      </c>
      <c r="D562">
        <f t="shared" si="42"/>
        <v>7</v>
      </c>
      <c r="E562">
        <f t="shared" si="43"/>
        <v>15</v>
      </c>
      <c r="F562" s="14">
        <f t="shared" si="44"/>
        <v>42200</v>
      </c>
      <c r="G562">
        <v>275</v>
      </c>
      <c r="H562">
        <v>26</v>
      </c>
      <c r="I562">
        <v>31</v>
      </c>
      <c r="J562">
        <v>50</v>
      </c>
      <c r="K562">
        <v>1</v>
      </c>
      <c r="L562">
        <v>0</v>
      </c>
      <c r="M562">
        <v>23</v>
      </c>
      <c r="N562">
        <v>110</v>
      </c>
      <c r="O562">
        <v>1</v>
      </c>
      <c r="P562">
        <v>171</v>
      </c>
      <c r="Q562">
        <v>128</v>
      </c>
      <c r="R562">
        <v>24</v>
      </c>
      <c r="S562">
        <v>222</v>
      </c>
      <c r="T562">
        <v>17</v>
      </c>
      <c r="U562">
        <v>109</v>
      </c>
      <c r="V562">
        <v>24</v>
      </c>
      <c r="W562">
        <v>110</v>
      </c>
      <c r="X562">
        <v>67</v>
      </c>
      <c r="Y562">
        <v>2543</v>
      </c>
      <c r="Z562">
        <v>22</v>
      </c>
      <c r="AA562">
        <v>22</v>
      </c>
      <c r="AB562">
        <v>14</v>
      </c>
      <c r="AC562">
        <v>4</v>
      </c>
      <c r="AD562">
        <v>10159</v>
      </c>
      <c r="AE562">
        <v>10175</v>
      </c>
      <c r="AF562">
        <v>13</v>
      </c>
      <c r="AG562">
        <v>10134</v>
      </c>
      <c r="AH562">
        <v>1</v>
      </c>
      <c r="AI562">
        <v>57</v>
      </c>
      <c r="AJ562">
        <v>4</v>
      </c>
      <c r="AK562">
        <v>81</v>
      </c>
      <c r="AL562">
        <v>18</v>
      </c>
      <c r="AM562">
        <v>4</v>
      </c>
      <c r="AN562">
        <v>77</v>
      </c>
      <c r="AO562">
        <v>99</v>
      </c>
      <c r="AP562">
        <v>22</v>
      </c>
      <c r="AQ562">
        <v>49</v>
      </c>
      <c r="AR562">
        <v>17</v>
      </c>
      <c r="AS562">
        <v>44</v>
      </c>
    </row>
    <row r="563" spans="1:45" x14ac:dyDescent="0.25">
      <c r="A563">
        <v>20110716</v>
      </c>
      <c r="B563">
        <f t="shared" si="40"/>
        <v>20150716</v>
      </c>
      <c r="C563">
        <f t="shared" si="41"/>
        <v>2015</v>
      </c>
      <c r="D563">
        <f t="shared" si="42"/>
        <v>7</v>
      </c>
      <c r="E563">
        <f t="shared" si="43"/>
        <v>16</v>
      </c>
      <c r="F563" s="14">
        <f t="shared" si="44"/>
        <v>42201</v>
      </c>
      <c r="G563">
        <v>185</v>
      </c>
      <c r="H563">
        <v>34</v>
      </c>
      <c r="I563">
        <v>37</v>
      </c>
      <c r="J563">
        <v>60</v>
      </c>
      <c r="K563">
        <v>12</v>
      </c>
      <c r="L563">
        <v>10</v>
      </c>
      <c r="M563">
        <v>1</v>
      </c>
      <c r="N563">
        <v>110</v>
      </c>
      <c r="O563">
        <v>12</v>
      </c>
      <c r="P563">
        <v>163</v>
      </c>
      <c r="Q563">
        <v>129</v>
      </c>
      <c r="R563">
        <v>2</v>
      </c>
      <c r="S563">
        <v>211</v>
      </c>
      <c r="T563">
        <v>11</v>
      </c>
      <c r="U563">
        <v>111</v>
      </c>
      <c r="V563">
        <v>6</v>
      </c>
      <c r="W563">
        <v>9</v>
      </c>
      <c r="X563">
        <v>6</v>
      </c>
      <c r="Y563">
        <v>949</v>
      </c>
      <c r="Z563">
        <v>105</v>
      </c>
      <c r="AA563">
        <v>150</v>
      </c>
      <c r="AB563">
        <v>38</v>
      </c>
      <c r="AC563">
        <v>18</v>
      </c>
      <c r="AD563">
        <v>10040</v>
      </c>
      <c r="AE563">
        <v>10126</v>
      </c>
      <c r="AF563">
        <v>1</v>
      </c>
      <c r="AG563">
        <v>9960</v>
      </c>
      <c r="AH563">
        <v>24</v>
      </c>
      <c r="AI563">
        <v>43</v>
      </c>
      <c r="AJ563">
        <v>23</v>
      </c>
      <c r="AK563">
        <v>75</v>
      </c>
      <c r="AL563">
        <v>13</v>
      </c>
      <c r="AM563">
        <v>8</v>
      </c>
      <c r="AN563">
        <v>86</v>
      </c>
      <c r="AO563">
        <v>98</v>
      </c>
      <c r="AP563">
        <v>1</v>
      </c>
      <c r="AQ563">
        <v>60</v>
      </c>
      <c r="AR563">
        <v>11</v>
      </c>
      <c r="AS563">
        <v>16</v>
      </c>
    </row>
    <row r="564" spans="1:45" x14ac:dyDescent="0.25">
      <c r="A564">
        <v>20110717</v>
      </c>
      <c r="B564">
        <f t="shared" si="40"/>
        <v>20150717</v>
      </c>
      <c r="C564">
        <f t="shared" si="41"/>
        <v>2015</v>
      </c>
      <c r="D564">
        <f t="shared" si="42"/>
        <v>7</v>
      </c>
      <c r="E564">
        <f t="shared" si="43"/>
        <v>17</v>
      </c>
      <c r="F564" s="14">
        <f t="shared" si="44"/>
        <v>42202</v>
      </c>
      <c r="G564">
        <v>208</v>
      </c>
      <c r="H564">
        <v>50</v>
      </c>
      <c r="I564">
        <v>51</v>
      </c>
      <c r="J564">
        <v>70</v>
      </c>
      <c r="K564">
        <v>13</v>
      </c>
      <c r="L564">
        <v>30</v>
      </c>
      <c r="M564">
        <v>2</v>
      </c>
      <c r="N564">
        <v>150</v>
      </c>
      <c r="O564">
        <v>14</v>
      </c>
      <c r="P564">
        <v>159</v>
      </c>
      <c r="Q564">
        <v>134</v>
      </c>
      <c r="R564">
        <v>14</v>
      </c>
      <c r="S564">
        <v>192</v>
      </c>
      <c r="T564">
        <v>13</v>
      </c>
      <c r="U564">
        <v>130</v>
      </c>
      <c r="V564">
        <v>6</v>
      </c>
      <c r="W564">
        <v>53</v>
      </c>
      <c r="X564">
        <v>33</v>
      </c>
      <c r="Y564">
        <v>1699</v>
      </c>
      <c r="Z564">
        <v>24</v>
      </c>
      <c r="AA564">
        <v>30</v>
      </c>
      <c r="AB564">
        <v>18</v>
      </c>
      <c r="AC564">
        <v>14</v>
      </c>
      <c r="AD564">
        <v>9964</v>
      </c>
      <c r="AE564">
        <v>9977</v>
      </c>
      <c r="AF564">
        <v>14</v>
      </c>
      <c r="AG564">
        <v>9953</v>
      </c>
      <c r="AH564">
        <v>3</v>
      </c>
      <c r="AI564">
        <v>58</v>
      </c>
      <c r="AJ564">
        <v>14</v>
      </c>
      <c r="AK564">
        <v>80</v>
      </c>
      <c r="AL564">
        <v>12</v>
      </c>
      <c r="AM564">
        <v>7</v>
      </c>
      <c r="AN564">
        <v>80</v>
      </c>
      <c r="AO564">
        <v>94</v>
      </c>
      <c r="AP564">
        <v>1</v>
      </c>
      <c r="AQ564">
        <v>62</v>
      </c>
      <c r="AR564">
        <v>10</v>
      </c>
      <c r="AS564">
        <v>29</v>
      </c>
    </row>
    <row r="565" spans="1:45" x14ac:dyDescent="0.25">
      <c r="A565">
        <v>20110718</v>
      </c>
      <c r="B565">
        <f t="shared" si="40"/>
        <v>20150718</v>
      </c>
      <c r="C565">
        <f t="shared" si="41"/>
        <v>2015</v>
      </c>
      <c r="D565">
        <f t="shared" si="42"/>
        <v>7</v>
      </c>
      <c r="E565">
        <f t="shared" si="43"/>
        <v>18</v>
      </c>
      <c r="F565" s="14">
        <f t="shared" si="44"/>
        <v>42203</v>
      </c>
      <c r="G565">
        <v>210</v>
      </c>
      <c r="H565">
        <v>54</v>
      </c>
      <c r="I565">
        <v>55</v>
      </c>
      <c r="J565">
        <v>70</v>
      </c>
      <c r="K565">
        <v>6</v>
      </c>
      <c r="L565">
        <v>40</v>
      </c>
      <c r="M565">
        <v>17</v>
      </c>
      <c r="N565">
        <v>150</v>
      </c>
      <c r="O565">
        <v>15</v>
      </c>
      <c r="P565">
        <v>152</v>
      </c>
      <c r="Q565">
        <v>139</v>
      </c>
      <c r="R565">
        <v>6</v>
      </c>
      <c r="S565">
        <v>173</v>
      </c>
      <c r="T565">
        <v>18</v>
      </c>
      <c r="U565">
        <v>132</v>
      </c>
      <c r="V565">
        <v>24</v>
      </c>
      <c r="W565">
        <v>2</v>
      </c>
      <c r="X565">
        <v>1</v>
      </c>
      <c r="Y565">
        <v>601</v>
      </c>
      <c r="Z565">
        <v>61</v>
      </c>
      <c r="AA565">
        <v>29</v>
      </c>
      <c r="AB565">
        <v>5</v>
      </c>
      <c r="AC565">
        <v>6</v>
      </c>
      <c r="AD565">
        <v>9987</v>
      </c>
      <c r="AE565">
        <v>10020</v>
      </c>
      <c r="AF565">
        <v>24</v>
      </c>
      <c r="AG565">
        <v>9957</v>
      </c>
      <c r="AH565">
        <v>4</v>
      </c>
      <c r="AI565">
        <v>48</v>
      </c>
      <c r="AJ565">
        <v>10</v>
      </c>
      <c r="AK565">
        <v>75</v>
      </c>
      <c r="AL565">
        <v>13</v>
      </c>
      <c r="AM565">
        <v>8</v>
      </c>
      <c r="AN565">
        <v>83</v>
      </c>
      <c r="AO565">
        <v>92</v>
      </c>
      <c r="AP565">
        <v>6</v>
      </c>
      <c r="AQ565">
        <v>73</v>
      </c>
      <c r="AR565">
        <v>18</v>
      </c>
      <c r="AS565">
        <v>10</v>
      </c>
    </row>
    <row r="566" spans="1:45" x14ac:dyDescent="0.25">
      <c r="A566">
        <v>20110719</v>
      </c>
      <c r="B566">
        <f t="shared" si="40"/>
        <v>20150719</v>
      </c>
      <c r="C566">
        <f t="shared" si="41"/>
        <v>2015</v>
      </c>
      <c r="D566">
        <f t="shared" si="42"/>
        <v>7</v>
      </c>
      <c r="E566">
        <f t="shared" si="43"/>
        <v>19</v>
      </c>
      <c r="F566" s="14">
        <f t="shared" si="44"/>
        <v>42204</v>
      </c>
      <c r="G566">
        <v>203</v>
      </c>
      <c r="H566">
        <v>13</v>
      </c>
      <c r="I566">
        <v>24</v>
      </c>
      <c r="J566">
        <v>40</v>
      </c>
      <c r="K566">
        <v>1</v>
      </c>
      <c r="L566">
        <v>10</v>
      </c>
      <c r="M566">
        <v>22</v>
      </c>
      <c r="N566">
        <v>80</v>
      </c>
      <c r="O566">
        <v>1</v>
      </c>
      <c r="P566">
        <v>166</v>
      </c>
      <c r="Q566">
        <v>116</v>
      </c>
      <c r="R566">
        <v>5</v>
      </c>
      <c r="S566">
        <v>208</v>
      </c>
      <c r="T566">
        <v>14</v>
      </c>
      <c r="U566">
        <v>104</v>
      </c>
      <c r="V566">
        <v>6</v>
      </c>
      <c r="W566">
        <v>68</v>
      </c>
      <c r="X566">
        <v>42</v>
      </c>
      <c r="Y566">
        <v>2193</v>
      </c>
      <c r="Z566">
        <v>0</v>
      </c>
      <c r="AA566">
        <v>-1</v>
      </c>
      <c r="AB566">
        <v>-1</v>
      </c>
      <c r="AC566">
        <v>17</v>
      </c>
      <c r="AD566">
        <v>10042</v>
      </c>
      <c r="AE566">
        <v>10065</v>
      </c>
      <c r="AF566">
        <v>24</v>
      </c>
      <c r="AG566">
        <v>10020</v>
      </c>
      <c r="AH566">
        <v>1</v>
      </c>
      <c r="AI566">
        <v>65</v>
      </c>
      <c r="AJ566">
        <v>4</v>
      </c>
      <c r="AK566">
        <v>81</v>
      </c>
      <c r="AL566">
        <v>16</v>
      </c>
      <c r="AM566">
        <v>6</v>
      </c>
      <c r="AN566">
        <v>74</v>
      </c>
      <c r="AO566">
        <v>92</v>
      </c>
      <c r="AP566">
        <v>5</v>
      </c>
      <c r="AQ566">
        <v>53</v>
      </c>
      <c r="AR566">
        <v>13</v>
      </c>
      <c r="AS566">
        <v>37</v>
      </c>
    </row>
    <row r="567" spans="1:45" x14ac:dyDescent="0.25">
      <c r="A567">
        <v>20110720</v>
      </c>
      <c r="B567">
        <f t="shared" si="40"/>
        <v>20150720</v>
      </c>
      <c r="C567">
        <f t="shared" si="41"/>
        <v>2015</v>
      </c>
      <c r="D567">
        <f t="shared" si="42"/>
        <v>7</v>
      </c>
      <c r="E567">
        <f t="shared" si="43"/>
        <v>20</v>
      </c>
      <c r="F567" s="14">
        <f t="shared" si="44"/>
        <v>42205</v>
      </c>
      <c r="G567">
        <v>316</v>
      </c>
      <c r="H567">
        <v>11</v>
      </c>
      <c r="I567">
        <v>16</v>
      </c>
      <c r="J567">
        <v>30</v>
      </c>
      <c r="K567">
        <v>16</v>
      </c>
      <c r="L567">
        <v>10</v>
      </c>
      <c r="M567">
        <v>5</v>
      </c>
      <c r="N567">
        <v>60</v>
      </c>
      <c r="O567">
        <v>16</v>
      </c>
      <c r="P567">
        <v>171</v>
      </c>
      <c r="Q567">
        <v>145</v>
      </c>
      <c r="R567">
        <v>22</v>
      </c>
      <c r="S567">
        <v>226</v>
      </c>
      <c r="T567">
        <v>14</v>
      </c>
      <c r="U567">
        <v>137</v>
      </c>
      <c r="V567">
        <v>24</v>
      </c>
      <c r="W567">
        <v>33</v>
      </c>
      <c r="X567">
        <v>20</v>
      </c>
      <c r="Y567">
        <v>1591</v>
      </c>
      <c r="Z567">
        <v>10</v>
      </c>
      <c r="AA567">
        <v>32</v>
      </c>
      <c r="AB567">
        <v>32</v>
      </c>
      <c r="AC567">
        <v>17</v>
      </c>
      <c r="AD567">
        <v>10086</v>
      </c>
      <c r="AE567">
        <v>10103</v>
      </c>
      <c r="AF567">
        <v>22</v>
      </c>
      <c r="AG567">
        <v>10065</v>
      </c>
      <c r="AH567">
        <v>1</v>
      </c>
      <c r="AI567">
        <v>31</v>
      </c>
      <c r="AJ567">
        <v>21</v>
      </c>
      <c r="AK567">
        <v>81</v>
      </c>
      <c r="AL567">
        <v>12</v>
      </c>
      <c r="AM567">
        <v>8</v>
      </c>
      <c r="AN567">
        <v>81</v>
      </c>
      <c r="AO567">
        <v>99</v>
      </c>
      <c r="AP567">
        <v>21</v>
      </c>
      <c r="AQ567">
        <v>47</v>
      </c>
      <c r="AR567">
        <v>12</v>
      </c>
      <c r="AS567">
        <v>27</v>
      </c>
    </row>
    <row r="568" spans="1:45" x14ac:dyDescent="0.25">
      <c r="A568">
        <v>20110721</v>
      </c>
      <c r="B568">
        <f t="shared" si="40"/>
        <v>20150721</v>
      </c>
      <c r="C568">
        <f t="shared" si="41"/>
        <v>2015</v>
      </c>
      <c r="D568">
        <f t="shared" si="42"/>
        <v>7</v>
      </c>
      <c r="E568">
        <f t="shared" si="43"/>
        <v>21</v>
      </c>
      <c r="F568" s="14">
        <f t="shared" si="44"/>
        <v>42206</v>
      </c>
      <c r="G568">
        <v>13</v>
      </c>
      <c r="H568">
        <v>22</v>
      </c>
      <c r="I568">
        <v>25</v>
      </c>
      <c r="J568">
        <v>40</v>
      </c>
      <c r="K568">
        <v>16</v>
      </c>
      <c r="L568">
        <v>10</v>
      </c>
      <c r="M568">
        <v>1</v>
      </c>
      <c r="N568">
        <v>80</v>
      </c>
      <c r="O568">
        <v>17</v>
      </c>
      <c r="P568">
        <v>167</v>
      </c>
      <c r="Q568">
        <v>125</v>
      </c>
      <c r="R568">
        <v>24</v>
      </c>
      <c r="S568">
        <v>202</v>
      </c>
      <c r="T568">
        <v>12</v>
      </c>
      <c r="U568">
        <v>112</v>
      </c>
      <c r="V568">
        <v>24</v>
      </c>
      <c r="W568">
        <v>11</v>
      </c>
      <c r="X568">
        <v>7</v>
      </c>
      <c r="Y568">
        <v>1242</v>
      </c>
      <c r="Z568">
        <v>0</v>
      </c>
      <c r="AA568">
        <v>0</v>
      </c>
      <c r="AB568">
        <v>0</v>
      </c>
      <c r="AC568">
        <v>1</v>
      </c>
      <c r="AD568">
        <v>10107</v>
      </c>
      <c r="AE568">
        <v>10122</v>
      </c>
      <c r="AF568">
        <v>24</v>
      </c>
      <c r="AG568">
        <v>10095</v>
      </c>
      <c r="AH568">
        <v>2</v>
      </c>
      <c r="AI568">
        <v>23</v>
      </c>
      <c r="AJ568">
        <v>3</v>
      </c>
      <c r="AK568">
        <v>82</v>
      </c>
      <c r="AL568">
        <v>14</v>
      </c>
      <c r="AM568">
        <v>7</v>
      </c>
      <c r="AN568">
        <v>81</v>
      </c>
      <c r="AO568">
        <v>99</v>
      </c>
      <c r="AP568">
        <v>3</v>
      </c>
      <c r="AQ568">
        <v>57</v>
      </c>
      <c r="AR568">
        <v>14</v>
      </c>
      <c r="AS568">
        <v>21</v>
      </c>
    </row>
    <row r="569" spans="1:45" x14ac:dyDescent="0.25">
      <c r="A569">
        <v>20110722</v>
      </c>
      <c r="B569">
        <f t="shared" si="40"/>
        <v>20150722</v>
      </c>
      <c r="C569">
        <f t="shared" si="41"/>
        <v>2015</v>
      </c>
      <c r="D569">
        <f t="shared" si="42"/>
        <v>7</v>
      </c>
      <c r="E569">
        <f t="shared" si="43"/>
        <v>22</v>
      </c>
      <c r="F569" s="14">
        <f t="shared" si="44"/>
        <v>42207</v>
      </c>
      <c r="G569">
        <v>325</v>
      </c>
      <c r="H569">
        <v>30</v>
      </c>
      <c r="I569">
        <v>34</v>
      </c>
      <c r="J569">
        <v>50</v>
      </c>
      <c r="K569">
        <v>11</v>
      </c>
      <c r="L569">
        <v>10</v>
      </c>
      <c r="M569">
        <v>2</v>
      </c>
      <c r="N569">
        <v>120</v>
      </c>
      <c r="O569">
        <v>11</v>
      </c>
      <c r="P569">
        <v>152</v>
      </c>
      <c r="Q569">
        <v>126</v>
      </c>
      <c r="R569">
        <v>23</v>
      </c>
      <c r="S569">
        <v>186</v>
      </c>
      <c r="T569">
        <v>15</v>
      </c>
      <c r="U569">
        <v>116</v>
      </c>
      <c r="V569">
        <v>24</v>
      </c>
      <c r="W569">
        <v>50</v>
      </c>
      <c r="X569">
        <v>31</v>
      </c>
      <c r="Y569">
        <v>1845</v>
      </c>
      <c r="Z569">
        <v>0</v>
      </c>
      <c r="AA569">
        <v>-1</v>
      </c>
      <c r="AB569">
        <v>-1</v>
      </c>
      <c r="AC569">
        <v>9</v>
      </c>
      <c r="AD569">
        <v>10126</v>
      </c>
      <c r="AE569">
        <v>10129</v>
      </c>
      <c r="AF569">
        <v>13</v>
      </c>
      <c r="AG569">
        <v>10119</v>
      </c>
      <c r="AH569">
        <v>24</v>
      </c>
      <c r="AI569">
        <v>65</v>
      </c>
      <c r="AJ569">
        <v>2</v>
      </c>
      <c r="AK569">
        <v>81</v>
      </c>
      <c r="AL569">
        <v>11</v>
      </c>
      <c r="AM569">
        <v>7</v>
      </c>
      <c r="AN569">
        <v>71</v>
      </c>
      <c r="AO569">
        <v>94</v>
      </c>
      <c r="AP569">
        <v>3</v>
      </c>
      <c r="AQ569">
        <v>51</v>
      </c>
      <c r="AR569">
        <v>15</v>
      </c>
      <c r="AS569">
        <v>31</v>
      </c>
    </row>
    <row r="570" spans="1:45" x14ac:dyDescent="0.25">
      <c r="A570">
        <v>20110723</v>
      </c>
      <c r="B570">
        <f t="shared" si="40"/>
        <v>20150723</v>
      </c>
      <c r="C570">
        <f t="shared" si="41"/>
        <v>2015</v>
      </c>
      <c r="D570">
        <f t="shared" si="42"/>
        <v>7</v>
      </c>
      <c r="E570">
        <f t="shared" si="43"/>
        <v>23</v>
      </c>
      <c r="F570" s="14">
        <f t="shared" si="44"/>
        <v>42208</v>
      </c>
      <c r="G570">
        <v>271</v>
      </c>
      <c r="H570">
        <v>46</v>
      </c>
      <c r="I570">
        <v>47</v>
      </c>
      <c r="J570">
        <v>60</v>
      </c>
      <c r="K570">
        <v>10</v>
      </c>
      <c r="L570">
        <v>30</v>
      </c>
      <c r="M570">
        <v>1</v>
      </c>
      <c r="N570">
        <v>140</v>
      </c>
      <c r="O570">
        <v>14</v>
      </c>
      <c r="P570">
        <v>135</v>
      </c>
      <c r="Q570">
        <v>113</v>
      </c>
      <c r="R570">
        <v>20</v>
      </c>
      <c r="S570">
        <v>170</v>
      </c>
      <c r="T570">
        <v>10</v>
      </c>
      <c r="U570">
        <v>110</v>
      </c>
      <c r="V570">
        <v>6</v>
      </c>
      <c r="W570">
        <v>50</v>
      </c>
      <c r="X570">
        <v>31</v>
      </c>
      <c r="Y570">
        <v>1496</v>
      </c>
      <c r="Z570">
        <v>60</v>
      </c>
      <c r="AA570">
        <v>88</v>
      </c>
      <c r="AB570">
        <v>38</v>
      </c>
      <c r="AC570">
        <v>23</v>
      </c>
      <c r="AD570">
        <v>10090</v>
      </c>
      <c r="AE570">
        <v>10116</v>
      </c>
      <c r="AF570">
        <v>1</v>
      </c>
      <c r="AG570">
        <v>10058</v>
      </c>
      <c r="AH570">
        <v>24</v>
      </c>
      <c r="AI570">
        <v>57</v>
      </c>
      <c r="AJ570">
        <v>22</v>
      </c>
      <c r="AK570">
        <v>80</v>
      </c>
      <c r="AL570">
        <v>12</v>
      </c>
      <c r="AM570">
        <v>6</v>
      </c>
      <c r="AN570">
        <v>78</v>
      </c>
      <c r="AO570">
        <v>95</v>
      </c>
      <c r="AP570">
        <v>22</v>
      </c>
      <c r="AQ570">
        <v>58</v>
      </c>
      <c r="AR570">
        <v>12</v>
      </c>
      <c r="AS570">
        <v>24</v>
      </c>
    </row>
    <row r="571" spans="1:45" x14ac:dyDescent="0.25">
      <c r="A571">
        <v>20110724</v>
      </c>
      <c r="B571">
        <f t="shared" si="40"/>
        <v>20150724</v>
      </c>
      <c r="C571">
        <f t="shared" si="41"/>
        <v>2015</v>
      </c>
      <c r="D571">
        <f t="shared" si="42"/>
        <v>7</v>
      </c>
      <c r="E571">
        <f t="shared" si="43"/>
        <v>24</v>
      </c>
      <c r="F571" s="14">
        <f t="shared" si="44"/>
        <v>42209</v>
      </c>
      <c r="G571">
        <v>268</v>
      </c>
      <c r="H571">
        <v>45</v>
      </c>
      <c r="I571">
        <v>46</v>
      </c>
      <c r="J571">
        <v>60</v>
      </c>
      <c r="K571">
        <v>2</v>
      </c>
      <c r="L571">
        <v>20</v>
      </c>
      <c r="M571">
        <v>23</v>
      </c>
      <c r="N571">
        <v>150</v>
      </c>
      <c r="O571">
        <v>2</v>
      </c>
      <c r="P571">
        <v>124</v>
      </c>
      <c r="Q571">
        <v>110</v>
      </c>
      <c r="R571">
        <v>24</v>
      </c>
      <c r="S571">
        <v>133</v>
      </c>
      <c r="T571">
        <v>16</v>
      </c>
      <c r="U571">
        <v>96</v>
      </c>
      <c r="V571">
        <v>24</v>
      </c>
      <c r="W571">
        <v>0</v>
      </c>
      <c r="X571">
        <v>0</v>
      </c>
      <c r="Y571">
        <v>435</v>
      </c>
      <c r="Z571">
        <v>177</v>
      </c>
      <c r="AA571">
        <v>250</v>
      </c>
      <c r="AB571">
        <v>36</v>
      </c>
      <c r="AC571">
        <v>1</v>
      </c>
      <c r="AD571">
        <v>10067</v>
      </c>
      <c r="AE571">
        <v>10091</v>
      </c>
      <c r="AF571">
        <v>22</v>
      </c>
      <c r="AG571">
        <v>10047</v>
      </c>
      <c r="AH571">
        <v>4</v>
      </c>
      <c r="AI571">
        <v>37</v>
      </c>
      <c r="AJ571">
        <v>10</v>
      </c>
      <c r="AK571">
        <v>65</v>
      </c>
      <c r="AL571">
        <v>22</v>
      </c>
      <c r="AM571">
        <v>7</v>
      </c>
      <c r="AN571">
        <v>94</v>
      </c>
      <c r="AO571">
        <v>96</v>
      </c>
      <c r="AP571">
        <v>12</v>
      </c>
      <c r="AQ571">
        <v>91</v>
      </c>
      <c r="AR571">
        <v>22</v>
      </c>
      <c r="AS571">
        <v>7</v>
      </c>
    </row>
    <row r="572" spans="1:45" x14ac:dyDescent="0.25">
      <c r="A572">
        <v>20110725</v>
      </c>
      <c r="B572">
        <f t="shared" si="40"/>
        <v>20150725</v>
      </c>
      <c r="C572">
        <f t="shared" si="41"/>
        <v>2015</v>
      </c>
      <c r="D572">
        <f t="shared" si="42"/>
        <v>7</v>
      </c>
      <c r="E572">
        <f t="shared" si="43"/>
        <v>25</v>
      </c>
      <c r="F572" s="14">
        <f t="shared" si="44"/>
        <v>42210</v>
      </c>
      <c r="G572">
        <v>229</v>
      </c>
      <c r="H572">
        <v>8</v>
      </c>
      <c r="I572">
        <v>18</v>
      </c>
      <c r="J572">
        <v>30</v>
      </c>
      <c r="K572">
        <v>11</v>
      </c>
      <c r="L572">
        <v>10</v>
      </c>
      <c r="M572">
        <v>5</v>
      </c>
      <c r="N572">
        <v>60</v>
      </c>
      <c r="O572">
        <v>12</v>
      </c>
      <c r="P572">
        <v>150</v>
      </c>
      <c r="Q572">
        <v>71</v>
      </c>
      <c r="R572">
        <v>5</v>
      </c>
      <c r="S572">
        <v>197</v>
      </c>
      <c r="T572">
        <v>13</v>
      </c>
      <c r="U572">
        <v>43</v>
      </c>
      <c r="V572">
        <v>6</v>
      </c>
      <c r="W572">
        <v>45</v>
      </c>
      <c r="X572">
        <v>28</v>
      </c>
      <c r="Y572">
        <v>1501</v>
      </c>
      <c r="Z572">
        <v>0</v>
      </c>
      <c r="AA572">
        <v>-1</v>
      </c>
      <c r="AB572">
        <v>-1</v>
      </c>
      <c r="AC572">
        <v>14</v>
      </c>
      <c r="AD572">
        <v>10087</v>
      </c>
      <c r="AE572">
        <v>10099</v>
      </c>
      <c r="AF572">
        <v>22</v>
      </c>
      <c r="AG572">
        <v>10079</v>
      </c>
      <c r="AH572">
        <v>14</v>
      </c>
      <c r="AI572">
        <v>2</v>
      </c>
      <c r="AJ572">
        <v>4</v>
      </c>
      <c r="AK572">
        <v>80</v>
      </c>
      <c r="AL572">
        <v>9</v>
      </c>
      <c r="AM572">
        <v>5</v>
      </c>
      <c r="AN572">
        <v>80</v>
      </c>
      <c r="AO572">
        <v>99</v>
      </c>
      <c r="AP572">
        <v>3</v>
      </c>
      <c r="AQ572">
        <v>57</v>
      </c>
      <c r="AR572">
        <v>13</v>
      </c>
      <c r="AS572">
        <v>25</v>
      </c>
    </row>
    <row r="573" spans="1:45" x14ac:dyDescent="0.25">
      <c r="A573">
        <v>20110726</v>
      </c>
      <c r="B573">
        <f t="shared" si="40"/>
        <v>20150726</v>
      </c>
      <c r="C573">
        <f t="shared" si="41"/>
        <v>2015</v>
      </c>
      <c r="D573">
        <f t="shared" si="42"/>
        <v>7</v>
      </c>
      <c r="E573">
        <f t="shared" si="43"/>
        <v>26</v>
      </c>
      <c r="F573" s="14">
        <f t="shared" si="44"/>
        <v>42211</v>
      </c>
      <c r="G573">
        <v>261</v>
      </c>
      <c r="H573">
        <v>17</v>
      </c>
      <c r="I573">
        <v>20</v>
      </c>
      <c r="J573">
        <v>30</v>
      </c>
      <c r="K573">
        <v>12</v>
      </c>
      <c r="L573">
        <v>10</v>
      </c>
      <c r="M573">
        <v>9</v>
      </c>
      <c r="N573">
        <v>70</v>
      </c>
      <c r="O573">
        <v>15</v>
      </c>
      <c r="P573">
        <v>155</v>
      </c>
      <c r="Q573">
        <v>133</v>
      </c>
      <c r="R573">
        <v>4</v>
      </c>
      <c r="S573">
        <v>186</v>
      </c>
      <c r="T573">
        <v>15</v>
      </c>
      <c r="U573">
        <v>134</v>
      </c>
      <c r="V573">
        <v>6</v>
      </c>
      <c r="W573">
        <v>2</v>
      </c>
      <c r="X573">
        <v>1</v>
      </c>
      <c r="Y573">
        <v>891</v>
      </c>
      <c r="Z573">
        <v>34</v>
      </c>
      <c r="AA573">
        <v>12</v>
      </c>
      <c r="AB573">
        <v>3</v>
      </c>
      <c r="AC573">
        <v>4</v>
      </c>
      <c r="AD573">
        <v>10127</v>
      </c>
      <c r="AE573">
        <v>10162</v>
      </c>
      <c r="AF573">
        <v>24</v>
      </c>
      <c r="AG573">
        <v>10094</v>
      </c>
      <c r="AH573">
        <v>2</v>
      </c>
      <c r="AI573">
        <v>26</v>
      </c>
      <c r="AJ573">
        <v>4</v>
      </c>
      <c r="AK573">
        <v>80</v>
      </c>
      <c r="AL573">
        <v>15</v>
      </c>
      <c r="AM573">
        <v>8</v>
      </c>
      <c r="AN573">
        <v>87</v>
      </c>
      <c r="AO573">
        <v>99</v>
      </c>
      <c r="AP573">
        <v>4</v>
      </c>
      <c r="AQ573">
        <v>68</v>
      </c>
      <c r="AR573">
        <v>15</v>
      </c>
      <c r="AS573">
        <v>15</v>
      </c>
    </row>
    <row r="574" spans="1:45" x14ac:dyDescent="0.25">
      <c r="A574">
        <v>20110727</v>
      </c>
      <c r="B574">
        <f t="shared" si="40"/>
        <v>20150727</v>
      </c>
      <c r="C574">
        <f t="shared" si="41"/>
        <v>2015</v>
      </c>
      <c r="D574">
        <f t="shared" si="42"/>
        <v>7</v>
      </c>
      <c r="E574">
        <f t="shared" si="43"/>
        <v>27</v>
      </c>
      <c r="F574" s="14">
        <f t="shared" si="44"/>
        <v>42212</v>
      </c>
      <c r="G574">
        <v>81</v>
      </c>
      <c r="H574">
        <v>7</v>
      </c>
      <c r="I574">
        <v>17</v>
      </c>
      <c r="J574">
        <v>40</v>
      </c>
      <c r="K574">
        <v>19</v>
      </c>
      <c r="L574">
        <v>10</v>
      </c>
      <c r="M574">
        <v>1</v>
      </c>
      <c r="N574">
        <v>70</v>
      </c>
      <c r="O574">
        <v>19</v>
      </c>
      <c r="P574">
        <v>170</v>
      </c>
      <c r="Q574">
        <v>125</v>
      </c>
      <c r="R574">
        <v>3</v>
      </c>
      <c r="S574">
        <v>217</v>
      </c>
      <c r="T574">
        <v>18</v>
      </c>
      <c r="U574">
        <v>114</v>
      </c>
      <c r="V574">
        <v>6</v>
      </c>
      <c r="W574">
        <v>53</v>
      </c>
      <c r="X574">
        <v>34</v>
      </c>
      <c r="Y574">
        <v>1365</v>
      </c>
      <c r="Z574">
        <v>0</v>
      </c>
      <c r="AA574">
        <v>0</v>
      </c>
      <c r="AB574">
        <v>0</v>
      </c>
      <c r="AC574">
        <v>1</v>
      </c>
      <c r="AD574">
        <v>10182</v>
      </c>
      <c r="AE574">
        <v>10195</v>
      </c>
      <c r="AF574">
        <v>23</v>
      </c>
      <c r="AG574">
        <v>10163</v>
      </c>
      <c r="AH574">
        <v>1</v>
      </c>
      <c r="AI574">
        <v>14</v>
      </c>
      <c r="AJ574">
        <v>24</v>
      </c>
      <c r="AK574">
        <v>75</v>
      </c>
      <c r="AL574">
        <v>9</v>
      </c>
      <c r="AM574">
        <v>6</v>
      </c>
      <c r="AN574">
        <v>84</v>
      </c>
      <c r="AO574">
        <v>99</v>
      </c>
      <c r="AP574">
        <v>24</v>
      </c>
      <c r="AQ574">
        <v>67</v>
      </c>
      <c r="AR574">
        <v>17</v>
      </c>
      <c r="AS574">
        <v>23</v>
      </c>
    </row>
    <row r="575" spans="1:45" x14ac:dyDescent="0.25">
      <c r="A575">
        <v>20110728</v>
      </c>
      <c r="B575">
        <f t="shared" si="40"/>
        <v>20150728</v>
      </c>
      <c r="C575">
        <f t="shared" si="41"/>
        <v>2015</v>
      </c>
      <c r="D575">
        <f t="shared" si="42"/>
        <v>7</v>
      </c>
      <c r="E575">
        <f t="shared" si="43"/>
        <v>28</v>
      </c>
      <c r="F575" s="14">
        <f t="shared" si="44"/>
        <v>42213</v>
      </c>
      <c r="G575">
        <v>2</v>
      </c>
      <c r="H575">
        <v>23</v>
      </c>
      <c r="I575">
        <v>26</v>
      </c>
      <c r="J575">
        <v>40</v>
      </c>
      <c r="K575">
        <v>16</v>
      </c>
      <c r="L575">
        <v>10</v>
      </c>
      <c r="M575">
        <v>8</v>
      </c>
      <c r="N575">
        <v>80</v>
      </c>
      <c r="O575">
        <v>17</v>
      </c>
      <c r="P575">
        <v>188</v>
      </c>
      <c r="Q575">
        <v>150</v>
      </c>
      <c r="R575">
        <v>1</v>
      </c>
      <c r="S575">
        <v>243</v>
      </c>
      <c r="T575">
        <v>16</v>
      </c>
      <c r="U575">
        <v>143</v>
      </c>
      <c r="V575">
        <v>6</v>
      </c>
      <c r="W575">
        <v>50</v>
      </c>
      <c r="X575">
        <v>32</v>
      </c>
      <c r="Y575">
        <v>1642</v>
      </c>
      <c r="Z575">
        <v>0</v>
      </c>
      <c r="AA575">
        <v>0</v>
      </c>
      <c r="AB575">
        <v>0</v>
      </c>
      <c r="AC575">
        <v>1</v>
      </c>
      <c r="AD575">
        <v>10196</v>
      </c>
      <c r="AE575">
        <v>10213</v>
      </c>
      <c r="AF575">
        <v>23</v>
      </c>
      <c r="AG575">
        <v>10187</v>
      </c>
      <c r="AH575">
        <v>14</v>
      </c>
      <c r="AI575">
        <v>2</v>
      </c>
      <c r="AJ575">
        <v>3</v>
      </c>
      <c r="AK575">
        <v>76</v>
      </c>
      <c r="AL575">
        <v>14</v>
      </c>
      <c r="AM575">
        <v>5</v>
      </c>
      <c r="AN575">
        <v>82</v>
      </c>
      <c r="AO575">
        <v>100</v>
      </c>
      <c r="AP575">
        <v>3</v>
      </c>
      <c r="AQ575">
        <v>63</v>
      </c>
      <c r="AR575">
        <v>12</v>
      </c>
      <c r="AS575">
        <v>29</v>
      </c>
    </row>
    <row r="576" spans="1:45" x14ac:dyDescent="0.25">
      <c r="A576">
        <v>20110729</v>
      </c>
      <c r="B576">
        <f t="shared" si="40"/>
        <v>20150729</v>
      </c>
      <c r="C576">
        <f t="shared" si="41"/>
        <v>2015</v>
      </c>
      <c r="D576">
        <f t="shared" si="42"/>
        <v>7</v>
      </c>
      <c r="E576">
        <f t="shared" si="43"/>
        <v>29</v>
      </c>
      <c r="F576" s="14">
        <f t="shared" si="44"/>
        <v>42214</v>
      </c>
      <c r="G576">
        <v>322</v>
      </c>
      <c r="H576">
        <v>26</v>
      </c>
      <c r="I576">
        <v>27</v>
      </c>
      <c r="J576">
        <v>40</v>
      </c>
      <c r="K576">
        <v>13</v>
      </c>
      <c r="L576">
        <v>10</v>
      </c>
      <c r="M576">
        <v>2</v>
      </c>
      <c r="N576">
        <v>80</v>
      </c>
      <c r="O576">
        <v>17</v>
      </c>
      <c r="P576">
        <v>157</v>
      </c>
      <c r="Q576">
        <v>127</v>
      </c>
      <c r="R576">
        <v>3</v>
      </c>
      <c r="S576">
        <v>189</v>
      </c>
      <c r="T576">
        <v>13</v>
      </c>
      <c r="U576">
        <v>108</v>
      </c>
      <c r="V576">
        <v>6</v>
      </c>
      <c r="W576">
        <v>15</v>
      </c>
      <c r="X576">
        <v>10</v>
      </c>
      <c r="Y576">
        <v>1183</v>
      </c>
      <c r="Z576">
        <v>0</v>
      </c>
      <c r="AA576">
        <v>-1</v>
      </c>
      <c r="AB576">
        <v>-1</v>
      </c>
      <c r="AC576">
        <v>11</v>
      </c>
      <c r="AD576">
        <v>10208</v>
      </c>
      <c r="AE576">
        <v>10216</v>
      </c>
      <c r="AF576">
        <v>7</v>
      </c>
      <c r="AG576">
        <v>10197</v>
      </c>
      <c r="AH576">
        <v>24</v>
      </c>
      <c r="AI576">
        <v>56</v>
      </c>
      <c r="AJ576">
        <v>4</v>
      </c>
      <c r="AK576">
        <v>80</v>
      </c>
      <c r="AL576">
        <v>9</v>
      </c>
      <c r="AM576">
        <v>7</v>
      </c>
      <c r="AN576">
        <v>81</v>
      </c>
      <c r="AO576">
        <v>98</v>
      </c>
      <c r="AP576">
        <v>2</v>
      </c>
      <c r="AQ576">
        <v>65</v>
      </c>
      <c r="AR576">
        <v>10</v>
      </c>
      <c r="AS576">
        <v>20</v>
      </c>
    </row>
    <row r="577" spans="1:45" x14ac:dyDescent="0.25">
      <c r="A577">
        <v>20110730</v>
      </c>
      <c r="B577">
        <f t="shared" si="40"/>
        <v>20150730</v>
      </c>
      <c r="C577">
        <f t="shared" si="41"/>
        <v>2015</v>
      </c>
      <c r="D577">
        <f t="shared" si="42"/>
        <v>7</v>
      </c>
      <c r="E577">
        <f t="shared" si="43"/>
        <v>30</v>
      </c>
      <c r="F577" s="14">
        <f t="shared" si="44"/>
        <v>42215</v>
      </c>
      <c r="G577">
        <v>316</v>
      </c>
      <c r="H577">
        <v>23</v>
      </c>
      <c r="I577">
        <v>24</v>
      </c>
      <c r="J577">
        <v>30</v>
      </c>
      <c r="K577">
        <v>1</v>
      </c>
      <c r="L577">
        <v>10</v>
      </c>
      <c r="M577">
        <v>4</v>
      </c>
      <c r="N577">
        <v>80</v>
      </c>
      <c r="O577">
        <v>13</v>
      </c>
      <c r="P577">
        <v>147</v>
      </c>
      <c r="Q577">
        <v>131</v>
      </c>
      <c r="R577">
        <v>5</v>
      </c>
      <c r="S577">
        <v>168</v>
      </c>
      <c r="T577">
        <v>13</v>
      </c>
      <c r="U577">
        <v>130</v>
      </c>
      <c r="V577">
        <v>6</v>
      </c>
      <c r="W577">
        <v>0</v>
      </c>
      <c r="X577">
        <v>0</v>
      </c>
      <c r="Y577">
        <v>675</v>
      </c>
      <c r="Z577">
        <v>0</v>
      </c>
      <c r="AA577">
        <v>-1</v>
      </c>
      <c r="AB577">
        <v>-1</v>
      </c>
      <c r="AC577">
        <v>5</v>
      </c>
      <c r="AD577">
        <v>10191</v>
      </c>
      <c r="AE577">
        <v>10194</v>
      </c>
      <c r="AF577">
        <v>13</v>
      </c>
      <c r="AG577">
        <v>10183</v>
      </c>
      <c r="AH577">
        <v>24</v>
      </c>
      <c r="AI577">
        <v>65</v>
      </c>
      <c r="AJ577">
        <v>5</v>
      </c>
      <c r="AK577">
        <v>80</v>
      </c>
      <c r="AL577">
        <v>14</v>
      </c>
      <c r="AM577">
        <v>8</v>
      </c>
      <c r="AN577">
        <v>78</v>
      </c>
      <c r="AO577">
        <v>91</v>
      </c>
      <c r="AP577">
        <v>5</v>
      </c>
      <c r="AQ577">
        <v>65</v>
      </c>
      <c r="AR577">
        <v>10</v>
      </c>
      <c r="AS577">
        <v>11</v>
      </c>
    </row>
    <row r="578" spans="1:45" x14ac:dyDescent="0.25">
      <c r="A578">
        <v>20110731</v>
      </c>
      <c r="B578">
        <f t="shared" si="40"/>
        <v>20150731</v>
      </c>
      <c r="C578">
        <f t="shared" si="41"/>
        <v>2015</v>
      </c>
      <c r="D578">
        <f t="shared" si="42"/>
        <v>7</v>
      </c>
      <c r="E578">
        <f t="shared" si="43"/>
        <v>31</v>
      </c>
      <c r="F578" s="14">
        <f t="shared" si="44"/>
        <v>42216</v>
      </c>
      <c r="G578">
        <v>295</v>
      </c>
      <c r="H578">
        <v>9</v>
      </c>
      <c r="I578">
        <v>13</v>
      </c>
      <c r="J578">
        <v>20</v>
      </c>
      <c r="K578">
        <v>2</v>
      </c>
      <c r="L578">
        <v>0</v>
      </c>
      <c r="M578">
        <v>21</v>
      </c>
      <c r="N578">
        <v>50</v>
      </c>
      <c r="O578">
        <v>18</v>
      </c>
      <c r="P578">
        <v>142</v>
      </c>
      <c r="Q578">
        <v>80</v>
      </c>
      <c r="R578">
        <v>24</v>
      </c>
      <c r="S578">
        <v>181</v>
      </c>
      <c r="T578">
        <v>15</v>
      </c>
      <c r="U578">
        <v>62</v>
      </c>
      <c r="V578">
        <v>24</v>
      </c>
      <c r="W578">
        <v>23</v>
      </c>
      <c r="X578">
        <v>15</v>
      </c>
      <c r="Y578">
        <v>973</v>
      </c>
      <c r="Z578">
        <v>0</v>
      </c>
      <c r="AA578">
        <v>0</v>
      </c>
      <c r="AB578">
        <v>0</v>
      </c>
      <c r="AC578">
        <v>1</v>
      </c>
      <c r="AD578">
        <v>10173</v>
      </c>
      <c r="AE578">
        <v>10180</v>
      </c>
      <c r="AF578">
        <v>1</v>
      </c>
      <c r="AG578">
        <v>10166</v>
      </c>
      <c r="AH578">
        <v>17</v>
      </c>
      <c r="AI578">
        <v>5</v>
      </c>
      <c r="AJ578">
        <v>24</v>
      </c>
      <c r="AK578">
        <v>82</v>
      </c>
      <c r="AL578">
        <v>13</v>
      </c>
      <c r="AM578">
        <v>6</v>
      </c>
      <c r="AN578">
        <v>75</v>
      </c>
      <c r="AO578">
        <v>100</v>
      </c>
      <c r="AP578">
        <v>24</v>
      </c>
      <c r="AQ578">
        <v>58</v>
      </c>
      <c r="AR578">
        <v>14</v>
      </c>
      <c r="AS578">
        <v>16</v>
      </c>
    </row>
    <row r="579" spans="1:45" x14ac:dyDescent="0.25">
      <c r="A579">
        <v>20110801</v>
      </c>
      <c r="B579">
        <f t="shared" ref="B579:B642" si="45">A579+40000</f>
        <v>20150801</v>
      </c>
      <c r="C579">
        <f t="shared" ref="C579:C642" si="46">FLOOR(B579/10000,1)</f>
        <v>2015</v>
      </c>
      <c r="D579">
        <f t="shared" ref="D579:D642" si="47">FLOOR(B579/100 - 100 * C579, 1)</f>
        <v>8</v>
      </c>
      <c r="E579">
        <f t="shared" ref="E579:E642" si="48">FLOOR(B579-10000*C579-100*D579,1)</f>
        <v>1</v>
      </c>
      <c r="F579" s="14">
        <f t="shared" ref="F579:F642" si="49">DATE(C579,D579,E579)</f>
        <v>42217</v>
      </c>
      <c r="G579">
        <v>152</v>
      </c>
      <c r="H579">
        <v>13</v>
      </c>
      <c r="I579">
        <v>17</v>
      </c>
      <c r="J579">
        <v>30</v>
      </c>
      <c r="K579">
        <v>10</v>
      </c>
      <c r="L579">
        <v>10</v>
      </c>
      <c r="M579">
        <v>1</v>
      </c>
      <c r="N579">
        <v>60</v>
      </c>
      <c r="O579">
        <v>11</v>
      </c>
      <c r="P579">
        <v>153</v>
      </c>
      <c r="Q579">
        <v>61</v>
      </c>
      <c r="R579">
        <v>4</v>
      </c>
      <c r="S579">
        <v>217</v>
      </c>
      <c r="T579">
        <v>16</v>
      </c>
      <c r="U579">
        <v>46</v>
      </c>
      <c r="V579">
        <v>6</v>
      </c>
      <c r="W579">
        <v>131</v>
      </c>
      <c r="X579">
        <v>84</v>
      </c>
      <c r="Y579">
        <v>2577</v>
      </c>
      <c r="Z579">
        <v>0</v>
      </c>
      <c r="AA579">
        <v>0</v>
      </c>
      <c r="AB579">
        <v>0</v>
      </c>
      <c r="AC579">
        <v>1</v>
      </c>
      <c r="AD579">
        <v>10165</v>
      </c>
      <c r="AE579">
        <v>10175</v>
      </c>
      <c r="AF579">
        <v>7</v>
      </c>
      <c r="AG579">
        <v>10157</v>
      </c>
      <c r="AH579">
        <v>17</v>
      </c>
      <c r="AI579">
        <v>4</v>
      </c>
      <c r="AJ579">
        <v>2</v>
      </c>
      <c r="AK579">
        <v>65</v>
      </c>
      <c r="AL579">
        <v>12</v>
      </c>
      <c r="AM579">
        <v>0</v>
      </c>
      <c r="AN579">
        <v>77</v>
      </c>
      <c r="AO579">
        <v>100</v>
      </c>
      <c r="AP579">
        <v>1</v>
      </c>
      <c r="AQ579">
        <v>56</v>
      </c>
      <c r="AR579">
        <v>13</v>
      </c>
      <c r="AS579">
        <v>43</v>
      </c>
    </row>
    <row r="580" spans="1:45" x14ac:dyDescent="0.25">
      <c r="A580">
        <v>20110802</v>
      </c>
      <c r="B580">
        <f t="shared" si="45"/>
        <v>20150802</v>
      </c>
      <c r="C580">
        <f t="shared" si="46"/>
        <v>2015</v>
      </c>
      <c r="D580">
        <f t="shared" si="47"/>
        <v>8</v>
      </c>
      <c r="E580">
        <f t="shared" si="48"/>
        <v>2</v>
      </c>
      <c r="F580" s="14">
        <f t="shared" si="49"/>
        <v>42218</v>
      </c>
      <c r="G580">
        <v>131</v>
      </c>
      <c r="H580">
        <v>17</v>
      </c>
      <c r="I580">
        <v>21</v>
      </c>
      <c r="J580">
        <v>40</v>
      </c>
      <c r="K580">
        <v>11</v>
      </c>
      <c r="L580">
        <v>10</v>
      </c>
      <c r="M580">
        <v>1</v>
      </c>
      <c r="N580">
        <v>80</v>
      </c>
      <c r="O580">
        <v>14</v>
      </c>
      <c r="P580">
        <v>208</v>
      </c>
      <c r="Q580">
        <v>115</v>
      </c>
      <c r="R580">
        <v>4</v>
      </c>
      <c r="S580">
        <v>267</v>
      </c>
      <c r="T580">
        <v>15</v>
      </c>
      <c r="U580">
        <v>92</v>
      </c>
      <c r="V580">
        <v>6</v>
      </c>
      <c r="W580">
        <v>105</v>
      </c>
      <c r="X580">
        <v>68</v>
      </c>
      <c r="Y580">
        <v>2272</v>
      </c>
      <c r="Z580">
        <v>0</v>
      </c>
      <c r="AA580">
        <v>0</v>
      </c>
      <c r="AB580">
        <v>0</v>
      </c>
      <c r="AC580">
        <v>1</v>
      </c>
      <c r="AD580">
        <v>10154</v>
      </c>
      <c r="AE580">
        <v>10163</v>
      </c>
      <c r="AF580">
        <v>10</v>
      </c>
      <c r="AG580">
        <v>10142</v>
      </c>
      <c r="AH580">
        <v>24</v>
      </c>
      <c r="AI580">
        <v>5</v>
      </c>
      <c r="AJ580">
        <v>2</v>
      </c>
      <c r="AK580">
        <v>80</v>
      </c>
      <c r="AL580">
        <v>16</v>
      </c>
      <c r="AM580">
        <v>4</v>
      </c>
      <c r="AN580">
        <v>74</v>
      </c>
      <c r="AO580">
        <v>100</v>
      </c>
      <c r="AP580">
        <v>2</v>
      </c>
      <c r="AQ580">
        <v>49</v>
      </c>
      <c r="AR580">
        <v>14</v>
      </c>
      <c r="AS580">
        <v>42</v>
      </c>
    </row>
    <row r="581" spans="1:45" x14ac:dyDescent="0.25">
      <c r="A581">
        <v>20110803</v>
      </c>
      <c r="B581">
        <f t="shared" si="45"/>
        <v>20150803</v>
      </c>
      <c r="C581">
        <f t="shared" si="46"/>
        <v>2015</v>
      </c>
      <c r="D581">
        <f t="shared" si="47"/>
        <v>8</v>
      </c>
      <c r="E581">
        <f t="shared" si="48"/>
        <v>3</v>
      </c>
      <c r="F581" s="14">
        <f t="shared" si="49"/>
        <v>42219</v>
      </c>
      <c r="G581">
        <v>324</v>
      </c>
      <c r="H581">
        <v>11</v>
      </c>
      <c r="I581">
        <v>20</v>
      </c>
      <c r="J581">
        <v>30</v>
      </c>
      <c r="K581">
        <v>9</v>
      </c>
      <c r="L581">
        <v>0</v>
      </c>
      <c r="M581">
        <v>23</v>
      </c>
      <c r="N581">
        <v>60</v>
      </c>
      <c r="O581">
        <v>9</v>
      </c>
      <c r="P581">
        <v>197</v>
      </c>
      <c r="Q581">
        <v>141</v>
      </c>
      <c r="R581">
        <v>24</v>
      </c>
      <c r="S581">
        <v>234</v>
      </c>
      <c r="T581">
        <v>12</v>
      </c>
      <c r="U581">
        <v>122</v>
      </c>
      <c r="V581">
        <v>24</v>
      </c>
      <c r="W581">
        <v>0</v>
      </c>
      <c r="X581">
        <v>0</v>
      </c>
      <c r="Y581">
        <v>763</v>
      </c>
      <c r="Z581">
        <v>5</v>
      </c>
      <c r="AA581">
        <v>1</v>
      </c>
      <c r="AB581">
        <v>1</v>
      </c>
      <c r="AC581">
        <v>8</v>
      </c>
      <c r="AD581">
        <v>10138</v>
      </c>
      <c r="AE581">
        <v>10151</v>
      </c>
      <c r="AF581">
        <v>22</v>
      </c>
      <c r="AG581">
        <v>10130</v>
      </c>
      <c r="AH581">
        <v>4</v>
      </c>
      <c r="AI581">
        <v>5</v>
      </c>
      <c r="AJ581">
        <v>23</v>
      </c>
      <c r="AK581">
        <v>80</v>
      </c>
      <c r="AL581">
        <v>18</v>
      </c>
      <c r="AM581">
        <v>7</v>
      </c>
      <c r="AN581">
        <v>84</v>
      </c>
      <c r="AO581">
        <v>99</v>
      </c>
      <c r="AP581">
        <v>23</v>
      </c>
      <c r="AQ581">
        <v>68</v>
      </c>
      <c r="AR581">
        <v>18</v>
      </c>
      <c r="AS581">
        <v>14</v>
      </c>
    </row>
    <row r="582" spans="1:45" x14ac:dyDescent="0.25">
      <c r="A582">
        <v>20110804</v>
      </c>
      <c r="B582">
        <f t="shared" si="45"/>
        <v>20150804</v>
      </c>
      <c r="C582">
        <f t="shared" si="46"/>
        <v>2015</v>
      </c>
      <c r="D582">
        <f t="shared" si="47"/>
        <v>8</v>
      </c>
      <c r="E582">
        <f t="shared" si="48"/>
        <v>4</v>
      </c>
      <c r="F582" s="14">
        <f t="shared" si="49"/>
        <v>42220</v>
      </c>
      <c r="G582">
        <v>210</v>
      </c>
      <c r="H582">
        <v>27</v>
      </c>
      <c r="I582">
        <v>30</v>
      </c>
      <c r="J582">
        <v>40</v>
      </c>
      <c r="K582">
        <v>9</v>
      </c>
      <c r="L582">
        <v>10</v>
      </c>
      <c r="M582">
        <v>1</v>
      </c>
      <c r="N582">
        <v>90</v>
      </c>
      <c r="O582">
        <v>11</v>
      </c>
      <c r="P582">
        <v>195</v>
      </c>
      <c r="Q582">
        <v>127</v>
      </c>
      <c r="R582">
        <v>2</v>
      </c>
      <c r="S582">
        <v>253</v>
      </c>
      <c r="T582">
        <v>15</v>
      </c>
      <c r="U582">
        <v>112</v>
      </c>
      <c r="V582">
        <v>6</v>
      </c>
      <c r="W582">
        <v>67</v>
      </c>
      <c r="X582">
        <v>44</v>
      </c>
      <c r="Y582">
        <v>1832</v>
      </c>
      <c r="Z582">
        <v>52</v>
      </c>
      <c r="AA582">
        <v>29</v>
      </c>
      <c r="AB582">
        <v>10</v>
      </c>
      <c r="AC582">
        <v>19</v>
      </c>
      <c r="AD582">
        <v>10125</v>
      </c>
      <c r="AE582">
        <v>10142</v>
      </c>
      <c r="AF582">
        <v>1</v>
      </c>
      <c r="AG582">
        <v>10101</v>
      </c>
      <c r="AH582">
        <v>24</v>
      </c>
      <c r="AI582">
        <v>0</v>
      </c>
      <c r="AJ582">
        <v>2</v>
      </c>
      <c r="AK582">
        <v>81</v>
      </c>
      <c r="AL582">
        <v>12</v>
      </c>
      <c r="AM582">
        <v>4</v>
      </c>
      <c r="AN582">
        <v>83</v>
      </c>
      <c r="AO582">
        <v>100</v>
      </c>
      <c r="AP582">
        <v>2</v>
      </c>
      <c r="AQ582">
        <v>59</v>
      </c>
      <c r="AR582">
        <v>14</v>
      </c>
      <c r="AS582">
        <v>33</v>
      </c>
    </row>
    <row r="583" spans="1:45" x14ac:dyDescent="0.25">
      <c r="A583">
        <v>20110805</v>
      </c>
      <c r="B583">
        <f t="shared" si="45"/>
        <v>20150805</v>
      </c>
      <c r="C583">
        <f t="shared" si="46"/>
        <v>2015</v>
      </c>
      <c r="D583">
        <f t="shared" si="47"/>
        <v>8</v>
      </c>
      <c r="E583">
        <f t="shared" si="48"/>
        <v>5</v>
      </c>
      <c r="F583" s="14">
        <f t="shared" si="49"/>
        <v>42221</v>
      </c>
      <c r="G583">
        <v>237</v>
      </c>
      <c r="H583">
        <v>22</v>
      </c>
      <c r="I583">
        <v>33</v>
      </c>
      <c r="J583">
        <v>50</v>
      </c>
      <c r="K583">
        <v>8</v>
      </c>
      <c r="L583">
        <v>10</v>
      </c>
      <c r="M583">
        <v>21</v>
      </c>
      <c r="N583">
        <v>90</v>
      </c>
      <c r="O583">
        <v>10</v>
      </c>
      <c r="P583">
        <v>189</v>
      </c>
      <c r="Q583">
        <v>154</v>
      </c>
      <c r="R583">
        <v>24</v>
      </c>
      <c r="S583">
        <v>229</v>
      </c>
      <c r="T583">
        <v>15</v>
      </c>
      <c r="U583">
        <v>134</v>
      </c>
      <c r="V583">
        <v>24</v>
      </c>
      <c r="W583">
        <v>67</v>
      </c>
      <c r="X583">
        <v>44</v>
      </c>
      <c r="Y583">
        <v>1646</v>
      </c>
      <c r="Z583">
        <v>0</v>
      </c>
      <c r="AA583">
        <v>0</v>
      </c>
      <c r="AB583">
        <v>0</v>
      </c>
      <c r="AC583">
        <v>1</v>
      </c>
      <c r="AD583">
        <v>10118</v>
      </c>
      <c r="AE583">
        <v>10129</v>
      </c>
      <c r="AF583">
        <v>11</v>
      </c>
      <c r="AG583">
        <v>10103</v>
      </c>
      <c r="AH583">
        <v>1</v>
      </c>
      <c r="AI583">
        <v>57</v>
      </c>
      <c r="AJ583">
        <v>4</v>
      </c>
      <c r="AK583">
        <v>78</v>
      </c>
      <c r="AL583">
        <v>17</v>
      </c>
      <c r="AM583">
        <v>6</v>
      </c>
      <c r="AN583">
        <v>79</v>
      </c>
      <c r="AO583">
        <v>95</v>
      </c>
      <c r="AP583">
        <v>23</v>
      </c>
      <c r="AQ583">
        <v>58</v>
      </c>
      <c r="AR583">
        <v>15</v>
      </c>
      <c r="AS583">
        <v>29</v>
      </c>
    </row>
    <row r="584" spans="1:45" x14ac:dyDescent="0.25">
      <c r="A584">
        <v>20110806</v>
      </c>
      <c r="B584">
        <f t="shared" si="45"/>
        <v>20150806</v>
      </c>
      <c r="C584">
        <f t="shared" si="46"/>
        <v>2015</v>
      </c>
      <c r="D584">
        <f t="shared" si="47"/>
        <v>8</v>
      </c>
      <c r="E584">
        <f t="shared" si="48"/>
        <v>6</v>
      </c>
      <c r="F584" s="14">
        <f t="shared" si="49"/>
        <v>42222</v>
      </c>
      <c r="G584">
        <v>175</v>
      </c>
      <c r="H584">
        <v>12</v>
      </c>
      <c r="I584">
        <v>29</v>
      </c>
      <c r="J584">
        <v>50</v>
      </c>
      <c r="K584">
        <v>13</v>
      </c>
      <c r="L584">
        <v>10</v>
      </c>
      <c r="M584">
        <v>1</v>
      </c>
      <c r="N584">
        <v>100</v>
      </c>
      <c r="O584">
        <v>13</v>
      </c>
      <c r="P584">
        <v>185</v>
      </c>
      <c r="Q584">
        <v>143</v>
      </c>
      <c r="R584">
        <v>22</v>
      </c>
      <c r="S584">
        <v>246</v>
      </c>
      <c r="T584">
        <v>13</v>
      </c>
      <c r="U584">
        <v>142</v>
      </c>
      <c r="V584">
        <v>24</v>
      </c>
      <c r="W584">
        <v>19</v>
      </c>
      <c r="X584">
        <v>12</v>
      </c>
      <c r="Y584">
        <v>1189</v>
      </c>
      <c r="Z584">
        <v>45</v>
      </c>
      <c r="AA584">
        <v>85</v>
      </c>
      <c r="AB584">
        <v>21</v>
      </c>
      <c r="AC584">
        <v>19</v>
      </c>
      <c r="AD584">
        <v>10037</v>
      </c>
      <c r="AE584">
        <v>10101</v>
      </c>
      <c r="AF584">
        <v>1</v>
      </c>
      <c r="AG584">
        <v>10003</v>
      </c>
      <c r="AH584">
        <v>18</v>
      </c>
      <c r="AI584">
        <v>24</v>
      </c>
      <c r="AJ584">
        <v>18</v>
      </c>
      <c r="AK584">
        <v>80</v>
      </c>
      <c r="AL584">
        <v>13</v>
      </c>
      <c r="AM584">
        <v>8</v>
      </c>
      <c r="AN584">
        <v>87</v>
      </c>
      <c r="AO584">
        <v>97</v>
      </c>
      <c r="AP584">
        <v>17</v>
      </c>
      <c r="AQ584">
        <v>68</v>
      </c>
      <c r="AR584">
        <v>13</v>
      </c>
      <c r="AS584">
        <v>21</v>
      </c>
    </row>
    <row r="585" spans="1:45" x14ac:dyDescent="0.25">
      <c r="A585">
        <v>20110807</v>
      </c>
      <c r="B585">
        <f t="shared" si="45"/>
        <v>20150807</v>
      </c>
      <c r="C585">
        <f t="shared" si="46"/>
        <v>2015</v>
      </c>
      <c r="D585">
        <f t="shared" si="47"/>
        <v>8</v>
      </c>
      <c r="E585">
        <f t="shared" si="48"/>
        <v>7</v>
      </c>
      <c r="F585" s="14">
        <f t="shared" si="49"/>
        <v>42223</v>
      </c>
      <c r="G585">
        <v>219</v>
      </c>
      <c r="H585">
        <v>45</v>
      </c>
      <c r="I585">
        <v>47</v>
      </c>
      <c r="J585">
        <v>70</v>
      </c>
      <c r="K585">
        <v>11</v>
      </c>
      <c r="L585">
        <v>10</v>
      </c>
      <c r="M585">
        <v>22</v>
      </c>
      <c r="N585">
        <v>150</v>
      </c>
      <c r="O585">
        <v>11</v>
      </c>
      <c r="P585">
        <v>165</v>
      </c>
      <c r="Q585">
        <v>137</v>
      </c>
      <c r="R585">
        <v>23</v>
      </c>
      <c r="S585">
        <v>205</v>
      </c>
      <c r="T585">
        <v>15</v>
      </c>
      <c r="U585">
        <v>118</v>
      </c>
      <c r="V585">
        <v>24</v>
      </c>
      <c r="W585">
        <v>79</v>
      </c>
      <c r="X585">
        <v>52</v>
      </c>
      <c r="Y585">
        <v>1837</v>
      </c>
      <c r="Z585">
        <v>2</v>
      </c>
      <c r="AA585">
        <v>1</v>
      </c>
      <c r="AB585">
        <v>1</v>
      </c>
      <c r="AC585">
        <v>16</v>
      </c>
      <c r="AD585">
        <v>10038</v>
      </c>
      <c r="AE585">
        <v>10052</v>
      </c>
      <c r="AF585">
        <v>13</v>
      </c>
      <c r="AG585">
        <v>10014</v>
      </c>
      <c r="AH585">
        <v>1</v>
      </c>
      <c r="AI585">
        <v>50</v>
      </c>
      <c r="AJ585">
        <v>3</v>
      </c>
      <c r="AK585">
        <v>80</v>
      </c>
      <c r="AL585">
        <v>13</v>
      </c>
      <c r="AM585">
        <v>6</v>
      </c>
      <c r="AN585">
        <v>79</v>
      </c>
      <c r="AO585">
        <v>97</v>
      </c>
      <c r="AP585">
        <v>2</v>
      </c>
      <c r="AQ585">
        <v>55</v>
      </c>
      <c r="AR585">
        <v>14</v>
      </c>
      <c r="AS585">
        <v>31</v>
      </c>
    </row>
    <row r="586" spans="1:45" x14ac:dyDescent="0.25">
      <c r="A586">
        <v>20110808</v>
      </c>
      <c r="B586">
        <f t="shared" si="45"/>
        <v>20150808</v>
      </c>
      <c r="C586">
        <f t="shared" si="46"/>
        <v>2015</v>
      </c>
      <c r="D586">
        <f t="shared" si="47"/>
        <v>8</v>
      </c>
      <c r="E586">
        <f t="shared" si="48"/>
        <v>8</v>
      </c>
      <c r="F586" s="14">
        <f t="shared" si="49"/>
        <v>42224</v>
      </c>
      <c r="G586">
        <v>255</v>
      </c>
      <c r="H586">
        <v>38</v>
      </c>
      <c r="I586">
        <v>41</v>
      </c>
      <c r="J586">
        <v>70</v>
      </c>
      <c r="K586">
        <v>14</v>
      </c>
      <c r="L586">
        <v>10</v>
      </c>
      <c r="M586">
        <v>5</v>
      </c>
      <c r="N586">
        <v>140</v>
      </c>
      <c r="O586">
        <v>14</v>
      </c>
      <c r="P586">
        <v>158</v>
      </c>
      <c r="Q586">
        <v>130</v>
      </c>
      <c r="R586">
        <v>6</v>
      </c>
      <c r="S586">
        <v>191</v>
      </c>
      <c r="T586">
        <v>14</v>
      </c>
      <c r="U586">
        <v>130</v>
      </c>
      <c r="V586">
        <v>6</v>
      </c>
      <c r="W586">
        <v>48</v>
      </c>
      <c r="X586">
        <v>32</v>
      </c>
      <c r="Y586">
        <v>1492</v>
      </c>
      <c r="Z586">
        <v>63</v>
      </c>
      <c r="AA586">
        <v>84</v>
      </c>
      <c r="AB586">
        <v>38</v>
      </c>
      <c r="AC586">
        <v>21</v>
      </c>
      <c r="AD586">
        <v>10047</v>
      </c>
      <c r="AE586">
        <v>10103</v>
      </c>
      <c r="AF586">
        <v>24</v>
      </c>
      <c r="AG586">
        <v>10003</v>
      </c>
      <c r="AH586">
        <v>6</v>
      </c>
      <c r="AI586">
        <v>60</v>
      </c>
      <c r="AJ586">
        <v>5</v>
      </c>
      <c r="AK586">
        <v>82</v>
      </c>
      <c r="AL586">
        <v>18</v>
      </c>
      <c r="AM586">
        <v>7</v>
      </c>
      <c r="AN586">
        <v>79</v>
      </c>
      <c r="AO586">
        <v>98</v>
      </c>
      <c r="AP586">
        <v>5</v>
      </c>
      <c r="AQ586">
        <v>54</v>
      </c>
      <c r="AR586">
        <v>14</v>
      </c>
      <c r="AS586">
        <v>25</v>
      </c>
    </row>
    <row r="587" spans="1:45" x14ac:dyDescent="0.25">
      <c r="A587">
        <v>20110809</v>
      </c>
      <c r="B587">
        <f t="shared" si="45"/>
        <v>20150809</v>
      </c>
      <c r="C587">
        <f t="shared" si="46"/>
        <v>2015</v>
      </c>
      <c r="D587">
        <f t="shared" si="47"/>
        <v>8</v>
      </c>
      <c r="E587">
        <f t="shared" si="48"/>
        <v>9</v>
      </c>
      <c r="F587" s="14">
        <f t="shared" si="49"/>
        <v>42225</v>
      </c>
      <c r="G587">
        <v>293</v>
      </c>
      <c r="H587">
        <v>38</v>
      </c>
      <c r="I587">
        <v>40</v>
      </c>
      <c r="J587">
        <v>60</v>
      </c>
      <c r="K587">
        <v>9</v>
      </c>
      <c r="L587">
        <v>20</v>
      </c>
      <c r="M587">
        <v>3</v>
      </c>
      <c r="N587">
        <v>150</v>
      </c>
      <c r="O587">
        <v>16</v>
      </c>
      <c r="P587">
        <v>147</v>
      </c>
      <c r="Q587">
        <v>118</v>
      </c>
      <c r="R587">
        <v>24</v>
      </c>
      <c r="S587">
        <v>173</v>
      </c>
      <c r="T587">
        <v>14</v>
      </c>
      <c r="U587">
        <v>94</v>
      </c>
      <c r="V587">
        <v>24</v>
      </c>
      <c r="W587">
        <v>71</v>
      </c>
      <c r="X587">
        <v>47</v>
      </c>
      <c r="Y587">
        <v>1635</v>
      </c>
      <c r="Z587">
        <v>2</v>
      </c>
      <c r="AA587">
        <v>6</v>
      </c>
      <c r="AB587">
        <v>6</v>
      </c>
      <c r="AC587">
        <v>16</v>
      </c>
      <c r="AD587">
        <v>10180</v>
      </c>
      <c r="AE587">
        <v>10243</v>
      </c>
      <c r="AF587">
        <v>24</v>
      </c>
      <c r="AG587">
        <v>10106</v>
      </c>
      <c r="AH587">
        <v>1</v>
      </c>
      <c r="AI587">
        <v>65</v>
      </c>
      <c r="AJ587">
        <v>1</v>
      </c>
      <c r="AK587">
        <v>80</v>
      </c>
      <c r="AL587">
        <v>13</v>
      </c>
      <c r="AM587">
        <v>6</v>
      </c>
      <c r="AN587">
        <v>75</v>
      </c>
      <c r="AO587">
        <v>92</v>
      </c>
      <c r="AP587">
        <v>1</v>
      </c>
      <c r="AQ587">
        <v>60</v>
      </c>
      <c r="AR587">
        <v>9</v>
      </c>
      <c r="AS587">
        <v>27</v>
      </c>
    </row>
    <row r="588" spans="1:45" x14ac:dyDescent="0.25">
      <c r="A588">
        <v>20110810</v>
      </c>
      <c r="B588">
        <f t="shared" si="45"/>
        <v>20150810</v>
      </c>
      <c r="C588">
        <f t="shared" si="46"/>
        <v>2015</v>
      </c>
      <c r="D588">
        <f t="shared" si="47"/>
        <v>8</v>
      </c>
      <c r="E588">
        <f t="shared" si="48"/>
        <v>10</v>
      </c>
      <c r="F588" s="14">
        <f t="shared" si="49"/>
        <v>42226</v>
      </c>
      <c r="G588">
        <v>232</v>
      </c>
      <c r="H588">
        <v>39</v>
      </c>
      <c r="I588">
        <v>40</v>
      </c>
      <c r="J588">
        <v>60</v>
      </c>
      <c r="K588">
        <v>11</v>
      </c>
      <c r="L588">
        <v>10</v>
      </c>
      <c r="M588">
        <v>6</v>
      </c>
      <c r="N588">
        <v>130</v>
      </c>
      <c r="O588">
        <v>22</v>
      </c>
      <c r="P588">
        <v>159</v>
      </c>
      <c r="Q588">
        <v>93</v>
      </c>
      <c r="R588">
        <v>5</v>
      </c>
      <c r="S588">
        <v>201</v>
      </c>
      <c r="T588">
        <v>12</v>
      </c>
      <c r="U588">
        <v>56</v>
      </c>
      <c r="V588">
        <v>6</v>
      </c>
      <c r="W588">
        <v>33</v>
      </c>
      <c r="X588">
        <v>22</v>
      </c>
      <c r="Y588">
        <v>1412</v>
      </c>
      <c r="Z588">
        <v>7</v>
      </c>
      <c r="AA588">
        <v>4</v>
      </c>
      <c r="AB588">
        <v>3</v>
      </c>
      <c r="AC588">
        <v>22</v>
      </c>
      <c r="AD588">
        <v>10203</v>
      </c>
      <c r="AE588">
        <v>10247</v>
      </c>
      <c r="AF588">
        <v>5</v>
      </c>
      <c r="AG588">
        <v>10137</v>
      </c>
      <c r="AH588">
        <v>24</v>
      </c>
      <c r="AI588">
        <v>58</v>
      </c>
      <c r="AJ588">
        <v>22</v>
      </c>
      <c r="AK588">
        <v>80</v>
      </c>
      <c r="AL588">
        <v>14</v>
      </c>
      <c r="AM588">
        <v>6</v>
      </c>
      <c r="AN588">
        <v>73</v>
      </c>
      <c r="AO588">
        <v>92</v>
      </c>
      <c r="AP588">
        <v>4</v>
      </c>
      <c r="AQ588">
        <v>54</v>
      </c>
      <c r="AR588">
        <v>13</v>
      </c>
      <c r="AS588">
        <v>24</v>
      </c>
    </row>
    <row r="589" spans="1:45" x14ac:dyDescent="0.25">
      <c r="A589">
        <v>20110811</v>
      </c>
      <c r="B589">
        <f t="shared" si="45"/>
        <v>20150811</v>
      </c>
      <c r="C589">
        <f t="shared" si="46"/>
        <v>2015</v>
      </c>
      <c r="D589">
        <f t="shared" si="47"/>
        <v>8</v>
      </c>
      <c r="E589">
        <f t="shared" si="48"/>
        <v>11</v>
      </c>
      <c r="F589" s="14">
        <f t="shared" si="49"/>
        <v>42227</v>
      </c>
      <c r="G589">
        <v>235</v>
      </c>
      <c r="H589">
        <v>53</v>
      </c>
      <c r="I589">
        <v>54</v>
      </c>
      <c r="J589">
        <v>70</v>
      </c>
      <c r="K589">
        <v>9</v>
      </c>
      <c r="L589">
        <v>30</v>
      </c>
      <c r="M589">
        <v>17</v>
      </c>
      <c r="N589">
        <v>140</v>
      </c>
      <c r="O589">
        <v>11</v>
      </c>
      <c r="P589">
        <v>172</v>
      </c>
      <c r="Q589">
        <v>154</v>
      </c>
      <c r="R589">
        <v>3</v>
      </c>
      <c r="S589">
        <v>211</v>
      </c>
      <c r="T589">
        <v>15</v>
      </c>
      <c r="U589">
        <v>149</v>
      </c>
      <c r="V589">
        <v>6</v>
      </c>
      <c r="W589">
        <v>23</v>
      </c>
      <c r="X589">
        <v>15</v>
      </c>
      <c r="Y589">
        <v>1031</v>
      </c>
      <c r="Z589">
        <v>16</v>
      </c>
      <c r="AA589">
        <v>30</v>
      </c>
      <c r="AB589">
        <v>22</v>
      </c>
      <c r="AC589">
        <v>15</v>
      </c>
      <c r="AD589">
        <v>10106</v>
      </c>
      <c r="AE589">
        <v>10134</v>
      </c>
      <c r="AF589">
        <v>1</v>
      </c>
      <c r="AG589">
        <v>10086</v>
      </c>
      <c r="AH589">
        <v>23</v>
      </c>
      <c r="AI589">
        <v>57</v>
      </c>
      <c r="AJ589">
        <v>16</v>
      </c>
      <c r="AK589">
        <v>74</v>
      </c>
      <c r="AL589">
        <v>12</v>
      </c>
      <c r="AM589">
        <v>8</v>
      </c>
      <c r="AN589">
        <v>84</v>
      </c>
      <c r="AO589">
        <v>95</v>
      </c>
      <c r="AP589">
        <v>18</v>
      </c>
      <c r="AQ589">
        <v>66</v>
      </c>
      <c r="AR589">
        <v>12</v>
      </c>
      <c r="AS589">
        <v>18</v>
      </c>
    </row>
    <row r="590" spans="1:45" x14ac:dyDescent="0.25">
      <c r="A590">
        <v>20110812</v>
      </c>
      <c r="B590">
        <f t="shared" si="45"/>
        <v>20150812</v>
      </c>
      <c r="C590">
        <f t="shared" si="46"/>
        <v>2015</v>
      </c>
      <c r="D590">
        <f t="shared" si="47"/>
        <v>8</v>
      </c>
      <c r="E590">
        <f t="shared" si="48"/>
        <v>12</v>
      </c>
      <c r="F590" s="14">
        <f t="shared" si="49"/>
        <v>42228</v>
      </c>
      <c r="G590">
        <v>279</v>
      </c>
      <c r="H590">
        <v>24</v>
      </c>
      <c r="I590">
        <v>29</v>
      </c>
      <c r="J590">
        <v>50</v>
      </c>
      <c r="K590">
        <v>1</v>
      </c>
      <c r="L590">
        <v>0</v>
      </c>
      <c r="M590">
        <v>24</v>
      </c>
      <c r="N590">
        <v>80</v>
      </c>
      <c r="O590">
        <v>1</v>
      </c>
      <c r="P590">
        <v>176</v>
      </c>
      <c r="Q590">
        <v>134</v>
      </c>
      <c r="R590">
        <v>24</v>
      </c>
      <c r="S590">
        <v>211</v>
      </c>
      <c r="T590">
        <v>12</v>
      </c>
      <c r="U590">
        <v>122</v>
      </c>
      <c r="V590">
        <v>24</v>
      </c>
      <c r="W590">
        <v>15</v>
      </c>
      <c r="X590">
        <v>10</v>
      </c>
      <c r="Y590">
        <v>1115</v>
      </c>
      <c r="Z590">
        <v>8</v>
      </c>
      <c r="AA590">
        <v>3</v>
      </c>
      <c r="AB590">
        <v>2</v>
      </c>
      <c r="AC590">
        <v>6</v>
      </c>
      <c r="AD590">
        <v>10098</v>
      </c>
      <c r="AE590">
        <v>10113</v>
      </c>
      <c r="AF590">
        <v>22</v>
      </c>
      <c r="AG590">
        <v>10083</v>
      </c>
      <c r="AH590">
        <v>3</v>
      </c>
      <c r="AI590">
        <v>50</v>
      </c>
      <c r="AJ590">
        <v>5</v>
      </c>
      <c r="AK590">
        <v>75</v>
      </c>
      <c r="AL590">
        <v>12</v>
      </c>
      <c r="AM590">
        <v>8</v>
      </c>
      <c r="AN590">
        <v>88</v>
      </c>
      <c r="AO590">
        <v>99</v>
      </c>
      <c r="AP590">
        <v>23</v>
      </c>
      <c r="AQ590">
        <v>74</v>
      </c>
      <c r="AR590">
        <v>17</v>
      </c>
      <c r="AS590">
        <v>19</v>
      </c>
    </row>
    <row r="591" spans="1:45" x14ac:dyDescent="0.25">
      <c r="A591">
        <v>20110813</v>
      </c>
      <c r="B591">
        <f t="shared" si="45"/>
        <v>20150813</v>
      </c>
      <c r="C591">
        <f t="shared" si="46"/>
        <v>2015</v>
      </c>
      <c r="D591">
        <f t="shared" si="47"/>
        <v>8</v>
      </c>
      <c r="E591">
        <f t="shared" si="48"/>
        <v>13</v>
      </c>
      <c r="F591" s="14">
        <f t="shared" si="49"/>
        <v>42229</v>
      </c>
      <c r="G591">
        <v>185</v>
      </c>
      <c r="H591">
        <v>26</v>
      </c>
      <c r="I591">
        <v>27</v>
      </c>
      <c r="J591">
        <v>40</v>
      </c>
      <c r="K591">
        <v>10</v>
      </c>
      <c r="L591">
        <v>10</v>
      </c>
      <c r="M591">
        <v>1</v>
      </c>
      <c r="N591">
        <v>90</v>
      </c>
      <c r="O591">
        <v>13</v>
      </c>
      <c r="P591">
        <v>173</v>
      </c>
      <c r="Q591">
        <v>134</v>
      </c>
      <c r="R591">
        <v>1</v>
      </c>
      <c r="S591">
        <v>200</v>
      </c>
      <c r="T591">
        <v>13</v>
      </c>
      <c r="U591">
        <v>124</v>
      </c>
      <c r="V591">
        <v>6</v>
      </c>
      <c r="W591">
        <v>4</v>
      </c>
      <c r="X591">
        <v>3</v>
      </c>
      <c r="Y591">
        <v>581</v>
      </c>
      <c r="Z591">
        <v>30</v>
      </c>
      <c r="AA591">
        <v>34</v>
      </c>
      <c r="AB591">
        <v>18</v>
      </c>
      <c r="AC591">
        <v>16</v>
      </c>
      <c r="AD591">
        <v>10081</v>
      </c>
      <c r="AE591">
        <v>10105</v>
      </c>
      <c r="AF591">
        <v>1</v>
      </c>
      <c r="AG591">
        <v>10062</v>
      </c>
      <c r="AH591">
        <v>24</v>
      </c>
      <c r="AI591">
        <v>38</v>
      </c>
      <c r="AJ591">
        <v>16</v>
      </c>
      <c r="AK591">
        <v>75</v>
      </c>
      <c r="AL591">
        <v>12</v>
      </c>
      <c r="AM591">
        <v>8</v>
      </c>
      <c r="AN591">
        <v>92</v>
      </c>
      <c r="AO591">
        <v>99</v>
      </c>
      <c r="AP591">
        <v>1</v>
      </c>
      <c r="AQ591">
        <v>78</v>
      </c>
      <c r="AR591">
        <v>11</v>
      </c>
      <c r="AS591">
        <v>10</v>
      </c>
    </row>
    <row r="592" spans="1:45" x14ac:dyDescent="0.25">
      <c r="A592">
        <v>20110814</v>
      </c>
      <c r="B592">
        <f t="shared" si="45"/>
        <v>20150814</v>
      </c>
      <c r="C592">
        <f t="shared" si="46"/>
        <v>2015</v>
      </c>
      <c r="D592">
        <f t="shared" si="47"/>
        <v>8</v>
      </c>
      <c r="E592">
        <f t="shared" si="48"/>
        <v>14</v>
      </c>
      <c r="F592" s="14">
        <f t="shared" si="49"/>
        <v>42230</v>
      </c>
      <c r="G592">
        <v>257</v>
      </c>
      <c r="H592">
        <v>20</v>
      </c>
      <c r="I592">
        <v>23</v>
      </c>
      <c r="J592">
        <v>40</v>
      </c>
      <c r="K592">
        <v>12</v>
      </c>
      <c r="L592">
        <v>0</v>
      </c>
      <c r="M592">
        <v>6</v>
      </c>
      <c r="N592">
        <v>90</v>
      </c>
      <c r="O592">
        <v>12</v>
      </c>
      <c r="P592">
        <v>172</v>
      </c>
      <c r="Q592">
        <v>138</v>
      </c>
      <c r="R592">
        <v>21</v>
      </c>
      <c r="S592">
        <v>212</v>
      </c>
      <c r="T592">
        <v>15</v>
      </c>
      <c r="U592">
        <v>106</v>
      </c>
      <c r="V592">
        <v>24</v>
      </c>
      <c r="W592">
        <v>22</v>
      </c>
      <c r="X592">
        <v>15</v>
      </c>
      <c r="Y592">
        <v>1047</v>
      </c>
      <c r="Z592">
        <v>75</v>
      </c>
      <c r="AA592">
        <v>149</v>
      </c>
      <c r="AB592">
        <v>46</v>
      </c>
      <c r="AC592">
        <v>5</v>
      </c>
      <c r="AD592">
        <v>10065</v>
      </c>
      <c r="AE592">
        <v>10104</v>
      </c>
      <c r="AF592">
        <v>24</v>
      </c>
      <c r="AG592">
        <v>10035</v>
      </c>
      <c r="AH592">
        <v>6</v>
      </c>
      <c r="AI592">
        <v>48</v>
      </c>
      <c r="AJ592">
        <v>8</v>
      </c>
      <c r="AK592">
        <v>81</v>
      </c>
      <c r="AL592">
        <v>18</v>
      </c>
      <c r="AM592">
        <v>6</v>
      </c>
      <c r="AN592">
        <v>83</v>
      </c>
      <c r="AO592">
        <v>99</v>
      </c>
      <c r="AP592">
        <v>5</v>
      </c>
      <c r="AQ592">
        <v>64</v>
      </c>
      <c r="AR592">
        <v>18</v>
      </c>
      <c r="AS592">
        <v>18</v>
      </c>
    </row>
    <row r="593" spans="1:45" x14ac:dyDescent="0.25">
      <c r="A593">
        <v>20110815</v>
      </c>
      <c r="B593">
        <f t="shared" si="45"/>
        <v>20150815</v>
      </c>
      <c r="C593">
        <f t="shared" si="46"/>
        <v>2015</v>
      </c>
      <c r="D593">
        <f t="shared" si="47"/>
        <v>8</v>
      </c>
      <c r="E593">
        <f t="shared" si="48"/>
        <v>15</v>
      </c>
      <c r="F593" s="14">
        <f t="shared" si="49"/>
        <v>42231</v>
      </c>
      <c r="G593">
        <v>275</v>
      </c>
      <c r="H593">
        <v>15</v>
      </c>
      <c r="I593">
        <v>23</v>
      </c>
      <c r="J593">
        <v>40</v>
      </c>
      <c r="K593">
        <v>11</v>
      </c>
      <c r="L593">
        <v>0</v>
      </c>
      <c r="M593">
        <v>21</v>
      </c>
      <c r="N593">
        <v>90</v>
      </c>
      <c r="O593">
        <v>14</v>
      </c>
      <c r="P593">
        <v>160</v>
      </c>
      <c r="Q593">
        <v>116</v>
      </c>
      <c r="R593">
        <v>2</v>
      </c>
      <c r="S593">
        <v>211</v>
      </c>
      <c r="T593">
        <v>13</v>
      </c>
      <c r="U593">
        <v>92</v>
      </c>
      <c r="V593">
        <v>6</v>
      </c>
      <c r="W593">
        <v>104</v>
      </c>
      <c r="X593">
        <v>71</v>
      </c>
      <c r="Y593">
        <v>2238</v>
      </c>
      <c r="Z593">
        <v>0</v>
      </c>
      <c r="AA593">
        <v>0</v>
      </c>
      <c r="AB593">
        <v>0</v>
      </c>
      <c r="AC593">
        <v>1</v>
      </c>
      <c r="AD593">
        <v>10153</v>
      </c>
      <c r="AE593">
        <v>10193</v>
      </c>
      <c r="AF593">
        <v>21</v>
      </c>
      <c r="AG593">
        <v>10102</v>
      </c>
      <c r="AH593">
        <v>1</v>
      </c>
      <c r="AI593">
        <v>50</v>
      </c>
      <c r="AJ593">
        <v>2</v>
      </c>
      <c r="AK593">
        <v>81</v>
      </c>
      <c r="AL593">
        <v>12</v>
      </c>
      <c r="AM593">
        <v>4</v>
      </c>
      <c r="AN593">
        <v>77</v>
      </c>
      <c r="AO593">
        <v>98</v>
      </c>
      <c r="AP593">
        <v>1</v>
      </c>
      <c r="AQ593">
        <v>45</v>
      </c>
      <c r="AR593">
        <v>12</v>
      </c>
      <c r="AS593">
        <v>38</v>
      </c>
    </row>
    <row r="594" spans="1:45" x14ac:dyDescent="0.25">
      <c r="A594">
        <v>20110816</v>
      </c>
      <c r="B594">
        <f t="shared" si="45"/>
        <v>20150816</v>
      </c>
      <c r="C594">
        <f t="shared" si="46"/>
        <v>2015</v>
      </c>
      <c r="D594">
        <f t="shared" si="47"/>
        <v>8</v>
      </c>
      <c r="E594">
        <f t="shared" si="48"/>
        <v>16</v>
      </c>
      <c r="F594" s="14">
        <f t="shared" si="49"/>
        <v>42232</v>
      </c>
      <c r="G594">
        <v>216</v>
      </c>
      <c r="H594">
        <v>22</v>
      </c>
      <c r="I594">
        <v>27</v>
      </c>
      <c r="J594">
        <v>40</v>
      </c>
      <c r="K594">
        <v>10</v>
      </c>
      <c r="L594">
        <v>10</v>
      </c>
      <c r="M594">
        <v>1</v>
      </c>
      <c r="N594">
        <v>90</v>
      </c>
      <c r="O594">
        <v>14</v>
      </c>
      <c r="P594">
        <v>177</v>
      </c>
      <c r="Q594">
        <v>124</v>
      </c>
      <c r="R594">
        <v>1</v>
      </c>
      <c r="S594">
        <v>218</v>
      </c>
      <c r="T594">
        <v>14</v>
      </c>
      <c r="U594">
        <v>113</v>
      </c>
      <c r="V594">
        <v>6</v>
      </c>
      <c r="W594">
        <v>45</v>
      </c>
      <c r="X594">
        <v>31</v>
      </c>
      <c r="Y594">
        <v>1494</v>
      </c>
      <c r="Z594">
        <v>0</v>
      </c>
      <c r="AA594">
        <v>-1</v>
      </c>
      <c r="AB594">
        <v>-1</v>
      </c>
      <c r="AC594">
        <v>3</v>
      </c>
      <c r="AD594">
        <v>10172</v>
      </c>
      <c r="AE594">
        <v>10186</v>
      </c>
      <c r="AF594">
        <v>1</v>
      </c>
      <c r="AG594">
        <v>10161</v>
      </c>
      <c r="AH594">
        <v>19</v>
      </c>
      <c r="AI594">
        <v>65</v>
      </c>
      <c r="AJ594">
        <v>1</v>
      </c>
      <c r="AK594">
        <v>82</v>
      </c>
      <c r="AL594">
        <v>16</v>
      </c>
      <c r="AM594">
        <v>7</v>
      </c>
      <c r="AN594">
        <v>70</v>
      </c>
      <c r="AO594">
        <v>92</v>
      </c>
      <c r="AP594">
        <v>1</v>
      </c>
      <c r="AQ594">
        <v>52</v>
      </c>
      <c r="AR594">
        <v>17</v>
      </c>
      <c r="AS594">
        <v>26</v>
      </c>
    </row>
    <row r="595" spans="1:45" x14ac:dyDescent="0.25">
      <c r="A595">
        <v>20110817</v>
      </c>
      <c r="B595">
        <f t="shared" si="45"/>
        <v>20150817</v>
      </c>
      <c r="C595">
        <f t="shared" si="46"/>
        <v>2015</v>
      </c>
      <c r="D595">
        <f t="shared" si="47"/>
        <v>8</v>
      </c>
      <c r="E595">
        <f t="shared" si="48"/>
        <v>17</v>
      </c>
      <c r="F595" s="14">
        <f t="shared" si="49"/>
        <v>42233</v>
      </c>
      <c r="G595">
        <v>310</v>
      </c>
      <c r="H595">
        <v>13</v>
      </c>
      <c r="I595">
        <v>26</v>
      </c>
      <c r="J595">
        <v>40</v>
      </c>
      <c r="K595">
        <v>15</v>
      </c>
      <c r="L595">
        <v>10</v>
      </c>
      <c r="M595">
        <v>5</v>
      </c>
      <c r="N595">
        <v>70</v>
      </c>
      <c r="O595">
        <v>15</v>
      </c>
      <c r="P595">
        <v>176</v>
      </c>
      <c r="Q595">
        <v>134</v>
      </c>
      <c r="R595">
        <v>5</v>
      </c>
      <c r="S595">
        <v>222</v>
      </c>
      <c r="T595">
        <v>13</v>
      </c>
      <c r="U595">
        <v>118</v>
      </c>
      <c r="V595">
        <v>6</v>
      </c>
      <c r="W595">
        <v>57</v>
      </c>
      <c r="X595">
        <v>39</v>
      </c>
      <c r="Y595">
        <v>1524</v>
      </c>
      <c r="Z595">
        <v>0</v>
      </c>
      <c r="AA595">
        <v>-1</v>
      </c>
      <c r="AB595">
        <v>-1</v>
      </c>
      <c r="AC595">
        <v>24</v>
      </c>
      <c r="AD595">
        <v>10166</v>
      </c>
      <c r="AE595">
        <v>10177</v>
      </c>
      <c r="AF595">
        <v>23</v>
      </c>
      <c r="AG595">
        <v>10155</v>
      </c>
      <c r="AH595">
        <v>4</v>
      </c>
      <c r="AI595">
        <v>50</v>
      </c>
      <c r="AJ595">
        <v>4</v>
      </c>
      <c r="AK595">
        <v>81</v>
      </c>
      <c r="AL595">
        <v>16</v>
      </c>
      <c r="AM595">
        <v>6</v>
      </c>
      <c r="AN595">
        <v>78</v>
      </c>
      <c r="AO595">
        <v>99</v>
      </c>
      <c r="AP595">
        <v>5</v>
      </c>
      <c r="AQ595">
        <v>59</v>
      </c>
      <c r="AR595">
        <v>16</v>
      </c>
      <c r="AS595">
        <v>27</v>
      </c>
    </row>
    <row r="596" spans="1:45" x14ac:dyDescent="0.25">
      <c r="A596">
        <v>20110818</v>
      </c>
      <c r="B596">
        <f t="shared" si="45"/>
        <v>20150818</v>
      </c>
      <c r="C596">
        <f t="shared" si="46"/>
        <v>2015</v>
      </c>
      <c r="D596">
        <f t="shared" si="47"/>
        <v>8</v>
      </c>
      <c r="E596">
        <f t="shared" si="48"/>
        <v>18</v>
      </c>
      <c r="F596" s="14">
        <f t="shared" si="49"/>
        <v>42234</v>
      </c>
      <c r="G596">
        <v>47</v>
      </c>
      <c r="H596">
        <v>23</v>
      </c>
      <c r="I596">
        <v>27</v>
      </c>
      <c r="J596">
        <v>40</v>
      </c>
      <c r="K596">
        <v>11</v>
      </c>
      <c r="L596">
        <v>10</v>
      </c>
      <c r="M596">
        <v>20</v>
      </c>
      <c r="N596">
        <v>90</v>
      </c>
      <c r="O596">
        <v>18</v>
      </c>
      <c r="P596">
        <v>164</v>
      </c>
      <c r="Q596">
        <v>136</v>
      </c>
      <c r="R596">
        <v>2</v>
      </c>
      <c r="S596">
        <v>194</v>
      </c>
      <c r="T596">
        <v>13</v>
      </c>
      <c r="U596">
        <v>135</v>
      </c>
      <c r="V596">
        <v>6</v>
      </c>
      <c r="W596">
        <v>9</v>
      </c>
      <c r="X596">
        <v>6</v>
      </c>
      <c r="Y596">
        <v>834</v>
      </c>
      <c r="Z596">
        <v>33</v>
      </c>
      <c r="AA596">
        <v>79</v>
      </c>
      <c r="AB596">
        <v>46</v>
      </c>
      <c r="AC596">
        <v>17</v>
      </c>
      <c r="AD596">
        <v>10135</v>
      </c>
      <c r="AE596">
        <v>10173</v>
      </c>
      <c r="AF596">
        <v>1</v>
      </c>
      <c r="AG596">
        <v>10093</v>
      </c>
      <c r="AH596">
        <v>18</v>
      </c>
      <c r="AI596">
        <v>19</v>
      </c>
      <c r="AJ596">
        <v>23</v>
      </c>
      <c r="AK596">
        <v>75</v>
      </c>
      <c r="AL596">
        <v>10</v>
      </c>
      <c r="AM596">
        <v>8</v>
      </c>
      <c r="AN596">
        <v>90</v>
      </c>
      <c r="AO596">
        <v>99</v>
      </c>
      <c r="AP596">
        <v>21</v>
      </c>
      <c r="AQ596">
        <v>77</v>
      </c>
      <c r="AR596">
        <v>12</v>
      </c>
      <c r="AS596">
        <v>14</v>
      </c>
    </row>
    <row r="597" spans="1:45" x14ac:dyDescent="0.25">
      <c r="A597">
        <v>20110819</v>
      </c>
      <c r="B597">
        <f t="shared" si="45"/>
        <v>20150819</v>
      </c>
      <c r="C597">
        <f t="shared" si="46"/>
        <v>2015</v>
      </c>
      <c r="D597">
        <f t="shared" si="47"/>
        <v>8</v>
      </c>
      <c r="E597">
        <f t="shared" si="48"/>
        <v>19</v>
      </c>
      <c r="F597" s="14">
        <f t="shared" si="49"/>
        <v>42235</v>
      </c>
      <c r="G597">
        <v>288</v>
      </c>
      <c r="H597">
        <v>25</v>
      </c>
      <c r="I597">
        <v>28</v>
      </c>
      <c r="J597">
        <v>50</v>
      </c>
      <c r="K597">
        <v>13</v>
      </c>
      <c r="L597">
        <v>10</v>
      </c>
      <c r="M597">
        <v>20</v>
      </c>
      <c r="N597">
        <v>100</v>
      </c>
      <c r="O597">
        <v>10</v>
      </c>
      <c r="P597">
        <v>155</v>
      </c>
      <c r="Q597">
        <v>93</v>
      </c>
      <c r="R597">
        <v>24</v>
      </c>
      <c r="S597">
        <v>197</v>
      </c>
      <c r="T597">
        <v>15</v>
      </c>
      <c r="U597">
        <v>75</v>
      </c>
      <c r="V597">
        <v>24</v>
      </c>
      <c r="W597">
        <v>83</v>
      </c>
      <c r="X597">
        <v>57</v>
      </c>
      <c r="Y597">
        <v>1752</v>
      </c>
      <c r="Z597">
        <v>14</v>
      </c>
      <c r="AA597">
        <v>4</v>
      </c>
      <c r="AB597">
        <v>3</v>
      </c>
      <c r="AC597">
        <v>3</v>
      </c>
      <c r="AD597">
        <v>10174</v>
      </c>
      <c r="AE597">
        <v>10210</v>
      </c>
      <c r="AF597">
        <v>20</v>
      </c>
      <c r="AG597">
        <v>10106</v>
      </c>
      <c r="AH597">
        <v>1</v>
      </c>
      <c r="AI597">
        <v>12</v>
      </c>
      <c r="AJ597">
        <v>1</v>
      </c>
      <c r="AK597">
        <v>81</v>
      </c>
      <c r="AL597">
        <v>14</v>
      </c>
      <c r="AM597">
        <v>4</v>
      </c>
      <c r="AN597">
        <v>81</v>
      </c>
      <c r="AO597">
        <v>99</v>
      </c>
      <c r="AP597">
        <v>1</v>
      </c>
      <c r="AQ597">
        <v>59</v>
      </c>
      <c r="AR597">
        <v>14</v>
      </c>
      <c r="AS597">
        <v>29</v>
      </c>
    </row>
    <row r="598" spans="1:45" x14ac:dyDescent="0.25">
      <c r="A598">
        <v>20110820</v>
      </c>
      <c r="B598">
        <f t="shared" si="45"/>
        <v>20150820</v>
      </c>
      <c r="C598">
        <f t="shared" si="46"/>
        <v>2015</v>
      </c>
      <c r="D598">
        <f t="shared" si="47"/>
        <v>8</v>
      </c>
      <c r="E598">
        <f t="shared" si="48"/>
        <v>20</v>
      </c>
      <c r="F598" s="14">
        <f t="shared" si="49"/>
        <v>42236</v>
      </c>
      <c r="G598">
        <v>196</v>
      </c>
      <c r="H598">
        <v>13</v>
      </c>
      <c r="I598">
        <v>21</v>
      </c>
      <c r="J598">
        <v>40</v>
      </c>
      <c r="K598">
        <v>11</v>
      </c>
      <c r="L598">
        <v>10</v>
      </c>
      <c r="M598">
        <v>3</v>
      </c>
      <c r="N598">
        <v>70</v>
      </c>
      <c r="O598">
        <v>12</v>
      </c>
      <c r="P598">
        <v>168</v>
      </c>
      <c r="Q598">
        <v>93</v>
      </c>
      <c r="R598">
        <v>1</v>
      </c>
      <c r="S598">
        <v>231</v>
      </c>
      <c r="T598">
        <v>15</v>
      </c>
      <c r="U598">
        <v>73</v>
      </c>
      <c r="V598">
        <v>6</v>
      </c>
      <c r="W598">
        <v>67</v>
      </c>
      <c r="X598">
        <v>46</v>
      </c>
      <c r="Y598">
        <v>1869</v>
      </c>
      <c r="Z598">
        <v>0</v>
      </c>
      <c r="AA598">
        <v>0</v>
      </c>
      <c r="AB598">
        <v>0</v>
      </c>
      <c r="AC598">
        <v>1</v>
      </c>
      <c r="AD598">
        <v>10198</v>
      </c>
      <c r="AE598">
        <v>10210</v>
      </c>
      <c r="AF598">
        <v>10</v>
      </c>
      <c r="AG598">
        <v>10169</v>
      </c>
      <c r="AH598">
        <v>24</v>
      </c>
      <c r="AI598">
        <v>19</v>
      </c>
      <c r="AJ598">
        <v>2</v>
      </c>
      <c r="AK598">
        <v>80</v>
      </c>
      <c r="AL598">
        <v>17</v>
      </c>
      <c r="AM598">
        <v>4</v>
      </c>
      <c r="AN598">
        <v>76</v>
      </c>
      <c r="AO598">
        <v>98</v>
      </c>
      <c r="AP598">
        <v>1</v>
      </c>
      <c r="AQ598">
        <v>46</v>
      </c>
      <c r="AR598">
        <v>14</v>
      </c>
      <c r="AS598">
        <v>32</v>
      </c>
    </row>
    <row r="599" spans="1:45" x14ac:dyDescent="0.25">
      <c r="A599">
        <v>20110821</v>
      </c>
      <c r="B599">
        <f t="shared" si="45"/>
        <v>20150821</v>
      </c>
      <c r="C599">
        <f t="shared" si="46"/>
        <v>2015</v>
      </c>
      <c r="D599">
        <f t="shared" si="47"/>
        <v>8</v>
      </c>
      <c r="E599">
        <f t="shared" si="48"/>
        <v>21</v>
      </c>
      <c r="F599" s="14">
        <f t="shared" si="49"/>
        <v>42237</v>
      </c>
      <c r="G599">
        <v>213</v>
      </c>
      <c r="H599">
        <v>20</v>
      </c>
      <c r="I599">
        <v>31</v>
      </c>
      <c r="J599">
        <v>50</v>
      </c>
      <c r="K599">
        <v>12</v>
      </c>
      <c r="L599">
        <v>10</v>
      </c>
      <c r="M599">
        <v>23</v>
      </c>
      <c r="N599">
        <v>120</v>
      </c>
      <c r="O599">
        <v>14</v>
      </c>
      <c r="P599">
        <v>197</v>
      </c>
      <c r="Q599">
        <v>121</v>
      </c>
      <c r="R599">
        <v>2</v>
      </c>
      <c r="S599">
        <v>274</v>
      </c>
      <c r="T599">
        <v>12</v>
      </c>
      <c r="U599">
        <v>98</v>
      </c>
      <c r="V599">
        <v>6</v>
      </c>
      <c r="W599">
        <v>34</v>
      </c>
      <c r="X599">
        <v>24</v>
      </c>
      <c r="Y599">
        <v>1330</v>
      </c>
      <c r="Z599">
        <v>0</v>
      </c>
      <c r="AA599">
        <v>-1</v>
      </c>
      <c r="AB599">
        <v>-1</v>
      </c>
      <c r="AC599">
        <v>16</v>
      </c>
      <c r="AD599">
        <v>10141</v>
      </c>
      <c r="AE599">
        <v>10163</v>
      </c>
      <c r="AF599">
        <v>1</v>
      </c>
      <c r="AG599">
        <v>10120</v>
      </c>
      <c r="AH599">
        <v>11</v>
      </c>
      <c r="AI599">
        <v>2</v>
      </c>
      <c r="AJ599">
        <v>24</v>
      </c>
      <c r="AK599">
        <v>73</v>
      </c>
      <c r="AL599">
        <v>13</v>
      </c>
      <c r="AM599">
        <v>5</v>
      </c>
      <c r="AN599">
        <v>81</v>
      </c>
      <c r="AO599">
        <v>99</v>
      </c>
      <c r="AP599">
        <v>24</v>
      </c>
      <c r="AQ599">
        <v>66</v>
      </c>
      <c r="AR599">
        <v>12</v>
      </c>
      <c r="AS599">
        <v>24</v>
      </c>
    </row>
    <row r="600" spans="1:45" x14ac:dyDescent="0.25">
      <c r="A600">
        <v>20110822</v>
      </c>
      <c r="B600">
        <f t="shared" si="45"/>
        <v>20150822</v>
      </c>
      <c r="C600">
        <f t="shared" si="46"/>
        <v>2015</v>
      </c>
      <c r="D600">
        <f t="shared" si="47"/>
        <v>8</v>
      </c>
      <c r="E600">
        <f t="shared" si="48"/>
        <v>22</v>
      </c>
      <c r="F600" s="14">
        <f t="shared" si="49"/>
        <v>42238</v>
      </c>
      <c r="G600">
        <v>325</v>
      </c>
      <c r="H600">
        <v>7</v>
      </c>
      <c r="I600">
        <v>18</v>
      </c>
      <c r="J600">
        <v>30</v>
      </c>
      <c r="K600">
        <v>13</v>
      </c>
      <c r="L600">
        <v>10</v>
      </c>
      <c r="M600">
        <v>1</v>
      </c>
      <c r="N600">
        <v>80</v>
      </c>
      <c r="O600">
        <v>19</v>
      </c>
      <c r="P600">
        <v>178</v>
      </c>
      <c r="Q600">
        <v>122</v>
      </c>
      <c r="R600">
        <v>5</v>
      </c>
      <c r="S600">
        <v>234</v>
      </c>
      <c r="T600">
        <v>12</v>
      </c>
      <c r="U600">
        <v>107</v>
      </c>
      <c r="V600">
        <v>6</v>
      </c>
      <c r="W600">
        <v>43</v>
      </c>
      <c r="X600">
        <v>30</v>
      </c>
      <c r="Y600">
        <v>1210</v>
      </c>
      <c r="Z600">
        <v>22</v>
      </c>
      <c r="AA600">
        <v>22</v>
      </c>
      <c r="AB600">
        <v>17</v>
      </c>
      <c r="AC600">
        <v>24</v>
      </c>
      <c r="AD600">
        <v>10180</v>
      </c>
      <c r="AE600">
        <v>10197</v>
      </c>
      <c r="AF600">
        <v>16</v>
      </c>
      <c r="AG600">
        <v>10164</v>
      </c>
      <c r="AH600">
        <v>1</v>
      </c>
      <c r="AI600">
        <v>0</v>
      </c>
      <c r="AJ600">
        <v>1</v>
      </c>
      <c r="AK600">
        <v>73</v>
      </c>
      <c r="AL600">
        <v>10</v>
      </c>
      <c r="AM600">
        <v>6</v>
      </c>
      <c r="AN600">
        <v>87</v>
      </c>
      <c r="AO600">
        <v>100</v>
      </c>
      <c r="AP600">
        <v>3</v>
      </c>
      <c r="AQ600">
        <v>66</v>
      </c>
      <c r="AR600">
        <v>12</v>
      </c>
      <c r="AS600">
        <v>21</v>
      </c>
    </row>
    <row r="601" spans="1:45" x14ac:dyDescent="0.25">
      <c r="A601">
        <v>20110823</v>
      </c>
      <c r="B601">
        <f t="shared" si="45"/>
        <v>20150823</v>
      </c>
      <c r="C601">
        <f t="shared" si="46"/>
        <v>2015</v>
      </c>
      <c r="D601">
        <f t="shared" si="47"/>
        <v>8</v>
      </c>
      <c r="E601">
        <f t="shared" si="48"/>
        <v>23</v>
      </c>
      <c r="F601" s="14">
        <f t="shared" si="49"/>
        <v>42239</v>
      </c>
      <c r="G601">
        <v>175</v>
      </c>
      <c r="H601">
        <v>13</v>
      </c>
      <c r="I601">
        <v>28</v>
      </c>
      <c r="J601">
        <v>40</v>
      </c>
      <c r="K601">
        <v>2</v>
      </c>
      <c r="L601">
        <v>10</v>
      </c>
      <c r="M601">
        <v>1</v>
      </c>
      <c r="N601">
        <v>100</v>
      </c>
      <c r="O601">
        <v>6</v>
      </c>
      <c r="P601">
        <v>191</v>
      </c>
      <c r="Q601">
        <v>151</v>
      </c>
      <c r="R601">
        <v>5</v>
      </c>
      <c r="S601">
        <v>242</v>
      </c>
      <c r="T601">
        <v>17</v>
      </c>
      <c r="U601">
        <v>137</v>
      </c>
      <c r="V601">
        <v>6</v>
      </c>
      <c r="W601">
        <v>38</v>
      </c>
      <c r="X601">
        <v>27</v>
      </c>
      <c r="Y601">
        <v>863</v>
      </c>
      <c r="Z601">
        <v>70</v>
      </c>
      <c r="AA601">
        <v>76</v>
      </c>
      <c r="AB601">
        <v>21</v>
      </c>
      <c r="AC601">
        <v>11</v>
      </c>
      <c r="AD601">
        <v>10129</v>
      </c>
      <c r="AE601">
        <v>10165</v>
      </c>
      <c r="AF601">
        <v>4</v>
      </c>
      <c r="AG601">
        <v>10099</v>
      </c>
      <c r="AH601">
        <v>11</v>
      </c>
      <c r="AI601">
        <v>9</v>
      </c>
      <c r="AJ601">
        <v>4</v>
      </c>
      <c r="AK601">
        <v>72</v>
      </c>
      <c r="AL601">
        <v>16</v>
      </c>
      <c r="AM601">
        <v>7</v>
      </c>
      <c r="AN601">
        <v>91</v>
      </c>
      <c r="AO601">
        <v>99</v>
      </c>
      <c r="AP601">
        <v>1</v>
      </c>
      <c r="AQ601">
        <v>72</v>
      </c>
      <c r="AR601">
        <v>16</v>
      </c>
      <c r="AS601">
        <v>15</v>
      </c>
    </row>
    <row r="602" spans="1:45" x14ac:dyDescent="0.25">
      <c r="A602">
        <v>20110824</v>
      </c>
      <c r="B602">
        <f t="shared" si="45"/>
        <v>20150824</v>
      </c>
      <c r="C602">
        <f t="shared" si="46"/>
        <v>2015</v>
      </c>
      <c r="D602">
        <f t="shared" si="47"/>
        <v>8</v>
      </c>
      <c r="E602">
        <f t="shared" si="48"/>
        <v>24</v>
      </c>
      <c r="F602" s="14">
        <f t="shared" si="49"/>
        <v>42240</v>
      </c>
      <c r="G602">
        <v>224</v>
      </c>
      <c r="H602">
        <v>22</v>
      </c>
      <c r="I602">
        <v>24</v>
      </c>
      <c r="J602">
        <v>40</v>
      </c>
      <c r="K602">
        <v>13</v>
      </c>
      <c r="L602">
        <v>20</v>
      </c>
      <c r="M602">
        <v>1</v>
      </c>
      <c r="N602">
        <v>80</v>
      </c>
      <c r="O602">
        <v>13</v>
      </c>
      <c r="P602">
        <v>183</v>
      </c>
      <c r="Q602">
        <v>147</v>
      </c>
      <c r="R602">
        <v>24</v>
      </c>
      <c r="S602">
        <v>209</v>
      </c>
      <c r="T602">
        <v>15</v>
      </c>
      <c r="U602">
        <v>128</v>
      </c>
      <c r="V602">
        <v>24</v>
      </c>
      <c r="W602">
        <v>5</v>
      </c>
      <c r="X602">
        <v>4</v>
      </c>
      <c r="Y602">
        <v>589</v>
      </c>
      <c r="Z602">
        <v>8</v>
      </c>
      <c r="AA602">
        <v>4</v>
      </c>
      <c r="AB602">
        <v>2</v>
      </c>
      <c r="AC602">
        <v>13</v>
      </c>
      <c r="AD602">
        <v>10141</v>
      </c>
      <c r="AE602">
        <v>10157</v>
      </c>
      <c r="AF602">
        <v>21</v>
      </c>
      <c r="AG602">
        <v>10130</v>
      </c>
      <c r="AH602">
        <v>1</v>
      </c>
      <c r="AI602">
        <v>24</v>
      </c>
      <c r="AJ602">
        <v>12</v>
      </c>
      <c r="AK602">
        <v>75</v>
      </c>
      <c r="AL602">
        <v>15</v>
      </c>
      <c r="AM602">
        <v>7</v>
      </c>
      <c r="AN602">
        <v>89</v>
      </c>
      <c r="AO602">
        <v>97</v>
      </c>
      <c r="AP602">
        <v>24</v>
      </c>
      <c r="AQ602">
        <v>80</v>
      </c>
      <c r="AR602">
        <v>15</v>
      </c>
      <c r="AS602">
        <v>10</v>
      </c>
    </row>
    <row r="603" spans="1:45" x14ac:dyDescent="0.25">
      <c r="A603">
        <v>20110825</v>
      </c>
      <c r="B603">
        <f t="shared" si="45"/>
        <v>20150825</v>
      </c>
      <c r="C603">
        <f t="shared" si="46"/>
        <v>2015</v>
      </c>
      <c r="D603">
        <f t="shared" si="47"/>
        <v>8</v>
      </c>
      <c r="E603">
        <f t="shared" si="48"/>
        <v>25</v>
      </c>
      <c r="F603" s="14">
        <f t="shared" si="49"/>
        <v>42241</v>
      </c>
      <c r="G603">
        <v>148</v>
      </c>
      <c r="H603">
        <v>12</v>
      </c>
      <c r="I603">
        <v>21</v>
      </c>
      <c r="J603">
        <v>40</v>
      </c>
      <c r="K603">
        <v>11</v>
      </c>
      <c r="L603">
        <v>10</v>
      </c>
      <c r="M603">
        <v>2</v>
      </c>
      <c r="N603">
        <v>90</v>
      </c>
      <c r="O603">
        <v>15</v>
      </c>
      <c r="P603">
        <v>172</v>
      </c>
      <c r="Q603">
        <v>103</v>
      </c>
      <c r="R603">
        <v>5</v>
      </c>
      <c r="S603">
        <v>242</v>
      </c>
      <c r="T603">
        <v>13</v>
      </c>
      <c r="U603">
        <v>86</v>
      </c>
      <c r="V603">
        <v>6</v>
      </c>
      <c r="W603">
        <v>57</v>
      </c>
      <c r="X603">
        <v>40</v>
      </c>
      <c r="Y603">
        <v>1457</v>
      </c>
      <c r="Z603">
        <v>6</v>
      </c>
      <c r="AA603">
        <v>45</v>
      </c>
      <c r="AB603">
        <v>45</v>
      </c>
      <c r="AC603">
        <v>15</v>
      </c>
      <c r="AD603">
        <v>10128</v>
      </c>
      <c r="AE603">
        <v>10156</v>
      </c>
      <c r="AF603">
        <v>1</v>
      </c>
      <c r="AG603">
        <v>10102</v>
      </c>
      <c r="AH603">
        <v>24</v>
      </c>
      <c r="AI603">
        <v>0</v>
      </c>
      <c r="AJ603">
        <v>2</v>
      </c>
      <c r="AK603">
        <v>80</v>
      </c>
      <c r="AL603">
        <v>12</v>
      </c>
      <c r="AM603">
        <v>6</v>
      </c>
      <c r="AN603">
        <v>85</v>
      </c>
      <c r="AO603">
        <v>100</v>
      </c>
      <c r="AP603">
        <v>2</v>
      </c>
      <c r="AQ603">
        <v>59</v>
      </c>
      <c r="AR603">
        <v>13</v>
      </c>
      <c r="AS603">
        <v>25</v>
      </c>
    </row>
    <row r="604" spans="1:45" x14ac:dyDescent="0.25">
      <c r="A604">
        <v>20110826</v>
      </c>
      <c r="B604">
        <f t="shared" si="45"/>
        <v>20150826</v>
      </c>
      <c r="C604">
        <f t="shared" si="46"/>
        <v>2015</v>
      </c>
      <c r="D604">
        <f t="shared" si="47"/>
        <v>8</v>
      </c>
      <c r="E604">
        <f t="shared" si="48"/>
        <v>26</v>
      </c>
      <c r="F604" s="14">
        <f t="shared" si="49"/>
        <v>42242</v>
      </c>
      <c r="G604">
        <v>175</v>
      </c>
      <c r="H604">
        <v>22</v>
      </c>
      <c r="I604">
        <v>39</v>
      </c>
      <c r="J604">
        <v>50</v>
      </c>
      <c r="K604">
        <v>5</v>
      </c>
      <c r="L604">
        <v>20</v>
      </c>
      <c r="M604">
        <v>1</v>
      </c>
      <c r="N604">
        <v>100</v>
      </c>
      <c r="O604">
        <v>15</v>
      </c>
      <c r="P604">
        <v>178</v>
      </c>
      <c r="Q604">
        <v>147</v>
      </c>
      <c r="R604">
        <v>1</v>
      </c>
      <c r="S604">
        <v>212</v>
      </c>
      <c r="T604">
        <v>9</v>
      </c>
      <c r="U604">
        <v>132</v>
      </c>
      <c r="V604">
        <v>6</v>
      </c>
      <c r="W604">
        <v>6</v>
      </c>
      <c r="X604">
        <v>4</v>
      </c>
      <c r="Y604">
        <v>596</v>
      </c>
      <c r="Z604">
        <v>31</v>
      </c>
      <c r="AA604">
        <v>24</v>
      </c>
      <c r="AB604">
        <v>11</v>
      </c>
      <c r="AC604">
        <v>11</v>
      </c>
      <c r="AD604">
        <v>10050</v>
      </c>
      <c r="AE604">
        <v>10096</v>
      </c>
      <c r="AF604">
        <v>1</v>
      </c>
      <c r="AG604">
        <v>10017</v>
      </c>
      <c r="AH604">
        <v>11</v>
      </c>
      <c r="AI604">
        <v>50</v>
      </c>
      <c r="AJ604">
        <v>8</v>
      </c>
      <c r="AK604">
        <v>75</v>
      </c>
      <c r="AL604">
        <v>15</v>
      </c>
      <c r="AM604">
        <v>7</v>
      </c>
      <c r="AN604">
        <v>85</v>
      </c>
      <c r="AO604">
        <v>94</v>
      </c>
      <c r="AP604">
        <v>8</v>
      </c>
      <c r="AQ604">
        <v>78</v>
      </c>
      <c r="AR604">
        <v>15</v>
      </c>
      <c r="AS604">
        <v>10</v>
      </c>
    </row>
    <row r="605" spans="1:45" x14ac:dyDescent="0.25">
      <c r="A605">
        <v>20110827</v>
      </c>
      <c r="B605">
        <f t="shared" si="45"/>
        <v>20150827</v>
      </c>
      <c r="C605">
        <f t="shared" si="46"/>
        <v>2015</v>
      </c>
      <c r="D605">
        <f t="shared" si="47"/>
        <v>8</v>
      </c>
      <c r="E605">
        <f t="shared" si="48"/>
        <v>27</v>
      </c>
      <c r="F605" s="14">
        <f t="shared" si="49"/>
        <v>42243</v>
      </c>
      <c r="G605">
        <v>227</v>
      </c>
      <c r="H605">
        <v>33</v>
      </c>
      <c r="I605">
        <v>36</v>
      </c>
      <c r="J605">
        <v>60</v>
      </c>
      <c r="K605">
        <v>10</v>
      </c>
      <c r="L605">
        <v>20</v>
      </c>
      <c r="M605">
        <v>1</v>
      </c>
      <c r="N605">
        <v>130</v>
      </c>
      <c r="O605">
        <v>12</v>
      </c>
      <c r="P605">
        <v>145</v>
      </c>
      <c r="Q605">
        <v>116</v>
      </c>
      <c r="R605">
        <v>24</v>
      </c>
      <c r="S605">
        <v>183</v>
      </c>
      <c r="T605">
        <v>11</v>
      </c>
      <c r="U605">
        <v>108</v>
      </c>
      <c r="V605">
        <v>24</v>
      </c>
      <c r="W605">
        <v>29</v>
      </c>
      <c r="X605">
        <v>21</v>
      </c>
      <c r="Y605">
        <v>1135</v>
      </c>
      <c r="Z605">
        <v>45</v>
      </c>
      <c r="AA605">
        <v>82</v>
      </c>
      <c r="AB605">
        <v>34</v>
      </c>
      <c r="AC605">
        <v>24</v>
      </c>
      <c r="AD605">
        <v>10111</v>
      </c>
      <c r="AE605">
        <v>10150</v>
      </c>
      <c r="AF605">
        <v>24</v>
      </c>
      <c r="AG605">
        <v>10075</v>
      </c>
      <c r="AH605">
        <v>1</v>
      </c>
      <c r="AI605">
        <v>19</v>
      </c>
      <c r="AJ605">
        <v>19</v>
      </c>
      <c r="AK605">
        <v>78</v>
      </c>
      <c r="AL605">
        <v>10</v>
      </c>
      <c r="AM605">
        <v>7</v>
      </c>
      <c r="AN605">
        <v>85</v>
      </c>
      <c r="AO605">
        <v>94</v>
      </c>
      <c r="AP605">
        <v>19</v>
      </c>
      <c r="AQ605">
        <v>68</v>
      </c>
      <c r="AR605">
        <v>10</v>
      </c>
      <c r="AS605">
        <v>19</v>
      </c>
    </row>
    <row r="606" spans="1:45" x14ac:dyDescent="0.25">
      <c r="A606">
        <v>20110828</v>
      </c>
      <c r="B606">
        <f t="shared" si="45"/>
        <v>20150828</v>
      </c>
      <c r="C606">
        <f t="shared" si="46"/>
        <v>2015</v>
      </c>
      <c r="D606">
        <f t="shared" si="47"/>
        <v>8</v>
      </c>
      <c r="E606">
        <f t="shared" si="48"/>
        <v>28</v>
      </c>
      <c r="F606" s="14">
        <f t="shared" si="49"/>
        <v>42244</v>
      </c>
      <c r="G606">
        <v>223</v>
      </c>
      <c r="H606">
        <v>36</v>
      </c>
      <c r="I606">
        <v>38</v>
      </c>
      <c r="J606">
        <v>60</v>
      </c>
      <c r="K606">
        <v>11</v>
      </c>
      <c r="L606">
        <v>20</v>
      </c>
      <c r="M606">
        <v>16</v>
      </c>
      <c r="N606">
        <v>120</v>
      </c>
      <c r="O606">
        <v>11</v>
      </c>
      <c r="P606">
        <v>137</v>
      </c>
      <c r="Q606">
        <v>114</v>
      </c>
      <c r="R606">
        <v>1</v>
      </c>
      <c r="S606">
        <v>166</v>
      </c>
      <c r="T606">
        <v>17</v>
      </c>
      <c r="U606">
        <v>108</v>
      </c>
      <c r="V606">
        <v>6</v>
      </c>
      <c r="W606">
        <v>31</v>
      </c>
      <c r="X606">
        <v>22</v>
      </c>
      <c r="Y606">
        <v>756</v>
      </c>
      <c r="Z606">
        <v>80</v>
      </c>
      <c r="AA606">
        <v>173</v>
      </c>
      <c r="AB606">
        <v>44</v>
      </c>
      <c r="AC606">
        <v>12</v>
      </c>
      <c r="AD606">
        <v>10145</v>
      </c>
      <c r="AE606">
        <v>10152</v>
      </c>
      <c r="AF606">
        <v>13</v>
      </c>
      <c r="AG606">
        <v>10135</v>
      </c>
      <c r="AH606">
        <v>24</v>
      </c>
      <c r="AI606">
        <v>57</v>
      </c>
      <c r="AJ606">
        <v>19</v>
      </c>
      <c r="AK606">
        <v>75</v>
      </c>
      <c r="AL606">
        <v>18</v>
      </c>
      <c r="AM606">
        <v>6</v>
      </c>
      <c r="AN606">
        <v>90</v>
      </c>
      <c r="AO606">
        <v>96</v>
      </c>
      <c r="AP606">
        <v>4</v>
      </c>
      <c r="AQ606">
        <v>78</v>
      </c>
      <c r="AR606">
        <v>18</v>
      </c>
      <c r="AS606">
        <v>12</v>
      </c>
    </row>
    <row r="607" spans="1:45" x14ac:dyDescent="0.25">
      <c r="A607">
        <v>20110829</v>
      </c>
      <c r="B607">
        <f t="shared" si="45"/>
        <v>20150829</v>
      </c>
      <c r="C607">
        <f t="shared" si="46"/>
        <v>2015</v>
      </c>
      <c r="D607">
        <f t="shared" si="47"/>
        <v>8</v>
      </c>
      <c r="E607">
        <f t="shared" si="48"/>
        <v>29</v>
      </c>
      <c r="F607" s="14">
        <f t="shared" si="49"/>
        <v>42245</v>
      </c>
      <c r="G607">
        <v>265</v>
      </c>
      <c r="H607">
        <v>31</v>
      </c>
      <c r="I607">
        <v>35</v>
      </c>
      <c r="J607">
        <v>60</v>
      </c>
      <c r="K607">
        <v>11</v>
      </c>
      <c r="L607">
        <v>20</v>
      </c>
      <c r="M607">
        <v>19</v>
      </c>
      <c r="N607">
        <v>110</v>
      </c>
      <c r="O607">
        <v>8</v>
      </c>
      <c r="P607">
        <v>136</v>
      </c>
      <c r="Q607">
        <v>92</v>
      </c>
      <c r="R607">
        <v>24</v>
      </c>
      <c r="S607">
        <v>165</v>
      </c>
      <c r="T607">
        <v>12</v>
      </c>
      <c r="U607">
        <v>53</v>
      </c>
      <c r="V607">
        <v>24</v>
      </c>
      <c r="W607">
        <v>35</v>
      </c>
      <c r="X607">
        <v>25</v>
      </c>
      <c r="Y607">
        <v>1074</v>
      </c>
      <c r="Z607">
        <v>5</v>
      </c>
      <c r="AA607">
        <v>3</v>
      </c>
      <c r="AB607">
        <v>2</v>
      </c>
      <c r="AC607">
        <v>6</v>
      </c>
      <c r="AD607">
        <v>10145</v>
      </c>
      <c r="AE607">
        <v>10162</v>
      </c>
      <c r="AF607">
        <v>20</v>
      </c>
      <c r="AG607">
        <v>10123</v>
      </c>
      <c r="AH607">
        <v>5</v>
      </c>
      <c r="AI607">
        <v>62</v>
      </c>
      <c r="AJ607">
        <v>2</v>
      </c>
      <c r="AK607">
        <v>81</v>
      </c>
      <c r="AL607">
        <v>16</v>
      </c>
      <c r="AM607">
        <v>7</v>
      </c>
      <c r="AN607">
        <v>77</v>
      </c>
      <c r="AO607">
        <v>97</v>
      </c>
      <c r="AP607">
        <v>2</v>
      </c>
      <c r="AQ607">
        <v>53</v>
      </c>
      <c r="AR607">
        <v>16</v>
      </c>
      <c r="AS607">
        <v>17</v>
      </c>
    </row>
    <row r="608" spans="1:45" x14ac:dyDescent="0.25">
      <c r="A608">
        <v>20110830</v>
      </c>
      <c r="B608">
        <f t="shared" si="45"/>
        <v>20150830</v>
      </c>
      <c r="C608">
        <f t="shared" si="46"/>
        <v>2015</v>
      </c>
      <c r="D608">
        <f t="shared" si="47"/>
        <v>8</v>
      </c>
      <c r="E608">
        <f t="shared" si="48"/>
        <v>30</v>
      </c>
      <c r="F608" s="14">
        <f t="shared" si="49"/>
        <v>42246</v>
      </c>
      <c r="G608">
        <v>250</v>
      </c>
      <c r="H608">
        <v>10</v>
      </c>
      <c r="I608">
        <v>16</v>
      </c>
      <c r="J608">
        <v>30</v>
      </c>
      <c r="K608">
        <v>10</v>
      </c>
      <c r="L608">
        <v>10</v>
      </c>
      <c r="M608">
        <v>3</v>
      </c>
      <c r="N608">
        <v>60</v>
      </c>
      <c r="O608">
        <v>11</v>
      </c>
      <c r="P608">
        <v>128</v>
      </c>
      <c r="Q608">
        <v>82</v>
      </c>
      <c r="R608">
        <v>24</v>
      </c>
      <c r="S608">
        <v>181</v>
      </c>
      <c r="T608">
        <v>15</v>
      </c>
      <c r="U608">
        <v>49</v>
      </c>
      <c r="V608">
        <v>24</v>
      </c>
      <c r="W608">
        <v>22</v>
      </c>
      <c r="X608">
        <v>16</v>
      </c>
      <c r="Y608">
        <v>819</v>
      </c>
      <c r="Z608">
        <v>5</v>
      </c>
      <c r="AA608">
        <v>17</v>
      </c>
      <c r="AB608">
        <v>17</v>
      </c>
      <c r="AC608">
        <v>11</v>
      </c>
      <c r="AD608">
        <v>10153</v>
      </c>
      <c r="AE608">
        <v>10160</v>
      </c>
      <c r="AF608">
        <v>11</v>
      </c>
      <c r="AG608">
        <v>10148</v>
      </c>
      <c r="AH608">
        <v>5</v>
      </c>
      <c r="AI608">
        <v>4</v>
      </c>
      <c r="AJ608">
        <v>22</v>
      </c>
      <c r="AK608">
        <v>80</v>
      </c>
      <c r="AL608">
        <v>13</v>
      </c>
      <c r="AM608">
        <v>5</v>
      </c>
      <c r="AN608">
        <v>87</v>
      </c>
      <c r="AO608">
        <v>99</v>
      </c>
      <c r="AP608">
        <v>20</v>
      </c>
      <c r="AQ608">
        <v>65</v>
      </c>
      <c r="AR608">
        <v>13</v>
      </c>
      <c r="AS608">
        <v>13</v>
      </c>
    </row>
    <row r="609" spans="1:45" x14ac:dyDescent="0.25">
      <c r="A609">
        <v>20110831</v>
      </c>
      <c r="B609">
        <f t="shared" si="45"/>
        <v>20150831</v>
      </c>
      <c r="C609">
        <f t="shared" si="46"/>
        <v>2015</v>
      </c>
      <c r="D609">
        <f t="shared" si="47"/>
        <v>8</v>
      </c>
      <c r="E609">
        <f t="shared" si="48"/>
        <v>31</v>
      </c>
      <c r="F609" s="14">
        <f t="shared" si="49"/>
        <v>42247</v>
      </c>
      <c r="G609">
        <v>294</v>
      </c>
      <c r="H609">
        <v>13</v>
      </c>
      <c r="I609">
        <v>19</v>
      </c>
      <c r="J609">
        <v>30</v>
      </c>
      <c r="K609">
        <v>10</v>
      </c>
      <c r="L609">
        <v>10</v>
      </c>
      <c r="M609">
        <v>4</v>
      </c>
      <c r="N609">
        <v>60</v>
      </c>
      <c r="O609">
        <v>14</v>
      </c>
      <c r="P609">
        <v>141</v>
      </c>
      <c r="Q609">
        <v>86</v>
      </c>
      <c r="R609">
        <v>1</v>
      </c>
      <c r="S609">
        <v>179</v>
      </c>
      <c r="T609">
        <v>12</v>
      </c>
      <c r="U609">
        <v>50</v>
      </c>
      <c r="V609">
        <v>6</v>
      </c>
      <c r="W609">
        <v>32</v>
      </c>
      <c r="X609">
        <v>23</v>
      </c>
      <c r="Y609">
        <v>997</v>
      </c>
      <c r="Z609">
        <v>1</v>
      </c>
      <c r="AA609">
        <v>1</v>
      </c>
      <c r="AB609">
        <v>1</v>
      </c>
      <c r="AC609">
        <v>5</v>
      </c>
      <c r="AD609">
        <v>10151</v>
      </c>
      <c r="AE609">
        <v>10163</v>
      </c>
      <c r="AF609">
        <v>23</v>
      </c>
      <c r="AG609">
        <v>10142</v>
      </c>
      <c r="AH609">
        <v>4</v>
      </c>
      <c r="AI609">
        <v>57</v>
      </c>
      <c r="AJ609">
        <v>5</v>
      </c>
      <c r="AK609">
        <v>80</v>
      </c>
      <c r="AL609">
        <v>14</v>
      </c>
      <c r="AM609">
        <v>6</v>
      </c>
      <c r="AN609">
        <v>84</v>
      </c>
      <c r="AO609">
        <v>98</v>
      </c>
      <c r="AP609">
        <v>1</v>
      </c>
      <c r="AQ609">
        <v>65</v>
      </c>
      <c r="AR609">
        <v>14</v>
      </c>
      <c r="AS609">
        <v>16</v>
      </c>
    </row>
    <row r="610" spans="1:45" x14ac:dyDescent="0.25">
      <c r="A610">
        <v>20110901</v>
      </c>
      <c r="B610">
        <f t="shared" si="45"/>
        <v>20150901</v>
      </c>
      <c r="C610">
        <f t="shared" si="46"/>
        <v>2015</v>
      </c>
      <c r="D610">
        <f t="shared" si="47"/>
        <v>9</v>
      </c>
      <c r="E610">
        <f t="shared" si="48"/>
        <v>1</v>
      </c>
      <c r="F610" s="14">
        <f t="shared" si="49"/>
        <v>42248</v>
      </c>
      <c r="G610">
        <v>36</v>
      </c>
      <c r="H610">
        <v>12</v>
      </c>
      <c r="I610">
        <v>13</v>
      </c>
      <c r="J610">
        <v>30</v>
      </c>
      <c r="K610">
        <v>18</v>
      </c>
      <c r="L610">
        <v>0</v>
      </c>
      <c r="M610">
        <v>2</v>
      </c>
      <c r="N610">
        <v>60</v>
      </c>
      <c r="O610">
        <v>14</v>
      </c>
      <c r="P610">
        <v>127</v>
      </c>
      <c r="Q610">
        <v>61</v>
      </c>
      <c r="R610">
        <v>5</v>
      </c>
      <c r="S610">
        <v>191</v>
      </c>
      <c r="T610">
        <v>15</v>
      </c>
      <c r="U610">
        <v>34</v>
      </c>
      <c r="V610">
        <v>6</v>
      </c>
      <c r="W610">
        <v>84</v>
      </c>
      <c r="X610">
        <v>61</v>
      </c>
      <c r="Y610">
        <v>1754</v>
      </c>
      <c r="Z610">
        <v>0</v>
      </c>
      <c r="AA610">
        <v>0</v>
      </c>
      <c r="AB610">
        <v>0</v>
      </c>
      <c r="AC610">
        <v>1</v>
      </c>
      <c r="AD610">
        <v>10158</v>
      </c>
      <c r="AE610">
        <v>10169</v>
      </c>
      <c r="AF610">
        <v>9</v>
      </c>
      <c r="AG610">
        <v>10146</v>
      </c>
      <c r="AH610">
        <v>24</v>
      </c>
      <c r="AI610">
        <v>5</v>
      </c>
      <c r="AJ610">
        <v>2</v>
      </c>
      <c r="AK610">
        <v>82</v>
      </c>
      <c r="AL610">
        <v>10</v>
      </c>
      <c r="AM610">
        <v>2</v>
      </c>
      <c r="AN610">
        <v>78</v>
      </c>
      <c r="AO610">
        <v>99</v>
      </c>
      <c r="AP610">
        <v>1</v>
      </c>
      <c r="AQ610">
        <v>55</v>
      </c>
      <c r="AR610">
        <v>11</v>
      </c>
      <c r="AS610">
        <v>27</v>
      </c>
    </row>
    <row r="611" spans="1:45" x14ac:dyDescent="0.25">
      <c r="A611">
        <v>20110902</v>
      </c>
      <c r="B611">
        <f t="shared" si="45"/>
        <v>20150902</v>
      </c>
      <c r="C611">
        <f t="shared" si="46"/>
        <v>2015</v>
      </c>
      <c r="D611">
        <f t="shared" si="47"/>
        <v>9</v>
      </c>
      <c r="E611">
        <f t="shared" si="48"/>
        <v>2</v>
      </c>
      <c r="F611" s="14">
        <f t="shared" si="49"/>
        <v>42249</v>
      </c>
      <c r="G611">
        <v>167</v>
      </c>
      <c r="H611">
        <v>11</v>
      </c>
      <c r="I611">
        <v>20</v>
      </c>
      <c r="J611">
        <v>40</v>
      </c>
      <c r="K611">
        <v>12</v>
      </c>
      <c r="L611">
        <v>10</v>
      </c>
      <c r="M611">
        <v>1</v>
      </c>
      <c r="N611">
        <v>80</v>
      </c>
      <c r="O611">
        <v>16</v>
      </c>
      <c r="P611">
        <v>169</v>
      </c>
      <c r="Q611">
        <v>74</v>
      </c>
      <c r="R611">
        <v>5</v>
      </c>
      <c r="S611">
        <v>251</v>
      </c>
      <c r="T611">
        <v>16</v>
      </c>
      <c r="U611">
        <v>47</v>
      </c>
      <c r="V611">
        <v>6</v>
      </c>
      <c r="W611">
        <v>96</v>
      </c>
      <c r="X611">
        <v>71</v>
      </c>
      <c r="Y611">
        <v>1707</v>
      </c>
      <c r="Z611">
        <v>0</v>
      </c>
      <c r="AA611">
        <v>0</v>
      </c>
      <c r="AB611">
        <v>0</v>
      </c>
      <c r="AC611">
        <v>1</v>
      </c>
      <c r="AD611">
        <v>10123</v>
      </c>
      <c r="AE611">
        <v>10141</v>
      </c>
      <c r="AF611">
        <v>1</v>
      </c>
      <c r="AG611">
        <v>10110</v>
      </c>
      <c r="AH611">
        <v>17</v>
      </c>
      <c r="AI611">
        <v>0</v>
      </c>
      <c r="AJ611">
        <v>24</v>
      </c>
      <c r="AK611">
        <v>67</v>
      </c>
      <c r="AL611">
        <v>7</v>
      </c>
      <c r="AM611">
        <v>2</v>
      </c>
      <c r="AN611">
        <v>81</v>
      </c>
      <c r="AO611">
        <v>99</v>
      </c>
      <c r="AP611">
        <v>22</v>
      </c>
      <c r="AQ611">
        <v>60</v>
      </c>
      <c r="AR611">
        <v>16</v>
      </c>
      <c r="AS611">
        <v>29</v>
      </c>
    </row>
    <row r="612" spans="1:45" x14ac:dyDescent="0.25">
      <c r="A612">
        <v>20110903</v>
      </c>
      <c r="B612">
        <f t="shared" si="45"/>
        <v>20150903</v>
      </c>
      <c r="C612">
        <f t="shared" si="46"/>
        <v>2015</v>
      </c>
      <c r="D612">
        <f t="shared" si="47"/>
        <v>9</v>
      </c>
      <c r="E612">
        <f t="shared" si="48"/>
        <v>3</v>
      </c>
      <c r="F612" s="14">
        <f t="shared" si="49"/>
        <v>42250</v>
      </c>
      <c r="G612">
        <v>152</v>
      </c>
      <c r="H612">
        <v>19</v>
      </c>
      <c r="I612">
        <v>23</v>
      </c>
      <c r="J612">
        <v>40</v>
      </c>
      <c r="K612">
        <v>14</v>
      </c>
      <c r="L612">
        <v>10</v>
      </c>
      <c r="M612">
        <v>1</v>
      </c>
      <c r="N612">
        <v>170</v>
      </c>
      <c r="O612">
        <v>24</v>
      </c>
      <c r="P612">
        <v>208</v>
      </c>
      <c r="Q612">
        <v>119</v>
      </c>
      <c r="R612">
        <v>4</v>
      </c>
      <c r="S612">
        <v>279</v>
      </c>
      <c r="T612">
        <v>16</v>
      </c>
      <c r="U612">
        <v>103</v>
      </c>
      <c r="V612">
        <v>6</v>
      </c>
      <c r="W612">
        <v>94</v>
      </c>
      <c r="X612">
        <v>69</v>
      </c>
      <c r="Y612">
        <v>1720</v>
      </c>
      <c r="Z612">
        <v>1</v>
      </c>
      <c r="AA612">
        <v>1</v>
      </c>
      <c r="AB612">
        <v>1</v>
      </c>
      <c r="AC612">
        <v>24</v>
      </c>
      <c r="AD612">
        <v>10099</v>
      </c>
      <c r="AE612">
        <v>10117</v>
      </c>
      <c r="AF612">
        <v>1</v>
      </c>
      <c r="AG612">
        <v>10066</v>
      </c>
      <c r="AH612">
        <v>23</v>
      </c>
      <c r="AI612">
        <v>0</v>
      </c>
      <c r="AJ612">
        <v>1</v>
      </c>
      <c r="AK612">
        <v>80</v>
      </c>
      <c r="AL612">
        <v>16</v>
      </c>
      <c r="AM612">
        <v>4</v>
      </c>
      <c r="AN612">
        <v>79</v>
      </c>
      <c r="AO612">
        <v>100</v>
      </c>
      <c r="AP612">
        <v>2</v>
      </c>
      <c r="AQ612">
        <v>54</v>
      </c>
      <c r="AR612">
        <v>15</v>
      </c>
      <c r="AS612">
        <v>32</v>
      </c>
    </row>
    <row r="613" spans="1:45" x14ac:dyDescent="0.25">
      <c r="A613">
        <v>20110904</v>
      </c>
      <c r="B613">
        <f t="shared" si="45"/>
        <v>20150904</v>
      </c>
      <c r="C613">
        <f t="shared" si="46"/>
        <v>2015</v>
      </c>
      <c r="D613">
        <f t="shared" si="47"/>
        <v>9</v>
      </c>
      <c r="E613">
        <f t="shared" si="48"/>
        <v>4</v>
      </c>
      <c r="F613" s="14">
        <f t="shared" si="49"/>
        <v>42251</v>
      </c>
      <c r="G613">
        <v>213</v>
      </c>
      <c r="H613">
        <v>20</v>
      </c>
      <c r="I613">
        <v>24</v>
      </c>
      <c r="J613">
        <v>50</v>
      </c>
      <c r="K613">
        <v>24</v>
      </c>
      <c r="L613">
        <v>10</v>
      </c>
      <c r="M613">
        <v>19</v>
      </c>
      <c r="N613">
        <v>170</v>
      </c>
      <c r="O613">
        <v>1</v>
      </c>
      <c r="P613">
        <v>185</v>
      </c>
      <c r="Q613">
        <v>147</v>
      </c>
      <c r="R613">
        <v>24</v>
      </c>
      <c r="S613">
        <v>221</v>
      </c>
      <c r="T613">
        <v>13</v>
      </c>
      <c r="U613">
        <v>141</v>
      </c>
      <c r="V613">
        <v>24</v>
      </c>
      <c r="W613">
        <v>12</v>
      </c>
      <c r="X613">
        <v>9</v>
      </c>
      <c r="Y613">
        <v>811</v>
      </c>
      <c r="Z613">
        <v>37</v>
      </c>
      <c r="AA613">
        <v>136</v>
      </c>
      <c r="AB613">
        <v>50</v>
      </c>
      <c r="AC613">
        <v>18</v>
      </c>
      <c r="AD613">
        <v>10082</v>
      </c>
      <c r="AE613">
        <v>10093</v>
      </c>
      <c r="AF613">
        <v>14</v>
      </c>
      <c r="AG613">
        <v>10060</v>
      </c>
      <c r="AH613">
        <v>2</v>
      </c>
      <c r="AI613">
        <v>31</v>
      </c>
      <c r="AJ613">
        <v>19</v>
      </c>
      <c r="AK613">
        <v>75</v>
      </c>
      <c r="AL613">
        <v>13</v>
      </c>
      <c r="AM613">
        <v>7</v>
      </c>
      <c r="AN613">
        <v>91</v>
      </c>
      <c r="AO613">
        <v>99</v>
      </c>
      <c r="AP613">
        <v>6</v>
      </c>
      <c r="AQ613">
        <v>73</v>
      </c>
      <c r="AR613">
        <v>13</v>
      </c>
      <c r="AS613">
        <v>14</v>
      </c>
    </row>
    <row r="614" spans="1:45" x14ac:dyDescent="0.25">
      <c r="A614">
        <v>20110905</v>
      </c>
      <c r="B614">
        <f t="shared" si="45"/>
        <v>20150905</v>
      </c>
      <c r="C614">
        <f t="shared" si="46"/>
        <v>2015</v>
      </c>
      <c r="D614">
        <f t="shared" si="47"/>
        <v>9</v>
      </c>
      <c r="E614">
        <f t="shared" si="48"/>
        <v>5</v>
      </c>
      <c r="F614" s="14">
        <f t="shared" si="49"/>
        <v>42252</v>
      </c>
      <c r="G614">
        <v>226</v>
      </c>
      <c r="H614">
        <v>53</v>
      </c>
      <c r="I614">
        <v>55</v>
      </c>
      <c r="J614">
        <v>70</v>
      </c>
      <c r="K614">
        <v>15</v>
      </c>
      <c r="L614">
        <v>30</v>
      </c>
      <c r="M614">
        <v>4</v>
      </c>
      <c r="N614">
        <v>140</v>
      </c>
      <c r="O614">
        <v>17</v>
      </c>
      <c r="P614">
        <v>153</v>
      </c>
      <c r="Q614">
        <v>122</v>
      </c>
      <c r="R614">
        <v>5</v>
      </c>
      <c r="S614">
        <v>190</v>
      </c>
      <c r="T614">
        <v>13</v>
      </c>
      <c r="U614">
        <v>112</v>
      </c>
      <c r="V614">
        <v>6</v>
      </c>
      <c r="W614">
        <v>68</v>
      </c>
      <c r="X614">
        <v>51</v>
      </c>
      <c r="Y614">
        <v>1348</v>
      </c>
      <c r="Z614">
        <v>10</v>
      </c>
      <c r="AA614">
        <v>37</v>
      </c>
      <c r="AB614">
        <v>28</v>
      </c>
      <c r="AC614">
        <v>13</v>
      </c>
      <c r="AD614">
        <v>10127</v>
      </c>
      <c r="AE614">
        <v>10161</v>
      </c>
      <c r="AF614">
        <v>22</v>
      </c>
      <c r="AG614">
        <v>10091</v>
      </c>
      <c r="AH614">
        <v>1</v>
      </c>
      <c r="AI614">
        <v>50</v>
      </c>
      <c r="AJ614">
        <v>13</v>
      </c>
      <c r="AK614">
        <v>75</v>
      </c>
      <c r="AL614">
        <v>15</v>
      </c>
      <c r="AM614">
        <v>5</v>
      </c>
      <c r="AN614">
        <v>79</v>
      </c>
      <c r="AO614">
        <v>94</v>
      </c>
      <c r="AP614">
        <v>1</v>
      </c>
      <c r="AQ614">
        <v>62</v>
      </c>
      <c r="AR614">
        <v>16</v>
      </c>
      <c r="AS614">
        <v>22</v>
      </c>
    </row>
    <row r="615" spans="1:45" x14ac:dyDescent="0.25">
      <c r="A615">
        <v>20110906</v>
      </c>
      <c r="B615">
        <f t="shared" si="45"/>
        <v>20150906</v>
      </c>
      <c r="C615">
        <f t="shared" si="46"/>
        <v>2015</v>
      </c>
      <c r="D615">
        <f t="shared" si="47"/>
        <v>9</v>
      </c>
      <c r="E615">
        <f t="shared" si="48"/>
        <v>6</v>
      </c>
      <c r="F615" s="14">
        <f t="shared" si="49"/>
        <v>42253</v>
      </c>
      <c r="G615">
        <v>209</v>
      </c>
      <c r="H615">
        <v>66</v>
      </c>
      <c r="I615">
        <v>69</v>
      </c>
      <c r="J615">
        <v>90</v>
      </c>
      <c r="K615">
        <v>18</v>
      </c>
      <c r="L615">
        <v>50</v>
      </c>
      <c r="M615">
        <v>1</v>
      </c>
      <c r="N615">
        <v>180</v>
      </c>
      <c r="O615">
        <v>19</v>
      </c>
      <c r="P615">
        <v>152</v>
      </c>
      <c r="Q615">
        <v>137</v>
      </c>
      <c r="R615">
        <v>23</v>
      </c>
      <c r="S615">
        <v>166</v>
      </c>
      <c r="T615">
        <v>10</v>
      </c>
      <c r="U615">
        <v>130</v>
      </c>
      <c r="V615">
        <v>6</v>
      </c>
      <c r="W615">
        <v>3</v>
      </c>
      <c r="X615">
        <v>2</v>
      </c>
      <c r="Y615">
        <v>515</v>
      </c>
      <c r="Z615">
        <v>130</v>
      </c>
      <c r="AA615">
        <v>270</v>
      </c>
      <c r="AB615">
        <v>127</v>
      </c>
      <c r="AC615">
        <v>23</v>
      </c>
      <c r="AD615">
        <v>10101</v>
      </c>
      <c r="AE615">
        <v>10161</v>
      </c>
      <c r="AF615">
        <v>1</v>
      </c>
      <c r="AG615">
        <v>10025</v>
      </c>
      <c r="AH615">
        <v>22</v>
      </c>
      <c r="AI615">
        <v>48</v>
      </c>
      <c r="AJ615">
        <v>17</v>
      </c>
      <c r="AK615">
        <v>75</v>
      </c>
      <c r="AL615">
        <v>5</v>
      </c>
      <c r="AM615">
        <v>8</v>
      </c>
      <c r="AN615">
        <v>87</v>
      </c>
      <c r="AO615">
        <v>96</v>
      </c>
      <c r="AP615">
        <v>23</v>
      </c>
      <c r="AQ615">
        <v>74</v>
      </c>
      <c r="AR615">
        <v>10</v>
      </c>
      <c r="AS615">
        <v>9</v>
      </c>
    </row>
    <row r="616" spans="1:45" x14ac:dyDescent="0.25">
      <c r="A616">
        <v>20110907</v>
      </c>
      <c r="B616">
        <f t="shared" si="45"/>
        <v>20150907</v>
      </c>
      <c r="C616">
        <f t="shared" si="46"/>
        <v>2015</v>
      </c>
      <c r="D616">
        <f t="shared" si="47"/>
        <v>9</v>
      </c>
      <c r="E616">
        <f t="shared" si="48"/>
        <v>7</v>
      </c>
      <c r="F616" s="14">
        <f t="shared" si="49"/>
        <v>42254</v>
      </c>
      <c r="G616">
        <v>249</v>
      </c>
      <c r="H616">
        <v>49</v>
      </c>
      <c r="I616">
        <v>50</v>
      </c>
      <c r="J616">
        <v>60</v>
      </c>
      <c r="K616">
        <v>9</v>
      </c>
      <c r="L616">
        <v>40</v>
      </c>
      <c r="M616">
        <v>6</v>
      </c>
      <c r="N616">
        <v>130</v>
      </c>
      <c r="O616">
        <v>3</v>
      </c>
      <c r="P616">
        <v>149</v>
      </c>
      <c r="Q616">
        <v>128</v>
      </c>
      <c r="R616">
        <v>24</v>
      </c>
      <c r="S616">
        <v>177</v>
      </c>
      <c r="T616">
        <v>11</v>
      </c>
      <c r="U616">
        <v>125</v>
      </c>
      <c r="V616">
        <v>24</v>
      </c>
      <c r="W616">
        <v>25</v>
      </c>
      <c r="X616">
        <v>19</v>
      </c>
      <c r="Y616">
        <v>758</v>
      </c>
      <c r="Z616">
        <v>46</v>
      </c>
      <c r="AA616">
        <v>79</v>
      </c>
      <c r="AB616">
        <v>31</v>
      </c>
      <c r="AC616">
        <v>22</v>
      </c>
      <c r="AD616">
        <v>10083</v>
      </c>
      <c r="AE616">
        <v>10101</v>
      </c>
      <c r="AF616">
        <v>12</v>
      </c>
      <c r="AG616">
        <v>10040</v>
      </c>
      <c r="AH616">
        <v>1</v>
      </c>
      <c r="AI616">
        <v>57</v>
      </c>
      <c r="AJ616">
        <v>23</v>
      </c>
      <c r="AK616">
        <v>72</v>
      </c>
      <c r="AL616">
        <v>10</v>
      </c>
      <c r="AM616">
        <v>7</v>
      </c>
      <c r="AN616">
        <v>80</v>
      </c>
      <c r="AO616">
        <v>96</v>
      </c>
      <c r="AP616">
        <v>24</v>
      </c>
      <c r="AQ616">
        <v>67</v>
      </c>
      <c r="AR616">
        <v>11</v>
      </c>
      <c r="AS616">
        <v>12</v>
      </c>
    </row>
    <row r="617" spans="1:45" x14ac:dyDescent="0.25">
      <c r="A617">
        <v>20110908</v>
      </c>
      <c r="B617">
        <f t="shared" si="45"/>
        <v>20150908</v>
      </c>
      <c r="C617">
        <f t="shared" si="46"/>
        <v>2015</v>
      </c>
      <c r="D617">
        <f t="shared" si="47"/>
        <v>9</v>
      </c>
      <c r="E617">
        <f t="shared" si="48"/>
        <v>8</v>
      </c>
      <c r="F617" s="14">
        <f t="shared" si="49"/>
        <v>42255</v>
      </c>
      <c r="G617">
        <v>245</v>
      </c>
      <c r="H617">
        <v>35</v>
      </c>
      <c r="I617">
        <v>36</v>
      </c>
      <c r="J617">
        <v>50</v>
      </c>
      <c r="K617">
        <v>9</v>
      </c>
      <c r="L617">
        <v>20</v>
      </c>
      <c r="M617">
        <v>19</v>
      </c>
      <c r="N617">
        <v>110</v>
      </c>
      <c r="O617">
        <v>12</v>
      </c>
      <c r="P617">
        <v>145</v>
      </c>
      <c r="Q617">
        <v>125</v>
      </c>
      <c r="R617">
        <v>4</v>
      </c>
      <c r="S617">
        <v>166</v>
      </c>
      <c r="T617">
        <v>16</v>
      </c>
      <c r="U617">
        <v>121</v>
      </c>
      <c r="V617">
        <v>6</v>
      </c>
      <c r="W617">
        <v>2</v>
      </c>
      <c r="X617">
        <v>2</v>
      </c>
      <c r="Y617">
        <v>398</v>
      </c>
      <c r="Z617">
        <v>75</v>
      </c>
      <c r="AA617">
        <v>99</v>
      </c>
      <c r="AB617">
        <v>31</v>
      </c>
      <c r="AC617">
        <v>13</v>
      </c>
      <c r="AD617">
        <v>10079</v>
      </c>
      <c r="AE617">
        <v>10094</v>
      </c>
      <c r="AF617">
        <v>21</v>
      </c>
      <c r="AG617">
        <v>10072</v>
      </c>
      <c r="AH617">
        <v>5</v>
      </c>
      <c r="AI617">
        <v>47</v>
      </c>
      <c r="AJ617">
        <v>13</v>
      </c>
      <c r="AK617">
        <v>70</v>
      </c>
      <c r="AL617">
        <v>7</v>
      </c>
      <c r="AM617">
        <v>8</v>
      </c>
      <c r="AN617">
        <v>91</v>
      </c>
      <c r="AO617">
        <v>96</v>
      </c>
      <c r="AP617">
        <v>8</v>
      </c>
      <c r="AQ617">
        <v>80</v>
      </c>
      <c r="AR617">
        <v>16</v>
      </c>
      <c r="AS617">
        <v>7</v>
      </c>
    </row>
    <row r="618" spans="1:45" x14ac:dyDescent="0.25">
      <c r="A618">
        <v>20110909</v>
      </c>
      <c r="B618">
        <f t="shared" si="45"/>
        <v>20150909</v>
      </c>
      <c r="C618">
        <f t="shared" si="46"/>
        <v>2015</v>
      </c>
      <c r="D618">
        <f t="shared" si="47"/>
        <v>9</v>
      </c>
      <c r="E618">
        <f t="shared" si="48"/>
        <v>9</v>
      </c>
      <c r="F618" s="14">
        <f t="shared" si="49"/>
        <v>42256</v>
      </c>
      <c r="G618">
        <v>222</v>
      </c>
      <c r="H618">
        <v>27</v>
      </c>
      <c r="I618">
        <v>28</v>
      </c>
      <c r="J618">
        <v>40</v>
      </c>
      <c r="K618">
        <v>13</v>
      </c>
      <c r="L618">
        <v>10</v>
      </c>
      <c r="M618">
        <v>21</v>
      </c>
      <c r="N618">
        <v>70</v>
      </c>
      <c r="O618">
        <v>5</v>
      </c>
      <c r="P618">
        <v>175</v>
      </c>
      <c r="Q618">
        <v>156</v>
      </c>
      <c r="R618">
        <v>1</v>
      </c>
      <c r="S618">
        <v>200</v>
      </c>
      <c r="T618">
        <v>14</v>
      </c>
      <c r="U618">
        <v>146</v>
      </c>
      <c r="V618">
        <v>24</v>
      </c>
      <c r="W618">
        <v>2</v>
      </c>
      <c r="X618">
        <v>2</v>
      </c>
      <c r="Y618">
        <v>444</v>
      </c>
      <c r="Z618">
        <v>0</v>
      </c>
      <c r="AA618">
        <v>-1</v>
      </c>
      <c r="AB618">
        <v>-1</v>
      </c>
      <c r="AC618">
        <v>19</v>
      </c>
      <c r="AD618">
        <v>10105</v>
      </c>
      <c r="AE618">
        <v>10118</v>
      </c>
      <c r="AF618">
        <v>21</v>
      </c>
      <c r="AG618">
        <v>10089</v>
      </c>
      <c r="AH618">
        <v>4</v>
      </c>
      <c r="AI618">
        <v>31</v>
      </c>
      <c r="AJ618">
        <v>10</v>
      </c>
      <c r="AK618">
        <v>70</v>
      </c>
      <c r="AL618">
        <v>13</v>
      </c>
      <c r="AM618">
        <v>8</v>
      </c>
      <c r="AN618">
        <v>93</v>
      </c>
      <c r="AO618">
        <v>99</v>
      </c>
      <c r="AP618">
        <v>24</v>
      </c>
      <c r="AQ618">
        <v>83</v>
      </c>
      <c r="AR618">
        <v>14</v>
      </c>
      <c r="AS618">
        <v>8</v>
      </c>
    </row>
    <row r="619" spans="1:45" x14ac:dyDescent="0.25">
      <c r="A619">
        <v>20110910</v>
      </c>
      <c r="B619">
        <f t="shared" si="45"/>
        <v>20150910</v>
      </c>
      <c r="C619">
        <f t="shared" si="46"/>
        <v>2015</v>
      </c>
      <c r="D619">
        <f t="shared" si="47"/>
        <v>9</v>
      </c>
      <c r="E619">
        <f t="shared" si="48"/>
        <v>10</v>
      </c>
      <c r="F619" s="14">
        <f t="shared" si="49"/>
        <v>42257</v>
      </c>
      <c r="G619">
        <v>167</v>
      </c>
      <c r="H619">
        <v>26</v>
      </c>
      <c r="I619">
        <v>32</v>
      </c>
      <c r="J619">
        <v>50</v>
      </c>
      <c r="K619">
        <v>13</v>
      </c>
      <c r="L619">
        <v>10</v>
      </c>
      <c r="M619">
        <v>2</v>
      </c>
      <c r="N619">
        <v>250</v>
      </c>
      <c r="O619">
        <v>21</v>
      </c>
      <c r="P619">
        <v>207</v>
      </c>
      <c r="Q619">
        <v>151</v>
      </c>
      <c r="R619">
        <v>2</v>
      </c>
      <c r="S619">
        <v>254</v>
      </c>
      <c r="T619">
        <v>14</v>
      </c>
      <c r="U619">
        <v>133</v>
      </c>
      <c r="V619">
        <v>6</v>
      </c>
      <c r="W619">
        <v>24</v>
      </c>
      <c r="X619">
        <v>18</v>
      </c>
      <c r="Y619">
        <v>1121</v>
      </c>
      <c r="Z619">
        <v>20</v>
      </c>
      <c r="AA619">
        <v>118</v>
      </c>
      <c r="AB619">
        <v>111</v>
      </c>
      <c r="AC619">
        <v>21</v>
      </c>
      <c r="AD619">
        <v>10077</v>
      </c>
      <c r="AE619">
        <v>10112</v>
      </c>
      <c r="AF619">
        <v>1</v>
      </c>
      <c r="AG619">
        <v>10041</v>
      </c>
      <c r="AH619">
        <v>20</v>
      </c>
      <c r="AI619">
        <v>1</v>
      </c>
      <c r="AJ619">
        <v>2</v>
      </c>
      <c r="AK619">
        <v>75</v>
      </c>
      <c r="AL619">
        <v>11</v>
      </c>
      <c r="AM619">
        <v>7</v>
      </c>
      <c r="AN619">
        <v>89</v>
      </c>
      <c r="AO619">
        <v>100</v>
      </c>
      <c r="AP619">
        <v>2</v>
      </c>
      <c r="AQ619">
        <v>74</v>
      </c>
      <c r="AR619">
        <v>13</v>
      </c>
      <c r="AS619">
        <v>21</v>
      </c>
    </row>
    <row r="620" spans="1:45" x14ac:dyDescent="0.25">
      <c r="A620">
        <v>20110911</v>
      </c>
      <c r="B620">
        <f t="shared" si="45"/>
        <v>20150911</v>
      </c>
      <c r="C620">
        <f t="shared" si="46"/>
        <v>2015</v>
      </c>
      <c r="D620">
        <f t="shared" si="47"/>
        <v>9</v>
      </c>
      <c r="E620">
        <f t="shared" si="48"/>
        <v>11</v>
      </c>
      <c r="F620" s="14">
        <f t="shared" si="49"/>
        <v>42258</v>
      </c>
      <c r="G620">
        <v>211</v>
      </c>
      <c r="H620">
        <v>38</v>
      </c>
      <c r="I620">
        <v>39</v>
      </c>
      <c r="J620">
        <v>70</v>
      </c>
      <c r="K620">
        <v>10</v>
      </c>
      <c r="L620">
        <v>20</v>
      </c>
      <c r="M620">
        <v>5</v>
      </c>
      <c r="N620">
        <v>120</v>
      </c>
      <c r="O620">
        <v>11</v>
      </c>
      <c r="P620">
        <v>172</v>
      </c>
      <c r="Q620">
        <v>148</v>
      </c>
      <c r="R620">
        <v>22</v>
      </c>
      <c r="S620">
        <v>201</v>
      </c>
      <c r="T620">
        <v>10</v>
      </c>
      <c r="U620">
        <v>136</v>
      </c>
      <c r="V620">
        <v>24</v>
      </c>
      <c r="W620">
        <v>20</v>
      </c>
      <c r="X620">
        <v>15</v>
      </c>
      <c r="Y620">
        <v>839</v>
      </c>
      <c r="Z620">
        <v>14</v>
      </c>
      <c r="AA620">
        <v>52</v>
      </c>
      <c r="AB620">
        <v>27</v>
      </c>
      <c r="AC620">
        <v>16</v>
      </c>
      <c r="AD620">
        <v>10082</v>
      </c>
      <c r="AE620">
        <v>10090</v>
      </c>
      <c r="AF620">
        <v>24</v>
      </c>
      <c r="AG620">
        <v>10075</v>
      </c>
      <c r="AH620">
        <v>15</v>
      </c>
      <c r="AI620">
        <v>65</v>
      </c>
      <c r="AJ620">
        <v>1</v>
      </c>
      <c r="AK620">
        <v>75</v>
      </c>
      <c r="AL620">
        <v>9</v>
      </c>
      <c r="AM620">
        <v>7</v>
      </c>
      <c r="AN620">
        <v>86</v>
      </c>
      <c r="AO620">
        <v>95</v>
      </c>
      <c r="AP620">
        <v>5</v>
      </c>
      <c r="AQ620">
        <v>72</v>
      </c>
      <c r="AR620">
        <v>11</v>
      </c>
      <c r="AS620">
        <v>15</v>
      </c>
    </row>
    <row r="621" spans="1:45" x14ac:dyDescent="0.25">
      <c r="A621">
        <v>20110912</v>
      </c>
      <c r="B621">
        <f t="shared" si="45"/>
        <v>20150912</v>
      </c>
      <c r="C621">
        <f t="shared" si="46"/>
        <v>2015</v>
      </c>
      <c r="D621">
        <f t="shared" si="47"/>
        <v>9</v>
      </c>
      <c r="E621">
        <f t="shared" si="48"/>
        <v>12</v>
      </c>
      <c r="F621" s="14">
        <f t="shared" si="49"/>
        <v>42259</v>
      </c>
      <c r="G621">
        <v>216</v>
      </c>
      <c r="H621">
        <v>62</v>
      </c>
      <c r="I621">
        <v>65</v>
      </c>
      <c r="J621">
        <v>90</v>
      </c>
      <c r="K621">
        <v>18</v>
      </c>
      <c r="L621">
        <v>40</v>
      </c>
      <c r="M621">
        <v>1</v>
      </c>
      <c r="N621">
        <v>190</v>
      </c>
      <c r="O621">
        <v>18</v>
      </c>
      <c r="P621">
        <v>168</v>
      </c>
      <c r="Q621">
        <v>143</v>
      </c>
      <c r="R621">
        <v>2</v>
      </c>
      <c r="S621">
        <v>210</v>
      </c>
      <c r="T621">
        <v>17</v>
      </c>
      <c r="U621">
        <v>129</v>
      </c>
      <c r="V621">
        <v>6</v>
      </c>
      <c r="W621">
        <v>18</v>
      </c>
      <c r="X621">
        <v>14</v>
      </c>
      <c r="Y621">
        <v>529</v>
      </c>
      <c r="Z621">
        <v>9</v>
      </c>
      <c r="AA621">
        <v>7</v>
      </c>
      <c r="AB621">
        <v>4</v>
      </c>
      <c r="AC621">
        <v>14</v>
      </c>
      <c r="AD621">
        <v>10072</v>
      </c>
      <c r="AE621">
        <v>10096</v>
      </c>
      <c r="AF621">
        <v>24</v>
      </c>
      <c r="AG621">
        <v>10050</v>
      </c>
      <c r="AH621">
        <v>15</v>
      </c>
      <c r="AI621">
        <v>50</v>
      </c>
      <c r="AJ621">
        <v>14</v>
      </c>
      <c r="AK621">
        <v>75</v>
      </c>
      <c r="AL621">
        <v>10</v>
      </c>
      <c r="AM621">
        <v>7</v>
      </c>
      <c r="AN621">
        <v>82</v>
      </c>
      <c r="AO621">
        <v>93</v>
      </c>
      <c r="AP621">
        <v>14</v>
      </c>
      <c r="AQ621">
        <v>70</v>
      </c>
      <c r="AR621">
        <v>18</v>
      </c>
      <c r="AS621">
        <v>9</v>
      </c>
    </row>
    <row r="622" spans="1:45" x14ac:dyDescent="0.25">
      <c r="A622">
        <v>20110913</v>
      </c>
      <c r="B622">
        <f t="shared" si="45"/>
        <v>20150913</v>
      </c>
      <c r="C622">
        <f t="shared" si="46"/>
        <v>2015</v>
      </c>
      <c r="D622">
        <f t="shared" si="47"/>
        <v>9</v>
      </c>
      <c r="E622">
        <f t="shared" si="48"/>
        <v>13</v>
      </c>
      <c r="F622" s="14">
        <f t="shared" si="49"/>
        <v>42260</v>
      </c>
      <c r="G622">
        <v>240</v>
      </c>
      <c r="H622">
        <v>55</v>
      </c>
      <c r="I622">
        <v>56</v>
      </c>
      <c r="J622">
        <v>70</v>
      </c>
      <c r="K622">
        <v>10</v>
      </c>
      <c r="L622">
        <v>30</v>
      </c>
      <c r="M622">
        <v>23</v>
      </c>
      <c r="N622">
        <v>150</v>
      </c>
      <c r="O622">
        <v>22</v>
      </c>
      <c r="P622">
        <v>155</v>
      </c>
      <c r="Q622">
        <v>116</v>
      </c>
      <c r="R622">
        <v>23</v>
      </c>
      <c r="S622">
        <v>187</v>
      </c>
      <c r="T622">
        <v>15</v>
      </c>
      <c r="U622">
        <v>105</v>
      </c>
      <c r="V622">
        <v>24</v>
      </c>
      <c r="W622">
        <v>74</v>
      </c>
      <c r="X622">
        <v>57</v>
      </c>
      <c r="Y622">
        <v>1400</v>
      </c>
      <c r="Z622">
        <v>20</v>
      </c>
      <c r="AA622">
        <v>53</v>
      </c>
      <c r="AB622">
        <v>26</v>
      </c>
      <c r="AC622">
        <v>19</v>
      </c>
      <c r="AD622">
        <v>10109</v>
      </c>
      <c r="AE622">
        <v>10125</v>
      </c>
      <c r="AF622">
        <v>24</v>
      </c>
      <c r="AG622">
        <v>10095</v>
      </c>
      <c r="AH622">
        <v>1</v>
      </c>
      <c r="AI622">
        <v>50</v>
      </c>
      <c r="AJ622">
        <v>19</v>
      </c>
      <c r="AK622">
        <v>72</v>
      </c>
      <c r="AL622">
        <v>15</v>
      </c>
      <c r="AM622">
        <v>4</v>
      </c>
      <c r="AN622">
        <v>77</v>
      </c>
      <c r="AO622">
        <v>95</v>
      </c>
      <c r="AP622">
        <v>19</v>
      </c>
      <c r="AQ622">
        <v>54</v>
      </c>
      <c r="AR622">
        <v>15</v>
      </c>
      <c r="AS622">
        <v>23</v>
      </c>
    </row>
    <row r="623" spans="1:45" x14ac:dyDescent="0.25">
      <c r="A623">
        <v>20110914</v>
      </c>
      <c r="B623">
        <f t="shared" si="45"/>
        <v>20150914</v>
      </c>
      <c r="C623">
        <f t="shared" si="46"/>
        <v>2015</v>
      </c>
      <c r="D623">
        <f t="shared" si="47"/>
        <v>9</v>
      </c>
      <c r="E623">
        <f t="shared" si="48"/>
        <v>14</v>
      </c>
      <c r="F623" s="14">
        <f t="shared" si="49"/>
        <v>42261</v>
      </c>
      <c r="G623">
        <v>247</v>
      </c>
      <c r="H623">
        <v>40</v>
      </c>
      <c r="I623">
        <v>40</v>
      </c>
      <c r="J623">
        <v>70</v>
      </c>
      <c r="K623">
        <v>11</v>
      </c>
      <c r="L623">
        <v>30</v>
      </c>
      <c r="M623">
        <v>1</v>
      </c>
      <c r="N623">
        <v>120</v>
      </c>
      <c r="O623">
        <v>12</v>
      </c>
      <c r="P623">
        <v>143</v>
      </c>
      <c r="Q623">
        <v>113</v>
      </c>
      <c r="R623">
        <v>4</v>
      </c>
      <c r="S623">
        <v>179</v>
      </c>
      <c r="T623">
        <v>12</v>
      </c>
      <c r="U623">
        <v>91</v>
      </c>
      <c r="V623">
        <v>6</v>
      </c>
      <c r="W623">
        <v>64</v>
      </c>
      <c r="X623">
        <v>50</v>
      </c>
      <c r="Y623">
        <v>1090</v>
      </c>
      <c r="Z623">
        <v>0</v>
      </c>
      <c r="AA623">
        <v>0</v>
      </c>
      <c r="AB623">
        <v>0</v>
      </c>
      <c r="AC623">
        <v>1</v>
      </c>
      <c r="AD623">
        <v>10162</v>
      </c>
      <c r="AE623">
        <v>10181</v>
      </c>
      <c r="AF623">
        <v>21</v>
      </c>
      <c r="AG623">
        <v>10130</v>
      </c>
      <c r="AH623">
        <v>1</v>
      </c>
      <c r="AI623">
        <v>61</v>
      </c>
      <c r="AJ623">
        <v>22</v>
      </c>
      <c r="AK623">
        <v>80</v>
      </c>
      <c r="AL623">
        <v>12</v>
      </c>
      <c r="AM623">
        <v>4</v>
      </c>
      <c r="AN623">
        <v>74</v>
      </c>
      <c r="AO623">
        <v>92</v>
      </c>
      <c r="AP623">
        <v>24</v>
      </c>
      <c r="AQ623">
        <v>58</v>
      </c>
      <c r="AR623">
        <v>12</v>
      </c>
      <c r="AS623">
        <v>18</v>
      </c>
    </row>
    <row r="624" spans="1:45" x14ac:dyDescent="0.25">
      <c r="A624">
        <v>20110915</v>
      </c>
      <c r="B624">
        <f t="shared" si="45"/>
        <v>20150915</v>
      </c>
      <c r="C624">
        <f t="shared" si="46"/>
        <v>2015</v>
      </c>
      <c r="D624">
        <f t="shared" si="47"/>
        <v>9</v>
      </c>
      <c r="E624">
        <f t="shared" si="48"/>
        <v>15</v>
      </c>
      <c r="F624" s="14">
        <f t="shared" si="49"/>
        <v>42262</v>
      </c>
      <c r="G624">
        <v>320</v>
      </c>
      <c r="H624">
        <v>11</v>
      </c>
      <c r="I624">
        <v>23</v>
      </c>
      <c r="J624">
        <v>30</v>
      </c>
      <c r="K624">
        <v>1</v>
      </c>
      <c r="L624">
        <v>10</v>
      </c>
      <c r="M624">
        <v>7</v>
      </c>
      <c r="N624">
        <v>60</v>
      </c>
      <c r="O624">
        <v>11</v>
      </c>
      <c r="P624">
        <v>140</v>
      </c>
      <c r="Q624">
        <v>90</v>
      </c>
      <c r="R624">
        <v>24</v>
      </c>
      <c r="S624">
        <v>187</v>
      </c>
      <c r="T624">
        <v>13</v>
      </c>
      <c r="U624">
        <v>67</v>
      </c>
      <c r="V624">
        <v>24</v>
      </c>
      <c r="W624">
        <v>79</v>
      </c>
      <c r="X624">
        <v>62</v>
      </c>
      <c r="Y624">
        <v>1254</v>
      </c>
      <c r="Z624">
        <v>0</v>
      </c>
      <c r="AA624">
        <v>0</v>
      </c>
      <c r="AB624">
        <v>0</v>
      </c>
      <c r="AC624">
        <v>1</v>
      </c>
      <c r="AD624">
        <v>10208</v>
      </c>
      <c r="AE624">
        <v>10219</v>
      </c>
      <c r="AF624">
        <v>23</v>
      </c>
      <c r="AG624">
        <v>10183</v>
      </c>
      <c r="AH624">
        <v>1</v>
      </c>
      <c r="AI624">
        <v>50</v>
      </c>
      <c r="AJ624">
        <v>5</v>
      </c>
      <c r="AK624">
        <v>82</v>
      </c>
      <c r="AL624">
        <v>14</v>
      </c>
      <c r="AM624">
        <v>3</v>
      </c>
      <c r="AN624">
        <v>79</v>
      </c>
      <c r="AO624">
        <v>98</v>
      </c>
      <c r="AP624">
        <v>6</v>
      </c>
      <c r="AQ624">
        <v>56</v>
      </c>
      <c r="AR624">
        <v>13</v>
      </c>
      <c r="AS624">
        <v>20</v>
      </c>
    </row>
    <row r="625" spans="1:45" x14ac:dyDescent="0.25">
      <c r="A625">
        <v>20110916</v>
      </c>
      <c r="B625">
        <f t="shared" si="45"/>
        <v>20150916</v>
      </c>
      <c r="C625">
        <f t="shared" si="46"/>
        <v>2015</v>
      </c>
      <c r="D625">
        <f t="shared" si="47"/>
        <v>9</v>
      </c>
      <c r="E625">
        <f t="shared" si="48"/>
        <v>16</v>
      </c>
      <c r="F625" s="14">
        <f t="shared" si="49"/>
        <v>42263</v>
      </c>
      <c r="G625">
        <v>115</v>
      </c>
      <c r="H625">
        <v>29</v>
      </c>
      <c r="I625">
        <v>35</v>
      </c>
      <c r="J625">
        <v>60</v>
      </c>
      <c r="K625">
        <v>14</v>
      </c>
      <c r="L625">
        <v>20</v>
      </c>
      <c r="M625">
        <v>1</v>
      </c>
      <c r="N625">
        <v>100</v>
      </c>
      <c r="O625">
        <v>13</v>
      </c>
      <c r="P625">
        <v>141</v>
      </c>
      <c r="Q625">
        <v>73</v>
      </c>
      <c r="R625">
        <v>5</v>
      </c>
      <c r="S625">
        <v>192</v>
      </c>
      <c r="T625">
        <v>13</v>
      </c>
      <c r="U625">
        <v>44</v>
      </c>
      <c r="V625">
        <v>6</v>
      </c>
      <c r="W625">
        <v>63</v>
      </c>
      <c r="X625">
        <v>50</v>
      </c>
      <c r="Y625">
        <v>1329</v>
      </c>
      <c r="Z625">
        <v>2</v>
      </c>
      <c r="AA625">
        <v>2</v>
      </c>
      <c r="AB625">
        <v>2</v>
      </c>
      <c r="AC625">
        <v>17</v>
      </c>
      <c r="AD625">
        <v>10154</v>
      </c>
      <c r="AE625">
        <v>10214</v>
      </c>
      <c r="AF625">
        <v>1</v>
      </c>
      <c r="AG625">
        <v>10095</v>
      </c>
      <c r="AH625">
        <v>23</v>
      </c>
      <c r="AI625">
        <v>60</v>
      </c>
      <c r="AJ625">
        <v>19</v>
      </c>
      <c r="AK625">
        <v>78</v>
      </c>
      <c r="AL625">
        <v>11</v>
      </c>
      <c r="AM625">
        <v>4</v>
      </c>
      <c r="AN625">
        <v>80</v>
      </c>
      <c r="AO625">
        <v>95</v>
      </c>
      <c r="AP625">
        <v>2</v>
      </c>
      <c r="AQ625">
        <v>59</v>
      </c>
      <c r="AR625">
        <v>13</v>
      </c>
      <c r="AS625">
        <v>22</v>
      </c>
    </row>
    <row r="626" spans="1:45" x14ac:dyDescent="0.25">
      <c r="A626">
        <v>20110917</v>
      </c>
      <c r="B626">
        <f t="shared" si="45"/>
        <v>20150917</v>
      </c>
      <c r="C626">
        <f t="shared" si="46"/>
        <v>2015</v>
      </c>
      <c r="D626">
        <f t="shared" si="47"/>
        <v>9</v>
      </c>
      <c r="E626">
        <f t="shared" si="48"/>
        <v>17</v>
      </c>
      <c r="F626" s="14">
        <f t="shared" si="49"/>
        <v>42264</v>
      </c>
      <c r="G626">
        <v>206</v>
      </c>
      <c r="H626">
        <v>41</v>
      </c>
      <c r="I626">
        <v>42</v>
      </c>
      <c r="J626">
        <v>60</v>
      </c>
      <c r="K626">
        <v>10</v>
      </c>
      <c r="L626">
        <v>20</v>
      </c>
      <c r="M626">
        <v>22</v>
      </c>
      <c r="N626">
        <v>110</v>
      </c>
      <c r="O626">
        <v>16</v>
      </c>
      <c r="P626">
        <v>151</v>
      </c>
      <c r="Q626">
        <v>120</v>
      </c>
      <c r="R626">
        <v>24</v>
      </c>
      <c r="S626">
        <v>173</v>
      </c>
      <c r="T626">
        <v>11</v>
      </c>
      <c r="U626">
        <v>117</v>
      </c>
      <c r="V626">
        <v>24</v>
      </c>
      <c r="W626">
        <v>3</v>
      </c>
      <c r="X626">
        <v>2</v>
      </c>
      <c r="Y626">
        <v>492</v>
      </c>
      <c r="Z626">
        <v>13</v>
      </c>
      <c r="AA626">
        <v>9</v>
      </c>
      <c r="AB626">
        <v>4</v>
      </c>
      <c r="AC626">
        <v>24</v>
      </c>
      <c r="AD626">
        <v>10076</v>
      </c>
      <c r="AE626">
        <v>10098</v>
      </c>
      <c r="AF626">
        <v>1</v>
      </c>
      <c r="AG626">
        <v>10035</v>
      </c>
      <c r="AH626">
        <v>24</v>
      </c>
      <c r="AI626">
        <v>61</v>
      </c>
      <c r="AJ626">
        <v>3</v>
      </c>
      <c r="AK626">
        <v>75</v>
      </c>
      <c r="AL626">
        <v>11</v>
      </c>
      <c r="AM626">
        <v>8</v>
      </c>
      <c r="AN626">
        <v>84</v>
      </c>
      <c r="AO626">
        <v>91</v>
      </c>
      <c r="AP626">
        <v>4</v>
      </c>
      <c r="AQ626">
        <v>73</v>
      </c>
      <c r="AR626">
        <v>14</v>
      </c>
      <c r="AS626">
        <v>8</v>
      </c>
    </row>
    <row r="627" spans="1:45" x14ac:dyDescent="0.25">
      <c r="A627">
        <v>20110918</v>
      </c>
      <c r="B627">
        <f t="shared" si="45"/>
        <v>20150918</v>
      </c>
      <c r="C627">
        <f t="shared" si="46"/>
        <v>2015</v>
      </c>
      <c r="D627">
        <f t="shared" si="47"/>
        <v>9</v>
      </c>
      <c r="E627">
        <f t="shared" si="48"/>
        <v>18</v>
      </c>
      <c r="F627" s="14">
        <f t="shared" si="49"/>
        <v>42265</v>
      </c>
      <c r="G627">
        <v>218</v>
      </c>
      <c r="H627">
        <v>25</v>
      </c>
      <c r="I627">
        <v>30</v>
      </c>
      <c r="J627">
        <v>60</v>
      </c>
      <c r="K627">
        <v>10</v>
      </c>
      <c r="L627">
        <v>10</v>
      </c>
      <c r="M627">
        <v>21</v>
      </c>
      <c r="N627">
        <v>110</v>
      </c>
      <c r="O627">
        <v>12</v>
      </c>
      <c r="P627">
        <v>122</v>
      </c>
      <c r="Q627">
        <v>76</v>
      </c>
      <c r="R627">
        <v>24</v>
      </c>
      <c r="S627">
        <v>166</v>
      </c>
      <c r="T627">
        <v>13</v>
      </c>
      <c r="U627">
        <v>57</v>
      </c>
      <c r="V627">
        <v>24</v>
      </c>
      <c r="W627">
        <v>58</v>
      </c>
      <c r="X627">
        <v>46</v>
      </c>
      <c r="Y627">
        <v>1198</v>
      </c>
      <c r="Z627">
        <v>10</v>
      </c>
      <c r="AA627">
        <v>11</v>
      </c>
      <c r="AB627">
        <v>10</v>
      </c>
      <c r="AC627">
        <v>1</v>
      </c>
      <c r="AD627">
        <v>10032</v>
      </c>
      <c r="AE627">
        <v>10054</v>
      </c>
      <c r="AF627">
        <v>24</v>
      </c>
      <c r="AG627">
        <v>10013</v>
      </c>
      <c r="AH627">
        <v>7</v>
      </c>
      <c r="AI627">
        <v>30</v>
      </c>
      <c r="AJ627">
        <v>24</v>
      </c>
      <c r="AK627">
        <v>80</v>
      </c>
      <c r="AL627">
        <v>12</v>
      </c>
      <c r="AM627">
        <v>5</v>
      </c>
      <c r="AN627">
        <v>85</v>
      </c>
      <c r="AO627">
        <v>98</v>
      </c>
      <c r="AP627">
        <v>21</v>
      </c>
      <c r="AQ627">
        <v>67</v>
      </c>
      <c r="AR627">
        <v>12</v>
      </c>
      <c r="AS627">
        <v>19</v>
      </c>
    </row>
    <row r="628" spans="1:45" x14ac:dyDescent="0.25">
      <c r="A628">
        <v>20110919</v>
      </c>
      <c r="B628">
        <f t="shared" si="45"/>
        <v>20150919</v>
      </c>
      <c r="C628">
        <f t="shared" si="46"/>
        <v>2015</v>
      </c>
      <c r="D628">
        <f t="shared" si="47"/>
        <v>9</v>
      </c>
      <c r="E628">
        <f t="shared" si="48"/>
        <v>19</v>
      </c>
      <c r="F628" s="14">
        <f t="shared" si="49"/>
        <v>42266</v>
      </c>
      <c r="G628">
        <v>241</v>
      </c>
      <c r="H628">
        <v>21</v>
      </c>
      <c r="I628">
        <v>26</v>
      </c>
      <c r="J628">
        <v>40</v>
      </c>
      <c r="K628">
        <v>9</v>
      </c>
      <c r="L628">
        <v>10</v>
      </c>
      <c r="M628">
        <v>1</v>
      </c>
      <c r="N628">
        <v>90</v>
      </c>
      <c r="O628">
        <v>10</v>
      </c>
      <c r="P628">
        <v>126</v>
      </c>
      <c r="Q628">
        <v>67</v>
      </c>
      <c r="R628">
        <v>5</v>
      </c>
      <c r="S628">
        <v>179</v>
      </c>
      <c r="T628">
        <v>13</v>
      </c>
      <c r="U628">
        <v>44</v>
      </c>
      <c r="V628">
        <v>6</v>
      </c>
      <c r="W628">
        <v>73</v>
      </c>
      <c r="X628">
        <v>59</v>
      </c>
      <c r="Y628">
        <v>1154</v>
      </c>
      <c r="Z628">
        <v>0</v>
      </c>
      <c r="AA628">
        <v>-1</v>
      </c>
      <c r="AB628">
        <v>-1</v>
      </c>
      <c r="AC628">
        <v>11</v>
      </c>
      <c r="AD628">
        <v>10123</v>
      </c>
      <c r="AE628">
        <v>10185</v>
      </c>
      <c r="AF628">
        <v>23</v>
      </c>
      <c r="AG628">
        <v>10057</v>
      </c>
      <c r="AH628">
        <v>1</v>
      </c>
      <c r="AI628">
        <v>1</v>
      </c>
      <c r="AJ628">
        <v>6</v>
      </c>
      <c r="AK628">
        <v>81</v>
      </c>
      <c r="AL628">
        <v>15</v>
      </c>
      <c r="AM628">
        <v>3</v>
      </c>
      <c r="AN628">
        <v>82</v>
      </c>
      <c r="AO628">
        <v>100</v>
      </c>
      <c r="AP628">
        <v>5</v>
      </c>
      <c r="AQ628">
        <v>61</v>
      </c>
      <c r="AR628">
        <v>15</v>
      </c>
      <c r="AS628">
        <v>18</v>
      </c>
    </row>
    <row r="629" spans="1:45" x14ac:dyDescent="0.25">
      <c r="A629">
        <v>20110920</v>
      </c>
      <c r="B629">
        <f t="shared" si="45"/>
        <v>20150920</v>
      </c>
      <c r="C629">
        <f t="shared" si="46"/>
        <v>2015</v>
      </c>
      <c r="D629">
        <f t="shared" si="47"/>
        <v>9</v>
      </c>
      <c r="E629">
        <f t="shared" si="48"/>
        <v>20</v>
      </c>
      <c r="F629" s="14">
        <f t="shared" si="49"/>
        <v>42267</v>
      </c>
      <c r="G629">
        <v>212</v>
      </c>
      <c r="H629">
        <v>40</v>
      </c>
      <c r="I629">
        <v>41</v>
      </c>
      <c r="J629">
        <v>60</v>
      </c>
      <c r="K629">
        <v>11</v>
      </c>
      <c r="L629">
        <v>30</v>
      </c>
      <c r="M629">
        <v>1</v>
      </c>
      <c r="N629">
        <v>100</v>
      </c>
      <c r="O629">
        <v>11</v>
      </c>
      <c r="P629">
        <v>158</v>
      </c>
      <c r="Q629">
        <v>114</v>
      </c>
      <c r="R629">
        <v>2</v>
      </c>
      <c r="S629">
        <v>187</v>
      </c>
      <c r="T629">
        <v>15</v>
      </c>
      <c r="U629">
        <v>100</v>
      </c>
      <c r="V629">
        <v>6</v>
      </c>
      <c r="W629">
        <v>11</v>
      </c>
      <c r="X629">
        <v>9</v>
      </c>
      <c r="Y629">
        <v>736</v>
      </c>
      <c r="Z629">
        <v>0</v>
      </c>
      <c r="AA629">
        <v>0</v>
      </c>
      <c r="AB629">
        <v>0</v>
      </c>
      <c r="AC629">
        <v>1</v>
      </c>
      <c r="AD629">
        <v>10200</v>
      </c>
      <c r="AE629">
        <v>10212</v>
      </c>
      <c r="AF629">
        <v>20</v>
      </c>
      <c r="AG629">
        <v>10182</v>
      </c>
      <c r="AH629">
        <v>1</v>
      </c>
      <c r="AI629">
        <v>60</v>
      </c>
      <c r="AJ629">
        <v>6</v>
      </c>
      <c r="AK629">
        <v>75</v>
      </c>
      <c r="AL629">
        <v>13</v>
      </c>
      <c r="AM629">
        <v>7</v>
      </c>
      <c r="AN629">
        <v>82</v>
      </c>
      <c r="AO629">
        <v>94</v>
      </c>
      <c r="AP629">
        <v>3</v>
      </c>
      <c r="AQ629">
        <v>70</v>
      </c>
      <c r="AR629">
        <v>13</v>
      </c>
      <c r="AS629">
        <v>12</v>
      </c>
    </row>
    <row r="630" spans="1:45" x14ac:dyDescent="0.25">
      <c r="A630">
        <v>20110921</v>
      </c>
      <c r="B630">
        <f t="shared" si="45"/>
        <v>20150921</v>
      </c>
      <c r="C630">
        <f t="shared" si="46"/>
        <v>2015</v>
      </c>
      <c r="D630">
        <f t="shared" si="47"/>
        <v>9</v>
      </c>
      <c r="E630">
        <f t="shared" si="48"/>
        <v>21</v>
      </c>
      <c r="F630" s="14">
        <f t="shared" si="49"/>
        <v>42268</v>
      </c>
      <c r="G630">
        <v>214</v>
      </c>
      <c r="H630">
        <v>42</v>
      </c>
      <c r="I630">
        <v>43</v>
      </c>
      <c r="J630">
        <v>50</v>
      </c>
      <c r="K630">
        <v>11</v>
      </c>
      <c r="L630">
        <v>30</v>
      </c>
      <c r="M630">
        <v>1</v>
      </c>
      <c r="N630">
        <v>120</v>
      </c>
      <c r="O630">
        <v>16</v>
      </c>
      <c r="P630">
        <v>160</v>
      </c>
      <c r="Q630">
        <v>141</v>
      </c>
      <c r="R630">
        <v>24</v>
      </c>
      <c r="S630">
        <v>186</v>
      </c>
      <c r="T630">
        <v>14</v>
      </c>
      <c r="U630">
        <v>132</v>
      </c>
      <c r="V630">
        <v>24</v>
      </c>
      <c r="W630">
        <v>1</v>
      </c>
      <c r="X630">
        <v>1</v>
      </c>
      <c r="Y630">
        <v>529</v>
      </c>
      <c r="Z630">
        <v>0</v>
      </c>
      <c r="AA630">
        <v>-1</v>
      </c>
      <c r="AB630">
        <v>-1</v>
      </c>
      <c r="AC630">
        <v>21</v>
      </c>
      <c r="AD630">
        <v>10175</v>
      </c>
      <c r="AE630">
        <v>10197</v>
      </c>
      <c r="AF630">
        <v>1</v>
      </c>
      <c r="AG630">
        <v>10161</v>
      </c>
      <c r="AH630">
        <v>23</v>
      </c>
      <c r="AI630">
        <v>67</v>
      </c>
      <c r="AJ630">
        <v>20</v>
      </c>
      <c r="AK630">
        <v>80</v>
      </c>
      <c r="AL630">
        <v>14</v>
      </c>
      <c r="AM630">
        <v>7</v>
      </c>
      <c r="AN630">
        <v>79</v>
      </c>
      <c r="AO630">
        <v>88</v>
      </c>
      <c r="AP630">
        <v>24</v>
      </c>
      <c r="AQ630">
        <v>67</v>
      </c>
      <c r="AR630">
        <v>14</v>
      </c>
      <c r="AS630">
        <v>9</v>
      </c>
    </row>
    <row r="631" spans="1:45" x14ac:dyDescent="0.25">
      <c r="A631">
        <v>20110922</v>
      </c>
      <c r="B631">
        <f t="shared" si="45"/>
        <v>20150922</v>
      </c>
      <c r="C631">
        <f t="shared" si="46"/>
        <v>2015</v>
      </c>
      <c r="D631">
        <f t="shared" si="47"/>
        <v>9</v>
      </c>
      <c r="E631">
        <f t="shared" si="48"/>
        <v>22</v>
      </c>
      <c r="F631" s="14">
        <f t="shared" si="49"/>
        <v>42269</v>
      </c>
      <c r="G631">
        <v>251</v>
      </c>
      <c r="H631">
        <v>31</v>
      </c>
      <c r="I631">
        <v>35</v>
      </c>
      <c r="J631">
        <v>50</v>
      </c>
      <c r="K631">
        <v>5</v>
      </c>
      <c r="L631">
        <v>10</v>
      </c>
      <c r="M631">
        <v>24</v>
      </c>
      <c r="N631">
        <v>100</v>
      </c>
      <c r="O631">
        <v>14</v>
      </c>
      <c r="P631">
        <v>145</v>
      </c>
      <c r="Q631">
        <v>92</v>
      </c>
      <c r="R631">
        <v>24</v>
      </c>
      <c r="S631">
        <v>178</v>
      </c>
      <c r="T631">
        <v>13</v>
      </c>
      <c r="U631">
        <v>63</v>
      </c>
      <c r="V631">
        <v>24</v>
      </c>
      <c r="W631">
        <v>56</v>
      </c>
      <c r="X631">
        <v>46</v>
      </c>
      <c r="Y631">
        <v>1165</v>
      </c>
      <c r="Z631">
        <v>1</v>
      </c>
      <c r="AA631">
        <v>1</v>
      </c>
      <c r="AB631">
        <v>1</v>
      </c>
      <c r="AC631">
        <v>6</v>
      </c>
      <c r="AD631">
        <v>10184</v>
      </c>
      <c r="AE631">
        <v>10199</v>
      </c>
      <c r="AF631">
        <v>19</v>
      </c>
      <c r="AG631">
        <v>10162</v>
      </c>
      <c r="AH631">
        <v>1</v>
      </c>
      <c r="AI631">
        <v>58</v>
      </c>
      <c r="AJ631">
        <v>24</v>
      </c>
      <c r="AK631">
        <v>76</v>
      </c>
      <c r="AL631">
        <v>15</v>
      </c>
      <c r="AM631">
        <v>5</v>
      </c>
      <c r="AN631">
        <v>75</v>
      </c>
      <c r="AO631">
        <v>98</v>
      </c>
      <c r="AP631">
        <v>24</v>
      </c>
      <c r="AQ631">
        <v>53</v>
      </c>
      <c r="AR631">
        <v>16</v>
      </c>
      <c r="AS631">
        <v>19</v>
      </c>
    </row>
    <row r="632" spans="1:45" x14ac:dyDescent="0.25">
      <c r="A632">
        <v>20110923</v>
      </c>
      <c r="B632">
        <f t="shared" si="45"/>
        <v>20150923</v>
      </c>
      <c r="C632">
        <f t="shared" si="46"/>
        <v>2015</v>
      </c>
      <c r="D632">
        <f t="shared" si="47"/>
        <v>9</v>
      </c>
      <c r="E632">
        <f t="shared" si="48"/>
        <v>23</v>
      </c>
      <c r="F632" s="14">
        <f t="shared" si="49"/>
        <v>42270</v>
      </c>
      <c r="G632">
        <v>217</v>
      </c>
      <c r="H632">
        <v>16</v>
      </c>
      <c r="I632">
        <v>19</v>
      </c>
      <c r="J632">
        <v>40</v>
      </c>
      <c r="K632">
        <v>11</v>
      </c>
      <c r="L632">
        <v>10</v>
      </c>
      <c r="M632">
        <v>1</v>
      </c>
      <c r="N632">
        <v>70</v>
      </c>
      <c r="O632">
        <v>12</v>
      </c>
      <c r="P632">
        <v>133</v>
      </c>
      <c r="Q632">
        <v>78</v>
      </c>
      <c r="R632">
        <v>24</v>
      </c>
      <c r="S632">
        <v>185</v>
      </c>
      <c r="T632">
        <v>13</v>
      </c>
      <c r="U632">
        <v>45</v>
      </c>
      <c r="V632">
        <v>24</v>
      </c>
      <c r="W632">
        <v>63</v>
      </c>
      <c r="X632">
        <v>52</v>
      </c>
      <c r="Y632">
        <v>1018</v>
      </c>
      <c r="Z632">
        <v>0</v>
      </c>
      <c r="AA632">
        <v>-1</v>
      </c>
      <c r="AB632">
        <v>-1</v>
      </c>
      <c r="AC632">
        <v>3</v>
      </c>
      <c r="AD632">
        <v>10184</v>
      </c>
      <c r="AE632">
        <v>10194</v>
      </c>
      <c r="AF632">
        <v>9</v>
      </c>
      <c r="AG632">
        <v>10173</v>
      </c>
      <c r="AH632">
        <v>24</v>
      </c>
      <c r="AI632">
        <v>2</v>
      </c>
      <c r="AJ632">
        <v>23</v>
      </c>
      <c r="AK632">
        <v>68</v>
      </c>
      <c r="AL632">
        <v>15</v>
      </c>
      <c r="AM632">
        <v>3</v>
      </c>
      <c r="AN632">
        <v>87</v>
      </c>
      <c r="AO632">
        <v>100</v>
      </c>
      <c r="AP632">
        <v>23</v>
      </c>
      <c r="AQ632">
        <v>65</v>
      </c>
      <c r="AR632">
        <v>15</v>
      </c>
      <c r="AS632">
        <v>16</v>
      </c>
    </row>
    <row r="633" spans="1:45" x14ac:dyDescent="0.25">
      <c r="A633">
        <v>20110924</v>
      </c>
      <c r="B633">
        <f t="shared" si="45"/>
        <v>20150924</v>
      </c>
      <c r="C633">
        <f t="shared" si="46"/>
        <v>2015</v>
      </c>
      <c r="D633">
        <f t="shared" si="47"/>
        <v>9</v>
      </c>
      <c r="E633">
        <f t="shared" si="48"/>
        <v>24</v>
      </c>
      <c r="F633" s="14">
        <f t="shared" si="49"/>
        <v>42271</v>
      </c>
      <c r="G633">
        <v>163</v>
      </c>
      <c r="H633">
        <v>9</v>
      </c>
      <c r="I633">
        <v>13</v>
      </c>
      <c r="J633">
        <v>30</v>
      </c>
      <c r="K633">
        <v>14</v>
      </c>
      <c r="L633">
        <v>0</v>
      </c>
      <c r="M633">
        <v>18</v>
      </c>
      <c r="N633">
        <v>50</v>
      </c>
      <c r="O633">
        <v>14</v>
      </c>
      <c r="P633">
        <v>127</v>
      </c>
      <c r="Q633">
        <v>63</v>
      </c>
      <c r="R633">
        <v>5</v>
      </c>
      <c r="S633">
        <v>209</v>
      </c>
      <c r="T633">
        <v>17</v>
      </c>
      <c r="U633">
        <v>36</v>
      </c>
      <c r="V633">
        <v>6</v>
      </c>
      <c r="W633">
        <v>93</v>
      </c>
      <c r="X633">
        <v>77</v>
      </c>
      <c r="Y633">
        <v>1378</v>
      </c>
      <c r="Z633">
        <v>0</v>
      </c>
      <c r="AA633">
        <v>0</v>
      </c>
      <c r="AB633">
        <v>0</v>
      </c>
      <c r="AC633">
        <v>1</v>
      </c>
      <c r="AD633">
        <v>10162</v>
      </c>
      <c r="AE633">
        <v>10172</v>
      </c>
      <c r="AF633">
        <v>1</v>
      </c>
      <c r="AG633">
        <v>10152</v>
      </c>
      <c r="AH633">
        <v>14</v>
      </c>
      <c r="AI633">
        <v>1</v>
      </c>
      <c r="AJ633">
        <v>4</v>
      </c>
      <c r="AK633">
        <v>71</v>
      </c>
      <c r="AL633">
        <v>14</v>
      </c>
      <c r="AM633">
        <v>1</v>
      </c>
      <c r="AN633">
        <v>85</v>
      </c>
      <c r="AO633">
        <v>100</v>
      </c>
      <c r="AP633">
        <v>3</v>
      </c>
      <c r="AQ633">
        <v>55</v>
      </c>
      <c r="AR633">
        <v>15</v>
      </c>
      <c r="AS633">
        <v>22</v>
      </c>
    </row>
    <row r="634" spans="1:45" x14ac:dyDescent="0.25">
      <c r="A634">
        <v>20110925</v>
      </c>
      <c r="B634">
        <f t="shared" si="45"/>
        <v>20150925</v>
      </c>
      <c r="C634">
        <f t="shared" si="46"/>
        <v>2015</v>
      </c>
      <c r="D634">
        <f t="shared" si="47"/>
        <v>9</v>
      </c>
      <c r="E634">
        <f t="shared" si="48"/>
        <v>25</v>
      </c>
      <c r="F634" s="14">
        <f t="shared" si="49"/>
        <v>42272</v>
      </c>
      <c r="G634">
        <v>184</v>
      </c>
      <c r="H634">
        <v>18</v>
      </c>
      <c r="I634">
        <v>20</v>
      </c>
      <c r="J634">
        <v>40</v>
      </c>
      <c r="K634">
        <v>12</v>
      </c>
      <c r="L634">
        <v>10</v>
      </c>
      <c r="M634">
        <v>1</v>
      </c>
      <c r="N634">
        <v>80</v>
      </c>
      <c r="O634">
        <v>12</v>
      </c>
      <c r="P634">
        <v>154</v>
      </c>
      <c r="Q634">
        <v>71</v>
      </c>
      <c r="R634">
        <v>5</v>
      </c>
      <c r="S634">
        <v>227</v>
      </c>
      <c r="T634">
        <v>15</v>
      </c>
      <c r="U634">
        <v>46</v>
      </c>
      <c r="V634">
        <v>6</v>
      </c>
      <c r="W634">
        <v>97</v>
      </c>
      <c r="X634">
        <v>80</v>
      </c>
      <c r="Y634">
        <v>1365</v>
      </c>
      <c r="Z634">
        <v>0</v>
      </c>
      <c r="AA634">
        <v>0</v>
      </c>
      <c r="AB634">
        <v>0</v>
      </c>
      <c r="AC634">
        <v>1</v>
      </c>
      <c r="AD634">
        <v>10182</v>
      </c>
      <c r="AE634">
        <v>10196</v>
      </c>
      <c r="AF634">
        <v>23</v>
      </c>
      <c r="AG634">
        <v>10168</v>
      </c>
      <c r="AH634">
        <v>2</v>
      </c>
      <c r="AI634">
        <v>0</v>
      </c>
      <c r="AJ634">
        <v>3</v>
      </c>
      <c r="AK634">
        <v>79</v>
      </c>
      <c r="AL634">
        <v>17</v>
      </c>
      <c r="AM634">
        <v>2</v>
      </c>
      <c r="AN634">
        <v>82</v>
      </c>
      <c r="AO634">
        <v>100</v>
      </c>
      <c r="AP634">
        <v>3</v>
      </c>
      <c r="AQ634">
        <v>56</v>
      </c>
      <c r="AR634">
        <v>14</v>
      </c>
      <c r="AS634">
        <v>23</v>
      </c>
    </row>
    <row r="635" spans="1:45" x14ac:dyDescent="0.25">
      <c r="A635">
        <v>20110926</v>
      </c>
      <c r="B635">
        <f t="shared" si="45"/>
        <v>20150926</v>
      </c>
      <c r="C635">
        <f t="shared" si="46"/>
        <v>2015</v>
      </c>
      <c r="D635">
        <f t="shared" si="47"/>
        <v>9</v>
      </c>
      <c r="E635">
        <f t="shared" si="48"/>
        <v>26</v>
      </c>
      <c r="F635" s="14">
        <f t="shared" si="49"/>
        <v>42273</v>
      </c>
      <c r="G635">
        <v>231</v>
      </c>
      <c r="H635">
        <v>15</v>
      </c>
      <c r="I635">
        <v>23</v>
      </c>
      <c r="J635">
        <v>60</v>
      </c>
      <c r="K635">
        <v>12</v>
      </c>
      <c r="L635">
        <v>0</v>
      </c>
      <c r="M635">
        <v>2</v>
      </c>
      <c r="N635">
        <v>100</v>
      </c>
      <c r="O635">
        <v>12</v>
      </c>
      <c r="P635">
        <v>166</v>
      </c>
      <c r="Q635">
        <v>115</v>
      </c>
      <c r="R635">
        <v>3</v>
      </c>
      <c r="S635">
        <v>231</v>
      </c>
      <c r="T635">
        <v>12</v>
      </c>
      <c r="U635">
        <v>85</v>
      </c>
      <c r="V635">
        <v>6</v>
      </c>
      <c r="W635">
        <v>44</v>
      </c>
      <c r="X635">
        <v>37</v>
      </c>
      <c r="Y635">
        <v>1043</v>
      </c>
      <c r="Z635">
        <v>18</v>
      </c>
      <c r="AA635">
        <v>16</v>
      </c>
      <c r="AB635">
        <v>12</v>
      </c>
      <c r="AC635">
        <v>18</v>
      </c>
      <c r="AD635">
        <v>10226</v>
      </c>
      <c r="AE635">
        <v>10267</v>
      </c>
      <c r="AF635">
        <v>24</v>
      </c>
      <c r="AG635">
        <v>10195</v>
      </c>
      <c r="AH635">
        <v>3</v>
      </c>
      <c r="AI635">
        <v>1</v>
      </c>
      <c r="AJ635">
        <v>2</v>
      </c>
      <c r="AK635">
        <v>81</v>
      </c>
      <c r="AL635">
        <v>15</v>
      </c>
      <c r="AM635">
        <v>5</v>
      </c>
      <c r="AN635">
        <v>86</v>
      </c>
      <c r="AO635">
        <v>100</v>
      </c>
      <c r="AP635">
        <v>2</v>
      </c>
      <c r="AQ635">
        <v>55</v>
      </c>
      <c r="AR635">
        <v>12</v>
      </c>
      <c r="AS635">
        <v>18</v>
      </c>
    </row>
    <row r="636" spans="1:45" x14ac:dyDescent="0.25">
      <c r="A636">
        <v>20110927</v>
      </c>
      <c r="B636">
        <f t="shared" si="45"/>
        <v>20150927</v>
      </c>
      <c r="C636">
        <f t="shared" si="46"/>
        <v>2015</v>
      </c>
      <c r="D636">
        <f t="shared" si="47"/>
        <v>9</v>
      </c>
      <c r="E636">
        <f t="shared" si="48"/>
        <v>27</v>
      </c>
      <c r="F636" s="14">
        <f t="shared" si="49"/>
        <v>42274</v>
      </c>
      <c r="G636">
        <v>244</v>
      </c>
      <c r="H636">
        <v>4</v>
      </c>
      <c r="I636">
        <v>13</v>
      </c>
      <c r="J636">
        <v>20</v>
      </c>
      <c r="K636">
        <v>9</v>
      </c>
      <c r="L636">
        <v>10</v>
      </c>
      <c r="M636">
        <v>1</v>
      </c>
      <c r="N636">
        <v>40</v>
      </c>
      <c r="O636">
        <v>11</v>
      </c>
      <c r="P636">
        <v>157</v>
      </c>
      <c r="Q636">
        <v>103</v>
      </c>
      <c r="R636">
        <v>23</v>
      </c>
      <c r="S636">
        <v>206</v>
      </c>
      <c r="T636">
        <v>15</v>
      </c>
      <c r="U636">
        <v>81</v>
      </c>
      <c r="V636">
        <v>24</v>
      </c>
      <c r="W636">
        <v>41</v>
      </c>
      <c r="X636">
        <v>34</v>
      </c>
      <c r="Y636">
        <v>866</v>
      </c>
      <c r="Z636">
        <v>0</v>
      </c>
      <c r="AA636">
        <v>0</v>
      </c>
      <c r="AB636">
        <v>0</v>
      </c>
      <c r="AC636">
        <v>1</v>
      </c>
      <c r="AD636">
        <v>10296</v>
      </c>
      <c r="AE636">
        <v>10311</v>
      </c>
      <c r="AF636">
        <v>22</v>
      </c>
      <c r="AG636">
        <v>10268</v>
      </c>
      <c r="AH636">
        <v>1</v>
      </c>
      <c r="AI636">
        <v>1</v>
      </c>
      <c r="AJ636">
        <v>22</v>
      </c>
      <c r="AK636">
        <v>65</v>
      </c>
      <c r="AL636">
        <v>16</v>
      </c>
      <c r="AM636">
        <v>5</v>
      </c>
      <c r="AN636">
        <v>91</v>
      </c>
      <c r="AO636">
        <v>100</v>
      </c>
      <c r="AP636">
        <v>1</v>
      </c>
      <c r="AQ636">
        <v>68</v>
      </c>
      <c r="AR636">
        <v>14</v>
      </c>
      <c r="AS636">
        <v>15</v>
      </c>
    </row>
    <row r="637" spans="1:45" x14ac:dyDescent="0.25">
      <c r="A637">
        <v>20110928</v>
      </c>
      <c r="B637">
        <f t="shared" si="45"/>
        <v>20150928</v>
      </c>
      <c r="C637">
        <f t="shared" si="46"/>
        <v>2015</v>
      </c>
      <c r="D637">
        <f t="shared" si="47"/>
        <v>9</v>
      </c>
      <c r="E637">
        <f t="shared" si="48"/>
        <v>28</v>
      </c>
      <c r="F637" s="14">
        <f t="shared" si="49"/>
        <v>42275</v>
      </c>
      <c r="G637">
        <v>124</v>
      </c>
      <c r="H637">
        <v>17</v>
      </c>
      <c r="I637">
        <v>19</v>
      </c>
      <c r="J637">
        <v>40</v>
      </c>
      <c r="K637">
        <v>11</v>
      </c>
      <c r="L637">
        <v>10</v>
      </c>
      <c r="M637">
        <v>1</v>
      </c>
      <c r="N637">
        <v>60</v>
      </c>
      <c r="O637">
        <v>10</v>
      </c>
      <c r="P637">
        <v>161</v>
      </c>
      <c r="Q637">
        <v>89</v>
      </c>
      <c r="R637">
        <v>6</v>
      </c>
      <c r="S637">
        <v>238</v>
      </c>
      <c r="T637">
        <v>15</v>
      </c>
      <c r="U637">
        <v>66</v>
      </c>
      <c r="V637">
        <v>6</v>
      </c>
      <c r="W637">
        <v>106</v>
      </c>
      <c r="X637">
        <v>89</v>
      </c>
      <c r="Y637">
        <v>1417</v>
      </c>
      <c r="Z637">
        <v>0</v>
      </c>
      <c r="AA637">
        <v>0</v>
      </c>
      <c r="AB637">
        <v>0</v>
      </c>
      <c r="AC637">
        <v>1</v>
      </c>
      <c r="AD637">
        <v>10290</v>
      </c>
      <c r="AE637">
        <v>10310</v>
      </c>
      <c r="AF637">
        <v>1</v>
      </c>
      <c r="AG637">
        <v>10274</v>
      </c>
      <c r="AH637">
        <v>23</v>
      </c>
      <c r="AI637">
        <v>1</v>
      </c>
      <c r="AJ637">
        <v>1</v>
      </c>
      <c r="AK637">
        <v>65</v>
      </c>
      <c r="AL637">
        <v>12</v>
      </c>
      <c r="AM637">
        <v>0</v>
      </c>
      <c r="AN637">
        <v>86</v>
      </c>
      <c r="AO637">
        <v>100</v>
      </c>
      <c r="AP637">
        <v>2</v>
      </c>
      <c r="AQ637">
        <v>59</v>
      </c>
      <c r="AR637">
        <v>14</v>
      </c>
      <c r="AS637">
        <v>24</v>
      </c>
    </row>
    <row r="638" spans="1:45" x14ac:dyDescent="0.25">
      <c r="A638">
        <v>20110929</v>
      </c>
      <c r="B638">
        <f t="shared" si="45"/>
        <v>20150929</v>
      </c>
      <c r="C638">
        <f t="shared" si="46"/>
        <v>2015</v>
      </c>
      <c r="D638">
        <f t="shared" si="47"/>
        <v>9</v>
      </c>
      <c r="E638">
        <f t="shared" si="48"/>
        <v>29</v>
      </c>
      <c r="F638" s="14">
        <f t="shared" si="49"/>
        <v>42276</v>
      </c>
      <c r="G638">
        <v>134</v>
      </c>
      <c r="H638">
        <v>22</v>
      </c>
      <c r="I638">
        <v>23</v>
      </c>
      <c r="J638">
        <v>40</v>
      </c>
      <c r="K638">
        <v>13</v>
      </c>
      <c r="L638">
        <v>10</v>
      </c>
      <c r="M638">
        <v>4</v>
      </c>
      <c r="N638">
        <v>70</v>
      </c>
      <c r="O638">
        <v>15</v>
      </c>
      <c r="P638">
        <v>178</v>
      </c>
      <c r="Q638">
        <v>123</v>
      </c>
      <c r="R638">
        <v>24</v>
      </c>
      <c r="S638">
        <v>252</v>
      </c>
      <c r="T638">
        <v>15</v>
      </c>
      <c r="U638">
        <v>82</v>
      </c>
      <c r="V638">
        <v>24</v>
      </c>
      <c r="W638">
        <v>105</v>
      </c>
      <c r="X638">
        <v>89</v>
      </c>
      <c r="Y638">
        <v>1376</v>
      </c>
      <c r="Z638">
        <v>0</v>
      </c>
      <c r="AA638">
        <v>0</v>
      </c>
      <c r="AB638">
        <v>0</v>
      </c>
      <c r="AC638">
        <v>1</v>
      </c>
      <c r="AD638">
        <v>10266</v>
      </c>
      <c r="AE638">
        <v>10276</v>
      </c>
      <c r="AF638">
        <v>9</v>
      </c>
      <c r="AG638">
        <v>10257</v>
      </c>
      <c r="AH638">
        <v>16</v>
      </c>
      <c r="AI638">
        <v>1</v>
      </c>
      <c r="AJ638">
        <v>22</v>
      </c>
      <c r="AK638">
        <v>73</v>
      </c>
      <c r="AL638">
        <v>15</v>
      </c>
      <c r="AM638">
        <v>0</v>
      </c>
      <c r="AN638">
        <v>84</v>
      </c>
      <c r="AO638">
        <v>99</v>
      </c>
      <c r="AP638">
        <v>22</v>
      </c>
      <c r="AQ638">
        <v>54</v>
      </c>
      <c r="AR638">
        <v>15</v>
      </c>
      <c r="AS638">
        <v>24</v>
      </c>
    </row>
    <row r="639" spans="1:45" x14ac:dyDescent="0.25">
      <c r="A639">
        <v>20110930</v>
      </c>
      <c r="B639">
        <f t="shared" si="45"/>
        <v>20150930</v>
      </c>
      <c r="C639">
        <f t="shared" si="46"/>
        <v>2015</v>
      </c>
      <c r="D639">
        <f t="shared" si="47"/>
        <v>9</v>
      </c>
      <c r="E639">
        <f t="shared" si="48"/>
        <v>30</v>
      </c>
      <c r="F639" s="14">
        <f t="shared" si="49"/>
        <v>42277</v>
      </c>
      <c r="G639">
        <v>140</v>
      </c>
      <c r="H639">
        <v>15</v>
      </c>
      <c r="I639">
        <v>16</v>
      </c>
      <c r="J639">
        <v>30</v>
      </c>
      <c r="K639">
        <v>9</v>
      </c>
      <c r="L639">
        <v>10</v>
      </c>
      <c r="M639">
        <v>3</v>
      </c>
      <c r="N639">
        <v>50</v>
      </c>
      <c r="O639">
        <v>8</v>
      </c>
      <c r="P639">
        <v>165</v>
      </c>
      <c r="Q639">
        <v>105</v>
      </c>
      <c r="R639">
        <v>24</v>
      </c>
      <c r="S639">
        <v>241</v>
      </c>
      <c r="T639">
        <v>13</v>
      </c>
      <c r="U639">
        <v>74</v>
      </c>
      <c r="V639">
        <v>6</v>
      </c>
      <c r="W639">
        <v>106</v>
      </c>
      <c r="X639">
        <v>90</v>
      </c>
      <c r="Y639">
        <v>1374</v>
      </c>
      <c r="Z639">
        <v>0</v>
      </c>
      <c r="AA639">
        <v>0</v>
      </c>
      <c r="AB639">
        <v>0</v>
      </c>
      <c r="AC639">
        <v>1</v>
      </c>
      <c r="AD639">
        <v>10253</v>
      </c>
      <c r="AE639">
        <v>10261</v>
      </c>
      <c r="AF639">
        <v>9</v>
      </c>
      <c r="AG639">
        <v>10246</v>
      </c>
      <c r="AH639">
        <v>15</v>
      </c>
      <c r="AI639">
        <v>7</v>
      </c>
      <c r="AJ639">
        <v>23</v>
      </c>
      <c r="AK639">
        <v>72</v>
      </c>
      <c r="AL639">
        <v>12</v>
      </c>
      <c r="AM639">
        <v>0</v>
      </c>
      <c r="AN639">
        <v>83</v>
      </c>
      <c r="AO639">
        <v>98</v>
      </c>
      <c r="AP639">
        <v>1</v>
      </c>
      <c r="AQ639">
        <v>51</v>
      </c>
      <c r="AR639">
        <v>12</v>
      </c>
      <c r="AS639">
        <v>23</v>
      </c>
    </row>
    <row r="640" spans="1:45" x14ac:dyDescent="0.25">
      <c r="A640">
        <v>20111001</v>
      </c>
      <c r="B640">
        <f t="shared" si="45"/>
        <v>20151001</v>
      </c>
      <c r="C640">
        <f t="shared" si="46"/>
        <v>2015</v>
      </c>
      <c r="D640">
        <f t="shared" si="47"/>
        <v>10</v>
      </c>
      <c r="E640">
        <f t="shared" si="48"/>
        <v>1</v>
      </c>
      <c r="F640" s="14">
        <f t="shared" si="49"/>
        <v>42278</v>
      </c>
      <c r="G640">
        <v>71</v>
      </c>
      <c r="H640">
        <v>3</v>
      </c>
      <c r="I640">
        <v>7</v>
      </c>
      <c r="J640">
        <v>10</v>
      </c>
      <c r="K640">
        <v>1</v>
      </c>
      <c r="L640">
        <v>0</v>
      </c>
      <c r="M640">
        <v>2</v>
      </c>
      <c r="N640">
        <v>30</v>
      </c>
      <c r="O640">
        <v>17</v>
      </c>
      <c r="P640">
        <v>161</v>
      </c>
      <c r="Q640">
        <v>88</v>
      </c>
      <c r="R640">
        <v>6</v>
      </c>
      <c r="S640">
        <v>260</v>
      </c>
      <c r="T640">
        <v>15</v>
      </c>
      <c r="U640">
        <v>69</v>
      </c>
      <c r="V640">
        <v>6</v>
      </c>
      <c r="W640">
        <v>93</v>
      </c>
      <c r="X640">
        <v>80</v>
      </c>
      <c r="Y640">
        <v>1246</v>
      </c>
      <c r="Z640">
        <v>0</v>
      </c>
      <c r="AA640">
        <v>0</v>
      </c>
      <c r="AB640">
        <v>0</v>
      </c>
      <c r="AC640">
        <v>1</v>
      </c>
      <c r="AD640">
        <v>10261</v>
      </c>
      <c r="AE640">
        <v>10268</v>
      </c>
      <c r="AF640">
        <v>9</v>
      </c>
      <c r="AG640">
        <v>10253</v>
      </c>
      <c r="AH640">
        <v>3</v>
      </c>
      <c r="AI640">
        <v>0</v>
      </c>
      <c r="AJ640">
        <v>22</v>
      </c>
      <c r="AK640">
        <v>61</v>
      </c>
      <c r="AL640">
        <v>9</v>
      </c>
      <c r="AM640">
        <v>0</v>
      </c>
      <c r="AN640">
        <v>84</v>
      </c>
      <c r="AO640">
        <v>100</v>
      </c>
      <c r="AP640">
        <v>2</v>
      </c>
      <c r="AQ640">
        <v>49</v>
      </c>
      <c r="AR640">
        <v>15</v>
      </c>
      <c r="AS640">
        <v>21</v>
      </c>
    </row>
    <row r="641" spans="1:45" x14ac:dyDescent="0.25">
      <c r="A641">
        <v>20111002</v>
      </c>
      <c r="B641">
        <f t="shared" si="45"/>
        <v>20151002</v>
      </c>
      <c r="C641">
        <f t="shared" si="46"/>
        <v>2015</v>
      </c>
      <c r="D641">
        <f t="shared" si="47"/>
        <v>10</v>
      </c>
      <c r="E641">
        <f t="shared" si="48"/>
        <v>2</v>
      </c>
      <c r="F641" s="14">
        <f t="shared" si="49"/>
        <v>42279</v>
      </c>
      <c r="G641">
        <v>203</v>
      </c>
      <c r="H641">
        <v>7</v>
      </c>
      <c r="I641">
        <v>9</v>
      </c>
      <c r="J641">
        <v>20</v>
      </c>
      <c r="K641">
        <v>13</v>
      </c>
      <c r="L641">
        <v>0</v>
      </c>
      <c r="M641">
        <v>1</v>
      </c>
      <c r="N641">
        <v>40</v>
      </c>
      <c r="O641">
        <v>13</v>
      </c>
      <c r="P641">
        <v>156</v>
      </c>
      <c r="Q641">
        <v>77</v>
      </c>
      <c r="R641">
        <v>6</v>
      </c>
      <c r="S641">
        <v>256</v>
      </c>
      <c r="T641">
        <v>14</v>
      </c>
      <c r="U641">
        <v>65</v>
      </c>
      <c r="V641">
        <v>6</v>
      </c>
      <c r="W641">
        <v>95</v>
      </c>
      <c r="X641">
        <v>82</v>
      </c>
      <c r="Y641">
        <v>1282</v>
      </c>
      <c r="Z641">
        <v>0</v>
      </c>
      <c r="AA641">
        <v>0</v>
      </c>
      <c r="AB641">
        <v>0</v>
      </c>
      <c r="AC641">
        <v>1</v>
      </c>
      <c r="AD641">
        <v>10245</v>
      </c>
      <c r="AE641">
        <v>10261</v>
      </c>
      <c r="AF641">
        <v>1</v>
      </c>
      <c r="AG641">
        <v>10223</v>
      </c>
      <c r="AH641">
        <v>24</v>
      </c>
      <c r="AI641">
        <v>0</v>
      </c>
      <c r="AJ641">
        <v>5</v>
      </c>
      <c r="AK641">
        <v>77</v>
      </c>
      <c r="AL641">
        <v>13</v>
      </c>
      <c r="AM641">
        <v>1</v>
      </c>
      <c r="AN641">
        <v>84</v>
      </c>
      <c r="AO641">
        <v>100</v>
      </c>
      <c r="AP641">
        <v>3</v>
      </c>
      <c r="AQ641">
        <v>43</v>
      </c>
      <c r="AR641">
        <v>14</v>
      </c>
      <c r="AS641">
        <v>21</v>
      </c>
    </row>
    <row r="642" spans="1:45" x14ac:dyDescent="0.25">
      <c r="A642">
        <v>20111003</v>
      </c>
      <c r="B642">
        <f t="shared" si="45"/>
        <v>20151003</v>
      </c>
      <c r="C642">
        <f t="shared" si="46"/>
        <v>2015</v>
      </c>
      <c r="D642">
        <f t="shared" si="47"/>
        <v>10</v>
      </c>
      <c r="E642">
        <f t="shared" si="48"/>
        <v>3</v>
      </c>
      <c r="F642" s="14">
        <f t="shared" si="49"/>
        <v>42280</v>
      </c>
      <c r="G642">
        <v>214</v>
      </c>
      <c r="H642">
        <v>29</v>
      </c>
      <c r="I642">
        <v>31</v>
      </c>
      <c r="J642">
        <v>50</v>
      </c>
      <c r="K642">
        <v>14</v>
      </c>
      <c r="L642">
        <v>10</v>
      </c>
      <c r="M642">
        <v>3</v>
      </c>
      <c r="N642">
        <v>110</v>
      </c>
      <c r="O642">
        <v>14</v>
      </c>
      <c r="P642">
        <v>181</v>
      </c>
      <c r="Q642">
        <v>99</v>
      </c>
      <c r="R642">
        <v>4</v>
      </c>
      <c r="S642">
        <v>243</v>
      </c>
      <c r="T642">
        <v>12</v>
      </c>
      <c r="U642">
        <v>70</v>
      </c>
      <c r="V642">
        <v>6</v>
      </c>
      <c r="W642">
        <v>65</v>
      </c>
      <c r="X642">
        <v>56</v>
      </c>
      <c r="Y642">
        <v>1052</v>
      </c>
      <c r="Z642">
        <v>0</v>
      </c>
      <c r="AA642">
        <v>0</v>
      </c>
      <c r="AB642">
        <v>0</v>
      </c>
      <c r="AC642">
        <v>1</v>
      </c>
      <c r="AD642">
        <v>10197</v>
      </c>
      <c r="AE642">
        <v>10219</v>
      </c>
      <c r="AF642">
        <v>1</v>
      </c>
      <c r="AG642">
        <v>10177</v>
      </c>
      <c r="AH642">
        <v>24</v>
      </c>
      <c r="AI642">
        <v>6</v>
      </c>
      <c r="AJ642">
        <v>3</v>
      </c>
      <c r="AK642">
        <v>74</v>
      </c>
      <c r="AL642">
        <v>15</v>
      </c>
      <c r="AM642">
        <v>4</v>
      </c>
      <c r="AN642">
        <v>73</v>
      </c>
      <c r="AO642">
        <v>100</v>
      </c>
      <c r="AP642">
        <v>3</v>
      </c>
      <c r="AQ642">
        <v>54</v>
      </c>
      <c r="AR642">
        <v>15</v>
      </c>
      <c r="AS642">
        <v>19</v>
      </c>
    </row>
    <row r="643" spans="1:45" x14ac:dyDescent="0.25">
      <c r="A643">
        <v>20111004</v>
      </c>
      <c r="B643">
        <f t="shared" ref="B643:B706" si="50">A643+40000</f>
        <v>20151004</v>
      </c>
      <c r="C643">
        <f t="shared" ref="C643:C706" si="51">FLOOR(B643/10000,1)</f>
        <v>2015</v>
      </c>
      <c r="D643">
        <f t="shared" ref="D643:D706" si="52">FLOOR(B643/100 - 100 * C643, 1)</f>
        <v>10</v>
      </c>
      <c r="E643">
        <f t="shared" ref="E643:E706" si="53">FLOOR(B643-10000*C643-100*D643,1)</f>
        <v>4</v>
      </c>
      <c r="F643" s="14">
        <f t="shared" ref="F643:F706" si="54">DATE(C643,D643,E643)</f>
        <v>42281</v>
      </c>
      <c r="G643">
        <v>244</v>
      </c>
      <c r="H643">
        <v>38</v>
      </c>
      <c r="I643">
        <v>39</v>
      </c>
      <c r="J643">
        <v>50</v>
      </c>
      <c r="K643">
        <v>10</v>
      </c>
      <c r="L643">
        <v>30</v>
      </c>
      <c r="M643">
        <v>3</v>
      </c>
      <c r="N643">
        <v>110</v>
      </c>
      <c r="O643">
        <v>14</v>
      </c>
      <c r="P643">
        <v>171</v>
      </c>
      <c r="Q643">
        <v>154</v>
      </c>
      <c r="R643">
        <v>22</v>
      </c>
      <c r="S643">
        <v>200</v>
      </c>
      <c r="T643">
        <v>15</v>
      </c>
      <c r="U643">
        <v>148</v>
      </c>
      <c r="V643">
        <v>24</v>
      </c>
      <c r="W643">
        <v>33</v>
      </c>
      <c r="X643">
        <v>29</v>
      </c>
      <c r="Y643">
        <v>627</v>
      </c>
      <c r="Z643">
        <v>0</v>
      </c>
      <c r="AA643">
        <v>-1</v>
      </c>
      <c r="AB643">
        <v>-1</v>
      </c>
      <c r="AC643">
        <v>9</v>
      </c>
      <c r="AD643">
        <v>10188</v>
      </c>
      <c r="AE643">
        <v>10198</v>
      </c>
      <c r="AF643">
        <v>20</v>
      </c>
      <c r="AG643">
        <v>10171</v>
      </c>
      <c r="AH643">
        <v>3</v>
      </c>
      <c r="AI643">
        <v>50</v>
      </c>
      <c r="AJ643">
        <v>5</v>
      </c>
      <c r="AK643">
        <v>79</v>
      </c>
      <c r="AL643">
        <v>15</v>
      </c>
      <c r="AM643">
        <v>5</v>
      </c>
      <c r="AN643">
        <v>81</v>
      </c>
      <c r="AO643">
        <v>93</v>
      </c>
      <c r="AP643">
        <v>23</v>
      </c>
      <c r="AQ643">
        <v>64</v>
      </c>
      <c r="AR643">
        <v>15</v>
      </c>
      <c r="AS643">
        <v>11</v>
      </c>
    </row>
    <row r="644" spans="1:45" x14ac:dyDescent="0.25">
      <c r="A644">
        <v>20111005</v>
      </c>
      <c r="B644">
        <f t="shared" si="50"/>
        <v>20151005</v>
      </c>
      <c r="C644">
        <f t="shared" si="51"/>
        <v>2015</v>
      </c>
      <c r="D644">
        <f t="shared" si="52"/>
        <v>10</v>
      </c>
      <c r="E644">
        <f t="shared" si="53"/>
        <v>5</v>
      </c>
      <c r="F644" s="14">
        <f t="shared" si="54"/>
        <v>42282</v>
      </c>
      <c r="G644">
        <v>229</v>
      </c>
      <c r="H644">
        <v>53</v>
      </c>
      <c r="I644">
        <v>53</v>
      </c>
      <c r="J644">
        <v>70</v>
      </c>
      <c r="K644">
        <v>20</v>
      </c>
      <c r="L644">
        <v>30</v>
      </c>
      <c r="M644">
        <v>2</v>
      </c>
      <c r="N644">
        <v>140</v>
      </c>
      <c r="O644">
        <v>18</v>
      </c>
      <c r="P644">
        <v>172</v>
      </c>
      <c r="Q644">
        <v>157</v>
      </c>
      <c r="R644">
        <v>2</v>
      </c>
      <c r="S644">
        <v>183</v>
      </c>
      <c r="T644">
        <v>16</v>
      </c>
      <c r="U644">
        <v>152</v>
      </c>
      <c r="V644">
        <v>6</v>
      </c>
      <c r="W644">
        <v>2</v>
      </c>
      <c r="X644">
        <v>2</v>
      </c>
      <c r="Y644">
        <v>350</v>
      </c>
      <c r="Z644">
        <v>0</v>
      </c>
      <c r="AA644">
        <v>-1</v>
      </c>
      <c r="AB644">
        <v>-1</v>
      </c>
      <c r="AC644">
        <v>11</v>
      </c>
      <c r="AD644">
        <v>10167</v>
      </c>
      <c r="AE644">
        <v>10187</v>
      </c>
      <c r="AF644">
        <v>1</v>
      </c>
      <c r="AG644">
        <v>10119</v>
      </c>
      <c r="AH644">
        <v>24</v>
      </c>
      <c r="AI644">
        <v>63</v>
      </c>
      <c r="AJ644">
        <v>1</v>
      </c>
      <c r="AK644">
        <v>75</v>
      </c>
      <c r="AL644">
        <v>13</v>
      </c>
      <c r="AM644">
        <v>8</v>
      </c>
      <c r="AN644">
        <v>82</v>
      </c>
      <c r="AO644">
        <v>91</v>
      </c>
      <c r="AP644">
        <v>1</v>
      </c>
      <c r="AQ644">
        <v>73</v>
      </c>
      <c r="AR644">
        <v>16</v>
      </c>
      <c r="AS644">
        <v>6</v>
      </c>
    </row>
    <row r="645" spans="1:45" x14ac:dyDescent="0.25">
      <c r="A645">
        <v>20111006</v>
      </c>
      <c r="B645">
        <f t="shared" si="50"/>
        <v>20151006</v>
      </c>
      <c r="C645">
        <f t="shared" si="51"/>
        <v>2015</v>
      </c>
      <c r="D645">
        <f t="shared" si="52"/>
        <v>10</v>
      </c>
      <c r="E645">
        <f t="shared" si="53"/>
        <v>6</v>
      </c>
      <c r="F645" s="14">
        <f t="shared" si="54"/>
        <v>42283</v>
      </c>
      <c r="G645">
        <v>241</v>
      </c>
      <c r="H645">
        <v>56</v>
      </c>
      <c r="I645">
        <v>62</v>
      </c>
      <c r="J645">
        <v>90</v>
      </c>
      <c r="K645">
        <v>5</v>
      </c>
      <c r="L645">
        <v>30</v>
      </c>
      <c r="M645">
        <v>22</v>
      </c>
      <c r="N645">
        <v>170</v>
      </c>
      <c r="O645">
        <v>3</v>
      </c>
      <c r="P645">
        <v>134</v>
      </c>
      <c r="Q645">
        <v>83</v>
      </c>
      <c r="R645">
        <v>24</v>
      </c>
      <c r="S645">
        <v>176</v>
      </c>
      <c r="T645">
        <v>2</v>
      </c>
      <c r="U645">
        <v>69</v>
      </c>
      <c r="V645">
        <v>24</v>
      </c>
      <c r="W645">
        <v>31</v>
      </c>
      <c r="X645">
        <v>27</v>
      </c>
      <c r="Y645">
        <v>669</v>
      </c>
      <c r="Z645">
        <v>46</v>
      </c>
      <c r="AA645">
        <v>87</v>
      </c>
      <c r="AB645">
        <v>29</v>
      </c>
      <c r="AC645">
        <v>22</v>
      </c>
      <c r="AD645">
        <v>10069</v>
      </c>
      <c r="AE645">
        <v>10106</v>
      </c>
      <c r="AF645">
        <v>1</v>
      </c>
      <c r="AG645">
        <v>10045</v>
      </c>
      <c r="AH645">
        <v>7</v>
      </c>
      <c r="AI645">
        <v>57</v>
      </c>
      <c r="AJ645">
        <v>6</v>
      </c>
      <c r="AK645">
        <v>80</v>
      </c>
      <c r="AL645">
        <v>13</v>
      </c>
      <c r="AM645">
        <v>6</v>
      </c>
      <c r="AN645">
        <v>76</v>
      </c>
      <c r="AO645">
        <v>96</v>
      </c>
      <c r="AP645">
        <v>8</v>
      </c>
      <c r="AQ645">
        <v>53</v>
      </c>
      <c r="AR645">
        <v>14</v>
      </c>
      <c r="AS645">
        <v>11</v>
      </c>
    </row>
    <row r="646" spans="1:45" x14ac:dyDescent="0.25">
      <c r="A646">
        <v>20111007</v>
      </c>
      <c r="B646">
        <f t="shared" si="50"/>
        <v>20151007</v>
      </c>
      <c r="C646">
        <f t="shared" si="51"/>
        <v>2015</v>
      </c>
      <c r="D646">
        <f t="shared" si="52"/>
        <v>10</v>
      </c>
      <c r="E646">
        <f t="shared" si="53"/>
        <v>7</v>
      </c>
      <c r="F646" s="14">
        <f t="shared" si="54"/>
        <v>42284</v>
      </c>
      <c r="G646">
        <v>287</v>
      </c>
      <c r="H646">
        <v>31</v>
      </c>
      <c r="I646">
        <v>34</v>
      </c>
      <c r="J646">
        <v>60</v>
      </c>
      <c r="K646">
        <v>15</v>
      </c>
      <c r="L646">
        <v>20</v>
      </c>
      <c r="M646">
        <v>9</v>
      </c>
      <c r="N646">
        <v>170</v>
      </c>
      <c r="O646">
        <v>3</v>
      </c>
      <c r="P646">
        <v>107</v>
      </c>
      <c r="Q646">
        <v>82</v>
      </c>
      <c r="R646">
        <v>4</v>
      </c>
      <c r="S646">
        <v>142</v>
      </c>
      <c r="T646">
        <v>15</v>
      </c>
      <c r="U646">
        <v>72</v>
      </c>
      <c r="V646">
        <v>24</v>
      </c>
      <c r="W646">
        <v>57</v>
      </c>
      <c r="X646">
        <v>51</v>
      </c>
      <c r="Y646">
        <v>799</v>
      </c>
      <c r="Z646">
        <v>96</v>
      </c>
      <c r="AA646">
        <v>131</v>
      </c>
      <c r="AB646">
        <v>26</v>
      </c>
      <c r="AC646">
        <v>3</v>
      </c>
      <c r="AD646">
        <v>10112</v>
      </c>
      <c r="AE646">
        <v>10159</v>
      </c>
      <c r="AF646">
        <v>21</v>
      </c>
      <c r="AG646">
        <v>10049</v>
      </c>
      <c r="AH646">
        <v>2</v>
      </c>
      <c r="AI646">
        <v>57</v>
      </c>
      <c r="AJ646">
        <v>15</v>
      </c>
      <c r="AK646">
        <v>74</v>
      </c>
      <c r="AL646">
        <v>14</v>
      </c>
      <c r="AM646">
        <v>6</v>
      </c>
      <c r="AN646">
        <v>85</v>
      </c>
      <c r="AO646">
        <v>95</v>
      </c>
      <c r="AP646">
        <v>20</v>
      </c>
      <c r="AQ646">
        <v>68</v>
      </c>
      <c r="AR646">
        <v>10</v>
      </c>
      <c r="AS646">
        <v>12</v>
      </c>
    </row>
    <row r="647" spans="1:45" x14ac:dyDescent="0.25">
      <c r="A647">
        <v>20111008</v>
      </c>
      <c r="B647">
        <f t="shared" si="50"/>
        <v>20151008</v>
      </c>
      <c r="C647">
        <f t="shared" si="51"/>
        <v>2015</v>
      </c>
      <c r="D647">
        <f t="shared" si="52"/>
        <v>10</v>
      </c>
      <c r="E647">
        <f t="shared" si="53"/>
        <v>8</v>
      </c>
      <c r="F647" s="14">
        <f t="shared" si="54"/>
        <v>42285</v>
      </c>
      <c r="G647">
        <v>307</v>
      </c>
      <c r="H647">
        <v>20</v>
      </c>
      <c r="I647">
        <v>23</v>
      </c>
      <c r="J647">
        <v>40</v>
      </c>
      <c r="K647">
        <v>13</v>
      </c>
      <c r="L647">
        <v>10</v>
      </c>
      <c r="M647">
        <v>10</v>
      </c>
      <c r="N647">
        <v>100</v>
      </c>
      <c r="O647">
        <v>6</v>
      </c>
      <c r="P647">
        <v>100</v>
      </c>
      <c r="Q647">
        <v>72</v>
      </c>
      <c r="R647">
        <v>24</v>
      </c>
      <c r="S647">
        <v>135</v>
      </c>
      <c r="T647">
        <v>14</v>
      </c>
      <c r="U647">
        <v>51</v>
      </c>
      <c r="V647">
        <v>24</v>
      </c>
      <c r="W647">
        <v>53</v>
      </c>
      <c r="X647">
        <v>47</v>
      </c>
      <c r="Y647">
        <v>785</v>
      </c>
      <c r="Z647">
        <v>20</v>
      </c>
      <c r="AA647">
        <v>45</v>
      </c>
      <c r="AB647">
        <v>17</v>
      </c>
      <c r="AC647">
        <v>11</v>
      </c>
      <c r="AD647">
        <v>10166</v>
      </c>
      <c r="AE647">
        <v>10189</v>
      </c>
      <c r="AF647">
        <v>23</v>
      </c>
      <c r="AG647">
        <v>10155</v>
      </c>
      <c r="AH647">
        <v>4</v>
      </c>
      <c r="AI647">
        <v>59</v>
      </c>
      <c r="AJ647">
        <v>21</v>
      </c>
      <c r="AK647">
        <v>78</v>
      </c>
      <c r="AL647">
        <v>15</v>
      </c>
      <c r="AM647">
        <v>6</v>
      </c>
      <c r="AN647">
        <v>83</v>
      </c>
      <c r="AO647">
        <v>98</v>
      </c>
      <c r="AP647">
        <v>24</v>
      </c>
      <c r="AQ647">
        <v>69</v>
      </c>
      <c r="AR647">
        <v>15</v>
      </c>
      <c r="AS647">
        <v>11</v>
      </c>
    </row>
    <row r="648" spans="1:45" x14ac:dyDescent="0.25">
      <c r="A648">
        <v>20111009</v>
      </c>
      <c r="B648">
        <f t="shared" si="50"/>
        <v>20151009</v>
      </c>
      <c r="C648">
        <f t="shared" si="51"/>
        <v>2015</v>
      </c>
      <c r="D648">
        <f t="shared" si="52"/>
        <v>10</v>
      </c>
      <c r="E648">
        <f t="shared" si="53"/>
        <v>9</v>
      </c>
      <c r="F648" s="14">
        <f t="shared" si="54"/>
        <v>42286</v>
      </c>
      <c r="G648">
        <v>208</v>
      </c>
      <c r="H648">
        <v>31</v>
      </c>
      <c r="I648">
        <v>36</v>
      </c>
      <c r="J648">
        <v>60</v>
      </c>
      <c r="K648">
        <v>12</v>
      </c>
      <c r="L648">
        <v>10</v>
      </c>
      <c r="M648">
        <v>1</v>
      </c>
      <c r="N648">
        <v>100</v>
      </c>
      <c r="O648">
        <v>22</v>
      </c>
      <c r="P648">
        <v>116</v>
      </c>
      <c r="Q648">
        <v>60</v>
      </c>
      <c r="R648">
        <v>2</v>
      </c>
      <c r="S648">
        <v>170</v>
      </c>
      <c r="T648">
        <v>23</v>
      </c>
      <c r="U648">
        <v>40</v>
      </c>
      <c r="V648">
        <v>6</v>
      </c>
      <c r="W648">
        <v>5</v>
      </c>
      <c r="X648">
        <v>4</v>
      </c>
      <c r="Y648">
        <v>356</v>
      </c>
      <c r="Z648">
        <v>77</v>
      </c>
      <c r="AA648">
        <v>49</v>
      </c>
      <c r="AB648">
        <v>14</v>
      </c>
      <c r="AC648">
        <v>14</v>
      </c>
      <c r="AD648">
        <v>10172</v>
      </c>
      <c r="AE648">
        <v>10197</v>
      </c>
      <c r="AF648">
        <v>7</v>
      </c>
      <c r="AG648">
        <v>10144</v>
      </c>
      <c r="AH648">
        <v>22</v>
      </c>
      <c r="AI648">
        <v>3</v>
      </c>
      <c r="AJ648">
        <v>1</v>
      </c>
      <c r="AK648">
        <v>70</v>
      </c>
      <c r="AL648">
        <v>7</v>
      </c>
      <c r="AM648">
        <v>8</v>
      </c>
      <c r="AN648">
        <v>94</v>
      </c>
      <c r="AO648">
        <v>100</v>
      </c>
      <c r="AP648">
        <v>1</v>
      </c>
      <c r="AQ648">
        <v>84</v>
      </c>
      <c r="AR648">
        <v>8</v>
      </c>
      <c r="AS648">
        <v>5</v>
      </c>
    </row>
    <row r="649" spans="1:45" x14ac:dyDescent="0.25">
      <c r="A649">
        <v>20111010</v>
      </c>
      <c r="B649">
        <f t="shared" si="50"/>
        <v>20151010</v>
      </c>
      <c r="C649">
        <f t="shared" si="51"/>
        <v>2015</v>
      </c>
      <c r="D649">
        <f t="shared" si="52"/>
        <v>10</v>
      </c>
      <c r="E649">
        <f t="shared" si="53"/>
        <v>10</v>
      </c>
      <c r="F649" s="14">
        <f t="shared" si="54"/>
        <v>42287</v>
      </c>
      <c r="G649">
        <v>248</v>
      </c>
      <c r="H649">
        <v>60</v>
      </c>
      <c r="I649">
        <v>61</v>
      </c>
      <c r="J649">
        <v>70</v>
      </c>
      <c r="K649">
        <v>8</v>
      </c>
      <c r="L649">
        <v>40</v>
      </c>
      <c r="M649">
        <v>1</v>
      </c>
      <c r="N649">
        <v>160</v>
      </c>
      <c r="O649">
        <v>13</v>
      </c>
      <c r="P649">
        <v>169</v>
      </c>
      <c r="Q649">
        <v>163</v>
      </c>
      <c r="R649">
        <v>1</v>
      </c>
      <c r="S649">
        <v>179</v>
      </c>
      <c r="T649">
        <v>11</v>
      </c>
      <c r="U649">
        <v>162</v>
      </c>
      <c r="V649">
        <v>6</v>
      </c>
      <c r="W649">
        <v>3</v>
      </c>
      <c r="X649">
        <v>3</v>
      </c>
      <c r="Y649">
        <v>378</v>
      </c>
      <c r="Z649">
        <v>10</v>
      </c>
      <c r="AA649">
        <v>3</v>
      </c>
      <c r="AB649">
        <v>2</v>
      </c>
      <c r="AC649">
        <v>1</v>
      </c>
      <c r="AD649">
        <v>10142</v>
      </c>
      <c r="AE649">
        <v>10154</v>
      </c>
      <c r="AF649">
        <v>22</v>
      </c>
      <c r="AG649">
        <v>10131</v>
      </c>
      <c r="AH649">
        <v>6</v>
      </c>
      <c r="AI649">
        <v>50</v>
      </c>
      <c r="AJ649">
        <v>1</v>
      </c>
      <c r="AK649">
        <v>71</v>
      </c>
      <c r="AL649">
        <v>11</v>
      </c>
      <c r="AM649">
        <v>8</v>
      </c>
      <c r="AN649">
        <v>86</v>
      </c>
      <c r="AO649">
        <v>97</v>
      </c>
      <c r="AP649">
        <v>1</v>
      </c>
      <c r="AQ649">
        <v>77</v>
      </c>
      <c r="AR649">
        <v>12</v>
      </c>
      <c r="AS649">
        <v>6</v>
      </c>
    </row>
    <row r="650" spans="1:45" x14ac:dyDescent="0.25">
      <c r="A650">
        <v>20111011</v>
      </c>
      <c r="B650">
        <f t="shared" si="50"/>
        <v>20151011</v>
      </c>
      <c r="C650">
        <f t="shared" si="51"/>
        <v>2015</v>
      </c>
      <c r="D650">
        <f t="shared" si="52"/>
        <v>10</v>
      </c>
      <c r="E650">
        <f t="shared" si="53"/>
        <v>11</v>
      </c>
      <c r="F650" s="14">
        <f t="shared" si="54"/>
        <v>42288</v>
      </c>
      <c r="G650">
        <v>254</v>
      </c>
      <c r="H650">
        <v>52</v>
      </c>
      <c r="I650">
        <v>55</v>
      </c>
      <c r="J650">
        <v>80</v>
      </c>
      <c r="K650">
        <v>5</v>
      </c>
      <c r="L650">
        <v>30</v>
      </c>
      <c r="M650">
        <v>18</v>
      </c>
      <c r="N650">
        <v>150</v>
      </c>
      <c r="O650">
        <v>2</v>
      </c>
      <c r="P650">
        <v>156</v>
      </c>
      <c r="Q650">
        <v>133</v>
      </c>
      <c r="R650">
        <v>21</v>
      </c>
      <c r="S650">
        <v>173</v>
      </c>
      <c r="T650">
        <v>13</v>
      </c>
      <c r="U650">
        <v>131</v>
      </c>
      <c r="V650">
        <v>24</v>
      </c>
      <c r="W650">
        <v>0</v>
      </c>
      <c r="X650">
        <v>0</v>
      </c>
      <c r="Y650">
        <v>143</v>
      </c>
      <c r="Z650">
        <v>48</v>
      </c>
      <c r="AA650">
        <v>25</v>
      </c>
      <c r="AB650">
        <v>8</v>
      </c>
      <c r="AC650">
        <v>17</v>
      </c>
      <c r="AD650">
        <v>10155</v>
      </c>
      <c r="AE650">
        <v>10178</v>
      </c>
      <c r="AF650">
        <v>22</v>
      </c>
      <c r="AG650">
        <v>10140</v>
      </c>
      <c r="AH650">
        <v>5</v>
      </c>
      <c r="AI650">
        <v>37</v>
      </c>
      <c r="AJ650">
        <v>19</v>
      </c>
      <c r="AK650">
        <v>73</v>
      </c>
      <c r="AL650">
        <v>13</v>
      </c>
      <c r="AM650">
        <v>8</v>
      </c>
      <c r="AN650">
        <v>87</v>
      </c>
      <c r="AO650">
        <v>97</v>
      </c>
      <c r="AP650">
        <v>18</v>
      </c>
      <c r="AQ650">
        <v>80</v>
      </c>
      <c r="AR650">
        <v>4</v>
      </c>
      <c r="AS650">
        <v>2</v>
      </c>
    </row>
    <row r="651" spans="1:45" x14ac:dyDescent="0.25">
      <c r="A651">
        <v>20111012</v>
      </c>
      <c r="B651">
        <f t="shared" si="50"/>
        <v>20151012</v>
      </c>
      <c r="C651">
        <f t="shared" si="51"/>
        <v>2015</v>
      </c>
      <c r="D651">
        <f t="shared" si="52"/>
        <v>10</v>
      </c>
      <c r="E651">
        <f t="shared" si="53"/>
        <v>12</v>
      </c>
      <c r="F651" s="14">
        <f t="shared" si="54"/>
        <v>42289</v>
      </c>
      <c r="G651">
        <v>40</v>
      </c>
      <c r="H651">
        <v>10</v>
      </c>
      <c r="I651">
        <v>15</v>
      </c>
      <c r="J651">
        <v>30</v>
      </c>
      <c r="K651">
        <v>2</v>
      </c>
      <c r="L651">
        <v>0</v>
      </c>
      <c r="M651">
        <v>7</v>
      </c>
      <c r="N651">
        <v>80</v>
      </c>
      <c r="O651">
        <v>2</v>
      </c>
      <c r="P651">
        <v>111</v>
      </c>
      <c r="Q651">
        <v>98</v>
      </c>
      <c r="R651">
        <v>18</v>
      </c>
      <c r="S651">
        <v>136</v>
      </c>
      <c r="T651">
        <v>1</v>
      </c>
      <c r="U651">
        <v>97</v>
      </c>
      <c r="V651">
        <v>24</v>
      </c>
      <c r="W651">
        <v>0</v>
      </c>
      <c r="X651">
        <v>0</v>
      </c>
      <c r="Y651">
        <v>186</v>
      </c>
      <c r="Z651">
        <v>165</v>
      </c>
      <c r="AA651">
        <v>155</v>
      </c>
      <c r="AB651">
        <v>19</v>
      </c>
      <c r="AC651">
        <v>6</v>
      </c>
      <c r="AD651">
        <v>10201</v>
      </c>
      <c r="AE651">
        <v>10247</v>
      </c>
      <c r="AF651">
        <v>24</v>
      </c>
      <c r="AG651">
        <v>10175</v>
      </c>
      <c r="AH651">
        <v>1</v>
      </c>
      <c r="AI651">
        <v>29</v>
      </c>
      <c r="AJ651">
        <v>1</v>
      </c>
      <c r="AK651">
        <v>65</v>
      </c>
      <c r="AL651">
        <v>8</v>
      </c>
      <c r="AM651">
        <v>8</v>
      </c>
      <c r="AN651">
        <v>97</v>
      </c>
      <c r="AO651">
        <v>98</v>
      </c>
      <c r="AP651">
        <v>1</v>
      </c>
      <c r="AQ651">
        <v>91</v>
      </c>
      <c r="AR651">
        <v>9</v>
      </c>
      <c r="AS651">
        <v>3</v>
      </c>
    </row>
    <row r="652" spans="1:45" x14ac:dyDescent="0.25">
      <c r="A652">
        <v>20111013</v>
      </c>
      <c r="B652">
        <f t="shared" si="50"/>
        <v>20151013</v>
      </c>
      <c r="C652">
        <f t="shared" si="51"/>
        <v>2015</v>
      </c>
      <c r="D652">
        <f t="shared" si="52"/>
        <v>10</v>
      </c>
      <c r="E652">
        <f t="shared" si="53"/>
        <v>13</v>
      </c>
      <c r="F652" s="14">
        <f t="shared" si="54"/>
        <v>42290</v>
      </c>
      <c r="G652">
        <v>38</v>
      </c>
      <c r="H652">
        <v>15</v>
      </c>
      <c r="I652">
        <v>16</v>
      </c>
      <c r="J652">
        <v>30</v>
      </c>
      <c r="K652">
        <v>11</v>
      </c>
      <c r="L652">
        <v>10</v>
      </c>
      <c r="M652">
        <v>1</v>
      </c>
      <c r="N652">
        <v>60</v>
      </c>
      <c r="O652">
        <v>11</v>
      </c>
      <c r="P652">
        <v>90</v>
      </c>
      <c r="Q652">
        <v>33</v>
      </c>
      <c r="R652">
        <v>24</v>
      </c>
      <c r="S652">
        <v>146</v>
      </c>
      <c r="T652">
        <v>14</v>
      </c>
      <c r="U652">
        <v>3</v>
      </c>
      <c r="V652">
        <v>24</v>
      </c>
      <c r="W652">
        <v>69</v>
      </c>
      <c r="X652">
        <v>63</v>
      </c>
      <c r="Y652">
        <v>851</v>
      </c>
      <c r="Z652">
        <v>0</v>
      </c>
      <c r="AA652">
        <v>0</v>
      </c>
      <c r="AB652">
        <v>0</v>
      </c>
      <c r="AC652">
        <v>1</v>
      </c>
      <c r="AD652">
        <v>10301</v>
      </c>
      <c r="AE652">
        <v>10331</v>
      </c>
      <c r="AF652">
        <v>22</v>
      </c>
      <c r="AG652">
        <v>10250</v>
      </c>
      <c r="AH652">
        <v>1</v>
      </c>
      <c r="AI652">
        <v>2</v>
      </c>
      <c r="AJ652">
        <v>4</v>
      </c>
      <c r="AK652">
        <v>81</v>
      </c>
      <c r="AL652">
        <v>16</v>
      </c>
      <c r="AM652">
        <v>3</v>
      </c>
      <c r="AN652">
        <v>85</v>
      </c>
      <c r="AO652">
        <v>100</v>
      </c>
      <c r="AP652">
        <v>4</v>
      </c>
      <c r="AQ652">
        <v>64</v>
      </c>
      <c r="AR652">
        <v>15</v>
      </c>
      <c r="AS652">
        <v>12</v>
      </c>
    </row>
    <row r="653" spans="1:45" x14ac:dyDescent="0.25">
      <c r="A653">
        <v>20111014</v>
      </c>
      <c r="B653">
        <f t="shared" si="50"/>
        <v>20151014</v>
      </c>
      <c r="C653">
        <f t="shared" si="51"/>
        <v>2015</v>
      </c>
      <c r="D653">
        <f t="shared" si="52"/>
        <v>10</v>
      </c>
      <c r="E653">
        <f t="shared" si="53"/>
        <v>14</v>
      </c>
      <c r="F653" s="14">
        <f t="shared" si="54"/>
        <v>42291</v>
      </c>
      <c r="G653">
        <v>99</v>
      </c>
      <c r="H653">
        <v>21</v>
      </c>
      <c r="I653">
        <v>23</v>
      </c>
      <c r="J653">
        <v>40</v>
      </c>
      <c r="K653">
        <v>12</v>
      </c>
      <c r="L653">
        <v>10</v>
      </c>
      <c r="M653">
        <v>1</v>
      </c>
      <c r="N653">
        <v>70</v>
      </c>
      <c r="O653">
        <v>12</v>
      </c>
      <c r="P653">
        <v>76</v>
      </c>
      <c r="Q653">
        <v>19</v>
      </c>
      <c r="R653">
        <v>6</v>
      </c>
      <c r="S653">
        <v>146</v>
      </c>
      <c r="T653">
        <v>13</v>
      </c>
      <c r="U653">
        <v>-9</v>
      </c>
      <c r="V653">
        <v>12</v>
      </c>
      <c r="W653">
        <v>91</v>
      </c>
      <c r="X653">
        <v>84</v>
      </c>
      <c r="Y653">
        <v>1092</v>
      </c>
      <c r="Z653">
        <v>0</v>
      </c>
      <c r="AA653">
        <v>0</v>
      </c>
      <c r="AB653">
        <v>0</v>
      </c>
      <c r="AC653">
        <v>1</v>
      </c>
      <c r="AD653">
        <v>10331</v>
      </c>
      <c r="AE653">
        <v>10346</v>
      </c>
      <c r="AF653">
        <v>10</v>
      </c>
      <c r="AG653">
        <v>10317</v>
      </c>
      <c r="AH653">
        <v>24</v>
      </c>
      <c r="AI653">
        <v>5</v>
      </c>
      <c r="AJ653">
        <v>3</v>
      </c>
      <c r="AK653">
        <v>82</v>
      </c>
      <c r="AL653">
        <v>13</v>
      </c>
      <c r="AM653">
        <v>1</v>
      </c>
      <c r="AN653">
        <v>81</v>
      </c>
      <c r="AO653">
        <v>99</v>
      </c>
      <c r="AP653">
        <v>3</v>
      </c>
      <c r="AQ653">
        <v>46</v>
      </c>
      <c r="AR653">
        <v>14</v>
      </c>
      <c r="AS653">
        <v>15</v>
      </c>
    </row>
    <row r="654" spans="1:45" x14ac:dyDescent="0.25">
      <c r="A654">
        <v>20111015</v>
      </c>
      <c r="B654">
        <f t="shared" si="50"/>
        <v>20151015</v>
      </c>
      <c r="C654">
        <f t="shared" si="51"/>
        <v>2015</v>
      </c>
      <c r="D654">
        <f t="shared" si="52"/>
        <v>10</v>
      </c>
      <c r="E654">
        <f t="shared" si="53"/>
        <v>15</v>
      </c>
      <c r="F654" s="14">
        <f t="shared" si="54"/>
        <v>42292</v>
      </c>
      <c r="G654">
        <v>123</v>
      </c>
      <c r="H654">
        <v>27</v>
      </c>
      <c r="I654">
        <v>28</v>
      </c>
      <c r="J654">
        <v>50</v>
      </c>
      <c r="K654">
        <v>11</v>
      </c>
      <c r="L654">
        <v>10</v>
      </c>
      <c r="M654">
        <v>5</v>
      </c>
      <c r="N654">
        <v>80</v>
      </c>
      <c r="O654">
        <v>9</v>
      </c>
      <c r="P654">
        <v>68</v>
      </c>
      <c r="Q654">
        <v>4</v>
      </c>
      <c r="R654">
        <v>6</v>
      </c>
      <c r="S654">
        <v>139</v>
      </c>
      <c r="T654">
        <v>15</v>
      </c>
      <c r="U654">
        <v>-32</v>
      </c>
      <c r="V654">
        <v>6</v>
      </c>
      <c r="W654">
        <v>97</v>
      </c>
      <c r="X654">
        <v>90</v>
      </c>
      <c r="Y654">
        <v>1118</v>
      </c>
      <c r="Z654">
        <v>0</v>
      </c>
      <c r="AA654">
        <v>0</v>
      </c>
      <c r="AB654">
        <v>0</v>
      </c>
      <c r="AC654">
        <v>1</v>
      </c>
      <c r="AD654">
        <v>10283</v>
      </c>
      <c r="AE654">
        <v>10314</v>
      </c>
      <c r="AF654">
        <v>1</v>
      </c>
      <c r="AG654">
        <v>10256</v>
      </c>
      <c r="AH654">
        <v>24</v>
      </c>
      <c r="AI654">
        <v>41</v>
      </c>
      <c r="AJ654">
        <v>5</v>
      </c>
      <c r="AK654">
        <v>80</v>
      </c>
      <c r="AL654">
        <v>14</v>
      </c>
      <c r="AM654">
        <v>0</v>
      </c>
      <c r="AN654">
        <v>83</v>
      </c>
      <c r="AO654">
        <v>98</v>
      </c>
      <c r="AP654">
        <v>5</v>
      </c>
      <c r="AQ654">
        <v>56</v>
      </c>
      <c r="AR654">
        <v>14</v>
      </c>
      <c r="AS654">
        <v>15</v>
      </c>
    </row>
    <row r="655" spans="1:45" x14ac:dyDescent="0.25">
      <c r="A655">
        <v>20111016</v>
      </c>
      <c r="B655">
        <f t="shared" si="50"/>
        <v>20151016</v>
      </c>
      <c r="C655">
        <f t="shared" si="51"/>
        <v>2015</v>
      </c>
      <c r="D655">
        <f t="shared" si="52"/>
        <v>10</v>
      </c>
      <c r="E655">
        <f t="shared" si="53"/>
        <v>16</v>
      </c>
      <c r="F655" s="14">
        <f t="shared" si="54"/>
        <v>42293</v>
      </c>
      <c r="G655">
        <v>160</v>
      </c>
      <c r="H655">
        <v>20</v>
      </c>
      <c r="I655">
        <v>21</v>
      </c>
      <c r="J655">
        <v>30</v>
      </c>
      <c r="K655">
        <v>1</v>
      </c>
      <c r="L655">
        <v>0</v>
      </c>
      <c r="M655">
        <v>18</v>
      </c>
      <c r="N655">
        <v>50</v>
      </c>
      <c r="O655">
        <v>1</v>
      </c>
      <c r="P655">
        <v>75</v>
      </c>
      <c r="Q655">
        <v>29</v>
      </c>
      <c r="R655">
        <v>23</v>
      </c>
      <c r="S655">
        <v>144</v>
      </c>
      <c r="T655">
        <v>15</v>
      </c>
      <c r="U655">
        <v>-3</v>
      </c>
      <c r="V655">
        <v>24</v>
      </c>
      <c r="W655">
        <v>97</v>
      </c>
      <c r="X655">
        <v>91</v>
      </c>
      <c r="Y655">
        <v>1082</v>
      </c>
      <c r="Z655">
        <v>0</v>
      </c>
      <c r="AA655">
        <v>0</v>
      </c>
      <c r="AB655">
        <v>0</v>
      </c>
      <c r="AC655">
        <v>1</v>
      </c>
      <c r="AD655">
        <v>10239</v>
      </c>
      <c r="AE655">
        <v>10255</v>
      </c>
      <c r="AF655">
        <v>1</v>
      </c>
      <c r="AG655">
        <v>10226</v>
      </c>
      <c r="AH655">
        <v>24</v>
      </c>
      <c r="AI655">
        <v>2</v>
      </c>
      <c r="AJ655">
        <v>22</v>
      </c>
      <c r="AK655">
        <v>77</v>
      </c>
      <c r="AL655">
        <v>12</v>
      </c>
      <c r="AM655">
        <v>1</v>
      </c>
      <c r="AN655">
        <v>81</v>
      </c>
      <c r="AO655">
        <v>100</v>
      </c>
      <c r="AP655">
        <v>21</v>
      </c>
      <c r="AQ655">
        <v>56</v>
      </c>
      <c r="AR655">
        <v>13</v>
      </c>
      <c r="AS655">
        <v>15</v>
      </c>
    </row>
    <row r="656" spans="1:45" x14ac:dyDescent="0.25">
      <c r="A656">
        <v>20111017</v>
      </c>
      <c r="B656">
        <f t="shared" si="50"/>
        <v>20151017</v>
      </c>
      <c r="C656">
        <f t="shared" si="51"/>
        <v>2015</v>
      </c>
      <c r="D656">
        <f t="shared" si="52"/>
        <v>10</v>
      </c>
      <c r="E656">
        <f t="shared" si="53"/>
        <v>17</v>
      </c>
      <c r="F656" s="14">
        <f t="shared" si="54"/>
        <v>42294</v>
      </c>
      <c r="G656">
        <v>194</v>
      </c>
      <c r="H656">
        <v>35</v>
      </c>
      <c r="I656">
        <v>37</v>
      </c>
      <c r="J656">
        <v>60</v>
      </c>
      <c r="K656">
        <v>22</v>
      </c>
      <c r="L656">
        <v>10</v>
      </c>
      <c r="M656">
        <v>1</v>
      </c>
      <c r="N656">
        <v>110</v>
      </c>
      <c r="O656">
        <v>21</v>
      </c>
      <c r="P656">
        <v>112</v>
      </c>
      <c r="Q656">
        <v>46</v>
      </c>
      <c r="R656">
        <v>2</v>
      </c>
      <c r="S656">
        <v>161</v>
      </c>
      <c r="T656">
        <v>14</v>
      </c>
      <c r="U656">
        <v>13</v>
      </c>
      <c r="V656">
        <v>6</v>
      </c>
      <c r="W656">
        <v>28</v>
      </c>
      <c r="X656">
        <v>26</v>
      </c>
      <c r="Y656">
        <v>559</v>
      </c>
      <c r="Z656">
        <v>0</v>
      </c>
      <c r="AA656">
        <v>0</v>
      </c>
      <c r="AB656">
        <v>0</v>
      </c>
      <c r="AC656">
        <v>1</v>
      </c>
      <c r="AD656">
        <v>10181</v>
      </c>
      <c r="AE656">
        <v>10224</v>
      </c>
      <c r="AF656">
        <v>1</v>
      </c>
      <c r="AG656">
        <v>10101</v>
      </c>
      <c r="AH656">
        <v>24</v>
      </c>
      <c r="AI656">
        <v>1</v>
      </c>
      <c r="AJ656">
        <v>2</v>
      </c>
      <c r="AK656">
        <v>67</v>
      </c>
      <c r="AL656">
        <v>14</v>
      </c>
      <c r="AM656">
        <v>6</v>
      </c>
      <c r="AN656">
        <v>89</v>
      </c>
      <c r="AO656">
        <v>100</v>
      </c>
      <c r="AP656">
        <v>2</v>
      </c>
      <c r="AQ656">
        <v>74</v>
      </c>
      <c r="AR656">
        <v>14</v>
      </c>
      <c r="AS656">
        <v>8</v>
      </c>
    </row>
    <row r="657" spans="1:45" x14ac:dyDescent="0.25">
      <c r="A657">
        <v>20111018</v>
      </c>
      <c r="B657">
        <f t="shared" si="50"/>
        <v>20151018</v>
      </c>
      <c r="C657">
        <f t="shared" si="51"/>
        <v>2015</v>
      </c>
      <c r="D657">
        <f t="shared" si="52"/>
        <v>10</v>
      </c>
      <c r="E657">
        <f t="shared" si="53"/>
        <v>18</v>
      </c>
      <c r="F657" s="14">
        <f t="shared" si="54"/>
        <v>42295</v>
      </c>
      <c r="G657">
        <v>233</v>
      </c>
      <c r="H657">
        <v>46</v>
      </c>
      <c r="I657">
        <v>50</v>
      </c>
      <c r="J657">
        <v>70</v>
      </c>
      <c r="K657">
        <v>3</v>
      </c>
      <c r="L657">
        <v>30</v>
      </c>
      <c r="M657">
        <v>22</v>
      </c>
      <c r="N657">
        <v>200</v>
      </c>
      <c r="O657">
        <v>6</v>
      </c>
      <c r="P657">
        <v>105</v>
      </c>
      <c r="Q657">
        <v>80</v>
      </c>
      <c r="R657">
        <v>9</v>
      </c>
      <c r="S657">
        <v>138</v>
      </c>
      <c r="T657">
        <v>4</v>
      </c>
      <c r="U657">
        <v>64</v>
      </c>
      <c r="V657">
        <v>24</v>
      </c>
      <c r="W657">
        <v>27</v>
      </c>
      <c r="X657">
        <v>26</v>
      </c>
      <c r="Y657">
        <v>481</v>
      </c>
      <c r="Z657">
        <v>45</v>
      </c>
      <c r="AA657">
        <v>83</v>
      </c>
      <c r="AB657">
        <v>34</v>
      </c>
      <c r="AC657">
        <v>6</v>
      </c>
      <c r="AD657">
        <v>10081</v>
      </c>
      <c r="AE657">
        <v>10096</v>
      </c>
      <c r="AF657">
        <v>21</v>
      </c>
      <c r="AG657">
        <v>10047</v>
      </c>
      <c r="AH657">
        <v>5</v>
      </c>
      <c r="AI657">
        <v>56</v>
      </c>
      <c r="AJ657">
        <v>6</v>
      </c>
      <c r="AK657">
        <v>80</v>
      </c>
      <c r="AL657">
        <v>13</v>
      </c>
      <c r="AM657">
        <v>6</v>
      </c>
      <c r="AN657">
        <v>78</v>
      </c>
      <c r="AO657">
        <v>95</v>
      </c>
      <c r="AP657">
        <v>6</v>
      </c>
      <c r="AQ657">
        <v>52</v>
      </c>
      <c r="AR657">
        <v>13</v>
      </c>
      <c r="AS657">
        <v>7</v>
      </c>
    </row>
    <row r="658" spans="1:45" x14ac:dyDescent="0.25">
      <c r="A658">
        <v>20111019</v>
      </c>
      <c r="B658">
        <f t="shared" si="50"/>
        <v>20151019</v>
      </c>
      <c r="C658">
        <f t="shared" si="51"/>
        <v>2015</v>
      </c>
      <c r="D658">
        <f t="shared" si="52"/>
        <v>10</v>
      </c>
      <c r="E658">
        <f t="shared" si="53"/>
        <v>19</v>
      </c>
      <c r="F658" s="14">
        <f t="shared" si="54"/>
        <v>42296</v>
      </c>
      <c r="G658">
        <v>248</v>
      </c>
      <c r="H658">
        <v>25</v>
      </c>
      <c r="I658">
        <v>30</v>
      </c>
      <c r="J658">
        <v>50</v>
      </c>
      <c r="K658">
        <v>10</v>
      </c>
      <c r="L658">
        <v>10</v>
      </c>
      <c r="M658">
        <v>19</v>
      </c>
      <c r="N658">
        <v>110</v>
      </c>
      <c r="O658">
        <v>21</v>
      </c>
      <c r="P658">
        <v>83</v>
      </c>
      <c r="Q658">
        <v>45</v>
      </c>
      <c r="R658">
        <v>22</v>
      </c>
      <c r="S658">
        <v>137</v>
      </c>
      <c r="T658">
        <v>12</v>
      </c>
      <c r="U658">
        <v>20</v>
      </c>
      <c r="V658">
        <v>24</v>
      </c>
      <c r="W658">
        <v>50</v>
      </c>
      <c r="X658">
        <v>48</v>
      </c>
      <c r="Y658">
        <v>692</v>
      </c>
      <c r="Z658">
        <v>41</v>
      </c>
      <c r="AA658">
        <v>39</v>
      </c>
      <c r="AB658">
        <v>11</v>
      </c>
      <c r="AC658">
        <v>14</v>
      </c>
      <c r="AD658">
        <v>10145</v>
      </c>
      <c r="AE658">
        <v>10206</v>
      </c>
      <c r="AF658">
        <v>24</v>
      </c>
      <c r="AG658">
        <v>10092</v>
      </c>
      <c r="AH658">
        <v>1</v>
      </c>
      <c r="AI658">
        <v>33</v>
      </c>
      <c r="AJ658">
        <v>19</v>
      </c>
      <c r="AK658">
        <v>76</v>
      </c>
      <c r="AL658">
        <v>10</v>
      </c>
      <c r="AM658">
        <v>5</v>
      </c>
      <c r="AN658">
        <v>84</v>
      </c>
      <c r="AO658">
        <v>98</v>
      </c>
      <c r="AP658">
        <v>19</v>
      </c>
      <c r="AQ658">
        <v>59</v>
      </c>
      <c r="AR658">
        <v>12</v>
      </c>
      <c r="AS658">
        <v>10</v>
      </c>
    </row>
    <row r="659" spans="1:45" x14ac:dyDescent="0.25">
      <c r="A659">
        <v>20111020</v>
      </c>
      <c r="B659">
        <f t="shared" si="50"/>
        <v>20151020</v>
      </c>
      <c r="C659">
        <f t="shared" si="51"/>
        <v>2015</v>
      </c>
      <c r="D659">
        <f t="shared" si="52"/>
        <v>10</v>
      </c>
      <c r="E659">
        <f t="shared" si="53"/>
        <v>20</v>
      </c>
      <c r="F659" s="14">
        <f t="shared" si="54"/>
        <v>42297</v>
      </c>
      <c r="G659">
        <v>238</v>
      </c>
      <c r="H659">
        <v>22</v>
      </c>
      <c r="I659">
        <v>23</v>
      </c>
      <c r="J659">
        <v>40</v>
      </c>
      <c r="K659">
        <v>1</v>
      </c>
      <c r="L659">
        <v>10</v>
      </c>
      <c r="M659">
        <v>19</v>
      </c>
      <c r="N659">
        <v>100</v>
      </c>
      <c r="O659">
        <v>12</v>
      </c>
      <c r="P659">
        <v>70</v>
      </c>
      <c r="Q659">
        <v>25</v>
      </c>
      <c r="R659">
        <v>24</v>
      </c>
      <c r="S659">
        <v>108</v>
      </c>
      <c r="T659">
        <v>14</v>
      </c>
      <c r="U659">
        <v>2</v>
      </c>
      <c r="V659">
        <v>24</v>
      </c>
      <c r="W659">
        <v>39</v>
      </c>
      <c r="X659">
        <v>37</v>
      </c>
      <c r="Y659">
        <v>695</v>
      </c>
      <c r="Z659">
        <v>25</v>
      </c>
      <c r="AA659">
        <v>25</v>
      </c>
      <c r="AB659">
        <v>10</v>
      </c>
      <c r="AC659">
        <v>1</v>
      </c>
      <c r="AD659">
        <v>10248</v>
      </c>
      <c r="AE659">
        <v>10272</v>
      </c>
      <c r="AF659">
        <v>21</v>
      </c>
      <c r="AG659">
        <v>10205</v>
      </c>
      <c r="AH659">
        <v>1</v>
      </c>
      <c r="AI659">
        <v>56</v>
      </c>
      <c r="AJ659">
        <v>24</v>
      </c>
      <c r="AK659">
        <v>75</v>
      </c>
      <c r="AL659">
        <v>10</v>
      </c>
      <c r="AM659">
        <v>7</v>
      </c>
      <c r="AN659">
        <v>88</v>
      </c>
      <c r="AO659">
        <v>98</v>
      </c>
      <c r="AP659">
        <v>24</v>
      </c>
      <c r="AQ659">
        <v>72</v>
      </c>
      <c r="AR659">
        <v>11</v>
      </c>
      <c r="AS659">
        <v>9</v>
      </c>
    </row>
    <row r="660" spans="1:45" x14ac:dyDescent="0.25">
      <c r="A660">
        <v>20111021</v>
      </c>
      <c r="B660">
        <f t="shared" si="50"/>
        <v>20151021</v>
      </c>
      <c r="C660">
        <f t="shared" si="51"/>
        <v>2015</v>
      </c>
      <c r="D660">
        <f t="shared" si="52"/>
        <v>10</v>
      </c>
      <c r="E660">
        <f t="shared" si="53"/>
        <v>21</v>
      </c>
      <c r="F660" s="14">
        <f t="shared" si="54"/>
        <v>42298</v>
      </c>
      <c r="G660">
        <v>183</v>
      </c>
      <c r="H660">
        <v>23</v>
      </c>
      <c r="I660">
        <v>24</v>
      </c>
      <c r="J660">
        <v>40</v>
      </c>
      <c r="K660">
        <v>11</v>
      </c>
      <c r="L660">
        <v>10</v>
      </c>
      <c r="M660">
        <v>1</v>
      </c>
      <c r="N660">
        <v>80</v>
      </c>
      <c r="O660">
        <v>13</v>
      </c>
      <c r="P660">
        <v>64</v>
      </c>
      <c r="Q660">
        <v>16</v>
      </c>
      <c r="R660">
        <v>3</v>
      </c>
      <c r="S660">
        <v>120</v>
      </c>
      <c r="T660">
        <v>14</v>
      </c>
      <c r="U660">
        <v>-11</v>
      </c>
      <c r="V660">
        <v>6</v>
      </c>
      <c r="W660">
        <v>93</v>
      </c>
      <c r="X660">
        <v>90</v>
      </c>
      <c r="Y660">
        <v>908</v>
      </c>
      <c r="Z660">
        <v>0</v>
      </c>
      <c r="AA660">
        <v>0</v>
      </c>
      <c r="AB660">
        <v>0</v>
      </c>
      <c r="AC660">
        <v>1</v>
      </c>
      <c r="AD660">
        <v>10262</v>
      </c>
      <c r="AE660">
        <v>10273</v>
      </c>
      <c r="AF660">
        <v>8</v>
      </c>
      <c r="AG660">
        <v>10250</v>
      </c>
      <c r="AH660">
        <v>23</v>
      </c>
      <c r="AI660">
        <v>59</v>
      </c>
      <c r="AJ660">
        <v>1</v>
      </c>
      <c r="AK660">
        <v>77</v>
      </c>
      <c r="AL660">
        <v>15</v>
      </c>
      <c r="AM660">
        <v>1</v>
      </c>
      <c r="AN660">
        <v>83</v>
      </c>
      <c r="AO660">
        <v>98</v>
      </c>
      <c r="AP660">
        <v>1</v>
      </c>
      <c r="AQ660">
        <v>63</v>
      </c>
      <c r="AR660">
        <v>13</v>
      </c>
      <c r="AS660">
        <v>12</v>
      </c>
    </row>
    <row r="661" spans="1:45" x14ac:dyDescent="0.25">
      <c r="A661">
        <v>20111022</v>
      </c>
      <c r="B661">
        <f t="shared" si="50"/>
        <v>20151022</v>
      </c>
      <c r="C661">
        <f t="shared" si="51"/>
        <v>2015</v>
      </c>
      <c r="D661">
        <f t="shared" si="52"/>
        <v>10</v>
      </c>
      <c r="E661">
        <f t="shared" si="53"/>
        <v>22</v>
      </c>
      <c r="F661" s="14">
        <f t="shared" si="54"/>
        <v>42299</v>
      </c>
      <c r="G661">
        <v>146</v>
      </c>
      <c r="H661">
        <v>32</v>
      </c>
      <c r="I661">
        <v>32</v>
      </c>
      <c r="J661">
        <v>50</v>
      </c>
      <c r="K661">
        <v>13</v>
      </c>
      <c r="L661">
        <v>20</v>
      </c>
      <c r="M661">
        <v>1</v>
      </c>
      <c r="N661">
        <v>90</v>
      </c>
      <c r="O661">
        <v>13</v>
      </c>
      <c r="P661">
        <v>58</v>
      </c>
      <c r="Q661">
        <v>21</v>
      </c>
      <c r="R661">
        <v>5</v>
      </c>
      <c r="S661">
        <v>101</v>
      </c>
      <c r="T661">
        <v>15</v>
      </c>
      <c r="U661">
        <v>1</v>
      </c>
      <c r="V661">
        <v>24</v>
      </c>
      <c r="W661">
        <v>93</v>
      </c>
      <c r="X661">
        <v>90</v>
      </c>
      <c r="Y661">
        <v>934</v>
      </c>
      <c r="Z661">
        <v>0</v>
      </c>
      <c r="AA661">
        <v>0</v>
      </c>
      <c r="AB661">
        <v>0</v>
      </c>
      <c r="AC661">
        <v>1</v>
      </c>
      <c r="AD661">
        <v>10202</v>
      </c>
      <c r="AE661">
        <v>10246</v>
      </c>
      <c r="AF661">
        <v>1</v>
      </c>
      <c r="AG661">
        <v>10171</v>
      </c>
      <c r="AH661">
        <v>22</v>
      </c>
      <c r="AI661">
        <v>58</v>
      </c>
      <c r="AJ661">
        <v>5</v>
      </c>
      <c r="AK661">
        <v>66</v>
      </c>
      <c r="AL661">
        <v>1</v>
      </c>
      <c r="AM661">
        <v>0</v>
      </c>
      <c r="AN661">
        <v>82</v>
      </c>
      <c r="AO661">
        <v>94</v>
      </c>
      <c r="AP661">
        <v>5</v>
      </c>
      <c r="AQ661">
        <v>64</v>
      </c>
      <c r="AR661">
        <v>15</v>
      </c>
      <c r="AS661">
        <v>12</v>
      </c>
    </row>
    <row r="662" spans="1:45" x14ac:dyDescent="0.25">
      <c r="A662">
        <v>20111023</v>
      </c>
      <c r="B662">
        <f t="shared" si="50"/>
        <v>20151023</v>
      </c>
      <c r="C662">
        <f t="shared" si="51"/>
        <v>2015</v>
      </c>
      <c r="D662">
        <f t="shared" si="52"/>
        <v>10</v>
      </c>
      <c r="E662">
        <f t="shared" si="53"/>
        <v>23</v>
      </c>
      <c r="F662" s="14">
        <f t="shared" si="54"/>
        <v>42300</v>
      </c>
      <c r="G662">
        <v>143</v>
      </c>
      <c r="H662">
        <v>43</v>
      </c>
      <c r="I662">
        <v>44</v>
      </c>
      <c r="J662">
        <v>50</v>
      </c>
      <c r="K662">
        <v>8</v>
      </c>
      <c r="L662">
        <v>30</v>
      </c>
      <c r="M662">
        <v>1</v>
      </c>
      <c r="N662">
        <v>100</v>
      </c>
      <c r="O662">
        <v>24</v>
      </c>
      <c r="P662">
        <v>82</v>
      </c>
      <c r="Q662">
        <v>34</v>
      </c>
      <c r="R662">
        <v>5</v>
      </c>
      <c r="S662">
        <v>137</v>
      </c>
      <c r="T662">
        <v>14</v>
      </c>
      <c r="U662">
        <v>22</v>
      </c>
      <c r="V662">
        <v>6</v>
      </c>
      <c r="W662">
        <v>90</v>
      </c>
      <c r="X662">
        <v>88</v>
      </c>
      <c r="Y662">
        <v>904</v>
      </c>
      <c r="Z662">
        <v>0</v>
      </c>
      <c r="AA662">
        <v>0</v>
      </c>
      <c r="AB662">
        <v>0</v>
      </c>
      <c r="AC662">
        <v>1</v>
      </c>
      <c r="AD662">
        <v>10144</v>
      </c>
      <c r="AE662">
        <v>10169</v>
      </c>
      <c r="AF662">
        <v>1</v>
      </c>
      <c r="AG662">
        <v>10116</v>
      </c>
      <c r="AH662">
        <v>24</v>
      </c>
      <c r="AI662">
        <v>58</v>
      </c>
      <c r="AJ662">
        <v>2</v>
      </c>
      <c r="AK662">
        <v>72</v>
      </c>
      <c r="AL662">
        <v>20</v>
      </c>
      <c r="AM662">
        <v>0</v>
      </c>
      <c r="AN662">
        <v>77</v>
      </c>
      <c r="AO662">
        <v>89</v>
      </c>
      <c r="AP662">
        <v>4</v>
      </c>
      <c r="AQ662">
        <v>67</v>
      </c>
      <c r="AR662">
        <v>14</v>
      </c>
      <c r="AS662">
        <v>13</v>
      </c>
    </row>
    <row r="663" spans="1:45" x14ac:dyDescent="0.25">
      <c r="A663">
        <v>20111024</v>
      </c>
      <c r="B663">
        <f t="shared" si="50"/>
        <v>20151024</v>
      </c>
      <c r="C663">
        <f t="shared" si="51"/>
        <v>2015</v>
      </c>
      <c r="D663">
        <f t="shared" si="52"/>
        <v>10</v>
      </c>
      <c r="E663">
        <f t="shared" si="53"/>
        <v>24</v>
      </c>
      <c r="F663" s="14">
        <f t="shared" si="54"/>
        <v>42301</v>
      </c>
      <c r="G663">
        <v>124</v>
      </c>
      <c r="H663">
        <v>66</v>
      </c>
      <c r="I663">
        <v>67</v>
      </c>
      <c r="J663">
        <v>90</v>
      </c>
      <c r="K663">
        <v>19</v>
      </c>
      <c r="L663">
        <v>40</v>
      </c>
      <c r="M663">
        <v>7</v>
      </c>
      <c r="N663">
        <v>150</v>
      </c>
      <c r="O663">
        <v>15</v>
      </c>
      <c r="P663">
        <v>97</v>
      </c>
      <c r="Q663">
        <v>51</v>
      </c>
      <c r="R663">
        <v>7</v>
      </c>
      <c r="S663">
        <v>131</v>
      </c>
      <c r="T663">
        <v>15</v>
      </c>
      <c r="U663">
        <v>39</v>
      </c>
      <c r="V663">
        <v>6</v>
      </c>
      <c r="W663">
        <v>90</v>
      </c>
      <c r="X663">
        <v>89</v>
      </c>
      <c r="Y663">
        <v>894</v>
      </c>
      <c r="Z663">
        <v>0</v>
      </c>
      <c r="AA663">
        <v>0</v>
      </c>
      <c r="AB663">
        <v>0</v>
      </c>
      <c r="AC663">
        <v>1</v>
      </c>
      <c r="AD663">
        <v>10060</v>
      </c>
      <c r="AE663">
        <v>10112</v>
      </c>
      <c r="AF663">
        <v>1</v>
      </c>
      <c r="AG663">
        <v>10030</v>
      </c>
      <c r="AH663">
        <v>22</v>
      </c>
      <c r="AI663">
        <v>59</v>
      </c>
      <c r="AJ663">
        <v>3</v>
      </c>
      <c r="AK663">
        <v>82</v>
      </c>
      <c r="AL663">
        <v>18</v>
      </c>
      <c r="AM663">
        <v>2</v>
      </c>
      <c r="AN663">
        <v>69</v>
      </c>
      <c r="AO663">
        <v>84</v>
      </c>
      <c r="AP663">
        <v>5</v>
      </c>
      <c r="AQ663">
        <v>57</v>
      </c>
      <c r="AR663">
        <v>23</v>
      </c>
      <c r="AS663">
        <v>13</v>
      </c>
    </row>
    <row r="664" spans="1:45" x14ac:dyDescent="0.25">
      <c r="A664">
        <v>20111025</v>
      </c>
      <c r="B664">
        <f t="shared" si="50"/>
        <v>20151025</v>
      </c>
      <c r="C664">
        <f t="shared" si="51"/>
        <v>2015</v>
      </c>
      <c r="D664">
        <f t="shared" si="52"/>
        <v>10</v>
      </c>
      <c r="E664">
        <f t="shared" si="53"/>
        <v>25</v>
      </c>
      <c r="F664" s="14">
        <f t="shared" si="54"/>
        <v>42302</v>
      </c>
      <c r="G664">
        <v>126</v>
      </c>
      <c r="H664">
        <v>57</v>
      </c>
      <c r="I664">
        <v>58</v>
      </c>
      <c r="J664">
        <v>80</v>
      </c>
      <c r="K664">
        <v>1</v>
      </c>
      <c r="L664">
        <v>30</v>
      </c>
      <c r="M664">
        <v>20</v>
      </c>
      <c r="N664">
        <v>140</v>
      </c>
      <c r="O664">
        <v>2</v>
      </c>
      <c r="P664">
        <v>103</v>
      </c>
      <c r="Q664">
        <v>85</v>
      </c>
      <c r="R664">
        <v>24</v>
      </c>
      <c r="S664">
        <v>127</v>
      </c>
      <c r="T664">
        <v>1</v>
      </c>
      <c r="U664">
        <v>67</v>
      </c>
      <c r="V664">
        <v>24</v>
      </c>
      <c r="W664">
        <v>1</v>
      </c>
      <c r="X664">
        <v>1</v>
      </c>
      <c r="Y664">
        <v>252</v>
      </c>
      <c r="Z664">
        <v>51</v>
      </c>
      <c r="AA664">
        <v>33</v>
      </c>
      <c r="AB664">
        <v>14</v>
      </c>
      <c r="AC664">
        <v>13</v>
      </c>
      <c r="AD664">
        <v>10028</v>
      </c>
      <c r="AE664">
        <v>10043</v>
      </c>
      <c r="AF664">
        <v>24</v>
      </c>
      <c r="AG664">
        <v>10021</v>
      </c>
      <c r="AH664">
        <v>14</v>
      </c>
      <c r="AI664">
        <v>56</v>
      </c>
      <c r="AJ664">
        <v>18</v>
      </c>
      <c r="AK664">
        <v>82</v>
      </c>
      <c r="AL664">
        <v>3</v>
      </c>
      <c r="AM664">
        <v>8</v>
      </c>
      <c r="AN664">
        <v>78</v>
      </c>
      <c r="AO664">
        <v>92</v>
      </c>
      <c r="AP664">
        <v>18</v>
      </c>
      <c r="AQ664">
        <v>57</v>
      </c>
      <c r="AR664">
        <v>1</v>
      </c>
      <c r="AS664">
        <v>4</v>
      </c>
    </row>
    <row r="665" spans="1:45" x14ac:dyDescent="0.25">
      <c r="A665">
        <v>20111026</v>
      </c>
      <c r="B665">
        <f t="shared" si="50"/>
        <v>20151026</v>
      </c>
      <c r="C665">
        <f t="shared" si="51"/>
        <v>2015</v>
      </c>
      <c r="D665">
        <f t="shared" si="52"/>
        <v>10</v>
      </c>
      <c r="E665">
        <f t="shared" si="53"/>
        <v>26</v>
      </c>
      <c r="F665" s="14">
        <f t="shared" si="54"/>
        <v>42303</v>
      </c>
      <c r="G665">
        <v>177</v>
      </c>
      <c r="H665">
        <v>37</v>
      </c>
      <c r="I665">
        <v>39</v>
      </c>
      <c r="J665">
        <v>60</v>
      </c>
      <c r="K665">
        <v>13</v>
      </c>
      <c r="L665">
        <v>20</v>
      </c>
      <c r="M665">
        <v>2</v>
      </c>
      <c r="N665">
        <v>100</v>
      </c>
      <c r="O665">
        <v>9</v>
      </c>
      <c r="P665">
        <v>104</v>
      </c>
      <c r="Q665">
        <v>76</v>
      </c>
      <c r="R665">
        <v>24</v>
      </c>
      <c r="S665">
        <v>137</v>
      </c>
      <c r="T665">
        <v>14</v>
      </c>
      <c r="U665">
        <v>52</v>
      </c>
      <c r="V665">
        <v>24</v>
      </c>
      <c r="W665">
        <v>45</v>
      </c>
      <c r="X665">
        <v>45</v>
      </c>
      <c r="Y665">
        <v>550</v>
      </c>
      <c r="Z665">
        <v>6</v>
      </c>
      <c r="AA665">
        <v>2</v>
      </c>
      <c r="AB665">
        <v>2</v>
      </c>
      <c r="AC665">
        <v>2</v>
      </c>
      <c r="AD665">
        <v>10103</v>
      </c>
      <c r="AE665">
        <v>10143</v>
      </c>
      <c r="AF665">
        <v>24</v>
      </c>
      <c r="AG665">
        <v>10048</v>
      </c>
      <c r="AH665">
        <v>2</v>
      </c>
      <c r="AI665">
        <v>57</v>
      </c>
      <c r="AJ665">
        <v>2</v>
      </c>
      <c r="AK665">
        <v>82</v>
      </c>
      <c r="AL665">
        <v>15</v>
      </c>
      <c r="AM665">
        <v>4</v>
      </c>
      <c r="AN665">
        <v>82</v>
      </c>
      <c r="AO665">
        <v>96</v>
      </c>
      <c r="AP665">
        <v>2</v>
      </c>
      <c r="AQ665">
        <v>64</v>
      </c>
      <c r="AR665">
        <v>14</v>
      </c>
      <c r="AS665">
        <v>8</v>
      </c>
    </row>
    <row r="666" spans="1:45" x14ac:dyDescent="0.25">
      <c r="A666">
        <v>20111027</v>
      </c>
      <c r="B666">
        <f t="shared" si="50"/>
        <v>20151027</v>
      </c>
      <c r="C666">
        <f t="shared" si="51"/>
        <v>2015</v>
      </c>
      <c r="D666">
        <f t="shared" si="52"/>
        <v>10</v>
      </c>
      <c r="E666">
        <f t="shared" si="53"/>
        <v>27</v>
      </c>
      <c r="F666" s="14">
        <f t="shared" si="54"/>
        <v>42304</v>
      </c>
      <c r="G666">
        <v>138</v>
      </c>
      <c r="H666">
        <v>39</v>
      </c>
      <c r="I666">
        <v>40</v>
      </c>
      <c r="J666">
        <v>60</v>
      </c>
      <c r="K666">
        <v>13</v>
      </c>
      <c r="L666">
        <v>30</v>
      </c>
      <c r="M666">
        <v>1</v>
      </c>
      <c r="N666">
        <v>100</v>
      </c>
      <c r="O666">
        <v>9</v>
      </c>
      <c r="P666">
        <v>109</v>
      </c>
      <c r="Q666">
        <v>71</v>
      </c>
      <c r="R666">
        <v>2</v>
      </c>
      <c r="S666">
        <v>152</v>
      </c>
      <c r="T666">
        <v>14</v>
      </c>
      <c r="U666">
        <v>54</v>
      </c>
      <c r="V666">
        <v>6</v>
      </c>
      <c r="W666">
        <v>60</v>
      </c>
      <c r="X666">
        <v>60</v>
      </c>
      <c r="Y666">
        <v>677</v>
      </c>
      <c r="Z666">
        <v>0</v>
      </c>
      <c r="AA666">
        <v>0</v>
      </c>
      <c r="AB666">
        <v>0</v>
      </c>
      <c r="AC666">
        <v>1</v>
      </c>
      <c r="AD666">
        <v>10133</v>
      </c>
      <c r="AE666">
        <v>10155</v>
      </c>
      <c r="AF666">
        <v>24</v>
      </c>
      <c r="AG666">
        <v>10115</v>
      </c>
      <c r="AH666">
        <v>14</v>
      </c>
      <c r="AI666">
        <v>60</v>
      </c>
      <c r="AJ666">
        <v>23</v>
      </c>
      <c r="AK666">
        <v>76</v>
      </c>
      <c r="AL666">
        <v>13</v>
      </c>
      <c r="AM666">
        <v>6</v>
      </c>
      <c r="AN666">
        <v>80</v>
      </c>
      <c r="AO666">
        <v>89</v>
      </c>
      <c r="AP666">
        <v>23</v>
      </c>
      <c r="AQ666">
        <v>68</v>
      </c>
      <c r="AR666">
        <v>13</v>
      </c>
      <c r="AS666">
        <v>10</v>
      </c>
    </row>
    <row r="667" spans="1:45" x14ac:dyDescent="0.25">
      <c r="A667">
        <v>20111028</v>
      </c>
      <c r="B667">
        <f t="shared" si="50"/>
        <v>20151028</v>
      </c>
      <c r="C667">
        <f t="shared" si="51"/>
        <v>2015</v>
      </c>
      <c r="D667">
        <f t="shared" si="52"/>
        <v>10</v>
      </c>
      <c r="E667">
        <f t="shared" si="53"/>
        <v>28</v>
      </c>
      <c r="F667" s="14">
        <f t="shared" si="54"/>
        <v>42305</v>
      </c>
      <c r="G667">
        <v>130</v>
      </c>
      <c r="H667">
        <v>8</v>
      </c>
      <c r="I667">
        <v>16</v>
      </c>
      <c r="J667">
        <v>20</v>
      </c>
      <c r="K667">
        <v>1</v>
      </c>
      <c r="L667">
        <v>10</v>
      </c>
      <c r="M667">
        <v>10</v>
      </c>
      <c r="N667">
        <v>50</v>
      </c>
      <c r="O667">
        <v>1</v>
      </c>
      <c r="P667">
        <v>119</v>
      </c>
      <c r="Q667">
        <v>87</v>
      </c>
      <c r="R667">
        <v>8</v>
      </c>
      <c r="S667">
        <v>171</v>
      </c>
      <c r="T667">
        <v>13</v>
      </c>
      <c r="U667">
        <v>62</v>
      </c>
      <c r="V667">
        <v>24</v>
      </c>
      <c r="W667">
        <v>26</v>
      </c>
      <c r="X667">
        <v>26</v>
      </c>
      <c r="Y667">
        <v>487</v>
      </c>
      <c r="Z667">
        <v>0</v>
      </c>
      <c r="AA667">
        <v>-1</v>
      </c>
      <c r="AB667">
        <v>-1</v>
      </c>
      <c r="AC667">
        <v>2</v>
      </c>
      <c r="AD667">
        <v>10221</v>
      </c>
      <c r="AE667">
        <v>10253</v>
      </c>
      <c r="AF667">
        <v>21</v>
      </c>
      <c r="AG667">
        <v>10163</v>
      </c>
      <c r="AH667">
        <v>1</v>
      </c>
      <c r="AI667">
        <v>2</v>
      </c>
      <c r="AJ667">
        <v>20</v>
      </c>
      <c r="AK667">
        <v>67</v>
      </c>
      <c r="AL667">
        <v>13</v>
      </c>
      <c r="AM667">
        <v>6</v>
      </c>
      <c r="AN667">
        <v>91</v>
      </c>
      <c r="AO667">
        <v>100</v>
      </c>
      <c r="AP667">
        <v>22</v>
      </c>
      <c r="AQ667">
        <v>79</v>
      </c>
      <c r="AR667">
        <v>12</v>
      </c>
      <c r="AS667">
        <v>7</v>
      </c>
    </row>
    <row r="668" spans="1:45" x14ac:dyDescent="0.25">
      <c r="A668">
        <v>20111029</v>
      </c>
      <c r="B668">
        <f t="shared" si="50"/>
        <v>20151029</v>
      </c>
      <c r="C668">
        <f t="shared" si="51"/>
        <v>2015</v>
      </c>
      <c r="D668">
        <f t="shared" si="52"/>
        <v>10</v>
      </c>
      <c r="E668">
        <f t="shared" si="53"/>
        <v>29</v>
      </c>
      <c r="F668" s="14">
        <f t="shared" si="54"/>
        <v>42306</v>
      </c>
      <c r="G668">
        <v>179</v>
      </c>
      <c r="H668">
        <v>17</v>
      </c>
      <c r="I668">
        <v>19</v>
      </c>
      <c r="J668">
        <v>30</v>
      </c>
      <c r="K668">
        <v>12</v>
      </c>
      <c r="L668">
        <v>10</v>
      </c>
      <c r="M668">
        <v>2</v>
      </c>
      <c r="N668">
        <v>50</v>
      </c>
      <c r="O668">
        <v>12</v>
      </c>
      <c r="P668">
        <v>123</v>
      </c>
      <c r="Q668">
        <v>73</v>
      </c>
      <c r="R668">
        <v>5</v>
      </c>
      <c r="S668">
        <v>170</v>
      </c>
      <c r="T668">
        <v>15</v>
      </c>
      <c r="U668">
        <v>43</v>
      </c>
      <c r="V668">
        <v>6</v>
      </c>
      <c r="W668">
        <v>18</v>
      </c>
      <c r="X668">
        <v>18</v>
      </c>
      <c r="Y668">
        <v>330</v>
      </c>
      <c r="Z668">
        <v>4</v>
      </c>
      <c r="AA668">
        <v>4</v>
      </c>
      <c r="AB668">
        <v>4</v>
      </c>
      <c r="AC668">
        <v>21</v>
      </c>
      <c r="AD668">
        <v>10221</v>
      </c>
      <c r="AE668">
        <v>10247</v>
      </c>
      <c r="AF668">
        <v>1</v>
      </c>
      <c r="AG668">
        <v>10203</v>
      </c>
      <c r="AH668">
        <v>24</v>
      </c>
      <c r="AI668">
        <v>1</v>
      </c>
      <c r="AJ668">
        <v>1</v>
      </c>
      <c r="AK668">
        <v>69</v>
      </c>
      <c r="AL668">
        <v>14</v>
      </c>
      <c r="AM668">
        <v>6</v>
      </c>
      <c r="AN668">
        <v>93</v>
      </c>
      <c r="AO668">
        <v>100</v>
      </c>
      <c r="AP668">
        <v>1</v>
      </c>
      <c r="AQ668">
        <v>77</v>
      </c>
      <c r="AR668">
        <v>14</v>
      </c>
      <c r="AS668">
        <v>5</v>
      </c>
    </row>
    <row r="669" spans="1:45" x14ac:dyDescent="0.25">
      <c r="A669">
        <v>20111030</v>
      </c>
      <c r="B669">
        <f t="shared" si="50"/>
        <v>20151030</v>
      </c>
      <c r="C669">
        <f t="shared" si="51"/>
        <v>2015</v>
      </c>
      <c r="D669">
        <f t="shared" si="52"/>
        <v>10</v>
      </c>
      <c r="E669">
        <f t="shared" si="53"/>
        <v>30</v>
      </c>
      <c r="F669" s="14">
        <f t="shared" si="54"/>
        <v>42307</v>
      </c>
      <c r="G669">
        <v>206</v>
      </c>
      <c r="H669">
        <v>31</v>
      </c>
      <c r="I669">
        <v>31</v>
      </c>
      <c r="J669">
        <v>40</v>
      </c>
      <c r="K669">
        <v>9</v>
      </c>
      <c r="L669">
        <v>20</v>
      </c>
      <c r="M669">
        <v>24</v>
      </c>
      <c r="N669">
        <v>70</v>
      </c>
      <c r="O669">
        <v>9</v>
      </c>
      <c r="P669">
        <v>133</v>
      </c>
      <c r="Q669">
        <v>119</v>
      </c>
      <c r="R669">
        <v>1</v>
      </c>
      <c r="S669">
        <v>143</v>
      </c>
      <c r="T669">
        <v>13</v>
      </c>
      <c r="U669">
        <v>102</v>
      </c>
      <c r="V669">
        <v>6</v>
      </c>
      <c r="W669">
        <v>0</v>
      </c>
      <c r="X669">
        <v>0</v>
      </c>
      <c r="Y669">
        <v>208</v>
      </c>
      <c r="Z669">
        <v>0</v>
      </c>
      <c r="AA669">
        <v>0</v>
      </c>
      <c r="AB669">
        <v>0</v>
      </c>
      <c r="AC669">
        <v>1</v>
      </c>
      <c r="AD669">
        <v>10206</v>
      </c>
      <c r="AE669">
        <v>10215</v>
      </c>
      <c r="AF669">
        <v>11</v>
      </c>
      <c r="AG669">
        <v>10194</v>
      </c>
      <c r="AH669">
        <v>3</v>
      </c>
      <c r="AI669">
        <v>36</v>
      </c>
      <c r="AJ669">
        <v>3</v>
      </c>
      <c r="AK669">
        <v>58</v>
      </c>
      <c r="AL669">
        <v>14</v>
      </c>
      <c r="AM669">
        <v>8</v>
      </c>
      <c r="AN669">
        <v>92</v>
      </c>
      <c r="AO669">
        <v>96</v>
      </c>
      <c r="AP669">
        <v>3</v>
      </c>
      <c r="AQ669">
        <v>87</v>
      </c>
      <c r="AR669">
        <v>14</v>
      </c>
      <c r="AS669">
        <v>3</v>
      </c>
    </row>
    <row r="670" spans="1:45" x14ac:dyDescent="0.25">
      <c r="A670">
        <v>20111031</v>
      </c>
      <c r="B670">
        <f t="shared" si="50"/>
        <v>20151031</v>
      </c>
      <c r="C670">
        <f t="shared" si="51"/>
        <v>2015</v>
      </c>
      <c r="D670">
        <f t="shared" si="52"/>
        <v>10</v>
      </c>
      <c r="E670">
        <f t="shared" si="53"/>
        <v>31</v>
      </c>
      <c r="F670" s="14">
        <f t="shared" si="54"/>
        <v>42308</v>
      </c>
      <c r="G670">
        <v>159</v>
      </c>
      <c r="H670">
        <v>28</v>
      </c>
      <c r="I670">
        <v>29</v>
      </c>
      <c r="J670">
        <v>40</v>
      </c>
      <c r="K670">
        <v>11</v>
      </c>
      <c r="L670">
        <v>20</v>
      </c>
      <c r="M670">
        <v>1</v>
      </c>
      <c r="N670">
        <v>70</v>
      </c>
      <c r="O670">
        <v>11</v>
      </c>
      <c r="P670">
        <v>135</v>
      </c>
      <c r="Q670">
        <v>108</v>
      </c>
      <c r="R670">
        <v>24</v>
      </c>
      <c r="S670">
        <v>166</v>
      </c>
      <c r="T670">
        <v>12</v>
      </c>
      <c r="U670">
        <v>88</v>
      </c>
      <c r="V670">
        <v>24</v>
      </c>
      <c r="W670">
        <v>60</v>
      </c>
      <c r="X670">
        <v>62</v>
      </c>
      <c r="Y670">
        <v>626</v>
      </c>
      <c r="Z670">
        <v>0</v>
      </c>
      <c r="AA670">
        <v>0</v>
      </c>
      <c r="AB670">
        <v>0</v>
      </c>
      <c r="AC670">
        <v>1</v>
      </c>
      <c r="AD670">
        <v>10174</v>
      </c>
      <c r="AE670">
        <v>10203</v>
      </c>
      <c r="AF670">
        <v>1</v>
      </c>
      <c r="AG670">
        <v>10138</v>
      </c>
      <c r="AH670">
        <v>24</v>
      </c>
      <c r="AI670">
        <v>43</v>
      </c>
      <c r="AJ670">
        <v>24</v>
      </c>
      <c r="AK670">
        <v>75</v>
      </c>
      <c r="AL670">
        <v>11</v>
      </c>
      <c r="AM670">
        <v>4</v>
      </c>
      <c r="AN670">
        <v>87</v>
      </c>
      <c r="AO670">
        <v>97</v>
      </c>
      <c r="AP670">
        <v>24</v>
      </c>
      <c r="AQ670">
        <v>67</v>
      </c>
      <c r="AR670">
        <v>14</v>
      </c>
      <c r="AS670">
        <v>10</v>
      </c>
    </row>
    <row r="671" spans="1:45" x14ac:dyDescent="0.25">
      <c r="A671">
        <v>20111101</v>
      </c>
      <c r="B671">
        <f t="shared" si="50"/>
        <v>20151101</v>
      </c>
      <c r="C671">
        <f t="shared" si="51"/>
        <v>2015</v>
      </c>
      <c r="D671">
        <f t="shared" si="52"/>
        <v>11</v>
      </c>
      <c r="E671">
        <f t="shared" si="53"/>
        <v>1</v>
      </c>
      <c r="F671" s="14">
        <f t="shared" si="54"/>
        <v>42309</v>
      </c>
      <c r="G671">
        <v>174</v>
      </c>
      <c r="H671">
        <v>25</v>
      </c>
      <c r="I671">
        <v>28</v>
      </c>
      <c r="J671">
        <v>50</v>
      </c>
      <c r="K671">
        <v>13</v>
      </c>
      <c r="L671">
        <v>10</v>
      </c>
      <c r="M671">
        <v>18</v>
      </c>
      <c r="N671">
        <v>80</v>
      </c>
      <c r="O671">
        <v>13</v>
      </c>
      <c r="P671">
        <v>127</v>
      </c>
      <c r="Q671">
        <v>91</v>
      </c>
      <c r="R671">
        <v>7</v>
      </c>
      <c r="S671">
        <v>170</v>
      </c>
      <c r="T671">
        <v>15</v>
      </c>
      <c r="U671">
        <v>81</v>
      </c>
      <c r="V671">
        <v>12</v>
      </c>
      <c r="W671">
        <v>56</v>
      </c>
      <c r="X671">
        <v>58</v>
      </c>
      <c r="Y671">
        <v>648</v>
      </c>
      <c r="Z671">
        <v>48</v>
      </c>
      <c r="AA671">
        <v>58</v>
      </c>
      <c r="AB671">
        <v>16</v>
      </c>
      <c r="AC671">
        <v>22</v>
      </c>
      <c r="AD671">
        <v>10123</v>
      </c>
      <c r="AE671">
        <v>10139</v>
      </c>
      <c r="AF671">
        <v>24</v>
      </c>
      <c r="AG671">
        <v>10113</v>
      </c>
      <c r="AH671">
        <v>11</v>
      </c>
      <c r="AI671">
        <v>32</v>
      </c>
      <c r="AJ671">
        <v>7</v>
      </c>
      <c r="AK671">
        <v>68</v>
      </c>
      <c r="AL671">
        <v>15</v>
      </c>
      <c r="AM671">
        <v>4</v>
      </c>
      <c r="AN671">
        <v>91</v>
      </c>
      <c r="AO671">
        <v>98</v>
      </c>
      <c r="AP671">
        <v>7</v>
      </c>
      <c r="AQ671">
        <v>76</v>
      </c>
      <c r="AR671">
        <v>13</v>
      </c>
      <c r="AS671">
        <v>10</v>
      </c>
    </row>
    <row r="672" spans="1:45" x14ac:dyDescent="0.25">
      <c r="A672">
        <v>20111102</v>
      </c>
      <c r="B672">
        <f t="shared" si="50"/>
        <v>20151102</v>
      </c>
      <c r="C672">
        <f t="shared" si="51"/>
        <v>2015</v>
      </c>
      <c r="D672">
        <f t="shared" si="52"/>
        <v>11</v>
      </c>
      <c r="E672">
        <f t="shared" si="53"/>
        <v>2</v>
      </c>
      <c r="F672" s="14">
        <f t="shared" si="54"/>
        <v>42310</v>
      </c>
      <c r="G672">
        <v>146</v>
      </c>
      <c r="H672">
        <v>28</v>
      </c>
      <c r="I672">
        <v>33</v>
      </c>
      <c r="J672">
        <v>50</v>
      </c>
      <c r="K672">
        <v>20</v>
      </c>
      <c r="L672">
        <v>20</v>
      </c>
      <c r="M672">
        <v>1</v>
      </c>
      <c r="N672">
        <v>80</v>
      </c>
      <c r="O672">
        <v>23</v>
      </c>
      <c r="P672">
        <v>119</v>
      </c>
      <c r="Q672">
        <v>97</v>
      </c>
      <c r="R672">
        <v>7</v>
      </c>
      <c r="S672">
        <v>142</v>
      </c>
      <c r="T672">
        <v>15</v>
      </c>
      <c r="U672">
        <v>87</v>
      </c>
      <c r="V672">
        <v>6</v>
      </c>
      <c r="W672">
        <v>41</v>
      </c>
      <c r="X672">
        <v>43</v>
      </c>
      <c r="Y672">
        <v>456</v>
      </c>
      <c r="Z672">
        <v>5</v>
      </c>
      <c r="AA672">
        <v>2</v>
      </c>
      <c r="AB672">
        <v>1</v>
      </c>
      <c r="AC672">
        <v>1</v>
      </c>
      <c r="AD672">
        <v>10105</v>
      </c>
      <c r="AE672">
        <v>10142</v>
      </c>
      <c r="AF672">
        <v>5</v>
      </c>
      <c r="AG672">
        <v>10040</v>
      </c>
      <c r="AH672">
        <v>24</v>
      </c>
      <c r="AI672">
        <v>1</v>
      </c>
      <c r="AJ672">
        <v>6</v>
      </c>
      <c r="AK672">
        <v>67</v>
      </c>
      <c r="AL672">
        <v>15</v>
      </c>
      <c r="AM672">
        <v>7</v>
      </c>
      <c r="AN672">
        <v>92</v>
      </c>
      <c r="AO672">
        <v>100</v>
      </c>
      <c r="AP672">
        <v>5</v>
      </c>
      <c r="AQ672">
        <v>81</v>
      </c>
      <c r="AR672">
        <v>13</v>
      </c>
      <c r="AS672">
        <v>7</v>
      </c>
    </row>
    <row r="673" spans="1:45" x14ac:dyDescent="0.25">
      <c r="A673">
        <v>20111103</v>
      </c>
      <c r="B673">
        <f t="shared" si="50"/>
        <v>20151103</v>
      </c>
      <c r="C673">
        <f t="shared" si="51"/>
        <v>2015</v>
      </c>
      <c r="D673">
        <f t="shared" si="52"/>
        <v>11</v>
      </c>
      <c r="E673">
        <f t="shared" si="53"/>
        <v>3</v>
      </c>
      <c r="F673" s="14">
        <f t="shared" si="54"/>
        <v>42311</v>
      </c>
      <c r="G673">
        <v>148</v>
      </c>
      <c r="H673">
        <v>42</v>
      </c>
      <c r="I673">
        <v>42</v>
      </c>
      <c r="J673">
        <v>50</v>
      </c>
      <c r="K673">
        <v>10</v>
      </c>
      <c r="L673">
        <v>40</v>
      </c>
      <c r="M673">
        <v>1</v>
      </c>
      <c r="N673">
        <v>90</v>
      </c>
      <c r="O673">
        <v>10</v>
      </c>
      <c r="P673">
        <v>144</v>
      </c>
      <c r="Q673">
        <v>114</v>
      </c>
      <c r="R673">
        <v>2</v>
      </c>
      <c r="S673">
        <v>167</v>
      </c>
      <c r="T673">
        <v>14</v>
      </c>
      <c r="U673">
        <v>103</v>
      </c>
      <c r="V673">
        <v>6</v>
      </c>
      <c r="W673">
        <v>0</v>
      </c>
      <c r="X673">
        <v>0</v>
      </c>
      <c r="Y673">
        <v>270</v>
      </c>
      <c r="Z673">
        <v>0</v>
      </c>
      <c r="AA673">
        <v>-1</v>
      </c>
      <c r="AB673">
        <v>-1</v>
      </c>
      <c r="AC673">
        <v>13</v>
      </c>
      <c r="AD673">
        <v>10009</v>
      </c>
      <c r="AE673">
        <v>10035</v>
      </c>
      <c r="AF673">
        <v>1</v>
      </c>
      <c r="AG673">
        <v>9983</v>
      </c>
      <c r="AH673">
        <v>23</v>
      </c>
      <c r="AI673">
        <v>59</v>
      </c>
      <c r="AJ673">
        <v>1</v>
      </c>
      <c r="AK673">
        <v>75</v>
      </c>
      <c r="AL673">
        <v>14</v>
      </c>
      <c r="AM673">
        <v>8</v>
      </c>
      <c r="AN673">
        <v>83</v>
      </c>
      <c r="AO673">
        <v>91</v>
      </c>
      <c r="AP673">
        <v>2</v>
      </c>
      <c r="AQ673">
        <v>74</v>
      </c>
      <c r="AR673">
        <v>22</v>
      </c>
      <c r="AS673">
        <v>4</v>
      </c>
    </row>
    <row r="674" spans="1:45" x14ac:dyDescent="0.25">
      <c r="A674">
        <v>20111104</v>
      </c>
      <c r="B674">
        <f t="shared" si="50"/>
        <v>20151104</v>
      </c>
      <c r="C674">
        <f t="shared" si="51"/>
        <v>2015</v>
      </c>
      <c r="D674">
        <f t="shared" si="52"/>
        <v>11</v>
      </c>
      <c r="E674">
        <f t="shared" si="53"/>
        <v>4</v>
      </c>
      <c r="F674" s="14">
        <f t="shared" si="54"/>
        <v>42312</v>
      </c>
      <c r="G674">
        <v>156</v>
      </c>
      <c r="H674">
        <v>41</v>
      </c>
      <c r="I674">
        <v>45</v>
      </c>
      <c r="J674">
        <v>80</v>
      </c>
      <c r="K674">
        <v>2</v>
      </c>
      <c r="L674">
        <v>20</v>
      </c>
      <c r="M674">
        <v>16</v>
      </c>
      <c r="N674">
        <v>130</v>
      </c>
      <c r="O674">
        <v>2</v>
      </c>
      <c r="P674">
        <v>147</v>
      </c>
      <c r="Q674">
        <v>124</v>
      </c>
      <c r="R674">
        <v>7</v>
      </c>
      <c r="S674">
        <v>183</v>
      </c>
      <c r="T674">
        <v>13</v>
      </c>
      <c r="U674">
        <v>97</v>
      </c>
      <c r="V674">
        <v>18</v>
      </c>
      <c r="W674">
        <v>52</v>
      </c>
      <c r="X674">
        <v>55</v>
      </c>
      <c r="Y674">
        <v>619</v>
      </c>
      <c r="Z674">
        <v>0</v>
      </c>
      <c r="AA674">
        <v>-1</v>
      </c>
      <c r="AB674">
        <v>-1</v>
      </c>
      <c r="AC674">
        <v>1</v>
      </c>
      <c r="AD674">
        <v>10013</v>
      </c>
      <c r="AE674">
        <v>10052</v>
      </c>
      <c r="AF674">
        <v>23</v>
      </c>
      <c r="AG674">
        <v>9969</v>
      </c>
      <c r="AH674">
        <v>3</v>
      </c>
      <c r="AI674">
        <v>70</v>
      </c>
      <c r="AJ674">
        <v>17</v>
      </c>
      <c r="AK674">
        <v>83</v>
      </c>
      <c r="AL674">
        <v>13</v>
      </c>
      <c r="AM674">
        <v>6</v>
      </c>
      <c r="AN674">
        <v>75</v>
      </c>
      <c r="AO674">
        <v>87</v>
      </c>
      <c r="AP674">
        <v>23</v>
      </c>
      <c r="AQ674">
        <v>62</v>
      </c>
      <c r="AR674">
        <v>13</v>
      </c>
      <c r="AS674">
        <v>10</v>
      </c>
    </row>
    <row r="675" spans="1:45" x14ac:dyDescent="0.25">
      <c r="A675">
        <v>20111105</v>
      </c>
      <c r="B675">
        <f t="shared" si="50"/>
        <v>20151105</v>
      </c>
      <c r="C675">
        <f t="shared" si="51"/>
        <v>2015</v>
      </c>
      <c r="D675">
        <f t="shared" si="52"/>
        <v>11</v>
      </c>
      <c r="E675">
        <f t="shared" si="53"/>
        <v>5</v>
      </c>
      <c r="F675" s="14">
        <f t="shared" si="54"/>
        <v>42313</v>
      </c>
      <c r="G675">
        <v>102</v>
      </c>
      <c r="H675">
        <v>13</v>
      </c>
      <c r="I675">
        <v>18</v>
      </c>
      <c r="J675">
        <v>50</v>
      </c>
      <c r="K675">
        <v>3</v>
      </c>
      <c r="L675">
        <v>0</v>
      </c>
      <c r="M675">
        <v>18</v>
      </c>
      <c r="N675">
        <v>70</v>
      </c>
      <c r="O675">
        <v>3</v>
      </c>
      <c r="P675">
        <v>124</v>
      </c>
      <c r="Q675">
        <v>72</v>
      </c>
      <c r="R675">
        <v>24</v>
      </c>
      <c r="S675">
        <v>170</v>
      </c>
      <c r="T675">
        <v>15</v>
      </c>
      <c r="U675">
        <v>60</v>
      </c>
      <c r="V675">
        <v>24</v>
      </c>
      <c r="W675">
        <v>43</v>
      </c>
      <c r="X675">
        <v>46</v>
      </c>
      <c r="Y675">
        <v>463</v>
      </c>
      <c r="Z675">
        <v>0</v>
      </c>
      <c r="AA675">
        <v>-1</v>
      </c>
      <c r="AB675">
        <v>-1</v>
      </c>
      <c r="AC675">
        <v>1</v>
      </c>
      <c r="AD675">
        <v>10063</v>
      </c>
      <c r="AE675">
        <v>10112</v>
      </c>
      <c r="AF675">
        <v>24</v>
      </c>
      <c r="AG675">
        <v>10037</v>
      </c>
      <c r="AH675">
        <v>3</v>
      </c>
      <c r="AI675">
        <v>27</v>
      </c>
      <c r="AJ675">
        <v>23</v>
      </c>
      <c r="AK675">
        <v>70</v>
      </c>
      <c r="AL675">
        <v>1</v>
      </c>
      <c r="AM675">
        <v>5</v>
      </c>
      <c r="AN675">
        <v>86</v>
      </c>
      <c r="AO675">
        <v>98</v>
      </c>
      <c r="AP675">
        <v>18</v>
      </c>
      <c r="AQ675">
        <v>68</v>
      </c>
      <c r="AR675">
        <v>15</v>
      </c>
      <c r="AS675">
        <v>7</v>
      </c>
    </row>
    <row r="676" spans="1:45" x14ac:dyDescent="0.25">
      <c r="A676">
        <v>20111106</v>
      </c>
      <c r="B676">
        <f t="shared" si="50"/>
        <v>20151106</v>
      </c>
      <c r="C676">
        <f t="shared" si="51"/>
        <v>2015</v>
      </c>
      <c r="D676">
        <f t="shared" si="52"/>
        <v>11</v>
      </c>
      <c r="E676">
        <f t="shared" si="53"/>
        <v>6</v>
      </c>
      <c r="F676" s="14">
        <f t="shared" si="54"/>
        <v>42314</v>
      </c>
      <c r="G676">
        <v>11</v>
      </c>
      <c r="H676">
        <v>35</v>
      </c>
      <c r="I676">
        <v>37</v>
      </c>
      <c r="J676">
        <v>50</v>
      </c>
      <c r="K676">
        <v>11</v>
      </c>
      <c r="L676">
        <v>10</v>
      </c>
      <c r="M676">
        <v>1</v>
      </c>
      <c r="N676">
        <v>110</v>
      </c>
      <c r="O676">
        <v>15</v>
      </c>
      <c r="P676">
        <v>111</v>
      </c>
      <c r="Q676">
        <v>77</v>
      </c>
      <c r="R676">
        <v>1</v>
      </c>
      <c r="S676">
        <v>124</v>
      </c>
      <c r="T676">
        <v>14</v>
      </c>
      <c r="U676">
        <v>66</v>
      </c>
      <c r="V676">
        <v>6</v>
      </c>
      <c r="W676">
        <v>0</v>
      </c>
      <c r="X676">
        <v>0</v>
      </c>
      <c r="Y676">
        <v>156</v>
      </c>
      <c r="Z676">
        <v>0</v>
      </c>
      <c r="AA676">
        <v>0</v>
      </c>
      <c r="AB676">
        <v>0</v>
      </c>
      <c r="AC676">
        <v>1</v>
      </c>
      <c r="AD676">
        <v>10169</v>
      </c>
      <c r="AE676">
        <v>10205</v>
      </c>
      <c r="AF676">
        <v>23</v>
      </c>
      <c r="AG676">
        <v>10116</v>
      </c>
      <c r="AH676">
        <v>1</v>
      </c>
      <c r="AI676">
        <v>27</v>
      </c>
      <c r="AJ676">
        <v>24</v>
      </c>
      <c r="AK676">
        <v>50</v>
      </c>
      <c r="AL676">
        <v>14</v>
      </c>
      <c r="AM676">
        <v>8</v>
      </c>
      <c r="AN676">
        <v>89</v>
      </c>
      <c r="AO676">
        <v>98</v>
      </c>
      <c r="AP676">
        <v>1</v>
      </c>
      <c r="AQ676">
        <v>80</v>
      </c>
      <c r="AR676">
        <v>15</v>
      </c>
      <c r="AS676">
        <v>2</v>
      </c>
    </row>
    <row r="677" spans="1:45" x14ac:dyDescent="0.25">
      <c r="A677">
        <v>20111107</v>
      </c>
      <c r="B677">
        <f t="shared" si="50"/>
        <v>20151107</v>
      </c>
      <c r="C677">
        <f t="shared" si="51"/>
        <v>2015</v>
      </c>
      <c r="D677">
        <f t="shared" si="52"/>
        <v>11</v>
      </c>
      <c r="E677">
        <f t="shared" si="53"/>
        <v>7</v>
      </c>
      <c r="F677" s="14">
        <f t="shared" si="54"/>
        <v>42315</v>
      </c>
      <c r="G677">
        <v>64</v>
      </c>
      <c r="H677">
        <v>41</v>
      </c>
      <c r="I677">
        <v>45</v>
      </c>
      <c r="J677">
        <v>50</v>
      </c>
      <c r="K677">
        <v>1</v>
      </c>
      <c r="L677">
        <v>40</v>
      </c>
      <c r="M677">
        <v>5</v>
      </c>
      <c r="N677">
        <v>100</v>
      </c>
      <c r="O677">
        <v>11</v>
      </c>
      <c r="P677">
        <v>100</v>
      </c>
      <c r="Q677">
        <v>90</v>
      </c>
      <c r="R677">
        <v>24</v>
      </c>
      <c r="S677">
        <v>106</v>
      </c>
      <c r="T677">
        <v>14</v>
      </c>
      <c r="U677">
        <v>88</v>
      </c>
      <c r="V677">
        <v>24</v>
      </c>
      <c r="W677">
        <v>0</v>
      </c>
      <c r="X677">
        <v>0</v>
      </c>
      <c r="Y677">
        <v>80</v>
      </c>
      <c r="Z677">
        <v>0</v>
      </c>
      <c r="AA677">
        <v>0</v>
      </c>
      <c r="AB677">
        <v>0</v>
      </c>
      <c r="AC677">
        <v>1</v>
      </c>
      <c r="AD677">
        <v>10195</v>
      </c>
      <c r="AE677">
        <v>10208</v>
      </c>
      <c r="AF677">
        <v>8</v>
      </c>
      <c r="AG677">
        <v>10183</v>
      </c>
      <c r="AH677">
        <v>17</v>
      </c>
      <c r="AI677">
        <v>32</v>
      </c>
      <c r="AJ677">
        <v>4</v>
      </c>
      <c r="AK677">
        <v>41</v>
      </c>
      <c r="AL677">
        <v>13</v>
      </c>
      <c r="AM677">
        <v>8</v>
      </c>
      <c r="AN677">
        <v>88</v>
      </c>
      <c r="AO677">
        <v>92</v>
      </c>
      <c r="AP677">
        <v>3</v>
      </c>
      <c r="AQ677">
        <v>83</v>
      </c>
      <c r="AR677">
        <v>19</v>
      </c>
      <c r="AS677">
        <v>1</v>
      </c>
    </row>
    <row r="678" spans="1:45" x14ac:dyDescent="0.25">
      <c r="A678">
        <v>20111108</v>
      </c>
      <c r="B678">
        <f t="shared" si="50"/>
        <v>20151108</v>
      </c>
      <c r="C678">
        <f t="shared" si="51"/>
        <v>2015</v>
      </c>
      <c r="D678">
        <f t="shared" si="52"/>
        <v>11</v>
      </c>
      <c r="E678">
        <f t="shared" si="53"/>
        <v>8</v>
      </c>
      <c r="F678" s="14">
        <f t="shared" si="54"/>
        <v>42316</v>
      </c>
      <c r="G678">
        <v>94</v>
      </c>
      <c r="H678">
        <v>33</v>
      </c>
      <c r="I678">
        <v>34</v>
      </c>
      <c r="J678">
        <v>40</v>
      </c>
      <c r="K678">
        <v>1</v>
      </c>
      <c r="L678">
        <v>10</v>
      </c>
      <c r="M678">
        <v>23</v>
      </c>
      <c r="N678">
        <v>70</v>
      </c>
      <c r="O678">
        <v>2</v>
      </c>
      <c r="P678">
        <v>85</v>
      </c>
      <c r="Q678">
        <v>48</v>
      </c>
      <c r="R678">
        <v>24</v>
      </c>
      <c r="S678">
        <v>116</v>
      </c>
      <c r="T678">
        <v>13</v>
      </c>
      <c r="U678">
        <v>28</v>
      </c>
      <c r="V678">
        <v>24</v>
      </c>
      <c r="W678">
        <v>55</v>
      </c>
      <c r="X678">
        <v>60</v>
      </c>
      <c r="Y678">
        <v>509</v>
      </c>
      <c r="Z678">
        <v>0</v>
      </c>
      <c r="AA678">
        <v>0</v>
      </c>
      <c r="AB678">
        <v>0</v>
      </c>
      <c r="AC678">
        <v>1</v>
      </c>
      <c r="AD678">
        <v>10178</v>
      </c>
      <c r="AE678">
        <v>10185</v>
      </c>
      <c r="AF678">
        <v>1</v>
      </c>
      <c r="AG678">
        <v>10167</v>
      </c>
      <c r="AH678">
        <v>14</v>
      </c>
      <c r="AI678">
        <v>10</v>
      </c>
      <c r="AJ678">
        <v>23</v>
      </c>
      <c r="AK678">
        <v>50</v>
      </c>
      <c r="AL678">
        <v>15</v>
      </c>
      <c r="AM678">
        <v>5</v>
      </c>
      <c r="AN678">
        <v>90</v>
      </c>
      <c r="AO678">
        <v>98</v>
      </c>
      <c r="AP678">
        <v>22</v>
      </c>
      <c r="AQ678">
        <v>80</v>
      </c>
      <c r="AR678">
        <v>12</v>
      </c>
      <c r="AS678">
        <v>7</v>
      </c>
    </row>
    <row r="679" spans="1:45" x14ac:dyDescent="0.25">
      <c r="A679">
        <v>20111109</v>
      </c>
      <c r="B679">
        <f t="shared" si="50"/>
        <v>20151109</v>
      </c>
      <c r="C679">
        <f t="shared" si="51"/>
        <v>2015</v>
      </c>
      <c r="D679">
        <f t="shared" si="52"/>
        <v>11</v>
      </c>
      <c r="E679">
        <f t="shared" si="53"/>
        <v>9</v>
      </c>
      <c r="F679" s="14">
        <f t="shared" si="54"/>
        <v>42317</v>
      </c>
      <c r="G679">
        <v>124</v>
      </c>
      <c r="H679">
        <v>18</v>
      </c>
      <c r="I679">
        <v>20</v>
      </c>
      <c r="J679">
        <v>30</v>
      </c>
      <c r="K679">
        <v>10</v>
      </c>
      <c r="L679">
        <v>10</v>
      </c>
      <c r="M679">
        <v>18</v>
      </c>
      <c r="N679">
        <v>60</v>
      </c>
      <c r="O679">
        <v>8</v>
      </c>
      <c r="P679">
        <v>83</v>
      </c>
      <c r="Q679">
        <v>52</v>
      </c>
      <c r="R679">
        <v>2</v>
      </c>
      <c r="S679">
        <v>131</v>
      </c>
      <c r="T679">
        <v>14</v>
      </c>
      <c r="U679">
        <v>27</v>
      </c>
      <c r="V679">
        <v>24</v>
      </c>
      <c r="W679">
        <v>36</v>
      </c>
      <c r="X679">
        <v>39</v>
      </c>
      <c r="Y679">
        <v>426</v>
      </c>
      <c r="Z679">
        <v>0</v>
      </c>
      <c r="AA679">
        <v>0</v>
      </c>
      <c r="AB679">
        <v>0</v>
      </c>
      <c r="AC679">
        <v>1</v>
      </c>
      <c r="AD679">
        <v>10201</v>
      </c>
      <c r="AE679">
        <v>10221</v>
      </c>
      <c r="AF679">
        <v>22</v>
      </c>
      <c r="AG679">
        <v>10181</v>
      </c>
      <c r="AH679">
        <v>1</v>
      </c>
      <c r="AI679">
        <v>1</v>
      </c>
      <c r="AJ679">
        <v>21</v>
      </c>
      <c r="AK679">
        <v>56</v>
      </c>
      <c r="AL679">
        <v>11</v>
      </c>
      <c r="AM679">
        <v>4</v>
      </c>
      <c r="AN679">
        <v>93</v>
      </c>
      <c r="AO679">
        <v>100</v>
      </c>
      <c r="AP679">
        <v>19</v>
      </c>
      <c r="AQ679">
        <v>82</v>
      </c>
      <c r="AR679">
        <v>12</v>
      </c>
      <c r="AS679">
        <v>6</v>
      </c>
    </row>
    <row r="680" spans="1:45" x14ac:dyDescent="0.25">
      <c r="A680">
        <v>20111110</v>
      </c>
      <c r="B680">
        <f t="shared" si="50"/>
        <v>20151110</v>
      </c>
      <c r="C680">
        <f t="shared" si="51"/>
        <v>2015</v>
      </c>
      <c r="D680">
        <f t="shared" si="52"/>
        <v>11</v>
      </c>
      <c r="E680">
        <f t="shared" si="53"/>
        <v>10</v>
      </c>
      <c r="F680" s="14">
        <f t="shared" si="54"/>
        <v>42318</v>
      </c>
      <c r="G680">
        <v>102</v>
      </c>
      <c r="H680">
        <v>31</v>
      </c>
      <c r="I680">
        <v>32</v>
      </c>
      <c r="J680">
        <v>60</v>
      </c>
      <c r="K680">
        <v>23</v>
      </c>
      <c r="L680">
        <v>10</v>
      </c>
      <c r="M680">
        <v>7</v>
      </c>
      <c r="N680">
        <v>100</v>
      </c>
      <c r="O680">
        <v>24</v>
      </c>
      <c r="P680">
        <v>55</v>
      </c>
      <c r="Q680">
        <v>27</v>
      </c>
      <c r="R680">
        <v>7</v>
      </c>
      <c r="S680">
        <v>74</v>
      </c>
      <c r="T680">
        <v>12</v>
      </c>
      <c r="U680">
        <v>8</v>
      </c>
      <c r="V680">
        <v>12</v>
      </c>
      <c r="W680">
        <v>5</v>
      </c>
      <c r="X680">
        <v>5</v>
      </c>
      <c r="Y680">
        <v>301</v>
      </c>
      <c r="Z680">
        <v>0</v>
      </c>
      <c r="AA680">
        <v>0</v>
      </c>
      <c r="AB680">
        <v>0</v>
      </c>
      <c r="AC680">
        <v>1</v>
      </c>
      <c r="AD680">
        <v>10217</v>
      </c>
      <c r="AE680">
        <v>10222</v>
      </c>
      <c r="AF680">
        <v>8</v>
      </c>
      <c r="AG680">
        <v>10211</v>
      </c>
      <c r="AH680">
        <v>15</v>
      </c>
      <c r="AI680">
        <v>1</v>
      </c>
      <c r="AJ680">
        <v>2</v>
      </c>
      <c r="AK680">
        <v>44</v>
      </c>
      <c r="AL680">
        <v>23</v>
      </c>
      <c r="AM680">
        <v>5</v>
      </c>
      <c r="AN680">
        <v>98</v>
      </c>
      <c r="AO680">
        <v>100</v>
      </c>
      <c r="AP680">
        <v>2</v>
      </c>
      <c r="AQ680">
        <v>93</v>
      </c>
      <c r="AR680">
        <v>23</v>
      </c>
      <c r="AS680">
        <v>4</v>
      </c>
    </row>
    <row r="681" spans="1:45" x14ac:dyDescent="0.25">
      <c r="A681">
        <v>20111111</v>
      </c>
      <c r="B681">
        <f t="shared" si="50"/>
        <v>20151111</v>
      </c>
      <c r="C681">
        <f t="shared" si="51"/>
        <v>2015</v>
      </c>
      <c r="D681">
        <f t="shared" si="52"/>
        <v>11</v>
      </c>
      <c r="E681">
        <f t="shared" si="53"/>
        <v>11</v>
      </c>
      <c r="F681" s="14">
        <f t="shared" si="54"/>
        <v>42319</v>
      </c>
      <c r="G681">
        <v>127</v>
      </c>
      <c r="H681">
        <v>51</v>
      </c>
      <c r="I681">
        <v>52</v>
      </c>
      <c r="J681">
        <v>70</v>
      </c>
      <c r="K681">
        <v>10</v>
      </c>
      <c r="L681">
        <v>30</v>
      </c>
      <c r="M681">
        <v>19</v>
      </c>
      <c r="N681">
        <v>130</v>
      </c>
      <c r="O681">
        <v>13</v>
      </c>
      <c r="P681">
        <v>74</v>
      </c>
      <c r="Q681">
        <v>48</v>
      </c>
      <c r="R681">
        <v>24</v>
      </c>
      <c r="S681">
        <v>101</v>
      </c>
      <c r="T681">
        <v>15</v>
      </c>
      <c r="U681">
        <v>33</v>
      </c>
      <c r="V681">
        <v>24</v>
      </c>
      <c r="W681">
        <v>10</v>
      </c>
      <c r="X681">
        <v>11</v>
      </c>
      <c r="Y681">
        <v>236</v>
      </c>
      <c r="Z681">
        <v>0</v>
      </c>
      <c r="AA681">
        <v>0</v>
      </c>
      <c r="AB681">
        <v>0</v>
      </c>
      <c r="AC681">
        <v>1</v>
      </c>
      <c r="AD681">
        <v>10222</v>
      </c>
      <c r="AE681">
        <v>10243</v>
      </c>
      <c r="AF681">
        <v>24</v>
      </c>
      <c r="AG681">
        <v>10215</v>
      </c>
      <c r="AH681">
        <v>4</v>
      </c>
      <c r="AI681">
        <v>36</v>
      </c>
      <c r="AJ681">
        <v>1</v>
      </c>
      <c r="AK681">
        <v>61</v>
      </c>
      <c r="AL681">
        <v>12</v>
      </c>
      <c r="AM681">
        <v>5</v>
      </c>
      <c r="AN681">
        <v>84</v>
      </c>
      <c r="AO681">
        <v>93</v>
      </c>
      <c r="AP681">
        <v>1</v>
      </c>
      <c r="AQ681">
        <v>79</v>
      </c>
      <c r="AR681">
        <v>13</v>
      </c>
      <c r="AS681">
        <v>3</v>
      </c>
    </row>
    <row r="682" spans="1:45" x14ac:dyDescent="0.25">
      <c r="A682">
        <v>20111112</v>
      </c>
      <c r="B682">
        <f t="shared" si="50"/>
        <v>20151112</v>
      </c>
      <c r="C682">
        <f t="shared" si="51"/>
        <v>2015</v>
      </c>
      <c r="D682">
        <f t="shared" si="52"/>
        <v>11</v>
      </c>
      <c r="E682">
        <f t="shared" si="53"/>
        <v>12</v>
      </c>
      <c r="F682" s="14">
        <f t="shared" si="54"/>
        <v>42320</v>
      </c>
      <c r="G682">
        <v>138</v>
      </c>
      <c r="H682">
        <v>26</v>
      </c>
      <c r="I682">
        <v>28</v>
      </c>
      <c r="J682">
        <v>40</v>
      </c>
      <c r="K682">
        <v>1</v>
      </c>
      <c r="L682">
        <v>10</v>
      </c>
      <c r="M682">
        <v>16</v>
      </c>
      <c r="N682">
        <v>70</v>
      </c>
      <c r="O682">
        <v>9</v>
      </c>
      <c r="P682">
        <v>61</v>
      </c>
      <c r="Q682">
        <v>33</v>
      </c>
      <c r="R682">
        <v>24</v>
      </c>
      <c r="S682">
        <v>108</v>
      </c>
      <c r="T682">
        <v>14</v>
      </c>
      <c r="U682">
        <v>16</v>
      </c>
      <c r="V682">
        <v>24</v>
      </c>
      <c r="W682">
        <v>64</v>
      </c>
      <c r="X682">
        <v>71</v>
      </c>
      <c r="Y682">
        <v>505</v>
      </c>
      <c r="Z682">
        <v>0</v>
      </c>
      <c r="AA682">
        <v>0</v>
      </c>
      <c r="AB682">
        <v>0</v>
      </c>
      <c r="AC682">
        <v>1</v>
      </c>
      <c r="AD682">
        <v>10291</v>
      </c>
      <c r="AE682">
        <v>10326</v>
      </c>
      <c r="AF682">
        <v>23</v>
      </c>
      <c r="AG682">
        <v>10244</v>
      </c>
      <c r="AH682">
        <v>1</v>
      </c>
      <c r="AI682">
        <v>25</v>
      </c>
      <c r="AJ682">
        <v>23</v>
      </c>
      <c r="AK682">
        <v>59</v>
      </c>
      <c r="AL682">
        <v>13</v>
      </c>
      <c r="AM682">
        <v>1</v>
      </c>
      <c r="AN682">
        <v>88</v>
      </c>
      <c r="AO682">
        <v>98</v>
      </c>
      <c r="AP682">
        <v>23</v>
      </c>
      <c r="AQ682">
        <v>76</v>
      </c>
      <c r="AR682">
        <v>11</v>
      </c>
      <c r="AS682">
        <v>7</v>
      </c>
    </row>
    <row r="683" spans="1:45" x14ac:dyDescent="0.25">
      <c r="A683">
        <v>20111113</v>
      </c>
      <c r="B683">
        <f t="shared" si="50"/>
        <v>20151113</v>
      </c>
      <c r="C683">
        <f t="shared" si="51"/>
        <v>2015</v>
      </c>
      <c r="D683">
        <f t="shared" si="52"/>
        <v>11</v>
      </c>
      <c r="E683">
        <f t="shared" si="53"/>
        <v>13</v>
      </c>
      <c r="F683" s="14">
        <f t="shared" si="54"/>
        <v>42321</v>
      </c>
      <c r="G683">
        <v>103</v>
      </c>
      <c r="H683">
        <v>21</v>
      </c>
      <c r="I683">
        <v>23</v>
      </c>
      <c r="J683">
        <v>30</v>
      </c>
      <c r="K683">
        <v>12</v>
      </c>
      <c r="L683">
        <v>10</v>
      </c>
      <c r="M683">
        <v>6</v>
      </c>
      <c r="N683">
        <v>50</v>
      </c>
      <c r="O683">
        <v>17</v>
      </c>
      <c r="P683">
        <v>36</v>
      </c>
      <c r="Q683">
        <v>6</v>
      </c>
      <c r="R683">
        <v>7</v>
      </c>
      <c r="S683">
        <v>78</v>
      </c>
      <c r="T683">
        <v>15</v>
      </c>
      <c r="U683">
        <v>-5</v>
      </c>
      <c r="V683">
        <v>12</v>
      </c>
      <c r="W683">
        <v>49</v>
      </c>
      <c r="X683">
        <v>55</v>
      </c>
      <c r="Y683">
        <v>474</v>
      </c>
      <c r="Z683">
        <v>0</v>
      </c>
      <c r="AA683">
        <v>0</v>
      </c>
      <c r="AB683">
        <v>0</v>
      </c>
      <c r="AC683">
        <v>1</v>
      </c>
      <c r="AD683">
        <v>10315</v>
      </c>
      <c r="AE683">
        <v>10332</v>
      </c>
      <c r="AF683">
        <v>8</v>
      </c>
      <c r="AG683">
        <v>10287</v>
      </c>
      <c r="AH683">
        <v>24</v>
      </c>
      <c r="AI683">
        <v>1</v>
      </c>
      <c r="AJ683">
        <v>8</v>
      </c>
      <c r="AK683">
        <v>56</v>
      </c>
      <c r="AL683">
        <v>13</v>
      </c>
      <c r="AM683">
        <v>4</v>
      </c>
      <c r="AN683">
        <v>97</v>
      </c>
      <c r="AO683">
        <v>100</v>
      </c>
      <c r="AP683">
        <v>2</v>
      </c>
      <c r="AQ683">
        <v>83</v>
      </c>
      <c r="AR683">
        <v>14</v>
      </c>
      <c r="AS683">
        <v>6</v>
      </c>
    </row>
    <row r="684" spans="1:45" x14ac:dyDescent="0.25">
      <c r="A684">
        <v>20111114</v>
      </c>
      <c r="B684">
        <f t="shared" si="50"/>
        <v>20151114</v>
      </c>
      <c r="C684">
        <f t="shared" si="51"/>
        <v>2015</v>
      </c>
      <c r="D684">
        <f t="shared" si="52"/>
        <v>11</v>
      </c>
      <c r="E684">
        <f t="shared" si="53"/>
        <v>14</v>
      </c>
      <c r="F684" s="14">
        <f t="shared" si="54"/>
        <v>42322</v>
      </c>
      <c r="G684">
        <v>88</v>
      </c>
      <c r="H684">
        <v>18</v>
      </c>
      <c r="I684">
        <v>20</v>
      </c>
      <c r="J684">
        <v>30</v>
      </c>
      <c r="K684">
        <v>5</v>
      </c>
      <c r="L684">
        <v>10</v>
      </c>
      <c r="M684">
        <v>9</v>
      </c>
      <c r="N684">
        <v>50</v>
      </c>
      <c r="O684">
        <v>5</v>
      </c>
      <c r="P684">
        <v>29</v>
      </c>
      <c r="Q684">
        <v>-11</v>
      </c>
      <c r="R684">
        <v>24</v>
      </c>
      <c r="S684">
        <v>88</v>
      </c>
      <c r="T684">
        <v>14</v>
      </c>
      <c r="U684">
        <v>-33</v>
      </c>
      <c r="V684">
        <v>24</v>
      </c>
      <c r="W684">
        <v>72</v>
      </c>
      <c r="X684">
        <v>81</v>
      </c>
      <c r="Y684">
        <v>558</v>
      </c>
      <c r="Z684">
        <v>0</v>
      </c>
      <c r="AA684">
        <v>0</v>
      </c>
      <c r="AB684">
        <v>0</v>
      </c>
      <c r="AC684">
        <v>1</v>
      </c>
      <c r="AD684">
        <v>10258</v>
      </c>
      <c r="AE684">
        <v>10285</v>
      </c>
      <c r="AF684">
        <v>1</v>
      </c>
      <c r="AG684">
        <v>10235</v>
      </c>
      <c r="AH684">
        <v>24</v>
      </c>
      <c r="AI684">
        <v>3</v>
      </c>
      <c r="AJ684">
        <v>3</v>
      </c>
      <c r="AK684">
        <v>61</v>
      </c>
      <c r="AL684">
        <v>14</v>
      </c>
      <c r="AM684">
        <v>3</v>
      </c>
      <c r="AN684">
        <v>93</v>
      </c>
      <c r="AO684">
        <v>100</v>
      </c>
      <c r="AP684">
        <v>2</v>
      </c>
      <c r="AQ684">
        <v>72</v>
      </c>
      <c r="AR684">
        <v>13</v>
      </c>
      <c r="AS684">
        <v>7</v>
      </c>
    </row>
    <row r="685" spans="1:45" x14ac:dyDescent="0.25">
      <c r="A685">
        <v>20111115</v>
      </c>
      <c r="B685">
        <f t="shared" si="50"/>
        <v>20151115</v>
      </c>
      <c r="C685">
        <f t="shared" si="51"/>
        <v>2015</v>
      </c>
      <c r="D685">
        <f t="shared" si="52"/>
        <v>11</v>
      </c>
      <c r="E685">
        <f t="shared" si="53"/>
        <v>15</v>
      </c>
      <c r="F685" s="14">
        <f t="shared" si="54"/>
        <v>42323</v>
      </c>
      <c r="G685">
        <v>74</v>
      </c>
      <c r="H685">
        <v>31</v>
      </c>
      <c r="I685">
        <v>31</v>
      </c>
      <c r="J685">
        <v>40</v>
      </c>
      <c r="K685">
        <v>10</v>
      </c>
      <c r="L685">
        <v>20</v>
      </c>
      <c r="M685">
        <v>1</v>
      </c>
      <c r="N685">
        <v>60</v>
      </c>
      <c r="O685">
        <v>10</v>
      </c>
      <c r="P685">
        <v>10</v>
      </c>
      <c r="Q685">
        <v>-12</v>
      </c>
      <c r="R685">
        <v>5</v>
      </c>
      <c r="S685">
        <v>51</v>
      </c>
      <c r="T685">
        <v>14</v>
      </c>
      <c r="U685">
        <v>-31</v>
      </c>
      <c r="V685">
        <v>6</v>
      </c>
      <c r="W685">
        <v>42</v>
      </c>
      <c r="X685">
        <v>48</v>
      </c>
      <c r="Y685">
        <v>422</v>
      </c>
      <c r="Z685">
        <v>0</v>
      </c>
      <c r="AA685">
        <v>0</v>
      </c>
      <c r="AB685">
        <v>0</v>
      </c>
      <c r="AC685">
        <v>1</v>
      </c>
      <c r="AD685">
        <v>10219</v>
      </c>
      <c r="AE685">
        <v>10232</v>
      </c>
      <c r="AF685">
        <v>1</v>
      </c>
      <c r="AG685">
        <v>10208</v>
      </c>
      <c r="AH685">
        <v>14</v>
      </c>
      <c r="AI685">
        <v>4</v>
      </c>
      <c r="AJ685">
        <v>2</v>
      </c>
      <c r="AK685">
        <v>57</v>
      </c>
      <c r="AL685">
        <v>13</v>
      </c>
      <c r="AM685">
        <v>4</v>
      </c>
      <c r="AN685">
        <v>95</v>
      </c>
      <c r="AO685">
        <v>100</v>
      </c>
      <c r="AP685">
        <v>1</v>
      </c>
      <c r="AQ685">
        <v>81</v>
      </c>
      <c r="AR685">
        <v>14</v>
      </c>
      <c r="AS685">
        <v>5</v>
      </c>
    </row>
    <row r="686" spans="1:45" x14ac:dyDescent="0.25">
      <c r="A686">
        <v>20111116</v>
      </c>
      <c r="B686">
        <f t="shared" si="50"/>
        <v>20151116</v>
      </c>
      <c r="C686">
        <f t="shared" si="51"/>
        <v>2015</v>
      </c>
      <c r="D686">
        <f t="shared" si="52"/>
        <v>11</v>
      </c>
      <c r="E686">
        <f t="shared" si="53"/>
        <v>16</v>
      </c>
      <c r="F686" s="14">
        <f t="shared" si="54"/>
        <v>42324</v>
      </c>
      <c r="G686">
        <v>107</v>
      </c>
      <c r="H686">
        <v>27</v>
      </c>
      <c r="I686">
        <v>28</v>
      </c>
      <c r="J686">
        <v>40</v>
      </c>
      <c r="K686">
        <v>1</v>
      </c>
      <c r="L686">
        <v>20</v>
      </c>
      <c r="M686">
        <v>17</v>
      </c>
      <c r="N686">
        <v>70</v>
      </c>
      <c r="O686">
        <v>4</v>
      </c>
      <c r="P686">
        <v>18</v>
      </c>
      <c r="Q686">
        <v>-15</v>
      </c>
      <c r="R686">
        <v>21</v>
      </c>
      <c r="S686">
        <v>77</v>
      </c>
      <c r="T686">
        <v>13</v>
      </c>
      <c r="U686">
        <v>-53</v>
      </c>
      <c r="V686">
        <v>24</v>
      </c>
      <c r="W686">
        <v>75</v>
      </c>
      <c r="X686">
        <v>85</v>
      </c>
      <c r="Y686">
        <v>541</v>
      </c>
      <c r="Z686">
        <v>0</v>
      </c>
      <c r="AA686">
        <v>0</v>
      </c>
      <c r="AB686">
        <v>0</v>
      </c>
      <c r="AC686">
        <v>1</v>
      </c>
      <c r="AD686">
        <v>10205</v>
      </c>
      <c r="AE686">
        <v>10215</v>
      </c>
      <c r="AF686">
        <v>10</v>
      </c>
      <c r="AG686">
        <v>10196</v>
      </c>
      <c r="AH686">
        <v>15</v>
      </c>
      <c r="AI686">
        <v>34</v>
      </c>
      <c r="AJ686">
        <v>1</v>
      </c>
      <c r="AK686">
        <v>60</v>
      </c>
      <c r="AL686">
        <v>12</v>
      </c>
      <c r="AM686">
        <v>0</v>
      </c>
      <c r="AN686">
        <v>86</v>
      </c>
      <c r="AO686">
        <v>98</v>
      </c>
      <c r="AP686">
        <v>20</v>
      </c>
      <c r="AQ686">
        <v>64</v>
      </c>
      <c r="AR686">
        <v>12</v>
      </c>
      <c r="AS686">
        <v>6</v>
      </c>
    </row>
    <row r="687" spans="1:45" x14ac:dyDescent="0.25">
      <c r="A687">
        <v>20111117</v>
      </c>
      <c r="B687">
        <f t="shared" si="50"/>
        <v>20151117</v>
      </c>
      <c r="C687">
        <f t="shared" si="51"/>
        <v>2015</v>
      </c>
      <c r="D687">
        <f t="shared" si="52"/>
        <v>11</v>
      </c>
      <c r="E687">
        <f t="shared" si="53"/>
        <v>17</v>
      </c>
      <c r="F687" s="14">
        <f t="shared" si="54"/>
        <v>42325</v>
      </c>
      <c r="G687">
        <v>175</v>
      </c>
      <c r="H687">
        <v>20</v>
      </c>
      <c r="I687">
        <v>22</v>
      </c>
      <c r="J687">
        <v>30</v>
      </c>
      <c r="K687">
        <v>3</v>
      </c>
      <c r="L687">
        <v>10</v>
      </c>
      <c r="M687">
        <v>19</v>
      </c>
      <c r="N687">
        <v>70</v>
      </c>
      <c r="O687">
        <v>5</v>
      </c>
      <c r="P687">
        <v>34</v>
      </c>
      <c r="Q687">
        <v>-9</v>
      </c>
      <c r="R687">
        <v>4</v>
      </c>
      <c r="S687">
        <v>80</v>
      </c>
      <c r="T687">
        <v>23</v>
      </c>
      <c r="U687">
        <v>-32</v>
      </c>
      <c r="V687">
        <v>6</v>
      </c>
      <c r="W687">
        <v>0</v>
      </c>
      <c r="X687">
        <v>0</v>
      </c>
      <c r="Y687">
        <v>139</v>
      </c>
      <c r="Z687">
        <v>0</v>
      </c>
      <c r="AA687">
        <v>0</v>
      </c>
      <c r="AB687">
        <v>0</v>
      </c>
      <c r="AC687">
        <v>1</v>
      </c>
      <c r="AD687">
        <v>10214</v>
      </c>
      <c r="AE687">
        <v>10225</v>
      </c>
      <c r="AF687">
        <v>21</v>
      </c>
      <c r="AG687">
        <v>10199</v>
      </c>
      <c r="AH687">
        <v>2</v>
      </c>
      <c r="AI687">
        <v>1</v>
      </c>
      <c r="AJ687">
        <v>8</v>
      </c>
      <c r="AK687">
        <v>50</v>
      </c>
      <c r="AL687">
        <v>1</v>
      </c>
      <c r="AM687">
        <v>7</v>
      </c>
      <c r="AN687">
        <v>98</v>
      </c>
      <c r="AO687">
        <v>100</v>
      </c>
      <c r="AP687">
        <v>5</v>
      </c>
      <c r="AQ687">
        <v>95</v>
      </c>
      <c r="AR687">
        <v>1</v>
      </c>
      <c r="AS687">
        <v>2</v>
      </c>
    </row>
    <row r="688" spans="1:45" x14ac:dyDescent="0.25">
      <c r="A688">
        <v>20111118</v>
      </c>
      <c r="B688">
        <f t="shared" si="50"/>
        <v>20151118</v>
      </c>
      <c r="C688">
        <f t="shared" si="51"/>
        <v>2015</v>
      </c>
      <c r="D688">
        <f t="shared" si="52"/>
        <v>11</v>
      </c>
      <c r="E688">
        <f t="shared" si="53"/>
        <v>18</v>
      </c>
      <c r="F688" s="14">
        <f t="shared" si="54"/>
        <v>42326</v>
      </c>
      <c r="G688">
        <v>170</v>
      </c>
      <c r="H688">
        <v>19</v>
      </c>
      <c r="I688">
        <v>20</v>
      </c>
      <c r="J688">
        <v>30</v>
      </c>
      <c r="K688">
        <v>10</v>
      </c>
      <c r="L688">
        <v>10</v>
      </c>
      <c r="M688">
        <v>19</v>
      </c>
      <c r="N688">
        <v>60</v>
      </c>
      <c r="O688">
        <v>14</v>
      </c>
      <c r="P688">
        <v>68</v>
      </c>
      <c r="Q688">
        <v>24</v>
      </c>
      <c r="R688">
        <v>24</v>
      </c>
      <c r="S688">
        <v>100</v>
      </c>
      <c r="T688">
        <v>10</v>
      </c>
      <c r="U688">
        <v>-8</v>
      </c>
      <c r="V688">
        <v>24</v>
      </c>
      <c r="W688">
        <v>28</v>
      </c>
      <c r="X688">
        <v>32</v>
      </c>
      <c r="Y688">
        <v>320</v>
      </c>
      <c r="Z688">
        <v>0</v>
      </c>
      <c r="AA688">
        <v>0</v>
      </c>
      <c r="AB688">
        <v>0</v>
      </c>
      <c r="AC688">
        <v>1</v>
      </c>
      <c r="AD688">
        <v>10219</v>
      </c>
      <c r="AE688">
        <v>10230</v>
      </c>
      <c r="AF688">
        <v>10</v>
      </c>
      <c r="AG688">
        <v>10207</v>
      </c>
      <c r="AH688">
        <v>24</v>
      </c>
      <c r="AI688">
        <v>0</v>
      </c>
      <c r="AJ688">
        <v>19</v>
      </c>
      <c r="AK688">
        <v>56</v>
      </c>
      <c r="AL688">
        <v>10</v>
      </c>
      <c r="AM688">
        <v>7</v>
      </c>
      <c r="AN688">
        <v>98</v>
      </c>
      <c r="AO688">
        <v>100</v>
      </c>
      <c r="AP688">
        <v>19</v>
      </c>
      <c r="AQ688">
        <v>90</v>
      </c>
      <c r="AR688">
        <v>10</v>
      </c>
      <c r="AS688">
        <v>4</v>
      </c>
    </row>
    <row r="689" spans="1:45" x14ac:dyDescent="0.25">
      <c r="A689">
        <v>20111119</v>
      </c>
      <c r="B689">
        <f t="shared" si="50"/>
        <v>20151119</v>
      </c>
      <c r="C689">
        <f t="shared" si="51"/>
        <v>2015</v>
      </c>
      <c r="D689">
        <f t="shared" si="52"/>
        <v>11</v>
      </c>
      <c r="E689">
        <f t="shared" si="53"/>
        <v>19</v>
      </c>
      <c r="F689" s="14">
        <f t="shared" si="54"/>
        <v>42327</v>
      </c>
      <c r="G689">
        <v>122</v>
      </c>
      <c r="H689">
        <v>11</v>
      </c>
      <c r="I689">
        <v>14</v>
      </c>
      <c r="J689">
        <v>20</v>
      </c>
      <c r="K689">
        <v>2</v>
      </c>
      <c r="L689">
        <v>0</v>
      </c>
      <c r="M689">
        <v>23</v>
      </c>
      <c r="N689">
        <v>40</v>
      </c>
      <c r="O689">
        <v>11</v>
      </c>
      <c r="P689">
        <v>39</v>
      </c>
      <c r="Q689">
        <v>-4</v>
      </c>
      <c r="R689">
        <v>24</v>
      </c>
      <c r="S689">
        <v>104</v>
      </c>
      <c r="T689">
        <v>14</v>
      </c>
      <c r="U689">
        <v>-23</v>
      </c>
      <c r="V689">
        <v>24</v>
      </c>
      <c r="W689">
        <v>72</v>
      </c>
      <c r="X689">
        <v>83</v>
      </c>
      <c r="Y689">
        <v>454</v>
      </c>
      <c r="Z689">
        <v>0</v>
      </c>
      <c r="AA689">
        <v>0</v>
      </c>
      <c r="AB689">
        <v>0</v>
      </c>
      <c r="AC689">
        <v>1</v>
      </c>
      <c r="AD689">
        <v>10198</v>
      </c>
      <c r="AE689">
        <v>10206</v>
      </c>
      <c r="AF689">
        <v>24</v>
      </c>
      <c r="AG689">
        <v>10189</v>
      </c>
      <c r="AH689">
        <v>14</v>
      </c>
      <c r="AI689">
        <v>0</v>
      </c>
      <c r="AJ689">
        <v>21</v>
      </c>
      <c r="AK689">
        <v>61</v>
      </c>
      <c r="AL689">
        <v>12</v>
      </c>
      <c r="AM689">
        <v>4</v>
      </c>
      <c r="AN689">
        <v>96</v>
      </c>
      <c r="AO689">
        <v>100</v>
      </c>
      <c r="AP689">
        <v>2</v>
      </c>
      <c r="AQ689">
        <v>82</v>
      </c>
      <c r="AR689">
        <v>13</v>
      </c>
      <c r="AS689">
        <v>6</v>
      </c>
    </row>
    <row r="690" spans="1:45" x14ac:dyDescent="0.25">
      <c r="A690">
        <v>20111120</v>
      </c>
      <c r="B690">
        <f t="shared" si="50"/>
        <v>20151120</v>
      </c>
      <c r="C690">
        <f t="shared" si="51"/>
        <v>2015</v>
      </c>
      <c r="D690">
        <f t="shared" si="52"/>
        <v>11</v>
      </c>
      <c r="E690">
        <f t="shared" si="53"/>
        <v>20</v>
      </c>
      <c r="F690" s="14">
        <f t="shared" si="54"/>
        <v>42328</v>
      </c>
      <c r="G690">
        <v>32</v>
      </c>
      <c r="H690">
        <v>6</v>
      </c>
      <c r="I690">
        <v>8</v>
      </c>
      <c r="J690">
        <v>20</v>
      </c>
      <c r="K690">
        <v>17</v>
      </c>
      <c r="L690">
        <v>0</v>
      </c>
      <c r="M690">
        <v>1</v>
      </c>
      <c r="N690">
        <v>30</v>
      </c>
      <c r="O690">
        <v>21</v>
      </c>
      <c r="P690">
        <v>19</v>
      </c>
      <c r="Q690">
        <v>-5</v>
      </c>
      <c r="R690">
        <v>2</v>
      </c>
      <c r="S690">
        <v>46</v>
      </c>
      <c r="T690">
        <v>16</v>
      </c>
      <c r="U690">
        <v>-8</v>
      </c>
      <c r="V690">
        <v>6</v>
      </c>
      <c r="W690">
        <v>0</v>
      </c>
      <c r="X690">
        <v>0</v>
      </c>
      <c r="Y690">
        <v>206</v>
      </c>
      <c r="Z690">
        <v>0</v>
      </c>
      <c r="AA690">
        <v>0</v>
      </c>
      <c r="AB690">
        <v>0</v>
      </c>
      <c r="AC690">
        <v>1</v>
      </c>
      <c r="AD690">
        <v>10204</v>
      </c>
      <c r="AE690">
        <v>10214</v>
      </c>
      <c r="AF690">
        <v>10</v>
      </c>
      <c r="AG690">
        <v>10192</v>
      </c>
      <c r="AH690">
        <v>24</v>
      </c>
      <c r="AI690">
        <v>0</v>
      </c>
      <c r="AJ690">
        <v>2</v>
      </c>
      <c r="AK690">
        <v>1</v>
      </c>
      <c r="AL690">
        <v>1</v>
      </c>
      <c r="AM690">
        <v>8</v>
      </c>
      <c r="AN690">
        <v>100</v>
      </c>
      <c r="AO690">
        <v>100</v>
      </c>
      <c r="AP690">
        <v>1</v>
      </c>
      <c r="AQ690">
        <v>99</v>
      </c>
      <c r="AR690">
        <v>19</v>
      </c>
      <c r="AS690">
        <v>2</v>
      </c>
    </row>
    <row r="691" spans="1:45" x14ac:dyDescent="0.25">
      <c r="A691">
        <v>20111121</v>
      </c>
      <c r="B691">
        <f t="shared" si="50"/>
        <v>20151121</v>
      </c>
      <c r="C691">
        <f t="shared" si="51"/>
        <v>2015</v>
      </c>
      <c r="D691">
        <f t="shared" si="52"/>
        <v>11</v>
      </c>
      <c r="E691">
        <f t="shared" si="53"/>
        <v>21</v>
      </c>
      <c r="F691" s="14">
        <f t="shared" si="54"/>
        <v>42329</v>
      </c>
      <c r="G691">
        <v>76</v>
      </c>
      <c r="H691">
        <v>10</v>
      </c>
      <c r="I691">
        <v>11</v>
      </c>
      <c r="J691">
        <v>20</v>
      </c>
      <c r="K691">
        <v>6</v>
      </c>
      <c r="L691">
        <v>10</v>
      </c>
      <c r="M691">
        <v>1</v>
      </c>
      <c r="N691">
        <v>30</v>
      </c>
      <c r="O691">
        <v>6</v>
      </c>
      <c r="P691">
        <v>13</v>
      </c>
      <c r="Q691">
        <v>-2</v>
      </c>
      <c r="R691">
        <v>4</v>
      </c>
      <c r="S691">
        <v>32</v>
      </c>
      <c r="T691">
        <v>15</v>
      </c>
      <c r="U691">
        <v>2</v>
      </c>
      <c r="V691">
        <v>6</v>
      </c>
      <c r="W691">
        <v>0</v>
      </c>
      <c r="X691">
        <v>0</v>
      </c>
      <c r="Y691">
        <v>173</v>
      </c>
      <c r="Z691">
        <v>0</v>
      </c>
      <c r="AA691">
        <v>0</v>
      </c>
      <c r="AB691">
        <v>0</v>
      </c>
      <c r="AC691">
        <v>1</v>
      </c>
      <c r="AD691">
        <v>10176</v>
      </c>
      <c r="AE691">
        <v>10189</v>
      </c>
      <c r="AF691">
        <v>1</v>
      </c>
      <c r="AG691">
        <v>10166</v>
      </c>
      <c r="AH691">
        <v>14</v>
      </c>
      <c r="AI691">
        <v>0</v>
      </c>
      <c r="AJ691">
        <v>21</v>
      </c>
      <c r="AK691">
        <v>2</v>
      </c>
      <c r="AL691">
        <v>13</v>
      </c>
      <c r="AM691">
        <v>8</v>
      </c>
      <c r="AN691">
        <v>100</v>
      </c>
      <c r="AO691">
        <v>100</v>
      </c>
      <c r="AP691">
        <v>1</v>
      </c>
      <c r="AQ691">
        <v>99</v>
      </c>
      <c r="AR691">
        <v>11</v>
      </c>
      <c r="AS691">
        <v>2</v>
      </c>
    </row>
    <row r="692" spans="1:45" x14ac:dyDescent="0.25">
      <c r="A692">
        <v>20111122</v>
      </c>
      <c r="B692">
        <f t="shared" si="50"/>
        <v>20151122</v>
      </c>
      <c r="C692">
        <f t="shared" si="51"/>
        <v>2015</v>
      </c>
      <c r="D692">
        <f t="shared" si="52"/>
        <v>11</v>
      </c>
      <c r="E692">
        <f t="shared" si="53"/>
        <v>22</v>
      </c>
      <c r="F692" s="14">
        <f t="shared" si="54"/>
        <v>42330</v>
      </c>
      <c r="G692">
        <v>124</v>
      </c>
      <c r="H692">
        <v>9</v>
      </c>
      <c r="I692">
        <v>11</v>
      </c>
      <c r="J692">
        <v>20</v>
      </c>
      <c r="K692">
        <v>13</v>
      </c>
      <c r="L692">
        <v>0</v>
      </c>
      <c r="M692">
        <v>6</v>
      </c>
      <c r="N692">
        <v>30</v>
      </c>
      <c r="O692">
        <v>11</v>
      </c>
      <c r="P692">
        <v>34</v>
      </c>
      <c r="Q692">
        <v>-9</v>
      </c>
      <c r="R692">
        <v>7</v>
      </c>
      <c r="S692">
        <v>91</v>
      </c>
      <c r="T692">
        <v>15</v>
      </c>
      <c r="U692">
        <v>-23</v>
      </c>
      <c r="V692">
        <v>12</v>
      </c>
      <c r="W692">
        <v>55</v>
      </c>
      <c r="X692">
        <v>65</v>
      </c>
      <c r="Y692">
        <v>409</v>
      </c>
      <c r="Z692">
        <v>0</v>
      </c>
      <c r="AA692">
        <v>-1</v>
      </c>
      <c r="AB692">
        <v>-1</v>
      </c>
      <c r="AC692">
        <v>22</v>
      </c>
      <c r="AD692">
        <v>10193</v>
      </c>
      <c r="AE692">
        <v>10221</v>
      </c>
      <c r="AF692">
        <v>23</v>
      </c>
      <c r="AG692">
        <v>10171</v>
      </c>
      <c r="AH692">
        <v>4</v>
      </c>
      <c r="AI692">
        <v>1</v>
      </c>
      <c r="AJ692">
        <v>1</v>
      </c>
      <c r="AK692">
        <v>58</v>
      </c>
      <c r="AL692">
        <v>12</v>
      </c>
      <c r="AM692">
        <v>5</v>
      </c>
      <c r="AN692">
        <v>97</v>
      </c>
      <c r="AO692">
        <v>100</v>
      </c>
      <c r="AP692">
        <v>1</v>
      </c>
      <c r="AQ692">
        <v>88</v>
      </c>
      <c r="AR692">
        <v>12</v>
      </c>
      <c r="AS692">
        <v>5</v>
      </c>
    </row>
    <row r="693" spans="1:45" x14ac:dyDescent="0.25">
      <c r="A693">
        <v>20111123</v>
      </c>
      <c r="B693">
        <f t="shared" si="50"/>
        <v>20151123</v>
      </c>
      <c r="C693">
        <f t="shared" si="51"/>
        <v>2015</v>
      </c>
      <c r="D693">
        <f t="shared" si="52"/>
        <v>11</v>
      </c>
      <c r="E693">
        <f t="shared" si="53"/>
        <v>23</v>
      </c>
      <c r="F693" s="14">
        <f t="shared" si="54"/>
        <v>42331</v>
      </c>
      <c r="G693">
        <v>214</v>
      </c>
      <c r="H693">
        <v>15</v>
      </c>
      <c r="I693">
        <v>17</v>
      </c>
      <c r="J693">
        <v>30</v>
      </c>
      <c r="K693">
        <v>19</v>
      </c>
      <c r="L693">
        <v>0</v>
      </c>
      <c r="M693">
        <v>7</v>
      </c>
      <c r="N693">
        <v>60</v>
      </c>
      <c r="O693">
        <v>23</v>
      </c>
      <c r="P693">
        <v>79</v>
      </c>
      <c r="Q693">
        <v>48</v>
      </c>
      <c r="R693">
        <v>1</v>
      </c>
      <c r="S693">
        <v>116</v>
      </c>
      <c r="T693">
        <v>15</v>
      </c>
      <c r="U693">
        <v>23</v>
      </c>
      <c r="V693">
        <v>18</v>
      </c>
      <c r="W693">
        <v>5</v>
      </c>
      <c r="X693">
        <v>6</v>
      </c>
      <c r="Y693">
        <v>141</v>
      </c>
      <c r="Z693">
        <v>1</v>
      </c>
      <c r="AA693">
        <v>1</v>
      </c>
      <c r="AB693">
        <v>1</v>
      </c>
      <c r="AC693">
        <v>3</v>
      </c>
      <c r="AD693">
        <v>10264</v>
      </c>
      <c r="AE693">
        <v>10298</v>
      </c>
      <c r="AF693">
        <v>22</v>
      </c>
      <c r="AG693">
        <v>10222</v>
      </c>
      <c r="AH693">
        <v>1</v>
      </c>
      <c r="AI693">
        <v>1</v>
      </c>
      <c r="AJ693">
        <v>11</v>
      </c>
      <c r="AK693">
        <v>60</v>
      </c>
      <c r="AL693">
        <v>23</v>
      </c>
      <c r="AM693">
        <v>7</v>
      </c>
      <c r="AN693">
        <v>96</v>
      </c>
      <c r="AO693">
        <v>100</v>
      </c>
      <c r="AP693">
        <v>10</v>
      </c>
      <c r="AQ693">
        <v>89</v>
      </c>
      <c r="AR693">
        <v>15</v>
      </c>
      <c r="AS693">
        <v>2</v>
      </c>
    </row>
    <row r="694" spans="1:45" x14ac:dyDescent="0.25">
      <c r="A694">
        <v>20111124</v>
      </c>
      <c r="B694">
        <f t="shared" si="50"/>
        <v>20151124</v>
      </c>
      <c r="C694">
        <f t="shared" si="51"/>
        <v>2015</v>
      </c>
      <c r="D694">
        <f t="shared" si="52"/>
        <v>11</v>
      </c>
      <c r="E694">
        <f t="shared" si="53"/>
        <v>24</v>
      </c>
      <c r="F694" s="14">
        <f t="shared" si="54"/>
        <v>42332</v>
      </c>
      <c r="G694">
        <v>197</v>
      </c>
      <c r="H694">
        <v>35</v>
      </c>
      <c r="I694">
        <v>35</v>
      </c>
      <c r="J694">
        <v>50</v>
      </c>
      <c r="K694">
        <v>21</v>
      </c>
      <c r="L694">
        <v>30</v>
      </c>
      <c r="M694">
        <v>1</v>
      </c>
      <c r="N694">
        <v>90</v>
      </c>
      <c r="O694">
        <v>23</v>
      </c>
      <c r="P694">
        <v>81</v>
      </c>
      <c r="Q694">
        <v>67</v>
      </c>
      <c r="R694">
        <v>7</v>
      </c>
      <c r="S694">
        <v>106</v>
      </c>
      <c r="T694">
        <v>14</v>
      </c>
      <c r="U694">
        <v>57</v>
      </c>
      <c r="V694">
        <v>12</v>
      </c>
      <c r="W694">
        <v>31</v>
      </c>
      <c r="X694">
        <v>37</v>
      </c>
      <c r="Y694">
        <v>323</v>
      </c>
      <c r="Z694">
        <v>0</v>
      </c>
      <c r="AA694">
        <v>0</v>
      </c>
      <c r="AB694">
        <v>0</v>
      </c>
      <c r="AC694">
        <v>1</v>
      </c>
      <c r="AD694">
        <v>10291</v>
      </c>
      <c r="AE694">
        <v>10309</v>
      </c>
      <c r="AF694">
        <v>10</v>
      </c>
      <c r="AG694">
        <v>10257</v>
      </c>
      <c r="AH694">
        <v>24</v>
      </c>
      <c r="AI694">
        <v>25</v>
      </c>
      <c r="AJ694">
        <v>19</v>
      </c>
      <c r="AK694">
        <v>60</v>
      </c>
      <c r="AL694">
        <v>14</v>
      </c>
      <c r="AM694">
        <v>6</v>
      </c>
      <c r="AN694">
        <v>94</v>
      </c>
      <c r="AO694">
        <v>97</v>
      </c>
      <c r="AP694">
        <v>2</v>
      </c>
      <c r="AQ694">
        <v>84</v>
      </c>
      <c r="AR694">
        <v>13</v>
      </c>
      <c r="AS694">
        <v>4</v>
      </c>
    </row>
    <row r="695" spans="1:45" x14ac:dyDescent="0.25">
      <c r="A695">
        <v>20111125</v>
      </c>
      <c r="B695">
        <f t="shared" si="50"/>
        <v>20151125</v>
      </c>
      <c r="C695">
        <f t="shared" si="51"/>
        <v>2015</v>
      </c>
      <c r="D695">
        <f t="shared" si="52"/>
        <v>11</v>
      </c>
      <c r="E695">
        <f t="shared" si="53"/>
        <v>25</v>
      </c>
      <c r="F695" s="14">
        <f t="shared" si="54"/>
        <v>42333</v>
      </c>
      <c r="G695">
        <v>224</v>
      </c>
      <c r="H695">
        <v>44</v>
      </c>
      <c r="I695">
        <v>47</v>
      </c>
      <c r="J695">
        <v>70</v>
      </c>
      <c r="K695">
        <v>9</v>
      </c>
      <c r="L695">
        <v>30</v>
      </c>
      <c r="M695">
        <v>16</v>
      </c>
      <c r="N695">
        <v>130</v>
      </c>
      <c r="O695">
        <v>11</v>
      </c>
      <c r="P695">
        <v>87</v>
      </c>
      <c r="Q695">
        <v>75</v>
      </c>
      <c r="R695">
        <v>7</v>
      </c>
      <c r="S695">
        <v>101</v>
      </c>
      <c r="T695">
        <v>14</v>
      </c>
      <c r="U695">
        <v>64</v>
      </c>
      <c r="V695">
        <v>18</v>
      </c>
      <c r="W695">
        <v>2</v>
      </c>
      <c r="X695">
        <v>2</v>
      </c>
      <c r="Y695">
        <v>75</v>
      </c>
      <c r="Z695">
        <v>17</v>
      </c>
      <c r="AA695">
        <v>10</v>
      </c>
      <c r="AB695">
        <v>4</v>
      </c>
      <c r="AC695">
        <v>11</v>
      </c>
      <c r="AD695">
        <v>10238</v>
      </c>
      <c r="AE695">
        <v>10267</v>
      </c>
      <c r="AF695">
        <v>24</v>
      </c>
      <c r="AG695">
        <v>10220</v>
      </c>
      <c r="AH695">
        <v>11</v>
      </c>
      <c r="AI695">
        <v>28</v>
      </c>
      <c r="AJ695">
        <v>12</v>
      </c>
      <c r="AK695">
        <v>75</v>
      </c>
      <c r="AL695">
        <v>22</v>
      </c>
      <c r="AM695">
        <v>6</v>
      </c>
      <c r="AN695">
        <v>87</v>
      </c>
      <c r="AO695">
        <v>97</v>
      </c>
      <c r="AP695">
        <v>12</v>
      </c>
      <c r="AQ695">
        <v>71</v>
      </c>
      <c r="AR695">
        <v>22</v>
      </c>
      <c r="AS695">
        <v>1</v>
      </c>
    </row>
    <row r="696" spans="1:45" x14ac:dyDescent="0.25">
      <c r="A696">
        <v>20111126</v>
      </c>
      <c r="B696">
        <f t="shared" si="50"/>
        <v>20151126</v>
      </c>
      <c r="C696">
        <f t="shared" si="51"/>
        <v>2015</v>
      </c>
      <c r="D696">
        <f t="shared" si="52"/>
        <v>11</v>
      </c>
      <c r="E696">
        <f t="shared" si="53"/>
        <v>26</v>
      </c>
      <c r="F696" s="14">
        <f t="shared" si="54"/>
        <v>42334</v>
      </c>
      <c r="G696">
        <v>225</v>
      </c>
      <c r="H696">
        <v>55</v>
      </c>
      <c r="I696">
        <v>55</v>
      </c>
      <c r="J696">
        <v>80</v>
      </c>
      <c r="K696">
        <v>21</v>
      </c>
      <c r="L696">
        <v>20</v>
      </c>
      <c r="M696">
        <v>5</v>
      </c>
      <c r="N696">
        <v>150</v>
      </c>
      <c r="O696">
        <v>24</v>
      </c>
      <c r="P696">
        <v>87</v>
      </c>
      <c r="Q696">
        <v>47</v>
      </c>
      <c r="R696">
        <v>5</v>
      </c>
      <c r="S696">
        <v>111</v>
      </c>
      <c r="T696">
        <v>18</v>
      </c>
      <c r="U696">
        <v>9</v>
      </c>
      <c r="V696">
        <v>6</v>
      </c>
      <c r="W696">
        <v>27</v>
      </c>
      <c r="X696">
        <v>32</v>
      </c>
      <c r="Y696">
        <v>311</v>
      </c>
      <c r="Z696">
        <v>0</v>
      </c>
      <c r="AA696">
        <v>-1</v>
      </c>
      <c r="AB696">
        <v>-1</v>
      </c>
      <c r="AC696">
        <v>16</v>
      </c>
      <c r="AD696">
        <v>10247</v>
      </c>
      <c r="AE696">
        <v>10280</v>
      </c>
      <c r="AF696">
        <v>3</v>
      </c>
      <c r="AG696">
        <v>10191</v>
      </c>
      <c r="AH696">
        <v>24</v>
      </c>
      <c r="AI696">
        <v>63</v>
      </c>
      <c r="AJ696">
        <v>18</v>
      </c>
      <c r="AK696">
        <v>73</v>
      </c>
      <c r="AL696">
        <v>3</v>
      </c>
      <c r="AM696">
        <v>6</v>
      </c>
      <c r="AN696">
        <v>84</v>
      </c>
      <c r="AO696">
        <v>91</v>
      </c>
      <c r="AP696">
        <v>8</v>
      </c>
      <c r="AQ696">
        <v>76</v>
      </c>
      <c r="AR696">
        <v>1</v>
      </c>
      <c r="AS696">
        <v>4</v>
      </c>
    </row>
    <row r="697" spans="1:45" x14ac:dyDescent="0.25">
      <c r="A697">
        <v>20111127</v>
      </c>
      <c r="B697">
        <f t="shared" si="50"/>
        <v>20151127</v>
      </c>
      <c r="C697">
        <f t="shared" si="51"/>
        <v>2015</v>
      </c>
      <c r="D697">
        <f t="shared" si="52"/>
        <v>11</v>
      </c>
      <c r="E697">
        <f t="shared" si="53"/>
        <v>27</v>
      </c>
      <c r="F697" s="14">
        <f t="shared" si="54"/>
        <v>42335</v>
      </c>
      <c r="G697">
        <v>242</v>
      </c>
      <c r="H697">
        <v>57</v>
      </c>
      <c r="I697">
        <v>64</v>
      </c>
      <c r="J697">
        <v>90</v>
      </c>
      <c r="K697">
        <v>5</v>
      </c>
      <c r="L697">
        <v>30</v>
      </c>
      <c r="M697">
        <v>18</v>
      </c>
      <c r="N697">
        <v>180</v>
      </c>
      <c r="O697">
        <v>12</v>
      </c>
      <c r="P697">
        <v>96</v>
      </c>
      <c r="Q697">
        <v>66</v>
      </c>
      <c r="R697">
        <v>23</v>
      </c>
      <c r="S697">
        <v>137</v>
      </c>
      <c r="T697">
        <v>13</v>
      </c>
      <c r="U697">
        <v>43</v>
      </c>
      <c r="V697">
        <v>24</v>
      </c>
      <c r="W697">
        <v>17</v>
      </c>
      <c r="X697">
        <v>21</v>
      </c>
      <c r="Y697">
        <v>137</v>
      </c>
      <c r="Z697">
        <v>9</v>
      </c>
      <c r="AA697">
        <v>18</v>
      </c>
      <c r="AB697">
        <v>16</v>
      </c>
      <c r="AC697">
        <v>13</v>
      </c>
      <c r="AD697">
        <v>10190</v>
      </c>
      <c r="AE697">
        <v>10268</v>
      </c>
      <c r="AF697">
        <v>24</v>
      </c>
      <c r="AG697">
        <v>10137</v>
      </c>
      <c r="AH697">
        <v>11</v>
      </c>
      <c r="AI697">
        <v>50</v>
      </c>
      <c r="AJ697">
        <v>11</v>
      </c>
      <c r="AK697">
        <v>70</v>
      </c>
      <c r="AL697">
        <v>13</v>
      </c>
      <c r="AM697">
        <v>5</v>
      </c>
      <c r="AN697">
        <v>80</v>
      </c>
      <c r="AO697">
        <v>92</v>
      </c>
      <c r="AP697">
        <v>11</v>
      </c>
      <c r="AQ697">
        <v>68</v>
      </c>
      <c r="AR697">
        <v>19</v>
      </c>
      <c r="AS697">
        <v>2</v>
      </c>
    </row>
    <row r="698" spans="1:45" x14ac:dyDescent="0.25">
      <c r="A698">
        <v>20111128</v>
      </c>
      <c r="B698">
        <f t="shared" si="50"/>
        <v>20151128</v>
      </c>
      <c r="C698">
        <f t="shared" si="51"/>
        <v>2015</v>
      </c>
      <c r="D698">
        <f t="shared" si="52"/>
        <v>11</v>
      </c>
      <c r="E698">
        <f t="shared" si="53"/>
        <v>28</v>
      </c>
      <c r="F698" s="14">
        <f t="shared" si="54"/>
        <v>42336</v>
      </c>
      <c r="G698">
        <v>185</v>
      </c>
      <c r="H698">
        <v>25</v>
      </c>
      <c r="I698">
        <v>27</v>
      </c>
      <c r="J698">
        <v>40</v>
      </c>
      <c r="K698">
        <v>13</v>
      </c>
      <c r="L698">
        <v>10</v>
      </c>
      <c r="M698">
        <v>9</v>
      </c>
      <c r="N698">
        <v>90</v>
      </c>
      <c r="O698">
        <v>23</v>
      </c>
      <c r="P698">
        <v>49</v>
      </c>
      <c r="Q698">
        <v>7</v>
      </c>
      <c r="R698">
        <v>6</v>
      </c>
      <c r="S698">
        <v>91</v>
      </c>
      <c r="T698">
        <v>14</v>
      </c>
      <c r="U698">
        <v>-25</v>
      </c>
      <c r="V698">
        <v>6</v>
      </c>
      <c r="W698">
        <v>57</v>
      </c>
      <c r="X698">
        <v>69</v>
      </c>
      <c r="Y698">
        <v>409</v>
      </c>
      <c r="Z698">
        <v>0</v>
      </c>
      <c r="AA698">
        <v>0</v>
      </c>
      <c r="AB698">
        <v>0</v>
      </c>
      <c r="AC698">
        <v>1</v>
      </c>
      <c r="AD698">
        <v>10249</v>
      </c>
      <c r="AE698">
        <v>10281</v>
      </c>
      <c r="AF698">
        <v>9</v>
      </c>
      <c r="AG698">
        <v>10198</v>
      </c>
      <c r="AH698">
        <v>24</v>
      </c>
      <c r="AI698">
        <v>24</v>
      </c>
      <c r="AJ698">
        <v>23</v>
      </c>
      <c r="AK698">
        <v>65</v>
      </c>
      <c r="AL698">
        <v>13</v>
      </c>
      <c r="AM698">
        <v>2</v>
      </c>
      <c r="AN698">
        <v>89</v>
      </c>
      <c r="AO698">
        <v>98</v>
      </c>
      <c r="AP698">
        <v>6</v>
      </c>
      <c r="AQ698">
        <v>71</v>
      </c>
      <c r="AR698">
        <v>14</v>
      </c>
      <c r="AS698">
        <v>5</v>
      </c>
    </row>
    <row r="699" spans="1:45" x14ac:dyDescent="0.25">
      <c r="A699">
        <v>20111129</v>
      </c>
      <c r="B699">
        <f t="shared" si="50"/>
        <v>20151129</v>
      </c>
      <c r="C699">
        <f t="shared" si="51"/>
        <v>2015</v>
      </c>
      <c r="D699">
        <f t="shared" si="52"/>
        <v>11</v>
      </c>
      <c r="E699">
        <f t="shared" si="53"/>
        <v>29</v>
      </c>
      <c r="F699" s="14">
        <f t="shared" si="54"/>
        <v>42337</v>
      </c>
      <c r="G699">
        <v>194</v>
      </c>
      <c r="H699">
        <v>51</v>
      </c>
      <c r="I699">
        <v>55</v>
      </c>
      <c r="J699">
        <v>70</v>
      </c>
      <c r="K699">
        <v>13</v>
      </c>
      <c r="L699">
        <v>30</v>
      </c>
      <c r="M699">
        <v>8</v>
      </c>
      <c r="N699">
        <v>130</v>
      </c>
      <c r="O699">
        <v>17</v>
      </c>
      <c r="P699">
        <v>75</v>
      </c>
      <c r="Q699">
        <v>49</v>
      </c>
      <c r="R699">
        <v>1</v>
      </c>
      <c r="S699">
        <v>100</v>
      </c>
      <c r="T699">
        <v>12</v>
      </c>
      <c r="U699">
        <v>43</v>
      </c>
      <c r="V699">
        <v>6</v>
      </c>
      <c r="W699">
        <v>16</v>
      </c>
      <c r="X699">
        <v>20</v>
      </c>
      <c r="Y699">
        <v>248</v>
      </c>
      <c r="Z699">
        <v>35</v>
      </c>
      <c r="AA699">
        <v>19</v>
      </c>
      <c r="AB699">
        <v>10</v>
      </c>
      <c r="AC699">
        <v>22</v>
      </c>
      <c r="AD699">
        <v>10142</v>
      </c>
      <c r="AE699">
        <v>10194</v>
      </c>
      <c r="AF699">
        <v>1</v>
      </c>
      <c r="AG699">
        <v>10105</v>
      </c>
      <c r="AH699">
        <v>18</v>
      </c>
      <c r="AI699">
        <v>24</v>
      </c>
      <c r="AJ699">
        <v>6</v>
      </c>
      <c r="AK699">
        <v>71</v>
      </c>
      <c r="AL699">
        <v>12</v>
      </c>
      <c r="AM699">
        <v>7</v>
      </c>
      <c r="AN699">
        <v>88</v>
      </c>
      <c r="AO699">
        <v>98</v>
      </c>
      <c r="AP699">
        <v>5</v>
      </c>
      <c r="AQ699">
        <v>78</v>
      </c>
      <c r="AR699">
        <v>12</v>
      </c>
      <c r="AS699">
        <v>3</v>
      </c>
    </row>
    <row r="700" spans="1:45" x14ac:dyDescent="0.25">
      <c r="A700">
        <v>20111130</v>
      </c>
      <c r="B700">
        <f t="shared" si="50"/>
        <v>20151130</v>
      </c>
      <c r="C700">
        <f t="shared" si="51"/>
        <v>2015</v>
      </c>
      <c r="D700">
        <f t="shared" si="52"/>
        <v>11</v>
      </c>
      <c r="E700">
        <f t="shared" si="53"/>
        <v>30</v>
      </c>
      <c r="F700" s="14">
        <f t="shared" si="54"/>
        <v>42338</v>
      </c>
      <c r="G700">
        <v>206</v>
      </c>
      <c r="H700">
        <v>37</v>
      </c>
      <c r="I700">
        <v>40</v>
      </c>
      <c r="J700">
        <v>60</v>
      </c>
      <c r="K700">
        <v>14</v>
      </c>
      <c r="L700">
        <v>30</v>
      </c>
      <c r="M700">
        <v>1</v>
      </c>
      <c r="N700">
        <v>100</v>
      </c>
      <c r="O700">
        <v>11</v>
      </c>
      <c r="P700">
        <v>73</v>
      </c>
      <c r="Q700">
        <v>50</v>
      </c>
      <c r="R700">
        <v>7</v>
      </c>
      <c r="S700">
        <v>109</v>
      </c>
      <c r="T700">
        <v>14</v>
      </c>
      <c r="U700">
        <v>32</v>
      </c>
      <c r="V700">
        <v>24</v>
      </c>
      <c r="W700">
        <v>66</v>
      </c>
      <c r="X700">
        <v>81</v>
      </c>
      <c r="Y700">
        <v>390</v>
      </c>
      <c r="Z700">
        <v>0</v>
      </c>
      <c r="AA700">
        <v>0</v>
      </c>
      <c r="AB700">
        <v>0</v>
      </c>
      <c r="AC700">
        <v>1</v>
      </c>
      <c r="AD700">
        <v>10223</v>
      </c>
      <c r="AE700">
        <v>10249</v>
      </c>
      <c r="AF700">
        <v>11</v>
      </c>
      <c r="AG700">
        <v>10169</v>
      </c>
      <c r="AH700">
        <v>1</v>
      </c>
      <c r="AI700">
        <v>63</v>
      </c>
      <c r="AJ700">
        <v>22</v>
      </c>
      <c r="AK700">
        <v>75</v>
      </c>
      <c r="AL700">
        <v>2</v>
      </c>
      <c r="AM700">
        <v>2</v>
      </c>
      <c r="AN700">
        <v>82</v>
      </c>
      <c r="AO700">
        <v>90</v>
      </c>
      <c r="AP700">
        <v>7</v>
      </c>
      <c r="AQ700">
        <v>70</v>
      </c>
      <c r="AR700">
        <v>13</v>
      </c>
      <c r="AS700">
        <v>5</v>
      </c>
    </row>
    <row r="701" spans="1:45" x14ac:dyDescent="0.25">
      <c r="A701">
        <v>20111201</v>
      </c>
      <c r="B701">
        <f t="shared" si="50"/>
        <v>20151201</v>
      </c>
      <c r="C701">
        <f t="shared" si="51"/>
        <v>2015</v>
      </c>
      <c r="D701">
        <f t="shared" si="52"/>
        <v>12</v>
      </c>
      <c r="E701">
        <f t="shared" si="53"/>
        <v>1</v>
      </c>
      <c r="F701" s="14">
        <f t="shared" si="54"/>
        <v>42339</v>
      </c>
      <c r="G701">
        <v>201</v>
      </c>
      <c r="H701">
        <v>42</v>
      </c>
      <c r="I701">
        <v>46</v>
      </c>
      <c r="J701">
        <v>70</v>
      </c>
      <c r="K701">
        <v>6</v>
      </c>
      <c r="L701">
        <v>10</v>
      </c>
      <c r="M701">
        <v>19</v>
      </c>
      <c r="N701">
        <v>130</v>
      </c>
      <c r="O701">
        <v>6</v>
      </c>
      <c r="P701">
        <v>96</v>
      </c>
      <c r="Q701">
        <v>49</v>
      </c>
      <c r="R701">
        <v>1</v>
      </c>
      <c r="S701">
        <v>123</v>
      </c>
      <c r="T701">
        <v>15</v>
      </c>
      <c r="U701">
        <v>41</v>
      </c>
      <c r="V701">
        <v>6</v>
      </c>
      <c r="W701">
        <v>2</v>
      </c>
      <c r="X701">
        <v>2</v>
      </c>
      <c r="Y701">
        <v>118</v>
      </c>
      <c r="Z701">
        <v>90</v>
      </c>
      <c r="AA701">
        <v>235</v>
      </c>
      <c r="AB701">
        <v>73</v>
      </c>
      <c r="AC701">
        <v>20</v>
      </c>
      <c r="AD701">
        <v>10091</v>
      </c>
      <c r="AE701">
        <v>10176</v>
      </c>
      <c r="AF701">
        <v>1</v>
      </c>
      <c r="AG701">
        <v>10024</v>
      </c>
      <c r="AH701">
        <v>24</v>
      </c>
      <c r="AI701">
        <v>31</v>
      </c>
      <c r="AJ701">
        <v>22</v>
      </c>
      <c r="AK701">
        <v>68</v>
      </c>
      <c r="AL701">
        <v>12</v>
      </c>
      <c r="AM701">
        <v>8</v>
      </c>
      <c r="AN701">
        <v>92</v>
      </c>
      <c r="AO701">
        <v>98</v>
      </c>
      <c r="AP701">
        <v>18</v>
      </c>
      <c r="AQ701">
        <v>85</v>
      </c>
      <c r="AR701">
        <v>12</v>
      </c>
      <c r="AS701">
        <v>2</v>
      </c>
    </row>
    <row r="702" spans="1:45" x14ac:dyDescent="0.25">
      <c r="A702">
        <v>20111202</v>
      </c>
      <c r="B702">
        <f t="shared" si="50"/>
        <v>20151202</v>
      </c>
      <c r="C702">
        <f t="shared" si="51"/>
        <v>2015</v>
      </c>
      <c r="D702">
        <f t="shared" si="52"/>
        <v>12</v>
      </c>
      <c r="E702">
        <f t="shared" si="53"/>
        <v>2</v>
      </c>
      <c r="F702" s="14">
        <f t="shared" si="54"/>
        <v>42340</v>
      </c>
      <c r="G702">
        <v>253</v>
      </c>
      <c r="H702">
        <v>19</v>
      </c>
      <c r="I702">
        <v>34</v>
      </c>
      <c r="J702">
        <v>50</v>
      </c>
      <c r="K702">
        <v>1</v>
      </c>
      <c r="L702">
        <v>20</v>
      </c>
      <c r="M702">
        <v>6</v>
      </c>
      <c r="N702">
        <v>100</v>
      </c>
      <c r="O702">
        <v>14</v>
      </c>
      <c r="P702">
        <v>65</v>
      </c>
      <c r="Q702">
        <v>47</v>
      </c>
      <c r="R702">
        <v>23</v>
      </c>
      <c r="S702">
        <v>98</v>
      </c>
      <c r="T702">
        <v>13</v>
      </c>
      <c r="U702">
        <v>36</v>
      </c>
      <c r="V702">
        <v>24</v>
      </c>
      <c r="W702">
        <v>29</v>
      </c>
      <c r="X702">
        <v>36</v>
      </c>
      <c r="Y702">
        <v>266</v>
      </c>
      <c r="Z702">
        <v>43</v>
      </c>
      <c r="AA702">
        <v>118</v>
      </c>
      <c r="AB702">
        <v>68</v>
      </c>
      <c r="AC702">
        <v>1</v>
      </c>
      <c r="AD702">
        <v>10102</v>
      </c>
      <c r="AE702">
        <v>10137</v>
      </c>
      <c r="AF702">
        <v>19</v>
      </c>
      <c r="AG702">
        <v>10021</v>
      </c>
      <c r="AH702">
        <v>1</v>
      </c>
      <c r="AI702">
        <v>47</v>
      </c>
      <c r="AJ702">
        <v>1</v>
      </c>
      <c r="AK702">
        <v>80</v>
      </c>
      <c r="AL702">
        <v>15</v>
      </c>
      <c r="AM702">
        <v>5</v>
      </c>
      <c r="AN702">
        <v>85</v>
      </c>
      <c r="AO702">
        <v>98</v>
      </c>
      <c r="AP702">
        <v>1</v>
      </c>
      <c r="AQ702">
        <v>65</v>
      </c>
      <c r="AR702">
        <v>14</v>
      </c>
      <c r="AS702">
        <v>4</v>
      </c>
    </row>
    <row r="703" spans="1:45" x14ac:dyDescent="0.25">
      <c r="A703">
        <v>20111203</v>
      </c>
      <c r="B703">
        <f t="shared" si="50"/>
        <v>20151203</v>
      </c>
      <c r="C703">
        <f t="shared" si="51"/>
        <v>2015</v>
      </c>
      <c r="D703">
        <f t="shared" si="52"/>
        <v>12</v>
      </c>
      <c r="E703">
        <f t="shared" si="53"/>
        <v>3</v>
      </c>
      <c r="F703" s="14">
        <f t="shared" si="54"/>
        <v>42341</v>
      </c>
      <c r="G703">
        <v>227</v>
      </c>
      <c r="H703">
        <v>53</v>
      </c>
      <c r="I703">
        <v>56</v>
      </c>
      <c r="J703">
        <v>90</v>
      </c>
      <c r="K703">
        <v>7</v>
      </c>
      <c r="L703">
        <v>30</v>
      </c>
      <c r="M703">
        <v>18</v>
      </c>
      <c r="N703">
        <v>170</v>
      </c>
      <c r="O703">
        <v>8</v>
      </c>
      <c r="P703">
        <v>81</v>
      </c>
      <c r="Q703">
        <v>53</v>
      </c>
      <c r="R703">
        <v>1</v>
      </c>
      <c r="S703">
        <v>106</v>
      </c>
      <c r="T703">
        <v>15</v>
      </c>
      <c r="U703">
        <v>42</v>
      </c>
      <c r="V703">
        <v>6</v>
      </c>
      <c r="W703">
        <v>9</v>
      </c>
      <c r="X703">
        <v>11</v>
      </c>
      <c r="Y703">
        <v>112</v>
      </c>
      <c r="Z703">
        <v>74</v>
      </c>
      <c r="AA703">
        <v>84</v>
      </c>
      <c r="AB703">
        <v>25</v>
      </c>
      <c r="AC703">
        <v>6</v>
      </c>
      <c r="AD703">
        <v>10021</v>
      </c>
      <c r="AE703">
        <v>10090</v>
      </c>
      <c r="AF703">
        <v>1</v>
      </c>
      <c r="AG703">
        <v>9994</v>
      </c>
      <c r="AH703">
        <v>11</v>
      </c>
      <c r="AI703">
        <v>43</v>
      </c>
      <c r="AJ703">
        <v>9</v>
      </c>
      <c r="AK703">
        <v>73</v>
      </c>
      <c r="AL703">
        <v>4</v>
      </c>
      <c r="AM703">
        <v>7</v>
      </c>
      <c r="AN703">
        <v>81</v>
      </c>
      <c r="AO703">
        <v>95</v>
      </c>
      <c r="AP703">
        <v>11</v>
      </c>
      <c r="AQ703">
        <v>68</v>
      </c>
      <c r="AR703">
        <v>22</v>
      </c>
      <c r="AS703">
        <v>2</v>
      </c>
    </row>
    <row r="704" spans="1:45" x14ac:dyDescent="0.25">
      <c r="A704">
        <v>20111204</v>
      </c>
      <c r="B704">
        <f t="shared" si="50"/>
        <v>20151204</v>
      </c>
      <c r="C704">
        <f t="shared" si="51"/>
        <v>2015</v>
      </c>
      <c r="D704">
        <f t="shared" si="52"/>
        <v>12</v>
      </c>
      <c r="E704">
        <f t="shared" si="53"/>
        <v>4</v>
      </c>
      <c r="F704" s="14">
        <f t="shared" si="54"/>
        <v>42342</v>
      </c>
      <c r="G704">
        <v>246</v>
      </c>
      <c r="H704">
        <v>38</v>
      </c>
      <c r="I704">
        <v>40</v>
      </c>
      <c r="J704">
        <v>50</v>
      </c>
      <c r="K704">
        <v>2</v>
      </c>
      <c r="L704">
        <v>30</v>
      </c>
      <c r="M704">
        <v>23</v>
      </c>
      <c r="N704">
        <v>110</v>
      </c>
      <c r="O704">
        <v>22</v>
      </c>
      <c r="P704">
        <v>79</v>
      </c>
      <c r="Q704">
        <v>51</v>
      </c>
      <c r="R704">
        <v>23</v>
      </c>
      <c r="S704">
        <v>90</v>
      </c>
      <c r="T704">
        <v>13</v>
      </c>
      <c r="U704">
        <v>40</v>
      </c>
      <c r="V704">
        <v>24</v>
      </c>
      <c r="W704">
        <v>2</v>
      </c>
      <c r="X704">
        <v>2</v>
      </c>
      <c r="Y704">
        <v>160</v>
      </c>
      <c r="Z704">
        <v>8</v>
      </c>
      <c r="AA704">
        <v>9</v>
      </c>
      <c r="AB704">
        <v>7</v>
      </c>
      <c r="AC704">
        <v>22</v>
      </c>
      <c r="AD704">
        <v>9975</v>
      </c>
      <c r="AE704">
        <v>10008</v>
      </c>
      <c r="AF704">
        <v>2</v>
      </c>
      <c r="AG704">
        <v>9927</v>
      </c>
      <c r="AH704">
        <v>21</v>
      </c>
      <c r="AI704">
        <v>59</v>
      </c>
      <c r="AJ704">
        <v>4</v>
      </c>
      <c r="AK704">
        <v>75</v>
      </c>
      <c r="AL704">
        <v>24</v>
      </c>
      <c r="AM704">
        <v>7</v>
      </c>
      <c r="AN704">
        <v>76</v>
      </c>
      <c r="AO704">
        <v>89</v>
      </c>
      <c r="AP704">
        <v>22</v>
      </c>
      <c r="AQ704">
        <v>69</v>
      </c>
      <c r="AR704">
        <v>12</v>
      </c>
      <c r="AS704">
        <v>2</v>
      </c>
    </row>
    <row r="705" spans="1:45" x14ac:dyDescent="0.25">
      <c r="A705">
        <v>20111205</v>
      </c>
      <c r="B705">
        <f t="shared" si="50"/>
        <v>20151205</v>
      </c>
      <c r="C705">
        <f t="shared" si="51"/>
        <v>2015</v>
      </c>
      <c r="D705">
        <f t="shared" si="52"/>
        <v>12</v>
      </c>
      <c r="E705">
        <f t="shared" si="53"/>
        <v>5</v>
      </c>
      <c r="F705" s="14">
        <f t="shared" si="54"/>
        <v>42343</v>
      </c>
      <c r="G705">
        <v>260</v>
      </c>
      <c r="H705">
        <v>47</v>
      </c>
      <c r="I705">
        <v>48</v>
      </c>
      <c r="J705">
        <v>70</v>
      </c>
      <c r="K705">
        <v>12</v>
      </c>
      <c r="L705">
        <v>30</v>
      </c>
      <c r="M705">
        <v>5</v>
      </c>
      <c r="N705">
        <v>190</v>
      </c>
      <c r="O705">
        <v>4</v>
      </c>
      <c r="P705">
        <v>54</v>
      </c>
      <c r="Q705">
        <v>35</v>
      </c>
      <c r="R705">
        <v>4</v>
      </c>
      <c r="S705">
        <v>76</v>
      </c>
      <c r="T705">
        <v>13</v>
      </c>
      <c r="U705">
        <v>16</v>
      </c>
      <c r="V705">
        <v>12</v>
      </c>
      <c r="W705">
        <v>25</v>
      </c>
      <c r="X705">
        <v>31</v>
      </c>
      <c r="Y705">
        <v>248</v>
      </c>
      <c r="Z705">
        <v>23</v>
      </c>
      <c r="AA705">
        <v>30</v>
      </c>
      <c r="AB705">
        <v>13</v>
      </c>
      <c r="AC705">
        <v>4</v>
      </c>
      <c r="AD705">
        <v>10010</v>
      </c>
      <c r="AE705">
        <v>10031</v>
      </c>
      <c r="AF705">
        <v>24</v>
      </c>
      <c r="AG705">
        <v>9948</v>
      </c>
      <c r="AH705">
        <v>1</v>
      </c>
      <c r="AI705">
        <v>44</v>
      </c>
      <c r="AJ705">
        <v>4</v>
      </c>
      <c r="AK705">
        <v>80</v>
      </c>
      <c r="AL705">
        <v>14</v>
      </c>
      <c r="AM705">
        <v>6</v>
      </c>
      <c r="AN705">
        <v>72</v>
      </c>
      <c r="AO705">
        <v>88</v>
      </c>
      <c r="AP705">
        <v>4</v>
      </c>
      <c r="AQ705">
        <v>62</v>
      </c>
      <c r="AR705">
        <v>13</v>
      </c>
      <c r="AS705">
        <v>3</v>
      </c>
    </row>
    <row r="706" spans="1:45" x14ac:dyDescent="0.25">
      <c r="A706">
        <v>20111206</v>
      </c>
      <c r="B706">
        <f t="shared" si="50"/>
        <v>20151206</v>
      </c>
      <c r="C706">
        <f t="shared" si="51"/>
        <v>2015</v>
      </c>
      <c r="D706">
        <f t="shared" si="52"/>
        <v>12</v>
      </c>
      <c r="E706">
        <f t="shared" si="53"/>
        <v>6</v>
      </c>
      <c r="F706" s="14">
        <f t="shared" si="54"/>
        <v>42344</v>
      </c>
      <c r="G706">
        <v>243</v>
      </c>
      <c r="H706">
        <v>43</v>
      </c>
      <c r="I706">
        <v>46</v>
      </c>
      <c r="J706">
        <v>70</v>
      </c>
      <c r="K706">
        <v>11</v>
      </c>
      <c r="L706">
        <v>30</v>
      </c>
      <c r="M706">
        <v>19</v>
      </c>
      <c r="N706">
        <v>160</v>
      </c>
      <c r="O706">
        <v>11</v>
      </c>
      <c r="P706">
        <v>49</v>
      </c>
      <c r="Q706">
        <v>34</v>
      </c>
      <c r="R706">
        <v>7</v>
      </c>
      <c r="S706">
        <v>77</v>
      </c>
      <c r="T706">
        <v>12</v>
      </c>
      <c r="U706">
        <v>19</v>
      </c>
      <c r="V706">
        <v>24</v>
      </c>
      <c r="W706">
        <v>37</v>
      </c>
      <c r="X706">
        <v>46</v>
      </c>
      <c r="Y706">
        <v>290</v>
      </c>
      <c r="Z706">
        <v>9</v>
      </c>
      <c r="AA706">
        <v>9</v>
      </c>
      <c r="AB706">
        <v>5</v>
      </c>
      <c r="AC706">
        <v>16</v>
      </c>
      <c r="AD706">
        <v>10041</v>
      </c>
      <c r="AE706">
        <v>10063</v>
      </c>
      <c r="AF706">
        <v>20</v>
      </c>
      <c r="AG706">
        <v>10025</v>
      </c>
      <c r="AH706">
        <v>5</v>
      </c>
      <c r="AI706">
        <v>63</v>
      </c>
      <c r="AJ706">
        <v>13</v>
      </c>
      <c r="AK706">
        <v>78</v>
      </c>
      <c r="AL706">
        <v>15</v>
      </c>
      <c r="AM706">
        <v>6</v>
      </c>
      <c r="AN706">
        <v>77</v>
      </c>
      <c r="AO706">
        <v>88</v>
      </c>
      <c r="AP706">
        <v>24</v>
      </c>
      <c r="AQ706">
        <v>64</v>
      </c>
      <c r="AR706">
        <v>12</v>
      </c>
      <c r="AS706">
        <v>4</v>
      </c>
    </row>
    <row r="707" spans="1:45" x14ac:dyDescent="0.25">
      <c r="A707">
        <v>20111207</v>
      </c>
      <c r="B707">
        <f t="shared" ref="B707:B770" si="55">A707+40000</f>
        <v>20151207</v>
      </c>
      <c r="C707">
        <f t="shared" ref="C707:C770" si="56">FLOOR(B707/10000,1)</f>
        <v>2015</v>
      </c>
      <c r="D707">
        <f t="shared" ref="D707:D770" si="57">FLOOR(B707/100 - 100 * C707, 1)</f>
        <v>12</v>
      </c>
      <c r="E707">
        <f t="shared" ref="E707:E770" si="58">FLOOR(B707-10000*C707-100*D707,1)</f>
        <v>7</v>
      </c>
      <c r="F707" s="14">
        <f t="shared" ref="F707:F770" si="59">DATE(C707,D707,E707)</f>
        <v>42345</v>
      </c>
      <c r="G707">
        <v>265</v>
      </c>
      <c r="H707">
        <v>64</v>
      </c>
      <c r="I707">
        <v>71</v>
      </c>
      <c r="J707">
        <v>90</v>
      </c>
      <c r="K707">
        <v>15</v>
      </c>
      <c r="L707">
        <v>40</v>
      </c>
      <c r="M707">
        <v>9</v>
      </c>
      <c r="N707">
        <v>190</v>
      </c>
      <c r="O707">
        <v>16</v>
      </c>
      <c r="P707">
        <v>70</v>
      </c>
      <c r="Q707">
        <v>39</v>
      </c>
      <c r="R707">
        <v>1</v>
      </c>
      <c r="S707">
        <v>85</v>
      </c>
      <c r="T707">
        <v>11</v>
      </c>
      <c r="U707">
        <v>30</v>
      </c>
      <c r="V707">
        <v>6</v>
      </c>
      <c r="W707">
        <v>11</v>
      </c>
      <c r="X707">
        <v>14</v>
      </c>
      <c r="Y707">
        <v>201</v>
      </c>
      <c r="Z707">
        <v>34</v>
      </c>
      <c r="AA707">
        <v>82</v>
      </c>
      <c r="AB707">
        <v>40</v>
      </c>
      <c r="AC707">
        <v>7</v>
      </c>
      <c r="AD707">
        <v>10026</v>
      </c>
      <c r="AE707">
        <v>10132</v>
      </c>
      <c r="AF707">
        <v>24</v>
      </c>
      <c r="AG707">
        <v>9962</v>
      </c>
      <c r="AH707">
        <v>7</v>
      </c>
      <c r="AI707">
        <v>36</v>
      </c>
      <c r="AJ707">
        <v>7</v>
      </c>
      <c r="AK707">
        <v>70</v>
      </c>
      <c r="AL707">
        <v>11</v>
      </c>
      <c r="AM707">
        <v>7</v>
      </c>
      <c r="AN707">
        <v>73</v>
      </c>
      <c r="AO707">
        <v>94</v>
      </c>
      <c r="AP707">
        <v>5</v>
      </c>
      <c r="AQ707">
        <v>58</v>
      </c>
      <c r="AR707">
        <v>16</v>
      </c>
      <c r="AS707">
        <v>3</v>
      </c>
    </row>
    <row r="708" spans="1:45" x14ac:dyDescent="0.25">
      <c r="A708">
        <v>20111208</v>
      </c>
      <c r="B708">
        <f t="shared" si="55"/>
        <v>20151208</v>
      </c>
      <c r="C708">
        <f t="shared" si="56"/>
        <v>2015</v>
      </c>
      <c r="D708">
        <f t="shared" si="57"/>
        <v>12</v>
      </c>
      <c r="E708">
        <f t="shared" si="58"/>
        <v>8</v>
      </c>
      <c r="F708" s="14">
        <f t="shared" si="59"/>
        <v>42346</v>
      </c>
      <c r="G708">
        <v>224</v>
      </c>
      <c r="H708">
        <v>65</v>
      </c>
      <c r="I708">
        <v>71</v>
      </c>
      <c r="J708">
        <v>120</v>
      </c>
      <c r="K708">
        <v>22</v>
      </c>
      <c r="L708">
        <v>30</v>
      </c>
      <c r="M708">
        <v>5</v>
      </c>
      <c r="N708">
        <v>210</v>
      </c>
      <c r="O708">
        <v>20</v>
      </c>
      <c r="P708">
        <v>76</v>
      </c>
      <c r="Q708">
        <v>41</v>
      </c>
      <c r="R708">
        <v>8</v>
      </c>
      <c r="S708">
        <v>107</v>
      </c>
      <c r="T708">
        <v>20</v>
      </c>
      <c r="U708">
        <v>22</v>
      </c>
      <c r="V708">
        <v>12</v>
      </c>
      <c r="W708">
        <v>0</v>
      </c>
      <c r="X708">
        <v>0</v>
      </c>
      <c r="Y708">
        <v>98</v>
      </c>
      <c r="Z708">
        <v>42</v>
      </c>
      <c r="AA708">
        <v>70</v>
      </c>
      <c r="AB708">
        <v>50</v>
      </c>
      <c r="AC708">
        <v>23</v>
      </c>
      <c r="AD708">
        <v>10105</v>
      </c>
      <c r="AE708">
        <v>10182</v>
      </c>
      <c r="AF708">
        <v>8</v>
      </c>
      <c r="AG708">
        <v>9990</v>
      </c>
      <c r="AH708">
        <v>22</v>
      </c>
      <c r="AI708">
        <v>50</v>
      </c>
      <c r="AJ708">
        <v>22</v>
      </c>
      <c r="AK708">
        <v>75</v>
      </c>
      <c r="AL708">
        <v>17</v>
      </c>
      <c r="AM708">
        <v>7</v>
      </c>
      <c r="AN708">
        <v>79</v>
      </c>
      <c r="AO708">
        <v>93</v>
      </c>
      <c r="AP708">
        <v>23</v>
      </c>
      <c r="AQ708">
        <v>64</v>
      </c>
      <c r="AR708">
        <v>1</v>
      </c>
      <c r="AS708">
        <v>1</v>
      </c>
    </row>
    <row r="709" spans="1:45" x14ac:dyDescent="0.25">
      <c r="A709">
        <v>20111209</v>
      </c>
      <c r="B709">
        <f t="shared" si="55"/>
        <v>20151209</v>
      </c>
      <c r="C709">
        <f t="shared" si="56"/>
        <v>2015</v>
      </c>
      <c r="D709">
        <f t="shared" si="57"/>
        <v>12</v>
      </c>
      <c r="E709">
        <f t="shared" si="58"/>
        <v>9</v>
      </c>
      <c r="F709" s="14">
        <f t="shared" si="59"/>
        <v>42347</v>
      </c>
      <c r="G709">
        <v>258</v>
      </c>
      <c r="H709">
        <v>54</v>
      </c>
      <c r="I709">
        <v>55</v>
      </c>
      <c r="J709">
        <v>70</v>
      </c>
      <c r="K709">
        <v>1</v>
      </c>
      <c r="L709">
        <v>10</v>
      </c>
      <c r="M709">
        <v>24</v>
      </c>
      <c r="N709">
        <v>160</v>
      </c>
      <c r="O709">
        <v>2</v>
      </c>
      <c r="P709">
        <v>63</v>
      </c>
      <c r="Q709">
        <v>25</v>
      </c>
      <c r="R709">
        <v>24</v>
      </c>
      <c r="S709">
        <v>86</v>
      </c>
      <c r="T709">
        <v>1</v>
      </c>
      <c r="U709">
        <v>6</v>
      </c>
      <c r="V709">
        <v>24</v>
      </c>
      <c r="W709">
        <v>42</v>
      </c>
      <c r="X709">
        <v>53</v>
      </c>
      <c r="Y709">
        <v>315</v>
      </c>
      <c r="Z709">
        <v>25</v>
      </c>
      <c r="AA709">
        <v>34</v>
      </c>
      <c r="AB709">
        <v>16</v>
      </c>
      <c r="AC709">
        <v>21</v>
      </c>
      <c r="AD709">
        <v>10068</v>
      </c>
      <c r="AE709">
        <v>10104</v>
      </c>
      <c r="AF709">
        <v>24</v>
      </c>
      <c r="AG709">
        <v>10015</v>
      </c>
      <c r="AH709">
        <v>1</v>
      </c>
      <c r="AI709">
        <v>64</v>
      </c>
      <c r="AJ709">
        <v>22</v>
      </c>
      <c r="AK709">
        <v>75</v>
      </c>
      <c r="AL709">
        <v>20</v>
      </c>
      <c r="AM709">
        <v>5</v>
      </c>
      <c r="AN709">
        <v>67</v>
      </c>
      <c r="AO709">
        <v>90</v>
      </c>
      <c r="AP709">
        <v>24</v>
      </c>
      <c r="AQ709">
        <v>57</v>
      </c>
      <c r="AR709">
        <v>11</v>
      </c>
      <c r="AS709">
        <v>4</v>
      </c>
    </row>
    <row r="710" spans="1:45" x14ac:dyDescent="0.25">
      <c r="A710">
        <v>20111210</v>
      </c>
      <c r="B710">
        <f t="shared" si="55"/>
        <v>20151210</v>
      </c>
      <c r="C710">
        <f t="shared" si="56"/>
        <v>2015</v>
      </c>
      <c r="D710">
        <f t="shared" si="57"/>
        <v>12</v>
      </c>
      <c r="E710">
        <f t="shared" si="58"/>
        <v>10</v>
      </c>
      <c r="F710" s="14">
        <f t="shared" si="59"/>
        <v>42348</v>
      </c>
      <c r="G710">
        <v>243</v>
      </c>
      <c r="H710">
        <v>32</v>
      </c>
      <c r="I710">
        <v>35</v>
      </c>
      <c r="J710">
        <v>50</v>
      </c>
      <c r="K710">
        <v>13</v>
      </c>
      <c r="L710">
        <v>10</v>
      </c>
      <c r="M710">
        <v>1</v>
      </c>
      <c r="N710">
        <v>100</v>
      </c>
      <c r="O710">
        <v>13</v>
      </c>
      <c r="P710">
        <v>40</v>
      </c>
      <c r="Q710">
        <v>10</v>
      </c>
      <c r="R710">
        <v>4</v>
      </c>
      <c r="S710">
        <v>68</v>
      </c>
      <c r="T710">
        <v>13</v>
      </c>
      <c r="U710">
        <v>-24</v>
      </c>
      <c r="V710">
        <v>6</v>
      </c>
      <c r="W710">
        <v>42</v>
      </c>
      <c r="X710">
        <v>53</v>
      </c>
      <c r="Y710">
        <v>269</v>
      </c>
      <c r="Z710">
        <v>3</v>
      </c>
      <c r="AA710">
        <v>2</v>
      </c>
      <c r="AB710">
        <v>2</v>
      </c>
      <c r="AC710">
        <v>8</v>
      </c>
      <c r="AD710">
        <v>10130</v>
      </c>
      <c r="AE710">
        <v>10154</v>
      </c>
      <c r="AF710">
        <v>24</v>
      </c>
      <c r="AG710">
        <v>10104</v>
      </c>
      <c r="AH710">
        <v>1</v>
      </c>
      <c r="AI710">
        <v>65</v>
      </c>
      <c r="AJ710">
        <v>1</v>
      </c>
      <c r="AK710">
        <v>80</v>
      </c>
      <c r="AL710">
        <v>14</v>
      </c>
      <c r="AM710">
        <v>2</v>
      </c>
      <c r="AN710">
        <v>79</v>
      </c>
      <c r="AO710">
        <v>93</v>
      </c>
      <c r="AP710">
        <v>1</v>
      </c>
      <c r="AQ710">
        <v>64</v>
      </c>
      <c r="AR710">
        <v>15</v>
      </c>
      <c r="AS710">
        <v>3</v>
      </c>
    </row>
    <row r="711" spans="1:45" x14ac:dyDescent="0.25">
      <c r="A711">
        <v>20111211</v>
      </c>
      <c r="B711">
        <f t="shared" si="55"/>
        <v>20151211</v>
      </c>
      <c r="C711">
        <f t="shared" si="56"/>
        <v>2015</v>
      </c>
      <c r="D711">
        <f t="shared" si="57"/>
        <v>12</v>
      </c>
      <c r="E711">
        <f t="shared" si="58"/>
        <v>11</v>
      </c>
      <c r="F711" s="14">
        <f t="shared" si="59"/>
        <v>42349</v>
      </c>
      <c r="G711">
        <v>187</v>
      </c>
      <c r="H711">
        <v>39</v>
      </c>
      <c r="I711">
        <v>41</v>
      </c>
      <c r="J711">
        <v>50</v>
      </c>
      <c r="K711">
        <v>12</v>
      </c>
      <c r="L711">
        <v>30</v>
      </c>
      <c r="M711">
        <v>4</v>
      </c>
      <c r="N711">
        <v>90</v>
      </c>
      <c r="O711">
        <v>12</v>
      </c>
      <c r="P711">
        <v>39</v>
      </c>
      <c r="Q711">
        <v>15</v>
      </c>
      <c r="R711">
        <v>7</v>
      </c>
      <c r="S711">
        <v>62</v>
      </c>
      <c r="T711">
        <v>16</v>
      </c>
      <c r="U711">
        <v>3</v>
      </c>
      <c r="V711">
        <v>12</v>
      </c>
      <c r="W711">
        <v>9</v>
      </c>
      <c r="X711">
        <v>11</v>
      </c>
      <c r="Y711">
        <v>202</v>
      </c>
      <c r="Z711">
        <v>0</v>
      </c>
      <c r="AA711">
        <v>0</v>
      </c>
      <c r="AB711">
        <v>0</v>
      </c>
      <c r="AC711">
        <v>1</v>
      </c>
      <c r="AD711">
        <v>10109</v>
      </c>
      <c r="AE711">
        <v>10153</v>
      </c>
      <c r="AF711">
        <v>1</v>
      </c>
      <c r="AG711">
        <v>10031</v>
      </c>
      <c r="AH711">
        <v>24</v>
      </c>
      <c r="AI711">
        <v>60</v>
      </c>
      <c r="AJ711">
        <v>9</v>
      </c>
      <c r="AK711">
        <v>73</v>
      </c>
      <c r="AL711">
        <v>16</v>
      </c>
      <c r="AM711">
        <v>7</v>
      </c>
      <c r="AN711">
        <v>82</v>
      </c>
      <c r="AO711">
        <v>88</v>
      </c>
      <c r="AP711">
        <v>23</v>
      </c>
      <c r="AQ711">
        <v>75</v>
      </c>
      <c r="AR711">
        <v>16</v>
      </c>
      <c r="AS711">
        <v>2</v>
      </c>
    </row>
    <row r="712" spans="1:45" x14ac:dyDescent="0.25">
      <c r="A712">
        <v>20111212</v>
      </c>
      <c r="B712">
        <f t="shared" si="55"/>
        <v>20151212</v>
      </c>
      <c r="C712">
        <f t="shared" si="56"/>
        <v>2015</v>
      </c>
      <c r="D712">
        <f t="shared" si="57"/>
        <v>12</v>
      </c>
      <c r="E712">
        <f t="shared" si="58"/>
        <v>12</v>
      </c>
      <c r="F712" s="14">
        <f t="shared" si="59"/>
        <v>42350</v>
      </c>
      <c r="G712">
        <v>214</v>
      </c>
      <c r="H712">
        <v>41</v>
      </c>
      <c r="I712">
        <v>48</v>
      </c>
      <c r="J712">
        <v>80</v>
      </c>
      <c r="K712">
        <v>24</v>
      </c>
      <c r="L712">
        <v>30</v>
      </c>
      <c r="M712">
        <v>2</v>
      </c>
      <c r="N712">
        <v>140</v>
      </c>
      <c r="O712">
        <v>24</v>
      </c>
      <c r="P712">
        <v>68</v>
      </c>
      <c r="Q712">
        <v>49</v>
      </c>
      <c r="R712">
        <v>2</v>
      </c>
      <c r="S712">
        <v>90</v>
      </c>
      <c r="T712">
        <v>13</v>
      </c>
      <c r="U712">
        <v>44</v>
      </c>
      <c r="V712">
        <v>24</v>
      </c>
      <c r="W712">
        <v>40</v>
      </c>
      <c r="X712">
        <v>51</v>
      </c>
      <c r="Y712">
        <v>303</v>
      </c>
      <c r="Z712">
        <v>36</v>
      </c>
      <c r="AA712">
        <v>24</v>
      </c>
      <c r="AB712">
        <v>12</v>
      </c>
      <c r="AC712">
        <v>5</v>
      </c>
      <c r="AD712">
        <v>10037</v>
      </c>
      <c r="AE712">
        <v>10081</v>
      </c>
      <c r="AF712">
        <v>18</v>
      </c>
      <c r="AG712">
        <v>9989</v>
      </c>
      <c r="AH712">
        <v>5</v>
      </c>
      <c r="AI712">
        <v>25</v>
      </c>
      <c r="AJ712">
        <v>2</v>
      </c>
      <c r="AK712">
        <v>80</v>
      </c>
      <c r="AL712">
        <v>11</v>
      </c>
      <c r="AM712">
        <v>6</v>
      </c>
      <c r="AN712">
        <v>83</v>
      </c>
      <c r="AO712">
        <v>97</v>
      </c>
      <c r="AP712">
        <v>2</v>
      </c>
      <c r="AQ712">
        <v>63</v>
      </c>
      <c r="AR712">
        <v>13</v>
      </c>
      <c r="AS712">
        <v>4</v>
      </c>
    </row>
    <row r="713" spans="1:45" x14ac:dyDescent="0.25">
      <c r="A713">
        <v>20111213</v>
      </c>
      <c r="B713">
        <f t="shared" si="55"/>
        <v>20151213</v>
      </c>
      <c r="C713">
        <f t="shared" si="56"/>
        <v>2015</v>
      </c>
      <c r="D713">
        <f t="shared" si="57"/>
        <v>12</v>
      </c>
      <c r="E713">
        <f t="shared" si="58"/>
        <v>13</v>
      </c>
      <c r="F713" s="14">
        <f t="shared" si="59"/>
        <v>42351</v>
      </c>
      <c r="G713">
        <v>208</v>
      </c>
      <c r="H713">
        <v>79</v>
      </c>
      <c r="I713">
        <v>84</v>
      </c>
      <c r="J713">
        <v>110</v>
      </c>
      <c r="K713">
        <v>4</v>
      </c>
      <c r="L713">
        <v>60</v>
      </c>
      <c r="M713">
        <v>13</v>
      </c>
      <c r="N713">
        <v>200</v>
      </c>
      <c r="O713">
        <v>4</v>
      </c>
      <c r="P713">
        <v>78</v>
      </c>
      <c r="Q713">
        <v>52</v>
      </c>
      <c r="R713">
        <v>24</v>
      </c>
      <c r="S713">
        <v>108</v>
      </c>
      <c r="T713">
        <v>12</v>
      </c>
      <c r="U713">
        <v>42</v>
      </c>
      <c r="V713">
        <v>24</v>
      </c>
      <c r="W713">
        <v>9</v>
      </c>
      <c r="X713">
        <v>12</v>
      </c>
      <c r="Y713">
        <v>133</v>
      </c>
      <c r="Z713">
        <v>69</v>
      </c>
      <c r="AA713">
        <v>105</v>
      </c>
      <c r="AB713">
        <v>24</v>
      </c>
      <c r="AC713">
        <v>3</v>
      </c>
      <c r="AD713">
        <v>9930</v>
      </c>
      <c r="AE713">
        <v>9981</v>
      </c>
      <c r="AF713">
        <v>1</v>
      </c>
      <c r="AG713">
        <v>9882</v>
      </c>
      <c r="AH713">
        <v>9</v>
      </c>
      <c r="AI713">
        <v>50</v>
      </c>
      <c r="AJ713">
        <v>6</v>
      </c>
      <c r="AK713">
        <v>80</v>
      </c>
      <c r="AL713">
        <v>19</v>
      </c>
      <c r="AM713">
        <v>7</v>
      </c>
      <c r="AN713">
        <v>78</v>
      </c>
      <c r="AO713">
        <v>93</v>
      </c>
      <c r="AP713">
        <v>4</v>
      </c>
      <c r="AQ713">
        <v>63</v>
      </c>
      <c r="AR713">
        <v>13</v>
      </c>
      <c r="AS713">
        <v>2</v>
      </c>
    </row>
    <row r="714" spans="1:45" x14ac:dyDescent="0.25">
      <c r="A714">
        <v>20111214</v>
      </c>
      <c r="B714">
        <f t="shared" si="55"/>
        <v>20151214</v>
      </c>
      <c r="C714">
        <f t="shared" si="56"/>
        <v>2015</v>
      </c>
      <c r="D714">
        <f t="shared" si="57"/>
        <v>12</v>
      </c>
      <c r="E714">
        <f t="shared" si="58"/>
        <v>14</v>
      </c>
      <c r="F714" s="14">
        <f t="shared" si="59"/>
        <v>42352</v>
      </c>
      <c r="G714">
        <v>213</v>
      </c>
      <c r="H714">
        <v>60</v>
      </c>
      <c r="I714">
        <v>62</v>
      </c>
      <c r="J714">
        <v>90</v>
      </c>
      <c r="K714">
        <v>1</v>
      </c>
      <c r="L714">
        <v>40</v>
      </c>
      <c r="M714">
        <v>9</v>
      </c>
      <c r="N714">
        <v>140</v>
      </c>
      <c r="O714">
        <v>16</v>
      </c>
      <c r="P714">
        <v>51</v>
      </c>
      <c r="Q714">
        <v>35</v>
      </c>
      <c r="R714">
        <v>8</v>
      </c>
      <c r="S714">
        <v>66</v>
      </c>
      <c r="T714">
        <v>3</v>
      </c>
      <c r="U714">
        <v>29</v>
      </c>
      <c r="V714">
        <v>24</v>
      </c>
      <c r="W714">
        <v>8</v>
      </c>
      <c r="X714">
        <v>10</v>
      </c>
      <c r="Y714">
        <v>148</v>
      </c>
      <c r="Z714">
        <v>36</v>
      </c>
      <c r="AA714">
        <v>62</v>
      </c>
      <c r="AB714">
        <v>37</v>
      </c>
      <c r="AC714">
        <v>7</v>
      </c>
      <c r="AD714">
        <v>9962</v>
      </c>
      <c r="AE714">
        <v>9999</v>
      </c>
      <c r="AF714">
        <v>24</v>
      </c>
      <c r="AG714">
        <v>9926</v>
      </c>
      <c r="AH714">
        <v>9</v>
      </c>
      <c r="AI714">
        <v>50</v>
      </c>
      <c r="AJ714">
        <v>7</v>
      </c>
      <c r="AK714">
        <v>75</v>
      </c>
      <c r="AL714">
        <v>1</v>
      </c>
      <c r="AM714">
        <v>7</v>
      </c>
      <c r="AN714">
        <v>83</v>
      </c>
      <c r="AO714">
        <v>93</v>
      </c>
      <c r="AP714">
        <v>9</v>
      </c>
      <c r="AQ714">
        <v>76</v>
      </c>
      <c r="AR714">
        <v>3</v>
      </c>
      <c r="AS714">
        <v>2</v>
      </c>
    </row>
    <row r="715" spans="1:45" x14ac:dyDescent="0.25">
      <c r="A715">
        <v>20111215</v>
      </c>
      <c r="B715">
        <f t="shared" si="55"/>
        <v>20151215</v>
      </c>
      <c r="C715">
        <f t="shared" si="56"/>
        <v>2015</v>
      </c>
      <c r="D715">
        <f t="shared" si="57"/>
        <v>12</v>
      </c>
      <c r="E715">
        <f t="shared" si="58"/>
        <v>15</v>
      </c>
      <c r="F715" s="14">
        <f t="shared" si="59"/>
        <v>42353</v>
      </c>
      <c r="G715">
        <v>216</v>
      </c>
      <c r="H715">
        <v>61</v>
      </c>
      <c r="I715">
        <v>64</v>
      </c>
      <c r="J715">
        <v>90</v>
      </c>
      <c r="K715">
        <v>13</v>
      </c>
      <c r="L715">
        <v>40</v>
      </c>
      <c r="M715">
        <v>23</v>
      </c>
      <c r="N715">
        <v>180</v>
      </c>
      <c r="O715">
        <v>17</v>
      </c>
      <c r="P715">
        <v>53</v>
      </c>
      <c r="Q715">
        <v>35</v>
      </c>
      <c r="R715">
        <v>9</v>
      </c>
      <c r="S715">
        <v>66</v>
      </c>
      <c r="T715">
        <v>15</v>
      </c>
      <c r="U715">
        <v>32</v>
      </c>
      <c r="V715">
        <v>6</v>
      </c>
      <c r="W715">
        <v>0</v>
      </c>
      <c r="X715">
        <v>0</v>
      </c>
      <c r="Y715">
        <v>83</v>
      </c>
      <c r="Z715">
        <v>74</v>
      </c>
      <c r="AA715">
        <v>68</v>
      </c>
      <c r="AB715">
        <v>27</v>
      </c>
      <c r="AC715">
        <v>15</v>
      </c>
      <c r="AD715">
        <v>9984</v>
      </c>
      <c r="AE715">
        <v>9999</v>
      </c>
      <c r="AF715">
        <v>19</v>
      </c>
      <c r="AG715">
        <v>9953</v>
      </c>
      <c r="AH715">
        <v>24</v>
      </c>
      <c r="AI715">
        <v>57</v>
      </c>
      <c r="AJ715">
        <v>15</v>
      </c>
      <c r="AK715">
        <v>75</v>
      </c>
      <c r="AL715">
        <v>18</v>
      </c>
      <c r="AM715">
        <v>8</v>
      </c>
      <c r="AN715">
        <v>87</v>
      </c>
      <c r="AO715">
        <v>91</v>
      </c>
      <c r="AP715">
        <v>9</v>
      </c>
      <c r="AQ715">
        <v>77</v>
      </c>
      <c r="AR715">
        <v>18</v>
      </c>
      <c r="AS715">
        <v>1</v>
      </c>
    </row>
    <row r="716" spans="1:45" x14ac:dyDescent="0.25">
      <c r="A716">
        <v>20111216</v>
      </c>
      <c r="B716">
        <f t="shared" si="55"/>
        <v>20151216</v>
      </c>
      <c r="C716">
        <f t="shared" si="56"/>
        <v>2015</v>
      </c>
      <c r="D716">
        <f t="shared" si="57"/>
        <v>12</v>
      </c>
      <c r="E716">
        <f t="shared" si="58"/>
        <v>16</v>
      </c>
      <c r="F716" s="14">
        <f t="shared" si="59"/>
        <v>42354</v>
      </c>
      <c r="G716">
        <v>21</v>
      </c>
      <c r="H716">
        <v>17</v>
      </c>
      <c r="I716">
        <v>45</v>
      </c>
      <c r="J716">
        <v>80</v>
      </c>
      <c r="K716">
        <v>6</v>
      </c>
      <c r="L716">
        <v>20</v>
      </c>
      <c r="M716">
        <v>20</v>
      </c>
      <c r="N716">
        <v>130</v>
      </c>
      <c r="O716">
        <v>5</v>
      </c>
      <c r="P716">
        <v>39</v>
      </c>
      <c r="Q716">
        <v>16</v>
      </c>
      <c r="R716">
        <v>23</v>
      </c>
      <c r="S716">
        <v>51</v>
      </c>
      <c r="T716">
        <v>1</v>
      </c>
      <c r="U716">
        <v>-6</v>
      </c>
      <c r="V716">
        <v>24</v>
      </c>
      <c r="W716">
        <v>2</v>
      </c>
      <c r="X716">
        <v>3</v>
      </c>
      <c r="Y716">
        <v>93</v>
      </c>
      <c r="Z716">
        <v>110</v>
      </c>
      <c r="AA716">
        <v>102</v>
      </c>
      <c r="AB716">
        <v>20</v>
      </c>
      <c r="AC716">
        <v>6</v>
      </c>
      <c r="AD716">
        <v>9825</v>
      </c>
      <c r="AE716">
        <v>9942</v>
      </c>
      <c r="AF716">
        <v>24</v>
      </c>
      <c r="AG716">
        <v>9716</v>
      </c>
      <c r="AH716">
        <v>9</v>
      </c>
      <c r="AI716">
        <v>57</v>
      </c>
      <c r="AJ716">
        <v>7</v>
      </c>
      <c r="AK716">
        <v>70</v>
      </c>
      <c r="AL716">
        <v>14</v>
      </c>
      <c r="AM716">
        <v>8</v>
      </c>
      <c r="AN716">
        <v>91</v>
      </c>
      <c r="AO716">
        <v>96</v>
      </c>
      <c r="AP716">
        <v>8</v>
      </c>
      <c r="AQ716">
        <v>85</v>
      </c>
      <c r="AR716">
        <v>24</v>
      </c>
      <c r="AS716">
        <v>1</v>
      </c>
    </row>
    <row r="717" spans="1:45" x14ac:dyDescent="0.25">
      <c r="A717">
        <v>20111217</v>
      </c>
      <c r="B717">
        <f t="shared" si="55"/>
        <v>20151217</v>
      </c>
      <c r="C717">
        <f t="shared" si="56"/>
        <v>2015</v>
      </c>
      <c r="D717">
        <f t="shared" si="57"/>
        <v>12</v>
      </c>
      <c r="E717">
        <f t="shared" si="58"/>
        <v>17</v>
      </c>
      <c r="F717" s="14">
        <f t="shared" si="59"/>
        <v>42355</v>
      </c>
      <c r="G717">
        <v>278</v>
      </c>
      <c r="H717">
        <v>26</v>
      </c>
      <c r="I717">
        <v>29</v>
      </c>
      <c r="J717">
        <v>50</v>
      </c>
      <c r="K717">
        <v>13</v>
      </c>
      <c r="L717">
        <v>20</v>
      </c>
      <c r="M717">
        <v>3</v>
      </c>
      <c r="N717">
        <v>110</v>
      </c>
      <c r="O717">
        <v>15</v>
      </c>
      <c r="P717">
        <v>44</v>
      </c>
      <c r="Q717">
        <v>11</v>
      </c>
      <c r="R717">
        <v>21</v>
      </c>
      <c r="S717">
        <v>77</v>
      </c>
      <c r="T717">
        <v>12</v>
      </c>
      <c r="U717">
        <v>4</v>
      </c>
      <c r="V717">
        <v>24</v>
      </c>
      <c r="W717">
        <v>50</v>
      </c>
      <c r="X717">
        <v>65</v>
      </c>
      <c r="Y717">
        <v>314</v>
      </c>
      <c r="Z717">
        <v>44</v>
      </c>
      <c r="AA717">
        <v>50</v>
      </c>
      <c r="AB717">
        <v>13</v>
      </c>
      <c r="AC717">
        <v>19</v>
      </c>
      <c r="AD717">
        <v>10027</v>
      </c>
      <c r="AE717">
        <v>10051</v>
      </c>
      <c r="AF717">
        <v>20</v>
      </c>
      <c r="AG717">
        <v>9954</v>
      </c>
      <c r="AH717">
        <v>1</v>
      </c>
      <c r="AI717">
        <v>44</v>
      </c>
      <c r="AJ717">
        <v>19</v>
      </c>
      <c r="AK717">
        <v>79</v>
      </c>
      <c r="AL717">
        <v>14</v>
      </c>
      <c r="AM717">
        <v>6</v>
      </c>
      <c r="AN717">
        <v>83</v>
      </c>
      <c r="AO717">
        <v>96</v>
      </c>
      <c r="AP717">
        <v>21</v>
      </c>
      <c r="AQ717">
        <v>66</v>
      </c>
      <c r="AR717">
        <v>14</v>
      </c>
      <c r="AS717">
        <v>4</v>
      </c>
    </row>
    <row r="718" spans="1:45" x14ac:dyDescent="0.25">
      <c r="A718">
        <v>20111218</v>
      </c>
      <c r="B718">
        <f t="shared" si="55"/>
        <v>20151218</v>
      </c>
      <c r="C718">
        <f t="shared" si="56"/>
        <v>2015</v>
      </c>
      <c r="D718">
        <f t="shared" si="57"/>
        <v>12</v>
      </c>
      <c r="E718">
        <f t="shared" si="58"/>
        <v>18</v>
      </c>
      <c r="F718" s="14">
        <f t="shared" si="59"/>
        <v>42356</v>
      </c>
      <c r="G718">
        <v>269</v>
      </c>
      <c r="H718">
        <v>20</v>
      </c>
      <c r="I718">
        <v>24</v>
      </c>
      <c r="J718">
        <v>40</v>
      </c>
      <c r="K718">
        <v>13</v>
      </c>
      <c r="L718">
        <v>10</v>
      </c>
      <c r="M718">
        <v>15</v>
      </c>
      <c r="N718">
        <v>200</v>
      </c>
      <c r="O718">
        <v>13</v>
      </c>
      <c r="P718">
        <v>23</v>
      </c>
      <c r="Q718">
        <v>5</v>
      </c>
      <c r="R718">
        <v>8</v>
      </c>
      <c r="S718">
        <v>56</v>
      </c>
      <c r="T718">
        <v>11</v>
      </c>
      <c r="U718">
        <v>-24</v>
      </c>
      <c r="V718">
        <v>12</v>
      </c>
      <c r="W718">
        <v>25</v>
      </c>
      <c r="X718">
        <v>32</v>
      </c>
      <c r="Y718">
        <v>195</v>
      </c>
      <c r="Z718">
        <v>24</v>
      </c>
      <c r="AA718">
        <v>37</v>
      </c>
      <c r="AB718">
        <v>13</v>
      </c>
      <c r="AC718">
        <v>2</v>
      </c>
      <c r="AD718">
        <v>10101</v>
      </c>
      <c r="AE718">
        <v>10137</v>
      </c>
      <c r="AF718">
        <v>24</v>
      </c>
      <c r="AG718">
        <v>10054</v>
      </c>
      <c r="AH718">
        <v>1</v>
      </c>
      <c r="AI718">
        <v>62</v>
      </c>
      <c r="AJ718">
        <v>1</v>
      </c>
      <c r="AK718">
        <v>75</v>
      </c>
      <c r="AL718">
        <v>9</v>
      </c>
      <c r="AM718">
        <v>6</v>
      </c>
      <c r="AN718">
        <v>89</v>
      </c>
      <c r="AO718">
        <v>97</v>
      </c>
      <c r="AP718">
        <v>2</v>
      </c>
      <c r="AQ718">
        <v>70</v>
      </c>
      <c r="AR718">
        <v>12</v>
      </c>
      <c r="AS718">
        <v>2</v>
      </c>
    </row>
    <row r="719" spans="1:45" x14ac:dyDescent="0.25">
      <c r="A719">
        <v>20111219</v>
      </c>
      <c r="B719">
        <f t="shared" si="55"/>
        <v>20151219</v>
      </c>
      <c r="C719">
        <f t="shared" si="56"/>
        <v>2015</v>
      </c>
      <c r="D719">
        <f t="shared" si="57"/>
        <v>12</v>
      </c>
      <c r="E719">
        <f t="shared" si="58"/>
        <v>19</v>
      </c>
      <c r="F719" s="14">
        <f t="shared" si="59"/>
        <v>42357</v>
      </c>
      <c r="G719">
        <v>210</v>
      </c>
      <c r="H719">
        <v>41</v>
      </c>
      <c r="I719">
        <v>44</v>
      </c>
      <c r="J719">
        <v>70</v>
      </c>
      <c r="K719">
        <v>20</v>
      </c>
      <c r="L719">
        <v>10</v>
      </c>
      <c r="M719">
        <v>4</v>
      </c>
      <c r="N719">
        <v>120</v>
      </c>
      <c r="O719">
        <v>20</v>
      </c>
      <c r="P719">
        <v>23</v>
      </c>
      <c r="Q719">
        <v>-1</v>
      </c>
      <c r="R719">
        <v>4</v>
      </c>
      <c r="S719">
        <v>51</v>
      </c>
      <c r="T719">
        <v>13</v>
      </c>
      <c r="U719">
        <v>-20</v>
      </c>
      <c r="V719">
        <v>6</v>
      </c>
      <c r="W719">
        <v>39</v>
      </c>
      <c r="X719">
        <v>50</v>
      </c>
      <c r="Y719">
        <v>284</v>
      </c>
      <c r="Z719">
        <v>62</v>
      </c>
      <c r="AA719">
        <v>38</v>
      </c>
      <c r="AB719">
        <v>11</v>
      </c>
      <c r="AC719">
        <v>24</v>
      </c>
      <c r="AD719">
        <v>10138</v>
      </c>
      <c r="AE719">
        <v>10167</v>
      </c>
      <c r="AF719">
        <v>10</v>
      </c>
      <c r="AG719">
        <v>10070</v>
      </c>
      <c r="AH719">
        <v>24</v>
      </c>
      <c r="AI719">
        <v>34</v>
      </c>
      <c r="AJ719">
        <v>24</v>
      </c>
      <c r="AK719">
        <v>75</v>
      </c>
      <c r="AL719">
        <v>11</v>
      </c>
      <c r="AM719">
        <v>6</v>
      </c>
      <c r="AN719">
        <v>88</v>
      </c>
      <c r="AO719">
        <v>96</v>
      </c>
      <c r="AP719">
        <v>2</v>
      </c>
      <c r="AQ719">
        <v>70</v>
      </c>
      <c r="AR719">
        <v>15</v>
      </c>
      <c r="AS719">
        <v>3</v>
      </c>
    </row>
    <row r="720" spans="1:45" x14ac:dyDescent="0.25">
      <c r="A720">
        <v>20111220</v>
      </c>
      <c r="B720">
        <f t="shared" si="55"/>
        <v>20151220</v>
      </c>
      <c r="C720">
        <f t="shared" si="56"/>
        <v>2015</v>
      </c>
      <c r="D720">
        <f t="shared" si="57"/>
        <v>12</v>
      </c>
      <c r="E720">
        <f t="shared" si="58"/>
        <v>20</v>
      </c>
      <c r="F720" s="14">
        <f t="shared" si="59"/>
        <v>42358</v>
      </c>
      <c r="G720">
        <v>280</v>
      </c>
      <c r="H720">
        <v>30</v>
      </c>
      <c r="I720">
        <v>39</v>
      </c>
      <c r="J720">
        <v>60</v>
      </c>
      <c r="K720">
        <v>1</v>
      </c>
      <c r="L720">
        <v>20</v>
      </c>
      <c r="M720">
        <v>24</v>
      </c>
      <c r="N720">
        <v>130</v>
      </c>
      <c r="O720">
        <v>14</v>
      </c>
      <c r="P720">
        <v>58</v>
      </c>
      <c r="Q720">
        <v>8</v>
      </c>
      <c r="R720">
        <v>1</v>
      </c>
      <c r="S720">
        <v>83</v>
      </c>
      <c r="T720">
        <v>14</v>
      </c>
      <c r="U720">
        <v>4</v>
      </c>
      <c r="V720">
        <v>6</v>
      </c>
      <c r="W720">
        <v>43</v>
      </c>
      <c r="X720">
        <v>56</v>
      </c>
      <c r="Y720">
        <v>288</v>
      </c>
      <c r="Z720">
        <v>39</v>
      </c>
      <c r="AA720">
        <v>25</v>
      </c>
      <c r="AB720">
        <v>8</v>
      </c>
      <c r="AC720">
        <v>1</v>
      </c>
      <c r="AD720">
        <v>10092</v>
      </c>
      <c r="AE720">
        <v>10156</v>
      </c>
      <c r="AF720">
        <v>23</v>
      </c>
      <c r="AG720">
        <v>10041</v>
      </c>
      <c r="AH720">
        <v>5</v>
      </c>
      <c r="AI720">
        <v>44</v>
      </c>
      <c r="AJ720">
        <v>2</v>
      </c>
      <c r="AK720">
        <v>71</v>
      </c>
      <c r="AL720">
        <v>22</v>
      </c>
      <c r="AM720">
        <v>8</v>
      </c>
      <c r="AN720">
        <v>84</v>
      </c>
      <c r="AO720">
        <v>98</v>
      </c>
      <c r="AP720">
        <v>4</v>
      </c>
      <c r="AQ720">
        <v>65</v>
      </c>
      <c r="AR720">
        <v>13</v>
      </c>
      <c r="AS720">
        <v>4</v>
      </c>
    </row>
    <row r="721" spans="1:45" x14ac:dyDescent="0.25">
      <c r="A721">
        <v>20111221</v>
      </c>
      <c r="B721">
        <f t="shared" si="55"/>
        <v>20151221</v>
      </c>
      <c r="C721">
        <f t="shared" si="56"/>
        <v>2015</v>
      </c>
      <c r="D721">
        <f t="shared" si="57"/>
        <v>12</v>
      </c>
      <c r="E721">
        <f t="shared" si="58"/>
        <v>21</v>
      </c>
      <c r="F721" s="14">
        <f t="shared" si="59"/>
        <v>42359</v>
      </c>
      <c r="G721">
        <v>234</v>
      </c>
      <c r="H721">
        <v>24</v>
      </c>
      <c r="I721">
        <v>26</v>
      </c>
      <c r="J721">
        <v>30</v>
      </c>
      <c r="K721">
        <v>1</v>
      </c>
      <c r="L721">
        <v>10</v>
      </c>
      <c r="M721">
        <v>17</v>
      </c>
      <c r="N721">
        <v>60</v>
      </c>
      <c r="O721">
        <v>1</v>
      </c>
      <c r="P721">
        <v>59</v>
      </c>
      <c r="Q721">
        <v>47</v>
      </c>
      <c r="R721">
        <v>1</v>
      </c>
      <c r="S721">
        <v>64</v>
      </c>
      <c r="T721">
        <v>12</v>
      </c>
      <c r="U721">
        <v>36</v>
      </c>
      <c r="V721">
        <v>6</v>
      </c>
      <c r="W721">
        <v>0</v>
      </c>
      <c r="X721">
        <v>0</v>
      </c>
      <c r="Y721">
        <v>64</v>
      </c>
      <c r="Z721">
        <v>23</v>
      </c>
      <c r="AA721">
        <v>5</v>
      </c>
      <c r="AB721">
        <v>2</v>
      </c>
      <c r="AC721">
        <v>24</v>
      </c>
      <c r="AD721">
        <v>10170</v>
      </c>
      <c r="AE721">
        <v>10194</v>
      </c>
      <c r="AF721">
        <v>21</v>
      </c>
      <c r="AG721">
        <v>10152</v>
      </c>
      <c r="AH721">
        <v>4</v>
      </c>
      <c r="AI721">
        <v>14</v>
      </c>
      <c r="AJ721">
        <v>14</v>
      </c>
      <c r="AK721">
        <v>73</v>
      </c>
      <c r="AL721">
        <v>5</v>
      </c>
      <c r="AM721">
        <v>8</v>
      </c>
      <c r="AN721">
        <v>92</v>
      </c>
      <c r="AO721">
        <v>98</v>
      </c>
      <c r="AP721">
        <v>22</v>
      </c>
      <c r="AQ721">
        <v>79</v>
      </c>
      <c r="AR721">
        <v>5</v>
      </c>
      <c r="AS721">
        <v>1</v>
      </c>
    </row>
    <row r="722" spans="1:45" x14ac:dyDescent="0.25">
      <c r="A722">
        <v>20111222</v>
      </c>
      <c r="B722">
        <f t="shared" si="55"/>
        <v>20151222</v>
      </c>
      <c r="C722">
        <f t="shared" si="56"/>
        <v>2015</v>
      </c>
      <c r="D722">
        <f t="shared" si="57"/>
        <v>12</v>
      </c>
      <c r="E722">
        <f t="shared" si="58"/>
        <v>22</v>
      </c>
      <c r="F722" s="14">
        <f t="shared" si="59"/>
        <v>42360</v>
      </c>
      <c r="G722">
        <v>265</v>
      </c>
      <c r="H722">
        <v>30</v>
      </c>
      <c r="I722">
        <v>35</v>
      </c>
      <c r="J722">
        <v>40</v>
      </c>
      <c r="K722">
        <v>8</v>
      </c>
      <c r="L722">
        <v>30</v>
      </c>
      <c r="M722">
        <v>1</v>
      </c>
      <c r="N722">
        <v>90</v>
      </c>
      <c r="O722">
        <v>11</v>
      </c>
      <c r="P722">
        <v>92</v>
      </c>
      <c r="Q722">
        <v>62</v>
      </c>
      <c r="R722">
        <v>1</v>
      </c>
      <c r="S722">
        <v>102</v>
      </c>
      <c r="T722">
        <v>14</v>
      </c>
      <c r="U722">
        <v>61</v>
      </c>
      <c r="V722">
        <v>6</v>
      </c>
      <c r="W722">
        <v>0</v>
      </c>
      <c r="X722">
        <v>0</v>
      </c>
      <c r="Y722">
        <v>78</v>
      </c>
      <c r="Z722">
        <v>67</v>
      </c>
      <c r="AA722">
        <v>35</v>
      </c>
      <c r="AB722">
        <v>8</v>
      </c>
      <c r="AC722">
        <v>7</v>
      </c>
      <c r="AD722">
        <v>10211</v>
      </c>
      <c r="AE722">
        <v>10232</v>
      </c>
      <c r="AF722">
        <v>19</v>
      </c>
      <c r="AG722">
        <v>10184</v>
      </c>
      <c r="AH722">
        <v>5</v>
      </c>
      <c r="AI722">
        <v>12</v>
      </c>
      <c r="AJ722">
        <v>3</v>
      </c>
      <c r="AK722">
        <v>63</v>
      </c>
      <c r="AL722">
        <v>18</v>
      </c>
      <c r="AM722">
        <v>8</v>
      </c>
      <c r="AN722">
        <v>95</v>
      </c>
      <c r="AO722">
        <v>98</v>
      </c>
      <c r="AP722">
        <v>1</v>
      </c>
      <c r="AQ722">
        <v>91</v>
      </c>
      <c r="AR722">
        <v>17</v>
      </c>
      <c r="AS722">
        <v>1</v>
      </c>
    </row>
    <row r="723" spans="1:45" x14ac:dyDescent="0.25">
      <c r="A723">
        <v>20111223</v>
      </c>
      <c r="B723">
        <f t="shared" si="55"/>
        <v>20151223</v>
      </c>
      <c r="C723">
        <f t="shared" si="56"/>
        <v>2015</v>
      </c>
      <c r="D723">
        <f t="shared" si="57"/>
        <v>12</v>
      </c>
      <c r="E723">
        <f t="shared" si="58"/>
        <v>23</v>
      </c>
      <c r="F723" s="14">
        <f t="shared" si="59"/>
        <v>42361</v>
      </c>
      <c r="G723">
        <v>220</v>
      </c>
      <c r="H723">
        <v>48</v>
      </c>
      <c r="I723">
        <v>52</v>
      </c>
      <c r="J723">
        <v>70</v>
      </c>
      <c r="K723">
        <v>14</v>
      </c>
      <c r="L723">
        <v>40</v>
      </c>
      <c r="M723">
        <v>1</v>
      </c>
      <c r="N723">
        <v>140</v>
      </c>
      <c r="O723">
        <v>24</v>
      </c>
      <c r="P723">
        <v>91</v>
      </c>
      <c r="Q723">
        <v>61</v>
      </c>
      <c r="R723">
        <v>24</v>
      </c>
      <c r="S723">
        <v>104</v>
      </c>
      <c r="T723">
        <v>14</v>
      </c>
      <c r="U723">
        <v>60</v>
      </c>
      <c r="V723">
        <v>24</v>
      </c>
      <c r="W723">
        <v>0</v>
      </c>
      <c r="X723">
        <v>0</v>
      </c>
      <c r="Y723">
        <v>53</v>
      </c>
      <c r="Z723">
        <v>45</v>
      </c>
      <c r="AA723">
        <v>33</v>
      </c>
      <c r="AB723">
        <v>14</v>
      </c>
      <c r="AC723">
        <v>23</v>
      </c>
      <c r="AD723">
        <v>10161</v>
      </c>
      <c r="AE723">
        <v>10225</v>
      </c>
      <c r="AF723">
        <v>2</v>
      </c>
      <c r="AG723">
        <v>10068</v>
      </c>
      <c r="AH723">
        <v>23</v>
      </c>
      <c r="AI723">
        <v>34</v>
      </c>
      <c r="AJ723">
        <v>11</v>
      </c>
      <c r="AK723">
        <v>75</v>
      </c>
      <c r="AL723">
        <v>15</v>
      </c>
      <c r="AM723">
        <v>8</v>
      </c>
      <c r="AN723">
        <v>90</v>
      </c>
      <c r="AO723">
        <v>95</v>
      </c>
      <c r="AP723">
        <v>11</v>
      </c>
      <c r="AQ723">
        <v>78</v>
      </c>
      <c r="AR723">
        <v>16</v>
      </c>
      <c r="AS723">
        <v>1</v>
      </c>
    </row>
    <row r="724" spans="1:45" x14ac:dyDescent="0.25">
      <c r="A724">
        <v>20111224</v>
      </c>
      <c r="B724">
        <f t="shared" si="55"/>
        <v>20151224</v>
      </c>
      <c r="C724">
        <f t="shared" si="56"/>
        <v>2015</v>
      </c>
      <c r="D724">
        <f t="shared" si="57"/>
        <v>12</v>
      </c>
      <c r="E724">
        <f t="shared" si="58"/>
        <v>24</v>
      </c>
      <c r="F724" s="14">
        <f t="shared" si="59"/>
        <v>42362</v>
      </c>
      <c r="G724">
        <v>276</v>
      </c>
      <c r="H724">
        <v>36</v>
      </c>
      <c r="I724">
        <v>49</v>
      </c>
      <c r="J724">
        <v>80</v>
      </c>
      <c r="K724">
        <v>1</v>
      </c>
      <c r="L724">
        <v>30</v>
      </c>
      <c r="M724">
        <v>11</v>
      </c>
      <c r="N724">
        <v>150</v>
      </c>
      <c r="O724">
        <v>1</v>
      </c>
      <c r="P724">
        <v>64</v>
      </c>
      <c r="Q724">
        <v>53</v>
      </c>
      <c r="R724">
        <v>8</v>
      </c>
      <c r="S724">
        <v>82</v>
      </c>
      <c r="T724">
        <v>12</v>
      </c>
      <c r="U724">
        <v>40</v>
      </c>
      <c r="V724">
        <v>12</v>
      </c>
      <c r="W724">
        <v>46</v>
      </c>
      <c r="X724">
        <v>60</v>
      </c>
      <c r="Y724">
        <v>288</v>
      </c>
      <c r="Z724">
        <v>38</v>
      </c>
      <c r="AA724">
        <v>27</v>
      </c>
      <c r="AB724">
        <v>11</v>
      </c>
      <c r="AC724">
        <v>2</v>
      </c>
      <c r="AD724">
        <v>10237</v>
      </c>
      <c r="AE724">
        <v>10278</v>
      </c>
      <c r="AF724">
        <v>18</v>
      </c>
      <c r="AG724">
        <v>10104</v>
      </c>
      <c r="AH724">
        <v>1</v>
      </c>
      <c r="AI724">
        <v>58</v>
      </c>
      <c r="AJ724">
        <v>1</v>
      </c>
      <c r="AK724">
        <v>75</v>
      </c>
      <c r="AL724">
        <v>5</v>
      </c>
      <c r="AM724">
        <v>6</v>
      </c>
      <c r="AN724">
        <v>81</v>
      </c>
      <c r="AO724">
        <v>90</v>
      </c>
      <c r="AP724">
        <v>1</v>
      </c>
      <c r="AQ724">
        <v>68</v>
      </c>
      <c r="AR724">
        <v>13</v>
      </c>
      <c r="AS724">
        <v>4</v>
      </c>
    </row>
    <row r="725" spans="1:45" x14ac:dyDescent="0.25">
      <c r="A725">
        <v>20111225</v>
      </c>
      <c r="B725">
        <f t="shared" si="55"/>
        <v>20151225</v>
      </c>
      <c r="C725">
        <f t="shared" si="56"/>
        <v>2015</v>
      </c>
      <c r="D725">
        <f t="shared" si="57"/>
        <v>12</v>
      </c>
      <c r="E725">
        <f t="shared" si="58"/>
        <v>25</v>
      </c>
      <c r="F725" s="14">
        <f t="shared" si="59"/>
        <v>42363</v>
      </c>
      <c r="G725">
        <v>235</v>
      </c>
      <c r="H725">
        <v>56</v>
      </c>
      <c r="I725">
        <v>56</v>
      </c>
      <c r="J725">
        <v>60</v>
      </c>
      <c r="K725">
        <v>1</v>
      </c>
      <c r="L725">
        <v>40</v>
      </c>
      <c r="M725">
        <v>8</v>
      </c>
      <c r="N725">
        <v>120</v>
      </c>
      <c r="O725">
        <v>12</v>
      </c>
      <c r="P725">
        <v>92</v>
      </c>
      <c r="Q725">
        <v>69</v>
      </c>
      <c r="R725">
        <v>1</v>
      </c>
      <c r="S725">
        <v>106</v>
      </c>
      <c r="T725">
        <v>14</v>
      </c>
      <c r="U725">
        <v>65</v>
      </c>
      <c r="V725">
        <v>6</v>
      </c>
      <c r="W725">
        <v>5</v>
      </c>
      <c r="X725">
        <v>6</v>
      </c>
      <c r="Y725">
        <v>129</v>
      </c>
      <c r="Z725">
        <v>7</v>
      </c>
      <c r="AA725">
        <v>1</v>
      </c>
      <c r="AB725">
        <v>1</v>
      </c>
      <c r="AC725">
        <v>9</v>
      </c>
      <c r="AD725">
        <v>10278</v>
      </c>
      <c r="AE725">
        <v>10309</v>
      </c>
      <c r="AF725">
        <v>24</v>
      </c>
      <c r="AG725">
        <v>10254</v>
      </c>
      <c r="AH725">
        <v>5</v>
      </c>
      <c r="AI725">
        <v>28</v>
      </c>
      <c r="AJ725">
        <v>8</v>
      </c>
      <c r="AK725">
        <v>68</v>
      </c>
      <c r="AL725">
        <v>15</v>
      </c>
      <c r="AM725">
        <v>8</v>
      </c>
      <c r="AN725">
        <v>88</v>
      </c>
      <c r="AO725">
        <v>97</v>
      </c>
      <c r="AP725">
        <v>8</v>
      </c>
      <c r="AQ725">
        <v>82</v>
      </c>
      <c r="AR725">
        <v>14</v>
      </c>
      <c r="AS725">
        <v>2</v>
      </c>
    </row>
    <row r="726" spans="1:45" x14ac:dyDescent="0.25">
      <c r="A726">
        <v>20111226</v>
      </c>
      <c r="B726">
        <f t="shared" si="55"/>
        <v>20151226</v>
      </c>
      <c r="C726">
        <f t="shared" si="56"/>
        <v>2015</v>
      </c>
      <c r="D726">
        <f t="shared" si="57"/>
        <v>12</v>
      </c>
      <c r="E726">
        <f t="shared" si="58"/>
        <v>26</v>
      </c>
      <c r="F726" s="14">
        <f t="shared" si="59"/>
        <v>42364</v>
      </c>
      <c r="G726">
        <v>236</v>
      </c>
      <c r="H726">
        <v>48</v>
      </c>
      <c r="I726">
        <v>48</v>
      </c>
      <c r="J726">
        <v>60</v>
      </c>
      <c r="K726">
        <v>23</v>
      </c>
      <c r="L726">
        <v>40</v>
      </c>
      <c r="M726">
        <v>7</v>
      </c>
      <c r="N726">
        <v>130</v>
      </c>
      <c r="O726">
        <v>23</v>
      </c>
      <c r="P726">
        <v>109</v>
      </c>
      <c r="Q726">
        <v>102</v>
      </c>
      <c r="R726">
        <v>5</v>
      </c>
      <c r="S726">
        <v>120</v>
      </c>
      <c r="T726">
        <v>13</v>
      </c>
      <c r="U726">
        <v>96</v>
      </c>
      <c r="V726">
        <v>24</v>
      </c>
      <c r="W726">
        <v>2</v>
      </c>
      <c r="X726">
        <v>3</v>
      </c>
      <c r="Y726">
        <v>142</v>
      </c>
      <c r="Z726">
        <v>4</v>
      </c>
      <c r="AA726">
        <v>1</v>
      </c>
      <c r="AB726">
        <v>1</v>
      </c>
      <c r="AC726">
        <v>6</v>
      </c>
      <c r="AD726">
        <v>10331</v>
      </c>
      <c r="AE726">
        <v>10348</v>
      </c>
      <c r="AF726">
        <v>20</v>
      </c>
      <c r="AG726">
        <v>10308</v>
      </c>
      <c r="AH726">
        <v>3</v>
      </c>
      <c r="AI726">
        <v>31</v>
      </c>
      <c r="AJ726">
        <v>6</v>
      </c>
      <c r="AK726">
        <v>70</v>
      </c>
      <c r="AL726">
        <v>13</v>
      </c>
      <c r="AM726">
        <v>8</v>
      </c>
      <c r="AN726">
        <v>90</v>
      </c>
      <c r="AO726">
        <v>97</v>
      </c>
      <c r="AP726">
        <v>6</v>
      </c>
      <c r="AQ726">
        <v>84</v>
      </c>
      <c r="AR726">
        <v>24</v>
      </c>
      <c r="AS726">
        <v>2</v>
      </c>
    </row>
    <row r="727" spans="1:45" x14ac:dyDescent="0.25">
      <c r="A727">
        <v>20111227</v>
      </c>
      <c r="B727">
        <f t="shared" si="55"/>
        <v>20151227</v>
      </c>
      <c r="C727">
        <f t="shared" si="56"/>
        <v>2015</v>
      </c>
      <c r="D727">
        <f t="shared" si="57"/>
        <v>12</v>
      </c>
      <c r="E727">
        <f t="shared" si="58"/>
        <v>27</v>
      </c>
      <c r="F727" s="14">
        <f t="shared" si="59"/>
        <v>42365</v>
      </c>
      <c r="G727">
        <v>222</v>
      </c>
      <c r="H727">
        <v>37</v>
      </c>
      <c r="I727">
        <v>39</v>
      </c>
      <c r="J727">
        <v>60</v>
      </c>
      <c r="K727">
        <v>2</v>
      </c>
      <c r="L727">
        <v>30</v>
      </c>
      <c r="M727">
        <v>8</v>
      </c>
      <c r="N727">
        <v>110</v>
      </c>
      <c r="O727">
        <v>5</v>
      </c>
      <c r="P727">
        <v>87</v>
      </c>
      <c r="Q727">
        <v>77</v>
      </c>
      <c r="R727">
        <v>22</v>
      </c>
      <c r="S727">
        <v>102</v>
      </c>
      <c r="T727">
        <v>1</v>
      </c>
      <c r="U727">
        <v>72</v>
      </c>
      <c r="V727">
        <v>24</v>
      </c>
      <c r="W727">
        <v>0</v>
      </c>
      <c r="X727">
        <v>0</v>
      </c>
      <c r="Y727">
        <v>105</v>
      </c>
      <c r="Z727">
        <v>0</v>
      </c>
      <c r="AA727">
        <v>0</v>
      </c>
      <c r="AB727">
        <v>0</v>
      </c>
      <c r="AC727">
        <v>1</v>
      </c>
      <c r="AD727">
        <v>10338</v>
      </c>
      <c r="AE727">
        <v>10354</v>
      </c>
      <c r="AF727">
        <v>10</v>
      </c>
      <c r="AG727">
        <v>10302</v>
      </c>
      <c r="AH727">
        <v>24</v>
      </c>
      <c r="AI727">
        <v>62</v>
      </c>
      <c r="AJ727">
        <v>22</v>
      </c>
      <c r="AK727">
        <v>75</v>
      </c>
      <c r="AL727">
        <v>7</v>
      </c>
      <c r="AM727">
        <v>8</v>
      </c>
      <c r="AN727">
        <v>81</v>
      </c>
      <c r="AO727">
        <v>87</v>
      </c>
      <c r="AP727">
        <v>1</v>
      </c>
      <c r="AQ727">
        <v>74</v>
      </c>
      <c r="AR727">
        <v>5</v>
      </c>
      <c r="AS727">
        <v>1</v>
      </c>
    </row>
    <row r="728" spans="1:45" x14ac:dyDescent="0.25">
      <c r="A728">
        <v>20111228</v>
      </c>
      <c r="B728">
        <f t="shared" si="55"/>
        <v>20151228</v>
      </c>
      <c r="C728">
        <f t="shared" si="56"/>
        <v>2015</v>
      </c>
      <c r="D728">
        <f t="shared" si="57"/>
        <v>12</v>
      </c>
      <c r="E728">
        <f t="shared" si="58"/>
        <v>28</v>
      </c>
      <c r="F728" s="14">
        <f t="shared" si="59"/>
        <v>42366</v>
      </c>
      <c r="G728">
        <v>217</v>
      </c>
      <c r="H728">
        <v>57</v>
      </c>
      <c r="I728">
        <v>60</v>
      </c>
      <c r="J728">
        <v>80</v>
      </c>
      <c r="K728">
        <v>16</v>
      </c>
      <c r="L728">
        <v>40</v>
      </c>
      <c r="M728">
        <v>1</v>
      </c>
      <c r="N728">
        <v>130</v>
      </c>
      <c r="O728">
        <v>11</v>
      </c>
      <c r="P728">
        <v>68</v>
      </c>
      <c r="Q728">
        <v>57</v>
      </c>
      <c r="R728">
        <v>13</v>
      </c>
      <c r="S728">
        <v>78</v>
      </c>
      <c r="T728">
        <v>1</v>
      </c>
      <c r="U728">
        <v>54</v>
      </c>
      <c r="V728">
        <v>24</v>
      </c>
      <c r="W728">
        <v>0</v>
      </c>
      <c r="X728">
        <v>0</v>
      </c>
      <c r="Y728">
        <v>54</v>
      </c>
      <c r="Z728">
        <v>0</v>
      </c>
      <c r="AA728">
        <v>-1</v>
      </c>
      <c r="AB728">
        <v>-1</v>
      </c>
      <c r="AC728">
        <v>12</v>
      </c>
      <c r="AD728">
        <v>10212</v>
      </c>
      <c r="AE728">
        <v>10296</v>
      </c>
      <c r="AF728">
        <v>1</v>
      </c>
      <c r="AG728">
        <v>10175</v>
      </c>
      <c r="AH728">
        <v>17</v>
      </c>
      <c r="AI728">
        <v>43</v>
      </c>
      <c r="AJ728">
        <v>12</v>
      </c>
      <c r="AK728">
        <v>71</v>
      </c>
      <c r="AL728">
        <v>22</v>
      </c>
      <c r="AM728">
        <v>7</v>
      </c>
      <c r="AN728">
        <v>84</v>
      </c>
      <c r="AO728">
        <v>93</v>
      </c>
      <c r="AP728">
        <v>13</v>
      </c>
      <c r="AQ728">
        <v>71</v>
      </c>
      <c r="AR728">
        <v>22</v>
      </c>
      <c r="AS728">
        <v>1</v>
      </c>
    </row>
    <row r="729" spans="1:45" x14ac:dyDescent="0.25">
      <c r="A729">
        <v>20111229</v>
      </c>
      <c r="B729">
        <f t="shared" si="55"/>
        <v>20151229</v>
      </c>
      <c r="C729">
        <f t="shared" si="56"/>
        <v>2015</v>
      </c>
      <c r="D729">
        <f t="shared" si="57"/>
        <v>12</v>
      </c>
      <c r="E729">
        <f t="shared" si="58"/>
        <v>29</v>
      </c>
      <c r="F729" s="14">
        <f t="shared" si="59"/>
        <v>42367</v>
      </c>
      <c r="G729">
        <v>260</v>
      </c>
      <c r="H729">
        <v>59</v>
      </c>
      <c r="I729">
        <v>61</v>
      </c>
      <c r="J729">
        <v>80</v>
      </c>
      <c r="K729">
        <v>12</v>
      </c>
      <c r="L729">
        <v>50</v>
      </c>
      <c r="M729">
        <v>14</v>
      </c>
      <c r="N729">
        <v>180</v>
      </c>
      <c r="O729">
        <v>22</v>
      </c>
      <c r="P729">
        <v>68</v>
      </c>
      <c r="Q729">
        <v>47</v>
      </c>
      <c r="R729">
        <v>12</v>
      </c>
      <c r="S729">
        <v>78</v>
      </c>
      <c r="T729">
        <v>18</v>
      </c>
      <c r="U729">
        <v>45</v>
      </c>
      <c r="V729">
        <v>12</v>
      </c>
      <c r="W729">
        <v>12</v>
      </c>
      <c r="X729">
        <v>15</v>
      </c>
      <c r="Y729">
        <v>115</v>
      </c>
      <c r="Z729">
        <v>49</v>
      </c>
      <c r="AA729">
        <v>45</v>
      </c>
      <c r="AB729">
        <v>15</v>
      </c>
      <c r="AC729">
        <v>12</v>
      </c>
      <c r="AD729">
        <v>10140</v>
      </c>
      <c r="AE729">
        <v>10192</v>
      </c>
      <c r="AF729">
        <v>8</v>
      </c>
      <c r="AG729">
        <v>10064</v>
      </c>
      <c r="AH729">
        <v>23</v>
      </c>
      <c r="AI729">
        <v>50</v>
      </c>
      <c r="AJ729">
        <v>17</v>
      </c>
      <c r="AK729">
        <v>70</v>
      </c>
      <c r="AL729">
        <v>19</v>
      </c>
      <c r="AM729">
        <v>7</v>
      </c>
      <c r="AN729">
        <v>77</v>
      </c>
      <c r="AO729">
        <v>95</v>
      </c>
      <c r="AP729">
        <v>13</v>
      </c>
      <c r="AQ729">
        <v>68</v>
      </c>
      <c r="AR729">
        <v>7</v>
      </c>
      <c r="AS729">
        <v>2</v>
      </c>
    </row>
    <row r="730" spans="1:45" x14ac:dyDescent="0.25">
      <c r="A730">
        <v>20111230</v>
      </c>
      <c r="B730">
        <f t="shared" si="55"/>
        <v>20151230</v>
      </c>
      <c r="C730">
        <f t="shared" si="56"/>
        <v>2015</v>
      </c>
      <c r="D730">
        <f t="shared" si="57"/>
        <v>12</v>
      </c>
      <c r="E730">
        <f t="shared" si="58"/>
        <v>30</v>
      </c>
      <c r="F730" s="14">
        <f t="shared" si="59"/>
        <v>42368</v>
      </c>
      <c r="G730">
        <v>285</v>
      </c>
      <c r="H730">
        <v>35</v>
      </c>
      <c r="I730">
        <v>42</v>
      </c>
      <c r="J730">
        <v>70</v>
      </c>
      <c r="K730">
        <v>1</v>
      </c>
      <c r="L730">
        <v>20</v>
      </c>
      <c r="M730">
        <v>18</v>
      </c>
      <c r="N730">
        <v>210</v>
      </c>
      <c r="O730">
        <v>1</v>
      </c>
      <c r="P730">
        <v>53</v>
      </c>
      <c r="Q730">
        <v>38</v>
      </c>
      <c r="R730">
        <v>5</v>
      </c>
      <c r="S730">
        <v>80</v>
      </c>
      <c r="T730">
        <v>13</v>
      </c>
      <c r="U730">
        <v>18</v>
      </c>
      <c r="V730">
        <v>18</v>
      </c>
      <c r="W730">
        <v>36</v>
      </c>
      <c r="X730">
        <v>46</v>
      </c>
      <c r="Y730">
        <v>272</v>
      </c>
      <c r="Z730">
        <v>22</v>
      </c>
      <c r="AA730">
        <v>14</v>
      </c>
      <c r="AB730">
        <v>5</v>
      </c>
      <c r="AC730">
        <v>5</v>
      </c>
      <c r="AD730">
        <v>10127</v>
      </c>
      <c r="AE730">
        <v>10158</v>
      </c>
      <c r="AF730">
        <v>16</v>
      </c>
      <c r="AG730">
        <v>10069</v>
      </c>
      <c r="AH730">
        <v>1</v>
      </c>
      <c r="AI730">
        <v>58</v>
      </c>
      <c r="AJ730">
        <v>6</v>
      </c>
      <c r="AK730">
        <v>75</v>
      </c>
      <c r="AL730">
        <v>1</v>
      </c>
      <c r="AM730">
        <v>6</v>
      </c>
      <c r="AN730">
        <v>81</v>
      </c>
      <c r="AO730">
        <v>87</v>
      </c>
      <c r="AP730">
        <v>8</v>
      </c>
      <c r="AQ730">
        <v>73</v>
      </c>
      <c r="AR730">
        <v>12</v>
      </c>
      <c r="AS730">
        <v>3</v>
      </c>
    </row>
    <row r="731" spans="1:45" x14ac:dyDescent="0.25">
      <c r="A731">
        <v>20111231</v>
      </c>
      <c r="B731">
        <f t="shared" si="55"/>
        <v>20151231</v>
      </c>
      <c r="C731">
        <f t="shared" si="56"/>
        <v>2015</v>
      </c>
      <c r="D731">
        <f t="shared" si="57"/>
        <v>12</v>
      </c>
      <c r="E731">
        <f t="shared" si="58"/>
        <v>31</v>
      </c>
      <c r="F731" s="14">
        <f t="shared" si="59"/>
        <v>42369</v>
      </c>
      <c r="G731">
        <v>211</v>
      </c>
      <c r="H731">
        <v>29</v>
      </c>
      <c r="I731">
        <v>36</v>
      </c>
      <c r="J731">
        <v>50</v>
      </c>
      <c r="K731">
        <v>4</v>
      </c>
      <c r="L731">
        <v>10</v>
      </c>
      <c r="M731">
        <v>11</v>
      </c>
      <c r="N731">
        <v>100</v>
      </c>
      <c r="O731">
        <v>23</v>
      </c>
      <c r="P731">
        <v>77</v>
      </c>
      <c r="Q731">
        <v>37</v>
      </c>
      <c r="R731">
        <v>3</v>
      </c>
      <c r="S731">
        <v>107</v>
      </c>
      <c r="T731">
        <v>23</v>
      </c>
      <c r="U731">
        <v>36</v>
      </c>
      <c r="V731">
        <v>6</v>
      </c>
      <c r="W731">
        <v>0</v>
      </c>
      <c r="X731">
        <v>0</v>
      </c>
      <c r="Y731">
        <v>67</v>
      </c>
      <c r="Z731">
        <v>112</v>
      </c>
      <c r="AA731">
        <v>45</v>
      </c>
      <c r="AB731">
        <v>11</v>
      </c>
      <c r="AC731">
        <v>5</v>
      </c>
      <c r="AD731">
        <v>10091</v>
      </c>
      <c r="AE731">
        <v>10119</v>
      </c>
      <c r="AF731">
        <v>1</v>
      </c>
      <c r="AG731">
        <v>10079</v>
      </c>
      <c r="AH731">
        <v>7</v>
      </c>
      <c r="AI731">
        <v>14</v>
      </c>
      <c r="AJ731">
        <v>11</v>
      </c>
      <c r="AK731">
        <v>61</v>
      </c>
      <c r="AL731">
        <v>14</v>
      </c>
      <c r="AM731">
        <v>8</v>
      </c>
      <c r="AN731">
        <v>96</v>
      </c>
      <c r="AO731">
        <v>98</v>
      </c>
      <c r="AP731">
        <v>6</v>
      </c>
      <c r="AQ731">
        <v>92</v>
      </c>
      <c r="AR731">
        <v>22</v>
      </c>
      <c r="AS731">
        <v>1</v>
      </c>
    </row>
    <row r="732" spans="1:45" x14ac:dyDescent="0.25">
      <c r="A732">
        <v>20120101</v>
      </c>
      <c r="B732">
        <f t="shared" si="55"/>
        <v>20160101</v>
      </c>
      <c r="C732">
        <f t="shared" si="56"/>
        <v>2016</v>
      </c>
      <c r="D732">
        <f t="shared" si="57"/>
        <v>1</v>
      </c>
      <c r="E732">
        <f t="shared" si="58"/>
        <v>1</v>
      </c>
      <c r="F732" s="14">
        <f t="shared" si="59"/>
        <v>42370</v>
      </c>
      <c r="G732">
        <v>227</v>
      </c>
      <c r="H732">
        <v>55</v>
      </c>
      <c r="I732">
        <v>58</v>
      </c>
      <c r="J732">
        <v>80</v>
      </c>
      <c r="K732">
        <v>21</v>
      </c>
      <c r="L732">
        <v>40</v>
      </c>
      <c r="M732">
        <v>16</v>
      </c>
      <c r="N732">
        <v>150</v>
      </c>
      <c r="O732">
        <v>22</v>
      </c>
      <c r="P732">
        <v>116</v>
      </c>
      <c r="Q732">
        <v>102</v>
      </c>
      <c r="R732">
        <v>24</v>
      </c>
      <c r="S732">
        <v>129</v>
      </c>
      <c r="T732">
        <v>20</v>
      </c>
      <c r="U732">
        <v>99</v>
      </c>
      <c r="V732">
        <v>24</v>
      </c>
      <c r="W732">
        <v>0</v>
      </c>
      <c r="X732">
        <v>0</v>
      </c>
      <c r="Y732">
        <v>80</v>
      </c>
      <c r="Z732">
        <v>113</v>
      </c>
      <c r="AA732">
        <v>142</v>
      </c>
      <c r="AB732">
        <v>26</v>
      </c>
      <c r="AC732">
        <v>21</v>
      </c>
      <c r="AD732">
        <v>10057</v>
      </c>
      <c r="AE732">
        <v>10092</v>
      </c>
      <c r="AF732">
        <v>9</v>
      </c>
      <c r="AG732">
        <v>10001</v>
      </c>
      <c r="AH732">
        <v>21</v>
      </c>
      <c r="AI732">
        <v>19</v>
      </c>
      <c r="AJ732">
        <v>1</v>
      </c>
      <c r="AK732">
        <v>65</v>
      </c>
      <c r="AL732">
        <v>6</v>
      </c>
      <c r="AM732">
        <v>8</v>
      </c>
      <c r="AN732">
        <v>95</v>
      </c>
      <c r="AO732">
        <v>97</v>
      </c>
      <c r="AP732">
        <v>1</v>
      </c>
      <c r="AQ732">
        <v>91</v>
      </c>
      <c r="AR732">
        <v>14</v>
      </c>
      <c r="AS732">
        <v>1</v>
      </c>
    </row>
    <row r="733" spans="1:45" x14ac:dyDescent="0.25">
      <c r="A733">
        <v>20120102</v>
      </c>
      <c r="B733">
        <f t="shared" si="55"/>
        <v>20160102</v>
      </c>
      <c r="C733">
        <f t="shared" si="56"/>
        <v>2016</v>
      </c>
      <c r="D733">
        <f t="shared" si="57"/>
        <v>1</v>
      </c>
      <c r="E733">
        <f t="shared" si="58"/>
        <v>2</v>
      </c>
      <c r="F733" s="14">
        <f t="shared" si="59"/>
        <v>42371</v>
      </c>
      <c r="G733">
        <v>236</v>
      </c>
      <c r="H733">
        <v>44</v>
      </c>
      <c r="I733">
        <v>45</v>
      </c>
      <c r="J733">
        <v>60</v>
      </c>
      <c r="K733">
        <v>13</v>
      </c>
      <c r="L733">
        <v>30</v>
      </c>
      <c r="M733">
        <v>7</v>
      </c>
      <c r="N733">
        <v>130</v>
      </c>
      <c r="O733">
        <v>15</v>
      </c>
      <c r="P733">
        <v>75</v>
      </c>
      <c r="Q733">
        <v>46</v>
      </c>
      <c r="R733">
        <v>24</v>
      </c>
      <c r="S733">
        <v>103</v>
      </c>
      <c r="T733">
        <v>1</v>
      </c>
      <c r="U733">
        <v>34</v>
      </c>
      <c r="V733">
        <v>24</v>
      </c>
      <c r="W733">
        <v>29</v>
      </c>
      <c r="X733">
        <v>37</v>
      </c>
      <c r="Y733">
        <v>261</v>
      </c>
      <c r="Z733">
        <v>0</v>
      </c>
      <c r="AA733">
        <v>-1</v>
      </c>
      <c r="AB733">
        <v>-1</v>
      </c>
      <c r="AC733">
        <v>1</v>
      </c>
      <c r="AD733">
        <v>10081</v>
      </c>
      <c r="AE733">
        <v>10142</v>
      </c>
      <c r="AF733">
        <v>22</v>
      </c>
      <c r="AG733">
        <v>10024</v>
      </c>
      <c r="AH733">
        <v>1</v>
      </c>
      <c r="AI733">
        <v>60</v>
      </c>
      <c r="AJ733">
        <v>10</v>
      </c>
      <c r="AK733">
        <v>75</v>
      </c>
      <c r="AL733">
        <v>15</v>
      </c>
      <c r="AM733">
        <v>5</v>
      </c>
      <c r="AN733">
        <v>83</v>
      </c>
      <c r="AO733">
        <v>92</v>
      </c>
      <c r="AP733">
        <v>1</v>
      </c>
      <c r="AQ733">
        <v>73</v>
      </c>
      <c r="AR733">
        <v>15</v>
      </c>
      <c r="AS733">
        <v>4</v>
      </c>
    </row>
    <row r="734" spans="1:45" x14ac:dyDescent="0.25">
      <c r="A734">
        <v>20120103</v>
      </c>
      <c r="B734">
        <f t="shared" si="55"/>
        <v>20160103</v>
      </c>
      <c r="C734">
        <f t="shared" si="56"/>
        <v>2016</v>
      </c>
      <c r="D734">
        <f t="shared" si="57"/>
        <v>1</v>
      </c>
      <c r="E734">
        <f t="shared" si="58"/>
        <v>3</v>
      </c>
      <c r="F734" s="14">
        <f t="shared" si="59"/>
        <v>42372</v>
      </c>
      <c r="G734">
        <v>222</v>
      </c>
      <c r="H734">
        <v>79</v>
      </c>
      <c r="I734">
        <v>87</v>
      </c>
      <c r="J734">
        <v>130</v>
      </c>
      <c r="K734">
        <v>12</v>
      </c>
      <c r="L734">
        <v>50</v>
      </c>
      <c r="M734">
        <v>1</v>
      </c>
      <c r="N734">
        <v>230</v>
      </c>
      <c r="O734">
        <v>13</v>
      </c>
      <c r="P734">
        <v>74</v>
      </c>
      <c r="Q734">
        <v>48</v>
      </c>
      <c r="R734">
        <v>1</v>
      </c>
      <c r="S734">
        <v>107</v>
      </c>
      <c r="T734">
        <v>12</v>
      </c>
      <c r="U734">
        <v>38</v>
      </c>
      <c r="V734">
        <v>6</v>
      </c>
      <c r="W734">
        <v>0</v>
      </c>
      <c r="X734">
        <v>0</v>
      </c>
      <c r="Y734">
        <v>59</v>
      </c>
      <c r="Z734">
        <v>56</v>
      </c>
      <c r="AA734">
        <v>106</v>
      </c>
      <c r="AB734">
        <v>49</v>
      </c>
      <c r="AC734">
        <v>15</v>
      </c>
      <c r="AD734">
        <v>10043</v>
      </c>
      <c r="AE734">
        <v>10137</v>
      </c>
      <c r="AF734">
        <v>1</v>
      </c>
      <c r="AG734">
        <v>9957</v>
      </c>
      <c r="AH734">
        <v>14</v>
      </c>
      <c r="AI734">
        <v>36</v>
      </c>
      <c r="AJ734">
        <v>15</v>
      </c>
      <c r="AK734">
        <v>80</v>
      </c>
      <c r="AL734">
        <v>19</v>
      </c>
      <c r="AM734">
        <v>6</v>
      </c>
      <c r="AN734">
        <v>81</v>
      </c>
      <c r="AO734">
        <v>94</v>
      </c>
      <c r="AP734">
        <v>14</v>
      </c>
      <c r="AQ734">
        <v>56</v>
      </c>
      <c r="AR734">
        <v>20</v>
      </c>
      <c r="AS734">
        <v>1</v>
      </c>
    </row>
    <row r="735" spans="1:45" x14ac:dyDescent="0.25">
      <c r="A735">
        <v>20120104</v>
      </c>
      <c r="B735">
        <f t="shared" si="55"/>
        <v>20160104</v>
      </c>
      <c r="C735">
        <f t="shared" si="56"/>
        <v>2016</v>
      </c>
      <c r="D735">
        <f t="shared" si="57"/>
        <v>1</v>
      </c>
      <c r="E735">
        <f t="shared" si="58"/>
        <v>4</v>
      </c>
      <c r="F735" s="14">
        <f t="shared" si="59"/>
        <v>42373</v>
      </c>
      <c r="G735">
        <v>253</v>
      </c>
      <c r="H735">
        <v>67</v>
      </c>
      <c r="I735">
        <v>71</v>
      </c>
      <c r="J735">
        <v>100</v>
      </c>
      <c r="K735">
        <v>23</v>
      </c>
      <c r="L735">
        <v>60</v>
      </c>
      <c r="M735">
        <v>1</v>
      </c>
      <c r="N735">
        <v>220</v>
      </c>
      <c r="O735">
        <v>5</v>
      </c>
      <c r="P735">
        <v>71</v>
      </c>
      <c r="Q735">
        <v>54</v>
      </c>
      <c r="R735">
        <v>5</v>
      </c>
      <c r="S735">
        <v>86</v>
      </c>
      <c r="T735">
        <v>24</v>
      </c>
      <c r="U735">
        <v>49</v>
      </c>
      <c r="V735">
        <v>6</v>
      </c>
      <c r="W735">
        <v>7</v>
      </c>
      <c r="X735">
        <v>9</v>
      </c>
      <c r="Y735">
        <v>200</v>
      </c>
      <c r="Z735">
        <v>75</v>
      </c>
      <c r="AA735">
        <v>80</v>
      </c>
      <c r="AB735">
        <v>15</v>
      </c>
      <c r="AC735">
        <v>21</v>
      </c>
      <c r="AD735">
        <v>10086</v>
      </c>
      <c r="AE735">
        <v>10149</v>
      </c>
      <c r="AF735">
        <v>11</v>
      </c>
      <c r="AG735">
        <v>9966</v>
      </c>
      <c r="AH735">
        <v>24</v>
      </c>
      <c r="AI735">
        <v>56</v>
      </c>
      <c r="AJ735">
        <v>3</v>
      </c>
      <c r="AK735">
        <v>71</v>
      </c>
      <c r="AL735">
        <v>6</v>
      </c>
      <c r="AM735">
        <v>8</v>
      </c>
      <c r="AN735">
        <v>79</v>
      </c>
      <c r="AO735">
        <v>93</v>
      </c>
      <c r="AP735">
        <v>20</v>
      </c>
      <c r="AQ735">
        <v>69</v>
      </c>
      <c r="AR735">
        <v>13</v>
      </c>
      <c r="AS735">
        <v>3</v>
      </c>
    </row>
    <row r="736" spans="1:45" x14ac:dyDescent="0.25">
      <c r="A736">
        <v>20120105</v>
      </c>
      <c r="B736">
        <f t="shared" si="55"/>
        <v>20160105</v>
      </c>
      <c r="C736">
        <f t="shared" si="56"/>
        <v>2016</v>
      </c>
      <c r="D736">
        <f t="shared" si="57"/>
        <v>1</v>
      </c>
      <c r="E736">
        <f t="shared" si="58"/>
        <v>5</v>
      </c>
      <c r="F736" s="14">
        <f t="shared" si="59"/>
        <v>42374</v>
      </c>
      <c r="G736">
        <v>289</v>
      </c>
      <c r="H736">
        <v>77</v>
      </c>
      <c r="I736">
        <v>83</v>
      </c>
      <c r="J736">
        <v>110</v>
      </c>
      <c r="K736">
        <v>2</v>
      </c>
      <c r="L736">
        <v>60</v>
      </c>
      <c r="M736">
        <v>17</v>
      </c>
      <c r="N736">
        <v>230</v>
      </c>
      <c r="O736">
        <v>5</v>
      </c>
      <c r="P736">
        <v>74</v>
      </c>
      <c r="Q736">
        <v>49</v>
      </c>
      <c r="R736">
        <v>21</v>
      </c>
      <c r="S736">
        <v>102</v>
      </c>
      <c r="T736">
        <v>5</v>
      </c>
      <c r="U736">
        <v>38</v>
      </c>
      <c r="V736">
        <v>24</v>
      </c>
      <c r="W736">
        <v>17</v>
      </c>
      <c r="X736">
        <v>22</v>
      </c>
      <c r="Y736">
        <v>158</v>
      </c>
      <c r="Z736">
        <v>55</v>
      </c>
      <c r="AA736">
        <v>119</v>
      </c>
      <c r="AB736">
        <v>43</v>
      </c>
      <c r="AC736">
        <v>5</v>
      </c>
      <c r="AD736">
        <v>9950</v>
      </c>
      <c r="AE736">
        <v>10063</v>
      </c>
      <c r="AF736">
        <v>24</v>
      </c>
      <c r="AG736">
        <v>9886</v>
      </c>
      <c r="AH736">
        <v>8</v>
      </c>
      <c r="AI736">
        <v>18</v>
      </c>
      <c r="AJ736">
        <v>5</v>
      </c>
      <c r="AK736">
        <v>72</v>
      </c>
      <c r="AL736">
        <v>23</v>
      </c>
      <c r="AM736">
        <v>7</v>
      </c>
      <c r="AN736">
        <v>77</v>
      </c>
      <c r="AO736">
        <v>95</v>
      </c>
      <c r="AP736">
        <v>5</v>
      </c>
      <c r="AQ736">
        <v>64</v>
      </c>
      <c r="AR736">
        <v>11</v>
      </c>
      <c r="AS736">
        <v>2</v>
      </c>
    </row>
    <row r="737" spans="1:45" x14ac:dyDescent="0.25">
      <c r="A737">
        <v>20120106</v>
      </c>
      <c r="B737">
        <f t="shared" si="55"/>
        <v>20160106</v>
      </c>
      <c r="C737">
        <f t="shared" si="56"/>
        <v>2016</v>
      </c>
      <c r="D737">
        <f t="shared" si="57"/>
        <v>1</v>
      </c>
      <c r="E737">
        <f t="shared" si="58"/>
        <v>6</v>
      </c>
      <c r="F737" s="14">
        <f t="shared" si="59"/>
        <v>42375</v>
      </c>
      <c r="G737">
        <v>301</v>
      </c>
      <c r="H737">
        <v>40</v>
      </c>
      <c r="I737">
        <v>52</v>
      </c>
      <c r="J737">
        <v>70</v>
      </c>
      <c r="K737">
        <v>1</v>
      </c>
      <c r="L737">
        <v>30</v>
      </c>
      <c r="M737">
        <v>17</v>
      </c>
      <c r="N737">
        <v>160</v>
      </c>
      <c r="O737">
        <v>1</v>
      </c>
      <c r="P737">
        <v>67</v>
      </c>
      <c r="Q737">
        <v>42</v>
      </c>
      <c r="R737">
        <v>22</v>
      </c>
      <c r="S737">
        <v>88</v>
      </c>
      <c r="T737">
        <v>12</v>
      </c>
      <c r="U737">
        <v>29</v>
      </c>
      <c r="V737">
        <v>24</v>
      </c>
      <c r="W737">
        <v>14</v>
      </c>
      <c r="X737">
        <v>18</v>
      </c>
      <c r="Y737">
        <v>217</v>
      </c>
      <c r="Z737">
        <v>11</v>
      </c>
      <c r="AA737">
        <v>12</v>
      </c>
      <c r="AB737">
        <v>10</v>
      </c>
      <c r="AC737">
        <v>7</v>
      </c>
      <c r="AD737">
        <v>10175</v>
      </c>
      <c r="AE737">
        <v>10219</v>
      </c>
      <c r="AF737">
        <v>16</v>
      </c>
      <c r="AG737">
        <v>10076</v>
      </c>
      <c r="AH737">
        <v>1</v>
      </c>
      <c r="AI737">
        <v>58</v>
      </c>
      <c r="AJ737">
        <v>6</v>
      </c>
      <c r="AK737">
        <v>69</v>
      </c>
      <c r="AL737">
        <v>20</v>
      </c>
      <c r="AM737">
        <v>7</v>
      </c>
      <c r="AN737">
        <v>78</v>
      </c>
      <c r="AO737">
        <v>87</v>
      </c>
      <c r="AP737">
        <v>24</v>
      </c>
      <c r="AQ737">
        <v>70</v>
      </c>
      <c r="AR737">
        <v>13</v>
      </c>
      <c r="AS737">
        <v>3</v>
      </c>
    </row>
    <row r="738" spans="1:45" x14ac:dyDescent="0.25">
      <c r="A738">
        <v>20120107</v>
      </c>
      <c r="B738">
        <f t="shared" si="55"/>
        <v>20160107</v>
      </c>
      <c r="C738">
        <f t="shared" si="56"/>
        <v>2016</v>
      </c>
      <c r="D738">
        <f t="shared" si="57"/>
        <v>1</v>
      </c>
      <c r="E738">
        <f t="shared" si="58"/>
        <v>7</v>
      </c>
      <c r="F738" s="14">
        <f t="shared" si="59"/>
        <v>42376</v>
      </c>
      <c r="G738">
        <v>279</v>
      </c>
      <c r="H738">
        <v>51</v>
      </c>
      <c r="I738">
        <v>56</v>
      </c>
      <c r="J738">
        <v>70</v>
      </c>
      <c r="K738">
        <v>12</v>
      </c>
      <c r="L738">
        <v>40</v>
      </c>
      <c r="M738">
        <v>20</v>
      </c>
      <c r="N738">
        <v>140</v>
      </c>
      <c r="O738">
        <v>12</v>
      </c>
      <c r="P738">
        <v>78</v>
      </c>
      <c r="Q738">
        <v>51</v>
      </c>
      <c r="R738">
        <v>1</v>
      </c>
      <c r="S738">
        <v>94</v>
      </c>
      <c r="T738">
        <v>7</v>
      </c>
      <c r="U738">
        <v>46</v>
      </c>
      <c r="V738">
        <v>6</v>
      </c>
      <c r="W738">
        <v>7</v>
      </c>
      <c r="X738">
        <v>9</v>
      </c>
      <c r="Y738">
        <v>148</v>
      </c>
      <c r="Z738">
        <v>49</v>
      </c>
      <c r="AA738">
        <v>49</v>
      </c>
      <c r="AB738">
        <v>19</v>
      </c>
      <c r="AC738">
        <v>5</v>
      </c>
      <c r="AD738">
        <v>10156</v>
      </c>
      <c r="AE738">
        <v>10185</v>
      </c>
      <c r="AF738">
        <v>21</v>
      </c>
      <c r="AG738">
        <v>10122</v>
      </c>
      <c r="AH738">
        <v>7</v>
      </c>
      <c r="AI738">
        <v>24</v>
      </c>
      <c r="AJ738">
        <v>4</v>
      </c>
      <c r="AK738">
        <v>67</v>
      </c>
      <c r="AL738">
        <v>7</v>
      </c>
      <c r="AM738">
        <v>8</v>
      </c>
      <c r="AN738">
        <v>83</v>
      </c>
      <c r="AO738">
        <v>98</v>
      </c>
      <c r="AP738">
        <v>4</v>
      </c>
      <c r="AQ738">
        <v>73</v>
      </c>
      <c r="AR738">
        <v>14</v>
      </c>
      <c r="AS738">
        <v>2</v>
      </c>
    </row>
    <row r="739" spans="1:45" x14ac:dyDescent="0.25">
      <c r="A739">
        <v>20120108</v>
      </c>
      <c r="B739">
        <f t="shared" si="55"/>
        <v>20160108</v>
      </c>
      <c r="C739">
        <f t="shared" si="56"/>
        <v>2016</v>
      </c>
      <c r="D739">
        <f t="shared" si="57"/>
        <v>1</v>
      </c>
      <c r="E739">
        <f t="shared" si="58"/>
        <v>8</v>
      </c>
      <c r="F739" s="14">
        <f t="shared" si="59"/>
        <v>42377</v>
      </c>
      <c r="G739">
        <v>291</v>
      </c>
      <c r="H739">
        <v>35</v>
      </c>
      <c r="I739">
        <v>37</v>
      </c>
      <c r="J739">
        <v>50</v>
      </c>
      <c r="K739">
        <v>1</v>
      </c>
      <c r="L739">
        <v>20</v>
      </c>
      <c r="M739">
        <v>21</v>
      </c>
      <c r="N739">
        <v>110</v>
      </c>
      <c r="O739">
        <v>2</v>
      </c>
      <c r="P739">
        <v>74</v>
      </c>
      <c r="Q739">
        <v>55</v>
      </c>
      <c r="R739">
        <v>23</v>
      </c>
      <c r="S739">
        <v>84</v>
      </c>
      <c r="T739">
        <v>13</v>
      </c>
      <c r="U739">
        <v>40</v>
      </c>
      <c r="V739">
        <v>24</v>
      </c>
      <c r="W739">
        <v>3</v>
      </c>
      <c r="X739">
        <v>4</v>
      </c>
      <c r="Y739">
        <v>120</v>
      </c>
      <c r="Z739">
        <v>0</v>
      </c>
      <c r="AA739">
        <v>-1</v>
      </c>
      <c r="AB739">
        <v>-1</v>
      </c>
      <c r="AC739">
        <v>3</v>
      </c>
      <c r="AD739">
        <v>10219</v>
      </c>
      <c r="AE739">
        <v>10260</v>
      </c>
      <c r="AF739">
        <v>22</v>
      </c>
      <c r="AG739">
        <v>10180</v>
      </c>
      <c r="AH739">
        <v>1</v>
      </c>
      <c r="AI739">
        <v>61</v>
      </c>
      <c r="AJ739">
        <v>22</v>
      </c>
      <c r="AK739">
        <v>67</v>
      </c>
      <c r="AL739">
        <v>3</v>
      </c>
      <c r="AM739">
        <v>8</v>
      </c>
      <c r="AN739">
        <v>82</v>
      </c>
      <c r="AO739">
        <v>95</v>
      </c>
      <c r="AP739">
        <v>22</v>
      </c>
      <c r="AQ739">
        <v>72</v>
      </c>
      <c r="AR739">
        <v>13</v>
      </c>
      <c r="AS739">
        <v>2</v>
      </c>
    </row>
    <row r="740" spans="1:45" x14ac:dyDescent="0.25">
      <c r="A740">
        <v>20120109</v>
      </c>
      <c r="B740">
        <f t="shared" si="55"/>
        <v>20160109</v>
      </c>
      <c r="C740">
        <f t="shared" si="56"/>
        <v>2016</v>
      </c>
      <c r="D740">
        <f t="shared" si="57"/>
        <v>1</v>
      </c>
      <c r="E740">
        <f t="shared" si="58"/>
        <v>9</v>
      </c>
      <c r="F740" s="14">
        <f t="shared" si="59"/>
        <v>42378</v>
      </c>
      <c r="G740">
        <v>266</v>
      </c>
      <c r="H740">
        <v>31</v>
      </c>
      <c r="I740">
        <v>34</v>
      </c>
      <c r="J740">
        <v>40</v>
      </c>
      <c r="K740">
        <v>7</v>
      </c>
      <c r="L740">
        <v>20</v>
      </c>
      <c r="M740">
        <v>23</v>
      </c>
      <c r="N740">
        <v>100</v>
      </c>
      <c r="O740">
        <v>16</v>
      </c>
      <c r="P740">
        <v>83</v>
      </c>
      <c r="Q740">
        <v>65</v>
      </c>
      <c r="R740">
        <v>1</v>
      </c>
      <c r="S740">
        <v>95</v>
      </c>
      <c r="T740">
        <v>14</v>
      </c>
      <c r="U740">
        <v>57</v>
      </c>
      <c r="V740">
        <v>24</v>
      </c>
      <c r="W740">
        <v>7</v>
      </c>
      <c r="X740">
        <v>9</v>
      </c>
      <c r="Y740">
        <v>121</v>
      </c>
      <c r="Z740">
        <v>9</v>
      </c>
      <c r="AA740">
        <v>1</v>
      </c>
      <c r="AB740">
        <v>1</v>
      </c>
      <c r="AC740">
        <v>4</v>
      </c>
      <c r="AD740">
        <v>10266</v>
      </c>
      <c r="AE740">
        <v>10306</v>
      </c>
      <c r="AF740">
        <v>24</v>
      </c>
      <c r="AG740">
        <v>10246</v>
      </c>
      <c r="AH740">
        <v>5</v>
      </c>
      <c r="AI740">
        <v>16</v>
      </c>
      <c r="AJ740">
        <v>3</v>
      </c>
      <c r="AK740">
        <v>75</v>
      </c>
      <c r="AL740">
        <v>14</v>
      </c>
      <c r="AM740">
        <v>7</v>
      </c>
      <c r="AN740">
        <v>89</v>
      </c>
      <c r="AO740">
        <v>98</v>
      </c>
      <c r="AP740">
        <v>3</v>
      </c>
      <c r="AQ740">
        <v>78</v>
      </c>
      <c r="AR740">
        <v>14</v>
      </c>
      <c r="AS740">
        <v>2</v>
      </c>
    </row>
    <row r="741" spans="1:45" x14ac:dyDescent="0.25">
      <c r="A741">
        <v>20120110</v>
      </c>
      <c r="B741">
        <f t="shared" si="55"/>
        <v>20160110</v>
      </c>
      <c r="C741">
        <f t="shared" si="56"/>
        <v>2016</v>
      </c>
      <c r="D741">
        <f t="shared" si="57"/>
        <v>1</v>
      </c>
      <c r="E741">
        <f t="shared" si="58"/>
        <v>10</v>
      </c>
      <c r="F741" s="14">
        <f t="shared" si="59"/>
        <v>42379</v>
      </c>
      <c r="G741">
        <v>243</v>
      </c>
      <c r="H741">
        <v>28</v>
      </c>
      <c r="I741">
        <v>29</v>
      </c>
      <c r="J741">
        <v>40</v>
      </c>
      <c r="K741">
        <v>14</v>
      </c>
      <c r="L741">
        <v>10</v>
      </c>
      <c r="M741">
        <v>5</v>
      </c>
      <c r="N741">
        <v>80</v>
      </c>
      <c r="O741">
        <v>22</v>
      </c>
      <c r="P741">
        <v>75</v>
      </c>
      <c r="Q741">
        <v>22</v>
      </c>
      <c r="R741">
        <v>6</v>
      </c>
      <c r="S741">
        <v>93</v>
      </c>
      <c r="T741">
        <v>19</v>
      </c>
      <c r="U741">
        <v>-9</v>
      </c>
      <c r="V741">
        <v>6</v>
      </c>
      <c r="W741">
        <v>24</v>
      </c>
      <c r="X741">
        <v>30</v>
      </c>
      <c r="Y741">
        <v>228</v>
      </c>
      <c r="Z741">
        <v>0</v>
      </c>
      <c r="AA741">
        <v>0</v>
      </c>
      <c r="AB741">
        <v>0</v>
      </c>
      <c r="AC741">
        <v>1</v>
      </c>
      <c r="AD741">
        <v>10318</v>
      </c>
      <c r="AE741">
        <v>10328</v>
      </c>
      <c r="AF741">
        <v>10</v>
      </c>
      <c r="AG741">
        <v>10309</v>
      </c>
      <c r="AH741">
        <v>1</v>
      </c>
      <c r="AI741">
        <v>13</v>
      </c>
      <c r="AJ741">
        <v>5</v>
      </c>
      <c r="AK741">
        <v>75</v>
      </c>
      <c r="AL741">
        <v>13</v>
      </c>
      <c r="AM741">
        <v>5</v>
      </c>
      <c r="AN741">
        <v>88</v>
      </c>
      <c r="AO741">
        <v>98</v>
      </c>
      <c r="AP741">
        <v>5</v>
      </c>
      <c r="AQ741">
        <v>77</v>
      </c>
      <c r="AR741">
        <v>21</v>
      </c>
      <c r="AS741">
        <v>3</v>
      </c>
    </row>
    <row r="742" spans="1:45" x14ac:dyDescent="0.25">
      <c r="A742">
        <v>20120111</v>
      </c>
      <c r="B742">
        <f t="shared" si="55"/>
        <v>20160111</v>
      </c>
      <c r="C742">
        <f t="shared" si="56"/>
        <v>2016</v>
      </c>
      <c r="D742">
        <f t="shared" si="57"/>
        <v>1</v>
      </c>
      <c r="E742">
        <f t="shared" si="58"/>
        <v>11</v>
      </c>
      <c r="F742" s="14">
        <f t="shared" si="59"/>
        <v>42380</v>
      </c>
      <c r="G742">
        <v>240</v>
      </c>
      <c r="H742">
        <v>36</v>
      </c>
      <c r="I742">
        <v>36</v>
      </c>
      <c r="J742">
        <v>50</v>
      </c>
      <c r="K742">
        <v>22</v>
      </c>
      <c r="L742">
        <v>30</v>
      </c>
      <c r="M742">
        <v>1</v>
      </c>
      <c r="N742">
        <v>90</v>
      </c>
      <c r="O742">
        <v>22</v>
      </c>
      <c r="P742">
        <v>84</v>
      </c>
      <c r="Q742">
        <v>75</v>
      </c>
      <c r="R742">
        <v>8</v>
      </c>
      <c r="S742">
        <v>90</v>
      </c>
      <c r="T742">
        <v>2</v>
      </c>
      <c r="U742">
        <v>63</v>
      </c>
      <c r="V742">
        <v>12</v>
      </c>
      <c r="W742">
        <v>0</v>
      </c>
      <c r="X742">
        <v>0</v>
      </c>
      <c r="Y742">
        <v>75</v>
      </c>
      <c r="Z742">
        <v>31</v>
      </c>
      <c r="AA742">
        <v>10</v>
      </c>
      <c r="AB742">
        <v>5</v>
      </c>
      <c r="AC742">
        <v>11</v>
      </c>
      <c r="AD742">
        <v>10309</v>
      </c>
      <c r="AE742">
        <v>10319</v>
      </c>
      <c r="AF742">
        <v>10</v>
      </c>
      <c r="AG742">
        <v>10285</v>
      </c>
      <c r="AH742">
        <v>24</v>
      </c>
      <c r="AI742">
        <v>19</v>
      </c>
      <c r="AJ742">
        <v>19</v>
      </c>
      <c r="AK742">
        <v>70</v>
      </c>
      <c r="AL742">
        <v>1</v>
      </c>
      <c r="AM742">
        <v>8</v>
      </c>
      <c r="AN742">
        <v>94</v>
      </c>
      <c r="AO742">
        <v>98</v>
      </c>
      <c r="AP742">
        <v>15</v>
      </c>
      <c r="AQ742">
        <v>87</v>
      </c>
      <c r="AR742">
        <v>1</v>
      </c>
      <c r="AS742">
        <v>1</v>
      </c>
    </row>
    <row r="743" spans="1:45" x14ac:dyDescent="0.25">
      <c r="A743">
        <v>20120112</v>
      </c>
      <c r="B743">
        <f t="shared" si="55"/>
        <v>20160112</v>
      </c>
      <c r="C743">
        <f t="shared" si="56"/>
        <v>2016</v>
      </c>
      <c r="D743">
        <f t="shared" si="57"/>
        <v>1</v>
      </c>
      <c r="E743">
        <f t="shared" si="58"/>
        <v>12</v>
      </c>
      <c r="F743" s="14">
        <f t="shared" si="59"/>
        <v>42381</v>
      </c>
      <c r="G743">
        <v>265</v>
      </c>
      <c r="H743">
        <v>49</v>
      </c>
      <c r="I743">
        <v>55</v>
      </c>
      <c r="J743">
        <v>80</v>
      </c>
      <c r="K743">
        <v>12</v>
      </c>
      <c r="L743">
        <v>30</v>
      </c>
      <c r="M743">
        <v>22</v>
      </c>
      <c r="N743">
        <v>190</v>
      </c>
      <c r="O743">
        <v>13</v>
      </c>
      <c r="P743">
        <v>79</v>
      </c>
      <c r="Q743">
        <v>52</v>
      </c>
      <c r="R743">
        <v>23</v>
      </c>
      <c r="S743">
        <v>105</v>
      </c>
      <c r="T743">
        <v>13</v>
      </c>
      <c r="U743">
        <v>29</v>
      </c>
      <c r="V743">
        <v>24</v>
      </c>
      <c r="W743">
        <v>11</v>
      </c>
      <c r="X743">
        <v>14</v>
      </c>
      <c r="Y743">
        <v>115</v>
      </c>
      <c r="Z743">
        <v>2</v>
      </c>
      <c r="AA743">
        <v>1</v>
      </c>
      <c r="AB743">
        <v>1</v>
      </c>
      <c r="AC743">
        <v>19</v>
      </c>
      <c r="AD743">
        <v>10233</v>
      </c>
      <c r="AE743">
        <v>10276</v>
      </c>
      <c r="AF743">
        <v>1</v>
      </c>
      <c r="AG743">
        <v>10193</v>
      </c>
      <c r="AH743">
        <v>13</v>
      </c>
      <c r="AI743">
        <v>48</v>
      </c>
      <c r="AJ743">
        <v>3</v>
      </c>
      <c r="AK743">
        <v>71</v>
      </c>
      <c r="AL743">
        <v>13</v>
      </c>
      <c r="AM743">
        <v>6</v>
      </c>
      <c r="AN743">
        <v>83</v>
      </c>
      <c r="AO743">
        <v>95</v>
      </c>
      <c r="AP743">
        <v>3</v>
      </c>
      <c r="AQ743">
        <v>72</v>
      </c>
      <c r="AR743">
        <v>15</v>
      </c>
      <c r="AS743">
        <v>2</v>
      </c>
    </row>
    <row r="744" spans="1:45" x14ac:dyDescent="0.25">
      <c r="A744">
        <v>20120113</v>
      </c>
      <c r="B744">
        <f t="shared" si="55"/>
        <v>20160113</v>
      </c>
      <c r="C744">
        <f t="shared" si="56"/>
        <v>2016</v>
      </c>
      <c r="D744">
        <f t="shared" si="57"/>
        <v>1</v>
      </c>
      <c r="E744">
        <f t="shared" si="58"/>
        <v>13</v>
      </c>
      <c r="F744" s="14">
        <f t="shared" si="59"/>
        <v>42382</v>
      </c>
      <c r="G744">
        <v>308</v>
      </c>
      <c r="H744">
        <v>31</v>
      </c>
      <c r="I744">
        <v>33</v>
      </c>
      <c r="J744">
        <v>50</v>
      </c>
      <c r="K744">
        <v>12</v>
      </c>
      <c r="L744">
        <v>20</v>
      </c>
      <c r="M744">
        <v>6</v>
      </c>
      <c r="N744">
        <v>130</v>
      </c>
      <c r="O744">
        <v>12</v>
      </c>
      <c r="P744">
        <v>55</v>
      </c>
      <c r="Q744">
        <v>37</v>
      </c>
      <c r="R744">
        <v>7</v>
      </c>
      <c r="S744">
        <v>75</v>
      </c>
      <c r="T744">
        <v>13</v>
      </c>
      <c r="U744">
        <v>1</v>
      </c>
      <c r="V744">
        <v>18</v>
      </c>
      <c r="W744">
        <v>52</v>
      </c>
      <c r="X744">
        <v>64</v>
      </c>
      <c r="Y744">
        <v>384</v>
      </c>
      <c r="Z744">
        <v>8</v>
      </c>
      <c r="AA744">
        <v>6</v>
      </c>
      <c r="AB744">
        <v>2</v>
      </c>
      <c r="AC744">
        <v>5</v>
      </c>
      <c r="AD744">
        <v>10281</v>
      </c>
      <c r="AE744">
        <v>10303</v>
      </c>
      <c r="AF744">
        <v>21</v>
      </c>
      <c r="AG744">
        <v>10253</v>
      </c>
      <c r="AH744">
        <v>2</v>
      </c>
      <c r="AI744">
        <v>63</v>
      </c>
      <c r="AJ744">
        <v>11</v>
      </c>
      <c r="AK744">
        <v>74</v>
      </c>
      <c r="AL744">
        <v>10</v>
      </c>
      <c r="AM744">
        <v>5</v>
      </c>
      <c r="AN744">
        <v>73</v>
      </c>
      <c r="AO744">
        <v>89</v>
      </c>
      <c r="AP744">
        <v>5</v>
      </c>
      <c r="AQ744">
        <v>57</v>
      </c>
      <c r="AR744">
        <v>14</v>
      </c>
      <c r="AS744">
        <v>5</v>
      </c>
    </row>
    <row r="745" spans="1:45" x14ac:dyDescent="0.25">
      <c r="A745">
        <v>20120114</v>
      </c>
      <c r="B745">
        <f t="shared" si="55"/>
        <v>20160114</v>
      </c>
      <c r="C745">
        <f t="shared" si="56"/>
        <v>2016</v>
      </c>
      <c r="D745">
        <f t="shared" si="57"/>
        <v>1</v>
      </c>
      <c r="E745">
        <f t="shared" si="58"/>
        <v>14</v>
      </c>
      <c r="F745" s="14">
        <f t="shared" si="59"/>
        <v>42383</v>
      </c>
      <c r="G745">
        <v>321</v>
      </c>
      <c r="H745">
        <v>19</v>
      </c>
      <c r="I745">
        <v>20</v>
      </c>
      <c r="J745">
        <v>30</v>
      </c>
      <c r="K745">
        <v>1</v>
      </c>
      <c r="L745">
        <v>10</v>
      </c>
      <c r="M745">
        <v>20</v>
      </c>
      <c r="N745">
        <v>80</v>
      </c>
      <c r="O745">
        <v>3</v>
      </c>
      <c r="P745">
        <v>40</v>
      </c>
      <c r="Q745">
        <v>-1</v>
      </c>
      <c r="R745">
        <v>22</v>
      </c>
      <c r="S745">
        <v>73</v>
      </c>
      <c r="T745">
        <v>14</v>
      </c>
      <c r="U745">
        <v>-20</v>
      </c>
      <c r="V745">
        <v>24</v>
      </c>
      <c r="W745">
        <v>40</v>
      </c>
      <c r="X745">
        <v>49</v>
      </c>
      <c r="Y745">
        <v>341</v>
      </c>
      <c r="Z745">
        <v>0</v>
      </c>
      <c r="AA745">
        <v>0</v>
      </c>
      <c r="AB745">
        <v>0</v>
      </c>
      <c r="AC745">
        <v>1</v>
      </c>
      <c r="AD745">
        <v>10288</v>
      </c>
      <c r="AE745">
        <v>10300</v>
      </c>
      <c r="AF745">
        <v>2</v>
      </c>
      <c r="AG745">
        <v>10276</v>
      </c>
      <c r="AH745">
        <v>24</v>
      </c>
      <c r="AI745">
        <v>61</v>
      </c>
      <c r="AJ745">
        <v>22</v>
      </c>
      <c r="AK745">
        <v>73</v>
      </c>
      <c r="AL745">
        <v>15</v>
      </c>
      <c r="AM745">
        <v>6</v>
      </c>
      <c r="AN745">
        <v>79</v>
      </c>
      <c r="AO745">
        <v>97</v>
      </c>
      <c r="AP745">
        <v>22</v>
      </c>
      <c r="AQ745">
        <v>57</v>
      </c>
      <c r="AR745">
        <v>14</v>
      </c>
      <c r="AS745">
        <v>4</v>
      </c>
    </row>
    <row r="746" spans="1:45" x14ac:dyDescent="0.25">
      <c r="A746">
        <v>20120115</v>
      </c>
      <c r="B746">
        <f t="shared" si="55"/>
        <v>20160115</v>
      </c>
      <c r="C746">
        <f t="shared" si="56"/>
        <v>2016</v>
      </c>
      <c r="D746">
        <f t="shared" si="57"/>
        <v>1</v>
      </c>
      <c r="E746">
        <f t="shared" si="58"/>
        <v>15</v>
      </c>
      <c r="F746" s="14">
        <f t="shared" si="59"/>
        <v>42384</v>
      </c>
      <c r="G746">
        <v>68</v>
      </c>
      <c r="H746">
        <v>15</v>
      </c>
      <c r="I746">
        <v>19</v>
      </c>
      <c r="J746">
        <v>30</v>
      </c>
      <c r="K746">
        <v>14</v>
      </c>
      <c r="L746">
        <v>10</v>
      </c>
      <c r="M746">
        <v>1</v>
      </c>
      <c r="N746">
        <v>60</v>
      </c>
      <c r="O746">
        <v>15</v>
      </c>
      <c r="P746">
        <v>18</v>
      </c>
      <c r="Q746">
        <v>-21</v>
      </c>
      <c r="R746">
        <v>23</v>
      </c>
      <c r="S746">
        <v>66</v>
      </c>
      <c r="T746">
        <v>14</v>
      </c>
      <c r="U746">
        <v>-56</v>
      </c>
      <c r="V746">
        <v>24</v>
      </c>
      <c r="W746">
        <v>28</v>
      </c>
      <c r="X746">
        <v>34</v>
      </c>
      <c r="Y746">
        <v>322</v>
      </c>
      <c r="Z746">
        <v>0</v>
      </c>
      <c r="AA746">
        <v>0</v>
      </c>
      <c r="AB746">
        <v>0</v>
      </c>
      <c r="AC746">
        <v>1</v>
      </c>
      <c r="AD746">
        <v>10271</v>
      </c>
      <c r="AE746">
        <v>10277</v>
      </c>
      <c r="AF746">
        <v>10</v>
      </c>
      <c r="AG746">
        <v>10263</v>
      </c>
      <c r="AH746">
        <v>14</v>
      </c>
      <c r="AI746">
        <v>60</v>
      </c>
      <c r="AJ746">
        <v>3</v>
      </c>
      <c r="AK746">
        <v>81</v>
      </c>
      <c r="AL746">
        <v>13</v>
      </c>
      <c r="AM746">
        <v>4</v>
      </c>
      <c r="AN746">
        <v>87</v>
      </c>
      <c r="AO746">
        <v>97</v>
      </c>
      <c r="AP746">
        <v>1</v>
      </c>
      <c r="AQ746">
        <v>62</v>
      </c>
      <c r="AR746">
        <v>13</v>
      </c>
      <c r="AS746">
        <v>4</v>
      </c>
    </row>
    <row r="747" spans="1:45" x14ac:dyDescent="0.25">
      <c r="A747">
        <v>20120116</v>
      </c>
      <c r="B747">
        <f t="shared" si="55"/>
        <v>20160116</v>
      </c>
      <c r="C747">
        <f t="shared" si="56"/>
        <v>2016</v>
      </c>
      <c r="D747">
        <f t="shared" si="57"/>
        <v>1</v>
      </c>
      <c r="E747">
        <f t="shared" si="58"/>
        <v>16</v>
      </c>
      <c r="F747" s="14">
        <f t="shared" si="59"/>
        <v>42385</v>
      </c>
      <c r="G747">
        <v>100</v>
      </c>
      <c r="H747">
        <v>14</v>
      </c>
      <c r="I747">
        <v>15</v>
      </c>
      <c r="J747">
        <v>30</v>
      </c>
      <c r="K747">
        <v>1</v>
      </c>
      <c r="L747">
        <v>10</v>
      </c>
      <c r="M747">
        <v>6</v>
      </c>
      <c r="N747">
        <v>40</v>
      </c>
      <c r="O747">
        <v>1</v>
      </c>
      <c r="P747">
        <v>-10</v>
      </c>
      <c r="Q747">
        <v>-44</v>
      </c>
      <c r="R747">
        <v>24</v>
      </c>
      <c r="S747">
        <v>48</v>
      </c>
      <c r="T747">
        <v>13</v>
      </c>
      <c r="U747">
        <v>-69</v>
      </c>
      <c r="V747">
        <v>24</v>
      </c>
      <c r="W747">
        <v>70</v>
      </c>
      <c r="X747">
        <v>85</v>
      </c>
      <c r="Y747">
        <v>406</v>
      </c>
      <c r="Z747">
        <v>0</v>
      </c>
      <c r="AA747">
        <v>0</v>
      </c>
      <c r="AB747">
        <v>0</v>
      </c>
      <c r="AC747">
        <v>1</v>
      </c>
      <c r="AD747">
        <v>10282</v>
      </c>
      <c r="AE747">
        <v>10295</v>
      </c>
      <c r="AF747">
        <v>21</v>
      </c>
      <c r="AG747">
        <v>10270</v>
      </c>
      <c r="AH747">
        <v>1</v>
      </c>
      <c r="AI747">
        <v>56</v>
      </c>
      <c r="AJ747">
        <v>24</v>
      </c>
      <c r="AK747">
        <v>71</v>
      </c>
      <c r="AL747">
        <v>13</v>
      </c>
      <c r="AM747">
        <v>0</v>
      </c>
      <c r="AN747">
        <v>85</v>
      </c>
      <c r="AO747">
        <v>98</v>
      </c>
      <c r="AP747">
        <v>22</v>
      </c>
      <c r="AQ747">
        <v>63</v>
      </c>
      <c r="AR747">
        <v>13</v>
      </c>
      <c r="AS747">
        <v>4</v>
      </c>
    </row>
    <row r="748" spans="1:45" x14ac:dyDescent="0.25">
      <c r="A748">
        <v>20120117</v>
      </c>
      <c r="B748">
        <f t="shared" si="55"/>
        <v>20160117</v>
      </c>
      <c r="C748">
        <f t="shared" si="56"/>
        <v>2016</v>
      </c>
      <c r="D748">
        <f t="shared" si="57"/>
        <v>1</v>
      </c>
      <c r="E748">
        <f t="shared" si="58"/>
        <v>17</v>
      </c>
      <c r="F748" s="14">
        <f t="shared" si="59"/>
        <v>42386</v>
      </c>
      <c r="G748">
        <v>192</v>
      </c>
      <c r="H748">
        <v>17</v>
      </c>
      <c r="I748">
        <v>19</v>
      </c>
      <c r="J748">
        <v>30</v>
      </c>
      <c r="K748">
        <v>13</v>
      </c>
      <c r="L748">
        <v>10</v>
      </c>
      <c r="M748">
        <v>1</v>
      </c>
      <c r="N748">
        <v>50</v>
      </c>
      <c r="O748">
        <v>12</v>
      </c>
      <c r="P748">
        <v>-3</v>
      </c>
      <c r="Q748">
        <v>-53</v>
      </c>
      <c r="R748">
        <v>3</v>
      </c>
      <c r="S748">
        <v>61</v>
      </c>
      <c r="T748">
        <v>14</v>
      </c>
      <c r="U748">
        <v>-75</v>
      </c>
      <c r="V748">
        <v>6</v>
      </c>
      <c r="W748">
        <v>66</v>
      </c>
      <c r="X748">
        <v>79</v>
      </c>
      <c r="Y748">
        <v>410</v>
      </c>
      <c r="Z748">
        <v>0</v>
      </c>
      <c r="AA748">
        <v>0</v>
      </c>
      <c r="AB748">
        <v>0</v>
      </c>
      <c r="AC748">
        <v>1</v>
      </c>
      <c r="AD748">
        <v>10294</v>
      </c>
      <c r="AE748">
        <v>10303</v>
      </c>
      <c r="AF748">
        <v>9</v>
      </c>
      <c r="AG748">
        <v>10288</v>
      </c>
      <c r="AH748">
        <v>3</v>
      </c>
      <c r="AI748">
        <v>50</v>
      </c>
      <c r="AJ748">
        <v>7</v>
      </c>
      <c r="AK748">
        <v>72</v>
      </c>
      <c r="AL748">
        <v>14</v>
      </c>
      <c r="AM748">
        <v>1</v>
      </c>
      <c r="AN748">
        <v>81</v>
      </c>
      <c r="AO748">
        <v>98</v>
      </c>
      <c r="AP748">
        <v>8</v>
      </c>
      <c r="AQ748">
        <v>57</v>
      </c>
      <c r="AR748">
        <v>15</v>
      </c>
      <c r="AS748">
        <v>4</v>
      </c>
    </row>
    <row r="749" spans="1:45" x14ac:dyDescent="0.25">
      <c r="A749">
        <v>20120118</v>
      </c>
      <c r="B749">
        <f t="shared" si="55"/>
        <v>20160118</v>
      </c>
      <c r="C749">
        <f t="shared" si="56"/>
        <v>2016</v>
      </c>
      <c r="D749">
        <f t="shared" si="57"/>
        <v>1</v>
      </c>
      <c r="E749">
        <f t="shared" si="58"/>
        <v>18</v>
      </c>
      <c r="F749" s="14">
        <f t="shared" si="59"/>
        <v>42387</v>
      </c>
      <c r="G749">
        <v>214</v>
      </c>
      <c r="H749">
        <v>47</v>
      </c>
      <c r="I749">
        <v>48</v>
      </c>
      <c r="J749">
        <v>70</v>
      </c>
      <c r="K749">
        <v>13</v>
      </c>
      <c r="L749">
        <v>20</v>
      </c>
      <c r="M749">
        <v>1</v>
      </c>
      <c r="N749">
        <v>120</v>
      </c>
      <c r="O749">
        <v>13</v>
      </c>
      <c r="P749">
        <v>26</v>
      </c>
      <c r="Q749">
        <v>-18</v>
      </c>
      <c r="R749">
        <v>1</v>
      </c>
      <c r="S749">
        <v>62</v>
      </c>
      <c r="T749">
        <v>24</v>
      </c>
      <c r="U749">
        <v>-58</v>
      </c>
      <c r="V749">
        <v>6</v>
      </c>
      <c r="W749">
        <v>0</v>
      </c>
      <c r="X749">
        <v>0</v>
      </c>
      <c r="Y749">
        <v>136</v>
      </c>
      <c r="Z749">
        <v>62</v>
      </c>
      <c r="AA749">
        <v>34</v>
      </c>
      <c r="AB749">
        <v>14</v>
      </c>
      <c r="AC749">
        <v>15</v>
      </c>
      <c r="AD749">
        <v>10247</v>
      </c>
      <c r="AE749">
        <v>10289</v>
      </c>
      <c r="AF749">
        <v>1</v>
      </c>
      <c r="AG749">
        <v>10209</v>
      </c>
      <c r="AH749">
        <v>24</v>
      </c>
      <c r="AI749">
        <v>14</v>
      </c>
      <c r="AJ749">
        <v>15</v>
      </c>
      <c r="AK749">
        <v>64</v>
      </c>
      <c r="AL749">
        <v>1</v>
      </c>
      <c r="AM749">
        <v>7</v>
      </c>
      <c r="AN749">
        <v>89</v>
      </c>
      <c r="AO749">
        <v>98</v>
      </c>
      <c r="AP749">
        <v>15</v>
      </c>
      <c r="AQ749">
        <v>75</v>
      </c>
      <c r="AR749">
        <v>1</v>
      </c>
      <c r="AS749">
        <v>2</v>
      </c>
    </row>
    <row r="750" spans="1:45" x14ac:dyDescent="0.25">
      <c r="A750">
        <v>20120119</v>
      </c>
      <c r="B750">
        <f t="shared" si="55"/>
        <v>20160119</v>
      </c>
      <c r="C750">
        <f t="shared" si="56"/>
        <v>2016</v>
      </c>
      <c r="D750">
        <f t="shared" si="57"/>
        <v>1</v>
      </c>
      <c r="E750">
        <f t="shared" si="58"/>
        <v>19</v>
      </c>
      <c r="F750" s="14">
        <f t="shared" si="59"/>
        <v>42388</v>
      </c>
      <c r="G750">
        <v>262</v>
      </c>
      <c r="H750">
        <v>34</v>
      </c>
      <c r="I750">
        <v>39</v>
      </c>
      <c r="J750">
        <v>60</v>
      </c>
      <c r="K750">
        <v>15</v>
      </c>
      <c r="L750">
        <v>10</v>
      </c>
      <c r="M750">
        <v>10</v>
      </c>
      <c r="N750">
        <v>220</v>
      </c>
      <c r="O750">
        <v>23</v>
      </c>
      <c r="P750">
        <v>67</v>
      </c>
      <c r="Q750">
        <v>50</v>
      </c>
      <c r="R750">
        <v>23</v>
      </c>
      <c r="S750">
        <v>81</v>
      </c>
      <c r="T750">
        <v>6</v>
      </c>
      <c r="U750">
        <v>42</v>
      </c>
      <c r="V750">
        <v>24</v>
      </c>
      <c r="W750">
        <v>10</v>
      </c>
      <c r="X750">
        <v>12</v>
      </c>
      <c r="Y750">
        <v>117</v>
      </c>
      <c r="Z750">
        <v>104</v>
      </c>
      <c r="AA750">
        <v>102</v>
      </c>
      <c r="AB750">
        <v>25</v>
      </c>
      <c r="AC750">
        <v>6</v>
      </c>
      <c r="AD750">
        <v>10148</v>
      </c>
      <c r="AE750">
        <v>10202</v>
      </c>
      <c r="AF750">
        <v>1</v>
      </c>
      <c r="AG750">
        <v>10118</v>
      </c>
      <c r="AH750">
        <v>23</v>
      </c>
      <c r="AI750">
        <v>14</v>
      </c>
      <c r="AJ750">
        <v>1</v>
      </c>
      <c r="AK750">
        <v>75</v>
      </c>
      <c r="AL750">
        <v>23</v>
      </c>
      <c r="AM750">
        <v>7</v>
      </c>
      <c r="AN750">
        <v>91</v>
      </c>
      <c r="AO750">
        <v>98</v>
      </c>
      <c r="AP750">
        <v>1</v>
      </c>
      <c r="AQ750">
        <v>75</v>
      </c>
      <c r="AR750">
        <v>24</v>
      </c>
      <c r="AS750">
        <v>2</v>
      </c>
    </row>
    <row r="751" spans="1:45" x14ac:dyDescent="0.25">
      <c r="A751">
        <v>20120120</v>
      </c>
      <c r="B751">
        <f t="shared" si="55"/>
        <v>20160120</v>
      </c>
      <c r="C751">
        <f t="shared" si="56"/>
        <v>2016</v>
      </c>
      <c r="D751">
        <f t="shared" si="57"/>
        <v>1</v>
      </c>
      <c r="E751">
        <f t="shared" si="58"/>
        <v>20</v>
      </c>
      <c r="F751" s="14">
        <f t="shared" si="59"/>
        <v>42389</v>
      </c>
      <c r="G751">
        <v>280</v>
      </c>
      <c r="H751">
        <v>40</v>
      </c>
      <c r="I751">
        <v>43</v>
      </c>
      <c r="J751">
        <v>70</v>
      </c>
      <c r="K751">
        <v>3</v>
      </c>
      <c r="L751">
        <v>20</v>
      </c>
      <c r="M751">
        <v>17</v>
      </c>
      <c r="N751">
        <v>140</v>
      </c>
      <c r="O751">
        <v>3</v>
      </c>
      <c r="P751">
        <v>46</v>
      </c>
      <c r="Q751">
        <v>24</v>
      </c>
      <c r="R751">
        <v>23</v>
      </c>
      <c r="S751">
        <v>68</v>
      </c>
      <c r="T751">
        <v>11</v>
      </c>
      <c r="U751">
        <v>4</v>
      </c>
      <c r="V751">
        <v>24</v>
      </c>
      <c r="W751">
        <v>18</v>
      </c>
      <c r="X751">
        <v>21</v>
      </c>
      <c r="Y751">
        <v>218</v>
      </c>
      <c r="Z751">
        <v>12</v>
      </c>
      <c r="AA751">
        <v>13</v>
      </c>
      <c r="AB751">
        <v>5</v>
      </c>
      <c r="AC751">
        <v>11</v>
      </c>
      <c r="AD751">
        <v>10140</v>
      </c>
      <c r="AE751">
        <v>10160</v>
      </c>
      <c r="AF751">
        <v>22</v>
      </c>
      <c r="AG751">
        <v>10121</v>
      </c>
      <c r="AH751">
        <v>1</v>
      </c>
      <c r="AI751">
        <v>58</v>
      </c>
      <c r="AJ751">
        <v>16</v>
      </c>
      <c r="AK751">
        <v>71</v>
      </c>
      <c r="AL751">
        <v>12</v>
      </c>
      <c r="AM751">
        <v>7</v>
      </c>
      <c r="AN751">
        <v>81</v>
      </c>
      <c r="AO751">
        <v>91</v>
      </c>
      <c r="AP751">
        <v>13</v>
      </c>
      <c r="AQ751">
        <v>70</v>
      </c>
      <c r="AR751">
        <v>2</v>
      </c>
      <c r="AS751">
        <v>3</v>
      </c>
    </row>
    <row r="752" spans="1:45" x14ac:dyDescent="0.25">
      <c r="A752">
        <v>20120121</v>
      </c>
      <c r="B752">
        <f t="shared" si="55"/>
        <v>20160121</v>
      </c>
      <c r="C752">
        <f t="shared" si="56"/>
        <v>2016</v>
      </c>
      <c r="D752">
        <f t="shared" si="57"/>
        <v>1</v>
      </c>
      <c r="E752">
        <f t="shared" si="58"/>
        <v>21</v>
      </c>
      <c r="F752" s="14">
        <f t="shared" si="59"/>
        <v>42390</v>
      </c>
      <c r="G752">
        <v>265</v>
      </c>
      <c r="H752">
        <v>58</v>
      </c>
      <c r="I752">
        <v>63</v>
      </c>
      <c r="J752">
        <v>80</v>
      </c>
      <c r="K752">
        <v>20</v>
      </c>
      <c r="L752">
        <v>40</v>
      </c>
      <c r="M752">
        <v>1</v>
      </c>
      <c r="N752">
        <v>170</v>
      </c>
      <c r="O752">
        <v>22</v>
      </c>
      <c r="P752">
        <v>78</v>
      </c>
      <c r="Q752">
        <v>34</v>
      </c>
      <c r="R752">
        <v>1</v>
      </c>
      <c r="S752">
        <v>109</v>
      </c>
      <c r="T752">
        <v>12</v>
      </c>
      <c r="U752">
        <v>20</v>
      </c>
      <c r="V752">
        <v>6</v>
      </c>
      <c r="W752">
        <v>0</v>
      </c>
      <c r="X752">
        <v>0</v>
      </c>
      <c r="Y752">
        <v>146</v>
      </c>
      <c r="Z752">
        <v>77</v>
      </c>
      <c r="AA752">
        <v>43</v>
      </c>
      <c r="AB752">
        <v>9</v>
      </c>
      <c r="AC752">
        <v>13</v>
      </c>
      <c r="AD752">
        <v>10064</v>
      </c>
      <c r="AE752">
        <v>10141</v>
      </c>
      <c r="AF752">
        <v>1</v>
      </c>
      <c r="AG752">
        <v>10035</v>
      </c>
      <c r="AH752">
        <v>16</v>
      </c>
      <c r="AI752">
        <v>24</v>
      </c>
      <c r="AJ752">
        <v>5</v>
      </c>
      <c r="AK752">
        <v>70</v>
      </c>
      <c r="AL752">
        <v>11</v>
      </c>
      <c r="AM752">
        <v>8</v>
      </c>
      <c r="AN752">
        <v>83</v>
      </c>
      <c r="AO752">
        <v>98</v>
      </c>
      <c r="AP752">
        <v>2</v>
      </c>
      <c r="AQ752">
        <v>68</v>
      </c>
      <c r="AR752">
        <v>18</v>
      </c>
      <c r="AS752">
        <v>2</v>
      </c>
    </row>
    <row r="753" spans="1:45" x14ac:dyDescent="0.25">
      <c r="A753">
        <v>20120122</v>
      </c>
      <c r="B753">
        <f t="shared" si="55"/>
        <v>20160122</v>
      </c>
      <c r="C753">
        <f t="shared" si="56"/>
        <v>2016</v>
      </c>
      <c r="D753">
        <f t="shared" si="57"/>
        <v>1</v>
      </c>
      <c r="E753">
        <f t="shared" si="58"/>
        <v>22</v>
      </c>
      <c r="F753" s="14">
        <f t="shared" si="59"/>
        <v>42391</v>
      </c>
      <c r="G753">
        <v>274</v>
      </c>
      <c r="H753">
        <v>59</v>
      </c>
      <c r="I753">
        <v>61</v>
      </c>
      <c r="J753">
        <v>90</v>
      </c>
      <c r="K753">
        <v>14</v>
      </c>
      <c r="L753">
        <v>30</v>
      </c>
      <c r="M753">
        <v>23</v>
      </c>
      <c r="N753">
        <v>200</v>
      </c>
      <c r="O753">
        <v>14</v>
      </c>
      <c r="P753">
        <v>68</v>
      </c>
      <c r="Q753">
        <v>50</v>
      </c>
      <c r="R753">
        <v>23</v>
      </c>
      <c r="S753">
        <v>99</v>
      </c>
      <c r="T753">
        <v>14</v>
      </c>
      <c r="U753">
        <v>33</v>
      </c>
      <c r="V753">
        <v>24</v>
      </c>
      <c r="W753">
        <v>10</v>
      </c>
      <c r="X753">
        <v>12</v>
      </c>
      <c r="Y753">
        <v>159</v>
      </c>
      <c r="Z753">
        <v>33</v>
      </c>
      <c r="AA753">
        <v>40</v>
      </c>
      <c r="AB753">
        <v>16</v>
      </c>
      <c r="AC753">
        <v>22</v>
      </c>
      <c r="AD753">
        <v>10078</v>
      </c>
      <c r="AE753">
        <v>10132</v>
      </c>
      <c r="AF753">
        <v>24</v>
      </c>
      <c r="AG753">
        <v>10036</v>
      </c>
      <c r="AH753">
        <v>14</v>
      </c>
      <c r="AI753">
        <v>50</v>
      </c>
      <c r="AJ753">
        <v>10</v>
      </c>
      <c r="AK753">
        <v>70</v>
      </c>
      <c r="AL753">
        <v>19</v>
      </c>
      <c r="AM753">
        <v>6</v>
      </c>
      <c r="AN753">
        <v>80</v>
      </c>
      <c r="AO753">
        <v>95</v>
      </c>
      <c r="AP753">
        <v>10</v>
      </c>
      <c r="AQ753">
        <v>68</v>
      </c>
      <c r="AR753">
        <v>16</v>
      </c>
      <c r="AS753">
        <v>2</v>
      </c>
    </row>
    <row r="754" spans="1:45" x14ac:dyDescent="0.25">
      <c r="A754">
        <v>20120123</v>
      </c>
      <c r="B754">
        <f t="shared" si="55"/>
        <v>20160123</v>
      </c>
      <c r="C754">
        <f t="shared" si="56"/>
        <v>2016</v>
      </c>
      <c r="D754">
        <f t="shared" si="57"/>
        <v>1</v>
      </c>
      <c r="E754">
        <f t="shared" si="58"/>
        <v>23</v>
      </c>
      <c r="F754" s="14">
        <f t="shared" si="59"/>
        <v>42392</v>
      </c>
      <c r="G754">
        <v>274</v>
      </c>
      <c r="H754">
        <v>35</v>
      </c>
      <c r="I754">
        <v>36</v>
      </c>
      <c r="J754">
        <v>50</v>
      </c>
      <c r="K754">
        <v>11</v>
      </c>
      <c r="L754">
        <v>30</v>
      </c>
      <c r="M754">
        <v>1</v>
      </c>
      <c r="N754">
        <v>140</v>
      </c>
      <c r="O754">
        <v>20</v>
      </c>
      <c r="P754">
        <v>54</v>
      </c>
      <c r="Q754">
        <v>29</v>
      </c>
      <c r="R754">
        <v>24</v>
      </c>
      <c r="S754">
        <v>80</v>
      </c>
      <c r="T754">
        <v>12</v>
      </c>
      <c r="U754">
        <v>6</v>
      </c>
      <c r="V754">
        <v>24</v>
      </c>
      <c r="W754">
        <v>47</v>
      </c>
      <c r="X754">
        <v>55</v>
      </c>
      <c r="Y754">
        <v>384</v>
      </c>
      <c r="Z754">
        <v>27</v>
      </c>
      <c r="AA754">
        <v>33</v>
      </c>
      <c r="AB754">
        <v>9</v>
      </c>
      <c r="AC754">
        <v>19</v>
      </c>
      <c r="AD754">
        <v>10145</v>
      </c>
      <c r="AE754">
        <v>10169</v>
      </c>
      <c r="AF754">
        <v>24</v>
      </c>
      <c r="AG754">
        <v>10134</v>
      </c>
      <c r="AH754">
        <v>1</v>
      </c>
      <c r="AI754">
        <v>50</v>
      </c>
      <c r="AJ754">
        <v>20</v>
      </c>
      <c r="AK754">
        <v>70</v>
      </c>
      <c r="AL754">
        <v>21</v>
      </c>
      <c r="AM754">
        <v>5</v>
      </c>
      <c r="AN754">
        <v>84</v>
      </c>
      <c r="AO754">
        <v>91</v>
      </c>
      <c r="AP754">
        <v>7</v>
      </c>
      <c r="AQ754">
        <v>74</v>
      </c>
      <c r="AR754">
        <v>13</v>
      </c>
      <c r="AS754">
        <v>5</v>
      </c>
    </row>
    <row r="755" spans="1:45" x14ac:dyDescent="0.25">
      <c r="A755">
        <v>20120124</v>
      </c>
      <c r="B755">
        <f t="shared" si="55"/>
        <v>20160124</v>
      </c>
      <c r="C755">
        <f t="shared" si="56"/>
        <v>2016</v>
      </c>
      <c r="D755">
        <f t="shared" si="57"/>
        <v>1</v>
      </c>
      <c r="E755">
        <f t="shared" si="58"/>
        <v>24</v>
      </c>
      <c r="F755" s="14">
        <f t="shared" si="59"/>
        <v>42393</v>
      </c>
      <c r="G755">
        <v>224</v>
      </c>
      <c r="H755">
        <v>15</v>
      </c>
      <c r="I755">
        <v>21</v>
      </c>
      <c r="J755">
        <v>30</v>
      </c>
      <c r="K755">
        <v>11</v>
      </c>
      <c r="L755">
        <v>10</v>
      </c>
      <c r="M755">
        <v>7</v>
      </c>
      <c r="N755">
        <v>60</v>
      </c>
      <c r="O755">
        <v>1</v>
      </c>
      <c r="P755">
        <v>33</v>
      </c>
      <c r="Q755">
        <v>0</v>
      </c>
      <c r="R755">
        <v>7</v>
      </c>
      <c r="S755">
        <v>59</v>
      </c>
      <c r="T755">
        <v>13</v>
      </c>
      <c r="U755">
        <v>-33</v>
      </c>
      <c r="V755">
        <v>12</v>
      </c>
      <c r="W755">
        <v>14</v>
      </c>
      <c r="X755">
        <v>16</v>
      </c>
      <c r="Y755">
        <v>208</v>
      </c>
      <c r="Z755">
        <v>0</v>
      </c>
      <c r="AA755">
        <v>-1</v>
      </c>
      <c r="AB755">
        <v>-1</v>
      </c>
      <c r="AC755">
        <v>24</v>
      </c>
      <c r="AD755">
        <v>10203</v>
      </c>
      <c r="AE755">
        <v>10216</v>
      </c>
      <c r="AF755">
        <v>24</v>
      </c>
      <c r="AG755">
        <v>10174</v>
      </c>
      <c r="AH755">
        <v>1</v>
      </c>
      <c r="AI755">
        <v>45</v>
      </c>
      <c r="AJ755">
        <v>22</v>
      </c>
      <c r="AK755">
        <v>70</v>
      </c>
      <c r="AL755">
        <v>1</v>
      </c>
      <c r="AM755">
        <v>6</v>
      </c>
      <c r="AN755">
        <v>92</v>
      </c>
      <c r="AO755">
        <v>98</v>
      </c>
      <c r="AP755">
        <v>22</v>
      </c>
      <c r="AQ755">
        <v>86</v>
      </c>
      <c r="AR755">
        <v>1</v>
      </c>
      <c r="AS755">
        <v>2</v>
      </c>
    </row>
    <row r="756" spans="1:45" x14ac:dyDescent="0.25">
      <c r="A756">
        <v>20120125</v>
      </c>
      <c r="B756">
        <f t="shared" si="55"/>
        <v>20160125</v>
      </c>
      <c r="C756">
        <f t="shared" si="56"/>
        <v>2016</v>
      </c>
      <c r="D756">
        <f t="shared" si="57"/>
        <v>1</v>
      </c>
      <c r="E756">
        <f t="shared" si="58"/>
        <v>25</v>
      </c>
      <c r="F756" s="14">
        <f t="shared" si="59"/>
        <v>42394</v>
      </c>
      <c r="G756">
        <v>142</v>
      </c>
      <c r="H756">
        <v>38</v>
      </c>
      <c r="I756">
        <v>38</v>
      </c>
      <c r="J756">
        <v>50</v>
      </c>
      <c r="K756">
        <v>14</v>
      </c>
      <c r="L756">
        <v>30</v>
      </c>
      <c r="M756">
        <v>1</v>
      </c>
      <c r="N756">
        <v>80</v>
      </c>
      <c r="O756">
        <v>14</v>
      </c>
      <c r="P756">
        <v>41</v>
      </c>
      <c r="Q756">
        <v>29</v>
      </c>
      <c r="R756">
        <v>6</v>
      </c>
      <c r="S756">
        <v>52</v>
      </c>
      <c r="T756">
        <v>14</v>
      </c>
      <c r="U756">
        <v>22</v>
      </c>
      <c r="V756">
        <v>6</v>
      </c>
      <c r="W756">
        <v>2</v>
      </c>
      <c r="X756">
        <v>2</v>
      </c>
      <c r="Y756">
        <v>200</v>
      </c>
      <c r="Z756">
        <v>0</v>
      </c>
      <c r="AA756">
        <v>-1</v>
      </c>
      <c r="AB756">
        <v>-1</v>
      </c>
      <c r="AC756">
        <v>1</v>
      </c>
      <c r="AD756">
        <v>10191</v>
      </c>
      <c r="AE756">
        <v>10211</v>
      </c>
      <c r="AF756">
        <v>1</v>
      </c>
      <c r="AG756">
        <v>10165</v>
      </c>
      <c r="AH756">
        <v>24</v>
      </c>
      <c r="AI756">
        <v>48</v>
      </c>
      <c r="AJ756">
        <v>23</v>
      </c>
      <c r="AK756">
        <v>61</v>
      </c>
      <c r="AL756">
        <v>2</v>
      </c>
      <c r="AM756">
        <v>8</v>
      </c>
      <c r="AN756">
        <v>89</v>
      </c>
      <c r="AO756">
        <v>94</v>
      </c>
      <c r="AP756">
        <v>1</v>
      </c>
      <c r="AQ756">
        <v>84</v>
      </c>
      <c r="AR756">
        <v>14</v>
      </c>
      <c r="AS756">
        <v>2</v>
      </c>
    </row>
    <row r="757" spans="1:45" x14ac:dyDescent="0.25">
      <c r="A757">
        <v>20120126</v>
      </c>
      <c r="B757">
        <f t="shared" si="55"/>
        <v>20160126</v>
      </c>
      <c r="C757">
        <f t="shared" si="56"/>
        <v>2016</v>
      </c>
      <c r="D757">
        <f t="shared" si="57"/>
        <v>1</v>
      </c>
      <c r="E757">
        <f t="shared" si="58"/>
        <v>26</v>
      </c>
      <c r="F757" s="14">
        <f t="shared" si="59"/>
        <v>42395</v>
      </c>
      <c r="G757">
        <v>154</v>
      </c>
      <c r="H757">
        <v>42</v>
      </c>
      <c r="I757">
        <v>44</v>
      </c>
      <c r="J757">
        <v>60</v>
      </c>
      <c r="K757">
        <v>10</v>
      </c>
      <c r="L757">
        <v>20</v>
      </c>
      <c r="M757">
        <v>18</v>
      </c>
      <c r="N757">
        <v>110</v>
      </c>
      <c r="O757">
        <v>10</v>
      </c>
      <c r="P757">
        <v>45</v>
      </c>
      <c r="Q757">
        <v>36</v>
      </c>
      <c r="R757">
        <v>3</v>
      </c>
      <c r="S757">
        <v>62</v>
      </c>
      <c r="T757">
        <v>17</v>
      </c>
      <c r="U757">
        <v>18</v>
      </c>
      <c r="V757">
        <v>24</v>
      </c>
      <c r="W757">
        <v>0</v>
      </c>
      <c r="X757">
        <v>0</v>
      </c>
      <c r="Y757">
        <v>80</v>
      </c>
      <c r="Z757">
        <v>99</v>
      </c>
      <c r="AA757">
        <v>54</v>
      </c>
      <c r="AB757">
        <v>10</v>
      </c>
      <c r="AC757">
        <v>18</v>
      </c>
      <c r="AD757">
        <v>10141</v>
      </c>
      <c r="AE757">
        <v>10162</v>
      </c>
      <c r="AF757">
        <v>1</v>
      </c>
      <c r="AG757">
        <v>10122</v>
      </c>
      <c r="AH757">
        <v>15</v>
      </c>
      <c r="AI757">
        <v>19</v>
      </c>
      <c r="AJ757">
        <v>7</v>
      </c>
      <c r="AK757">
        <v>58</v>
      </c>
      <c r="AL757">
        <v>15</v>
      </c>
      <c r="AM757">
        <v>7</v>
      </c>
      <c r="AN757">
        <v>96</v>
      </c>
      <c r="AO757">
        <v>97</v>
      </c>
      <c r="AP757">
        <v>4</v>
      </c>
      <c r="AQ757">
        <v>91</v>
      </c>
      <c r="AR757">
        <v>15</v>
      </c>
      <c r="AS757">
        <v>1</v>
      </c>
    </row>
    <row r="758" spans="1:45" x14ac:dyDescent="0.25">
      <c r="A758">
        <v>20120127</v>
      </c>
      <c r="B758">
        <f t="shared" si="55"/>
        <v>20160127</v>
      </c>
      <c r="C758">
        <f t="shared" si="56"/>
        <v>2016</v>
      </c>
      <c r="D758">
        <f t="shared" si="57"/>
        <v>1</v>
      </c>
      <c r="E758">
        <f t="shared" si="58"/>
        <v>27</v>
      </c>
      <c r="F758" s="14">
        <f t="shared" si="59"/>
        <v>42396</v>
      </c>
      <c r="G758">
        <v>195</v>
      </c>
      <c r="H758">
        <v>33</v>
      </c>
      <c r="I758">
        <v>35</v>
      </c>
      <c r="J758">
        <v>50</v>
      </c>
      <c r="K758">
        <v>11</v>
      </c>
      <c r="L758">
        <v>20</v>
      </c>
      <c r="M758">
        <v>23</v>
      </c>
      <c r="N758">
        <v>100</v>
      </c>
      <c r="O758">
        <v>11</v>
      </c>
      <c r="P758">
        <v>43</v>
      </c>
      <c r="Q758">
        <v>14</v>
      </c>
      <c r="R758">
        <v>8</v>
      </c>
      <c r="S758">
        <v>80</v>
      </c>
      <c r="T758">
        <v>13</v>
      </c>
      <c r="U758">
        <v>1</v>
      </c>
      <c r="V758">
        <v>12</v>
      </c>
      <c r="W758">
        <v>63</v>
      </c>
      <c r="X758">
        <v>72</v>
      </c>
      <c r="Y758">
        <v>478</v>
      </c>
      <c r="Z758">
        <v>0</v>
      </c>
      <c r="AA758">
        <v>0</v>
      </c>
      <c r="AB758">
        <v>0</v>
      </c>
      <c r="AC758">
        <v>1</v>
      </c>
      <c r="AD758">
        <v>10205</v>
      </c>
      <c r="AE758">
        <v>10239</v>
      </c>
      <c r="AF758">
        <v>24</v>
      </c>
      <c r="AG758">
        <v>10165</v>
      </c>
      <c r="AH758">
        <v>1</v>
      </c>
      <c r="AI758">
        <v>42</v>
      </c>
      <c r="AJ758">
        <v>2</v>
      </c>
      <c r="AK758">
        <v>72</v>
      </c>
      <c r="AL758">
        <v>13</v>
      </c>
      <c r="AM758">
        <v>3</v>
      </c>
      <c r="AN758">
        <v>89</v>
      </c>
      <c r="AO758">
        <v>98</v>
      </c>
      <c r="AP758">
        <v>1</v>
      </c>
      <c r="AQ758">
        <v>74</v>
      </c>
      <c r="AR758">
        <v>13</v>
      </c>
      <c r="AS758">
        <v>6</v>
      </c>
    </row>
    <row r="759" spans="1:45" x14ac:dyDescent="0.25">
      <c r="A759">
        <v>20120128</v>
      </c>
      <c r="B759">
        <f t="shared" si="55"/>
        <v>20160128</v>
      </c>
      <c r="C759">
        <f t="shared" si="56"/>
        <v>2016</v>
      </c>
      <c r="D759">
        <f t="shared" si="57"/>
        <v>1</v>
      </c>
      <c r="E759">
        <f t="shared" si="58"/>
        <v>28</v>
      </c>
      <c r="F759" s="14">
        <f t="shared" si="59"/>
        <v>42397</v>
      </c>
      <c r="G759">
        <v>110</v>
      </c>
      <c r="H759">
        <v>17</v>
      </c>
      <c r="I759">
        <v>23</v>
      </c>
      <c r="J759">
        <v>30</v>
      </c>
      <c r="K759">
        <v>1</v>
      </c>
      <c r="L759">
        <v>10</v>
      </c>
      <c r="M759">
        <v>19</v>
      </c>
      <c r="N759">
        <v>50</v>
      </c>
      <c r="O759">
        <v>10</v>
      </c>
      <c r="P759">
        <v>28</v>
      </c>
      <c r="Q759">
        <v>-11</v>
      </c>
      <c r="R759">
        <v>20</v>
      </c>
      <c r="S759">
        <v>68</v>
      </c>
      <c r="T759">
        <v>15</v>
      </c>
      <c r="U759">
        <v>-38</v>
      </c>
      <c r="V759">
        <v>24</v>
      </c>
      <c r="W759">
        <v>54</v>
      </c>
      <c r="X759">
        <v>61</v>
      </c>
      <c r="Y759">
        <v>503</v>
      </c>
      <c r="Z759">
        <v>0</v>
      </c>
      <c r="AA759">
        <v>0</v>
      </c>
      <c r="AB759">
        <v>0</v>
      </c>
      <c r="AC759">
        <v>1</v>
      </c>
      <c r="AD759">
        <v>10283</v>
      </c>
      <c r="AE759">
        <v>10318</v>
      </c>
      <c r="AF759">
        <v>23</v>
      </c>
      <c r="AG759">
        <v>10240</v>
      </c>
      <c r="AH759">
        <v>1</v>
      </c>
      <c r="AI759">
        <v>18</v>
      </c>
      <c r="AJ759">
        <v>20</v>
      </c>
      <c r="AK759">
        <v>65</v>
      </c>
      <c r="AL759">
        <v>13</v>
      </c>
      <c r="AM759">
        <v>6</v>
      </c>
      <c r="AN759">
        <v>91</v>
      </c>
      <c r="AO759">
        <v>98</v>
      </c>
      <c r="AP759">
        <v>8</v>
      </c>
      <c r="AQ759">
        <v>75</v>
      </c>
      <c r="AR759">
        <v>14</v>
      </c>
      <c r="AS759">
        <v>6</v>
      </c>
    </row>
    <row r="760" spans="1:45" x14ac:dyDescent="0.25">
      <c r="A760">
        <v>20120129</v>
      </c>
      <c r="B760">
        <f t="shared" si="55"/>
        <v>20160129</v>
      </c>
      <c r="C760">
        <f t="shared" si="56"/>
        <v>2016</v>
      </c>
      <c r="D760">
        <f t="shared" si="57"/>
        <v>1</v>
      </c>
      <c r="E760">
        <f t="shared" si="58"/>
        <v>29</v>
      </c>
      <c r="F760" s="14">
        <f t="shared" si="59"/>
        <v>42398</v>
      </c>
      <c r="G760">
        <v>50</v>
      </c>
      <c r="H760">
        <v>30</v>
      </c>
      <c r="I760">
        <v>31</v>
      </c>
      <c r="J760">
        <v>40</v>
      </c>
      <c r="K760">
        <v>6</v>
      </c>
      <c r="L760">
        <v>20</v>
      </c>
      <c r="M760">
        <v>2</v>
      </c>
      <c r="N760">
        <v>70</v>
      </c>
      <c r="O760">
        <v>6</v>
      </c>
      <c r="P760">
        <v>-7</v>
      </c>
      <c r="Q760">
        <v>-17</v>
      </c>
      <c r="R760">
        <v>24</v>
      </c>
      <c r="S760">
        <v>8</v>
      </c>
      <c r="T760">
        <v>5</v>
      </c>
      <c r="U760">
        <v>-21</v>
      </c>
      <c r="V760">
        <v>24</v>
      </c>
      <c r="W760">
        <v>0</v>
      </c>
      <c r="X760">
        <v>0</v>
      </c>
      <c r="Y760">
        <v>162</v>
      </c>
      <c r="Z760">
        <v>0</v>
      </c>
      <c r="AA760">
        <v>0</v>
      </c>
      <c r="AB760">
        <v>0</v>
      </c>
      <c r="AC760">
        <v>1</v>
      </c>
      <c r="AD760">
        <v>10308</v>
      </c>
      <c r="AE760">
        <v>10318</v>
      </c>
      <c r="AF760">
        <v>9</v>
      </c>
      <c r="AG760">
        <v>10288</v>
      </c>
      <c r="AH760">
        <v>24</v>
      </c>
      <c r="AI760">
        <v>34</v>
      </c>
      <c r="AJ760">
        <v>24</v>
      </c>
      <c r="AK760">
        <v>60</v>
      </c>
      <c r="AL760">
        <v>8</v>
      </c>
      <c r="AM760">
        <v>8</v>
      </c>
      <c r="AN760">
        <v>81</v>
      </c>
      <c r="AO760">
        <v>91</v>
      </c>
      <c r="AP760">
        <v>1</v>
      </c>
      <c r="AQ760">
        <v>75</v>
      </c>
      <c r="AR760">
        <v>9</v>
      </c>
      <c r="AS760">
        <v>2</v>
      </c>
    </row>
    <row r="761" spans="1:45" x14ac:dyDescent="0.25">
      <c r="A761">
        <v>20120130</v>
      </c>
      <c r="B761">
        <f t="shared" si="55"/>
        <v>20160130</v>
      </c>
      <c r="C761">
        <f t="shared" si="56"/>
        <v>2016</v>
      </c>
      <c r="D761">
        <f t="shared" si="57"/>
        <v>1</v>
      </c>
      <c r="E761">
        <f t="shared" si="58"/>
        <v>30</v>
      </c>
      <c r="F761" s="14">
        <f t="shared" si="59"/>
        <v>42399</v>
      </c>
      <c r="G761">
        <v>74</v>
      </c>
      <c r="H761">
        <v>27</v>
      </c>
      <c r="I761">
        <v>28</v>
      </c>
      <c r="J761">
        <v>40</v>
      </c>
      <c r="K761">
        <v>21</v>
      </c>
      <c r="L761">
        <v>10</v>
      </c>
      <c r="M761">
        <v>7</v>
      </c>
      <c r="N761">
        <v>60</v>
      </c>
      <c r="O761">
        <v>21</v>
      </c>
      <c r="P761">
        <v>-20</v>
      </c>
      <c r="Q761">
        <v>-27</v>
      </c>
      <c r="R761">
        <v>6</v>
      </c>
      <c r="S761">
        <v>-12</v>
      </c>
      <c r="T761">
        <v>19</v>
      </c>
      <c r="U761">
        <v>-30</v>
      </c>
      <c r="V761">
        <v>6</v>
      </c>
      <c r="W761">
        <v>0</v>
      </c>
      <c r="X761">
        <v>0</v>
      </c>
      <c r="Y761">
        <v>71</v>
      </c>
      <c r="Z761">
        <v>5</v>
      </c>
      <c r="AA761">
        <v>1</v>
      </c>
      <c r="AB761">
        <v>1</v>
      </c>
      <c r="AC761">
        <v>6</v>
      </c>
      <c r="AD761">
        <v>10267</v>
      </c>
      <c r="AE761">
        <v>10283</v>
      </c>
      <c r="AF761">
        <v>1</v>
      </c>
      <c r="AG761">
        <v>10258</v>
      </c>
      <c r="AH761">
        <v>15</v>
      </c>
      <c r="AI761">
        <v>12</v>
      </c>
      <c r="AJ761">
        <v>5</v>
      </c>
      <c r="AK761">
        <v>56</v>
      </c>
      <c r="AL761">
        <v>23</v>
      </c>
      <c r="AM761">
        <v>8</v>
      </c>
      <c r="AN761">
        <v>86</v>
      </c>
      <c r="AO761">
        <v>93</v>
      </c>
      <c r="AP761">
        <v>5</v>
      </c>
      <c r="AQ761">
        <v>76</v>
      </c>
      <c r="AR761">
        <v>23</v>
      </c>
      <c r="AS761">
        <v>1</v>
      </c>
    </row>
    <row r="762" spans="1:45" x14ac:dyDescent="0.25">
      <c r="A762">
        <v>20120131</v>
      </c>
      <c r="B762">
        <f t="shared" si="55"/>
        <v>20160131</v>
      </c>
      <c r="C762">
        <f t="shared" si="56"/>
        <v>2016</v>
      </c>
      <c r="D762">
        <f t="shared" si="57"/>
        <v>1</v>
      </c>
      <c r="E762">
        <f t="shared" si="58"/>
        <v>31</v>
      </c>
      <c r="F762" s="14">
        <f t="shared" si="59"/>
        <v>42400</v>
      </c>
      <c r="G762">
        <v>61</v>
      </c>
      <c r="H762">
        <v>46</v>
      </c>
      <c r="I762">
        <v>46</v>
      </c>
      <c r="J762">
        <v>60</v>
      </c>
      <c r="K762">
        <v>15</v>
      </c>
      <c r="L762">
        <v>30</v>
      </c>
      <c r="M762">
        <v>2</v>
      </c>
      <c r="N762">
        <v>120</v>
      </c>
      <c r="O762">
        <v>17</v>
      </c>
      <c r="P762">
        <v>-39</v>
      </c>
      <c r="Q762">
        <v>-66</v>
      </c>
      <c r="R762">
        <v>24</v>
      </c>
      <c r="S762">
        <v>-11</v>
      </c>
      <c r="T762">
        <v>14</v>
      </c>
      <c r="U762">
        <v>-75</v>
      </c>
      <c r="V762">
        <v>24</v>
      </c>
      <c r="W762">
        <v>77</v>
      </c>
      <c r="X762">
        <v>85</v>
      </c>
      <c r="Y762">
        <v>571</v>
      </c>
      <c r="Z762">
        <v>0</v>
      </c>
      <c r="AA762">
        <v>0</v>
      </c>
      <c r="AB762">
        <v>0</v>
      </c>
      <c r="AC762">
        <v>1</v>
      </c>
      <c r="AD762">
        <v>10280</v>
      </c>
      <c r="AE762">
        <v>10322</v>
      </c>
      <c r="AF762">
        <v>24</v>
      </c>
      <c r="AG762">
        <v>10259</v>
      </c>
      <c r="AH762">
        <v>3</v>
      </c>
      <c r="AI762">
        <v>56</v>
      </c>
      <c r="AJ762">
        <v>1</v>
      </c>
      <c r="AK762">
        <v>61</v>
      </c>
      <c r="AL762">
        <v>12</v>
      </c>
      <c r="AM762">
        <v>1</v>
      </c>
      <c r="AN762">
        <v>67</v>
      </c>
      <c r="AO762">
        <v>76</v>
      </c>
      <c r="AP762">
        <v>2</v>
      </c>
      <c r="AQ762">
        <v>55</v>
      </c>
      <c r="AR762">
        <v>14</v>
      </c>
      <c r="AS762">
        <v>5</v>
      </c>
    </row>
    <row r="763" spans="1:45" x14ac:dyDescent="0.25">
      <c r="A763">
        <v>20120201</v>
      </c>
      <c r="B763">
        <f t="shared" si="55"/>
        <v>20160201</v>
      </c>
      <c r="C763">
        <f t="shared" si="56"/>
        <v>2016</v>
      </c>
      <c r="D763">
        <f t="shared" si="57"/>
        <v>2</v>
      </c>
      <c r="E763">
        <f t="shared" si="58"/>
        <v>1</v>
      </c>
      <c r="F763" s="14">
        <f t="shared" si="59"/>
        <v>42401</v>
      </c>
      <c r="G763">
        <v>56</v>
      </c>
      <c r="H763">
        <v>55</v>
      </c>
      <c r="I763">
        <v>55</v>
      </c>
      <c r="J763">
        <v>80</v>
      </c>
      <c r="K763">
        <v>13</v>
      </c>
      <c r="L763">
        <v>30</v>
      </c>
      <c r="M763">
        <v>3</v>
      </c>
      <c r="N763">
        <v>130</v>
      </c>
      <c r="O763">
        <v>13</v>
      </c>
      <c r="P763">
        <v>-49</v>
      </c>
      <c r="Q763">
        <v>-79</v>
      </c>
      <c r="R763">
        <v>6</v>
      </c>
      <c r="S763">
        <v>-13</v>
      </c>
      <c r="T763">
        <v>14</v>
      </c>
      <c r="U763">
        <v>-91</v>
      </c>
      <c r="V763">
        <v>6</v>
      </c>
      <c r="W763">
        <v>77</v>
      </c>
      <c r="X763">
        <v>85</v>
      </c>
      <c r="Y763">
        <v>646</v>
      </c>
      <c r="Z763">
        <v>0</v>
      </c>
      <c r="AA763">
        <v>0</v>
      </c>
      <c r="AB763">
        <v>0</v>
      </c>
      <c r="AC763">
        <v>1</v>
      </c>
      <c r="AD763">
        <v>10340</v>
      </c>
      <c r="AE763">
        <v>10354</v>
      </c>
      <c r="AF763">
        <v>23</v>
      </c>
      <c r="AG763">
        <v>10324</v>
      </c>
      <c r="AH763">
        <v>1</v>
      </c>
      <c r="AI763">
        <v>60</v>
      </c>
      <c r="AJ763">
        <v>5</v>
      </c>
      <c r="AK763">
        <v>83</v>
      </c>
      <c r="AL763">
        <v>18</v>
      </c>
      <c r="AM763">
        <v>0</v>
      </c>
      <c r="AN763">
        <v>49</v>
      </c>
      <c r="AO763">
        <v>74</v>
      </c>
      <c r="AP763">
        <v>3</v>
      </c>
      <c r="AQ763">
        <v>30</v>
      </c>
      <c r="AR763">
        <v>15</v>
      </c>
      <c r="AS763">
        <v>6</v>
      </c>
    </row>
    <row r="764" spans="1:45" x14ac:dyDescent="0.25">
      <c r="A764">
        <v>20120202</v>
      </c>
      <c r="B764">
        <f t="shared" si="55"/>
        <v>20160202</v>
      </c>
      <c r="C764">
        <f t="shared" si="56"/>
        <v>2016</v>
      </c>
      <c r="D764">
        <f t="shared" si="57"/>
        <v>2</v>
      </c>
      <c r="E764">
        <f t="shared" si="58"/>
        <v>2</v>
      </c>
      <c r="F764" s="14">
        <f t="shared" si="59"/>
        <v>42402</v>
      </c>
      <c r="G764">
        <v>54</v>
      </c>
      <c r="H764">
        <v>48</v>
      </c>
      <c r="I764">
        <v>48</v>
      </c>
      <c r="J764">
        <v>60</v>
      </c>
      <c r="K764">
        <v>3</v>
      </c>
      <c r="L764">
        <v>20</v>
      </c>
      <c r="M764">
        <v>24</v>
      </c>
      <c r="N764">
        <v>100</v>
      </c>
      <c r="O764">
        <v>1</v>
      </c>
      <c r="P764">
        <v>-65</v>
      </c>
      <c r="Q764">
        <v>-88</v>
      </c>
      <c r="R764">
        <v>8</v>
      </c>
      <c r="S764">
        <v>-35</v>
      </c>
      <c r="T764">
        <v>15</v>
      </c>
      <c r="U764">
        <v>-111</v>
      </c>
      <c r="V764">
        <v>24</v>
      </c>
      <c r="W764">
        <v>81</v>
      </c>
      <c r="X764">
        <v>89</v>
      </c>
      <c r="Y764">
        <v>667</v>
      </c>
      <c r="Z764">
        <v>0</v>
      </c>
      <c r="AA764">
        <v>0</v>
      </c>
      <c r="AB764">
        <v>0</v>
      </c>
      <c r="AC764">
        <v>1</v>
      </c>
      <c r="AD764">
        <v>10363</v>
      </c>
      <c r="AE764">
        <v>10379</v>
      </c>
      <c r="AF764">
        <v>22</v>
      </c>
      <c r="AG764">
        <v>10352</v>
      </c>
      <c r="AH764">
        <v>3</v>
      </c>
      <c r="AI764">
        <v>73</v>
      </c>
      <c r="AJ764">
        <v>10</v>
      </c>
      <c r="AK764">
        <v>81</v>
      </c>
      <c r="AL764">
        <v>1</v>
      </c>
      <c r="AM764">
        <v>0</v>
      </c>
      <c r="AN764">
        <v>51</v>
      </c>
      <c r="AO764">
        <v>70</v>
      </c>
      <c r="AP764">
        <v>24</v>
      </c>
      <c r="AQ764">
        <v>30</v>
      </c>
      <c r="AR764">
        <v>13</v>
      </c>
      <c r="AS764">
        <v>5</v>
      </c>
    </row>
    <row r="765" spans="1:45" x14ac:dyDescent="0.25">
      <c r="A765">
        <v>20120203</v>
      </c>
      <c r="B765">
        <f t="shared" si="55"/>
        <v>20160203</v>
      </c>
      <c r="C765">
        <f t="shared" si="56"/>
        <v>2016</v>
      </c>
      <c r="D765">
        <f t="shared" si="57"/>
        <v>2</v>
      </c>
      <c r="E765">
        <f t="shared" si="58"/>
        <v>3</v>
      </c>
      <c r="F765" s="14">
        <f t="shared" si="59"/>
        <v>42403</v>
      </c>
      <c r="G765">
        <v>130</v>
      </c>
      <c r="H765">
        <v>12</v>
      </c>
      <c r="I765">
        <v>23</v>
      </c>
      <c r="J765">
        <v>50</v>
      </c>
      <c r="K765">
        <v>13</v>
      </c>
      <c r="L765">
        <v>10</v>
      </c>
      <c r="M765">
        <v>3</v>
      </c>
      <c r="N765">
        <v>110</v>
      </c>
      <c r="O765">
        <v>13</v>
      </c>
      <c r="P765">
        <v>-82</v>
      </c>
      <c r="Q765">
        <v>-159</v>
      </c>
      <c r="R765">
        <v>24</v>
      </c>
      <c r="S765">
        <v>-51</v>
      </c>
      <c r="T765">
        <v>11</v>
      </c>
      <c r="U765">
        <v>-200</v>
      </c>
      <c r="V765">
        <v>24</v>
      </c>
      <c r="W765">
        <v>3</v>
      </c>
      <c r="X765">
        <v>3</v>
      </c>
      <c r="Y765">
        <v>204</v>
      </c>
      <c r="Z765">
        <v>53</v>
      </c>
      <c r="AA765">
        <v>29</v>
      </c>
      <c r="AB765">
        <v>15</v>
      </c>
      <c r="AC765">
        <v>13</v>
      </c>
      <c r="AD765">
        <v>10379</v>
      </c>
      <c r="AE765">
        <v>10405</v>
      </c>
      <c r="AF765">
        <v>23</v>
      </c>
      <c r="AG765">
        <v>10359</v>
      </c>
      <c r="AH765">
        <v>12</v>
      </c>
      <c r="AI765">
        <v>6</v>
      </c>
      <c r="AJ765">
        <v>13</v>
      </c>
      <c r="AK765">
        <v>75</v>
      </c>
      <c r="AL765">
        <v>1</v>
      </c>
      <c r="AM765">
        <v>6</v>
      </c>
      <c r="AN765">
        <v>87</v>
      </c>
      <c r="AO765">
        <v>94</v>
      </c>
      <c r="AP765">
        <v>21</v>
      </c>
      <c r="AQ765">
        <v>74</v>
      </c>
      <c r="AR765">
        <v>1</v>
      </c>
      <c r="AS765">
        <v>2</v>
      </c>
    </row>
    <row r="766" spans="1:45" x14ac:dyDescent="0.25">
      <c r="A766">
        <v>20120204</v>
      </c>
      <c r="B766">
        <f t="shared" si="55"/>
        <v>20160204</v>
      </c>
      <c r="C766">
        <f t="shared" si="56"/>
        <v>2016</v>
      </c>
      <c r="D766">
        <f t="shared" si="57"/>
        <v>2</v>
      </c>
      <c r="E766">
        <f t="shared" si="58"/>
        <v>4</v>
      </c>
      <c r="F766" s="14">
        <f t="shared" si="59"/>
        <v>42404</v>
      </c>
      <c r="G766">
        <v>132</v>
      </c>
      <c r="H766">
        <v>8</v>
      </c>
      <c r="I766">
        <v>15</v>
      </c>
      <c r="J766">
        <v>30</v>
      </c>
      <c r="K766">
        <v>24</v>
      </c>
      <c r="L766">
        <v>0</v>
      </c>
      <c r="M766">
        <v>9</v>
      </c>
      <c r="N766">
        <v>50</v>
      </c>
      <c r="O766">
        <v>24</v>
      </c>
      <c r="P766">
        <v>-121</v>
      </c>
      <c r="Q766">
        <v>-189</v>
      </c>
      <c r="R766">
        <v>7</v>
      </c>
      <c r="S766">
        <v>-45</v>
      </c>
      <c r="T766">
        <v>13</v>
      </c>
      <c r="U766">
        <v>-218</v>
      </c>
      <c r="V766">
        <v>12</v>
      </c>
      <c r="W766">
        <v>81</v>
      </c>
      <c r="X766">
        <v>88</v>
      </c>
      <c r="Y766">
        <v>899</v>
      </c>
      <c r="Z766">
        <v>0</v>
      </c>
      <c r="AA766">
        <v>0</v>
      </c>
      <c r="AB766">
        <v>0</v>
      </c>
      <c r="AC766">
        <v>1</v>
      </c>
      <c r="AD766">
        <v>10390</v>
      </c>
      <c r="AE766">
        <v>10418</v>
      </c>
      <c r="AF766">
        <v>9</v>
      </c>
      <c r="AG766">
        <v>10334</v>
      </c>
      <c r="AH766">
        <v>24</v>
      </c>
      <c r="AI766">
        <v>29</v>
      </c>
      <c r="AJ766">
        <v>19</v>
      </c>
      <c r="AK766">
        <v>73</v>
      </c>
      <c r="AL766">
        <v>14</v>
      </c>
      <c r="AM766">
        <v>1</v>
      </c>
      <c r="AN766">
        <v>84</v>
      </c>
      <c r="AO766">
        <v>95</v>
      </c>
      <c r="AP766">
        <v>18</v>
      </c>
      <c r="AQ766">
        <v>62</v>
      </c>
      <c r="AR766">
        <v>14</v>
      </c>
      <c r="AS766">
        <v>5</v>
      </c>
    </row>
    <row r="767" spans="1:45" x14ac:dyDescent="0.25">
      <c r="A767">
        <v>20120205</v>
      </c>
      <c r="B767">
        <f t="shared" si="55"/>
        <v>20160205</v>
      </c>
      <c r="C767">
        <f t="shared" si="56"/>
        <v>2016</v>
      </c>
      <c r="D767">
        <f t="shared" si="57"/>
        <v>2</v>
      </c>
      <c r="E767">
        <f t="shared" si="58"/>
        <v>5</v>
      </c>
      <c r="F767" s="14">
        <f t="shared" si="59"/>
        <v>42405</v>
      </c>
      <c r="G767">
        <v>143</v>
      </c>
      <c r="H767">
        <v>28</v>
      </c>
      <c r="I767">
        <v>29</v>
      </c>
      <c r="J767">
        <v>40</v>
      </c>
      <c r="K767">
        <v>4</v>
      </c>
      <c r="L767">
        <v>10</v>
      </c>
      <c r="M767">
        <v>22</v>
      </c>
      <c r="N767">
        <v>70</v>
      </c>
      <c r="O767">
        <v>10</v>
      </c>
      <c r="P767">
        <v>-71</v>
      </c>
      <c r="Q767">
        <v>-102</v>
      </c>
      <c r="R767">
        <v>1</v>
      </c>
      <c r="S767">
        <v>-51</v>
      </c>
      <c r="T767">
        <v>14</v>
      </c>
      <c r="U767">
        <v>-112</v>
      </c>
      <c r="V767">
        <v>6</v>
      </c>
      <c r="W767">
        <v>63</v>
      </c>
      <c r="X767">
        <v>68</v>
      </c>
      <c r="Y767">
        <v>606</v>
      </c>
      <c r="Z767">
        <v>0</v>
      </c>
      <c r="AA767">
        <v>0</v>
      </c>
      <c r="AB767">
        <v>0</v>
      </c>
      <c r="AC767">
        <v>1</v>
      </c>
      <c r="AD767">
        <v>10327</v>
      </c>
      <c r="AE767">
        <v>10340</v>
      </c>
      <c r="AF767">
        <v>21</v>
      </c>
      <c r="AG767">
        <v>10310</v>
      </c>
      <c r="AH767">
        <v>5</v>
      </c>
      <c r="AI767">
        <v>57</v>
      </c>
      <c r="AJ767">
        <v>4</v>
      </c>
      <c r="AK767">
        <v>71</v>
      </c>
      <c r="AL767">
        <v>13</v>
      </c>
      <c r="AM767">
        <v>7</v>
      </c>
      <c r="AN767">
        <v>67</v>
      </c>
      <c r="AO767">
        <v>81</v>
      </c>
      <c r="AP767">
        <v>1</v>
      </c>
      <c r="AQ767">
        <v>53</v>
      </c>
      <c r="AR767">
        <v>12</v>
      </c>
      <c r="AS767">
        <v>5</v>
      </c>
    </row>
    <row r="768" spans="1:45" x14ac:dyDescent="0.25">
      <c r="A768">
        <v>20120206</v>
      </c>
      <c r="B768">
        <f t="shared" si="55"/>
        <v>20160206</v>
      </c>
      <c r="C768">
        <f t="shared" si="56"/>
        <v>2016</v>
      </c>
      <c r="D768">
        <f t="shared" si="57"/>
        <v>2</v>
      </c>
      <c r="E768">
        <f t="shared" si="58"/>
        <v>6</v>
      </c>
      <c r="F768" s="14">
        <f t="shared" si="59"/>
        <v>42406</v>
      </c>
      <c r="G768">
        <v>121</v>
      </c>
      <c r="H768">
        <v>18</v>
      </c>
      <c r="I768">
        <v>22</v>
      </c>
      <c r="J768">
        <v>30</v>
      </c>
      <c r="K768">
        <v>9</v>
      </c>
      <c r="L768">
        <v>10</v>
      </c>
      <c r="M768">
        <v>1</v>
      </c>
      <c r="N768">
        <v>60</v>
      </c>
      <c r="O768">
        <v>9</v>
      </c>
      <c r="P768">
        <v>-84</v>
      </c>
      <c r="Q768">
        <v>-146</v>
      </c>
      <c r="R768">
        <v>23</v>
      </c>
      <c r="S768">
        <v>-33</v>
      </c>
      <c r="T768">
        <v>14</v>
      </c>
      <c r="U768">
        <v>-171</v>
      </c>
      <c r="V768">
        <v>24</v>
      </c>
      <c r="W768">
        <v>80</v>
      </c>
      <c r="X768">
        <v>85</v>
      </c>
      <c r="Y768">
        <v>714</v>
      </c>
      <c r="Z768">
        <v>0</v>
      </c>
      <c r="AA768">
        <v>0</v>
      </c>
      <c r="AB768">
        <v>0</v>
      </c>
      <c r="AC768">
        <v>1</v>
      </c>
      <c r="AD768">
        <v>10356</v>
      </c>
      <c r="AE768">
        <v>10381</v>
      </c>
      <c r="AF768">
        <v>24</v>
      </c>
      <c r="AG768">
        <v>10337</v>
      </c>
      <c r="AH768">
        <v>3</v>
      </c>
      <c r="AI768">
        <v>61</v>
      </c>
      <c r="AJ768">
        <v>7</v>
      </c>
      <c r="AK768">
        <v>79</v>
      </c>
      <c r="AL768">
        <v>14</v>
      </c>
      <c r="AM768">
        <v>2</v>
      </c>
      <c r="AN768">
        <v>67</v>
      </c>
      <c r="AO768">
        <v>90</v>
      </c>
      <c r="AP768">
        <v>7</v>
      </c>
      <c r="AQ768">
        <v>35</v>
      </c>
      <c r="AR768">
        <v>14</v>
      </c>
      <c r="AS768">
        <v>5</v>
      </c>
    </row>
    <row r="769" spans="1:45" x14ac:dyDescent="0.25">
      <c r="A769">
        <v>20120207</v>
      </c>
      <c r="B769">
        <f t="shared" si="55"/>
        <v>20160207</v>
      </c>
      <c r="C769">
        <f t="shared" si="56"/>
        <v>2016</v>
      </c>
      <c r="D769">
        <f t="shared" si="57"/>
        <v>2</v>
      </c>
      <c r="E769">
        <f t="shared" si="58"/>
        <v>7</v>
      </c>
      <c r="F769" s="14">
        <f t="shared" si="59"/>
        <v>42407</v>
      </c>
      <c r="G769">
        <v>44</v>
      </c>
      <c r="H769">
        <v>37</v>
      </c>
      <c r="I769">
        <v>38</v>
      </c>
      <c r="J769">
        <v>60</v>
      </c>
      <c r="K769">
        <v>14</v>
      </c>
      <c r="L769">
        <v>20</v>
      </c>
      <c r="M769">
        <v>3</v>
      </c>
      <c r="N769">
        <v>100</v>
      </c>
      <c r="O769">
        <v>15</v>
      </c>
      <c r="P769">
        <v>-85</v>
      </c>
      <c r="Q769">
        <v>-153</v>
      </c>
      <c r="R769">
        <v>8</v>
      </c>
      <c r="S769">
        <v>-37</v>
      </c>
      <c r="T769">
        <v>24</v>
      </c>
      <c r="U769">
        <v>-172</v>
      </c>
      <c r="V769">
        <v>12</v>
      </c>
      <c r="W769">
        <v>85</v>
      </c>
      <c r="X769">
        <v>90</v>
      </c>
      <c r="Y769">
        <v>721</v>
      </c>
      <c r="Z769">
        <v>0</v>
      </c>
      <c r="AA769">
        <v>-1</v>
      </c>
      <c r="AB769">
        <v>-1</v>
      </c>
      <c r="AC769">
        <v>16</v>
      </c>
      <c r="AD769">
        <v>10415</v>
      </c>
      <c r="AE769">
        <v>10429</v>
      </c>
      <c r="AF769">
        <v>10</v>
      </c>
      <c r="AG769">
        <v>10387</v>
      </c>
      <c r="AH769">
        <v>1</v>
      </c>
      <c r="AI769">
        <v>57</v>
      </c>
      <c r="AJ769">
        <v>16</v>
      </c>
      <c r="AK769">
        <v>73</v>
      </c>
      <c r="AL769">
        <v>14</v>
      </c>
      <c r="AM769">
        <v>3</v>
      </c>
      <c r="AN769">
        <v>71</v>
      </c>
      <c r="AO769">
        <v>82</v>
      </c>
      <c r="AP769">
        <v>4</v>
      </c>
      <c r="AQ769">
        <v>47</v>
      </c>
      <c r="AR769">
        <v>10</v>
      </c>
      <c r="AS769">
        <v>5</v>
      </c>
    </row>
    <row r="770" spans="1:45" x14ac:dyDescent="0.25">
      <c r="A770">
        <v>20120208</v>
      </c>
      <c r="B770">
        <f t="shared" si="55"/>
        <v>20160208</v>
      </c>
      <c r="C770">
        <f t="shared" si="56"/>
        <v>2016</v>
      </c>
      <c r="D770">
        <f t="shared" si="57"/>
        <v>2</v>
      </c>
      <c r="E770">
        <f t="shared" si="58"/>
        <v>8</v>
      </c>
      <c r="F770" s="14">
        <f t="shared" si="59"/>
        <v>42408</v>
      </c>
      <c r="G770">
        <v>51</v>
      </c>
      <c r="H770">
        <v>44</v>
      </c>
      <c r="I770">
        <v>45</v>
      </c>
      <c r="J770">
        <v>60</v>
      </c>
      <c r="K770">
        <v>3</v>
      </c>
      <c r="L770">
        <v>20</v>
      </c>
      <c r="M770">
        <v>23</v>
      </c>
      <c r="N770">
        <v>120</v>
      </c>
      <c r="O770">
        <v>3</v>
      </c>
      <c r="P770">
        <v>-33</v>
      </c>
      <c r="Q770">
        <v>-89</v>
      </c>
      <c r="R770">
        <v>24</v>
      </c>
      <c r="S770">
        <v>-9</v>
      </c>
      <c r="T770">
        <v>14</v>
      </c>
      <c r="U770">
        <v>-131</v>
      </c>
      <c r="V770">
        <v>24</v>
      </c>
      <c r="W770">
        <v>51</v>
      </c>
      <c r="X770">
        <v>54</v>
      </c>
      <c r="Y770">
        <v>558</v>
      </c>
      <c r="Z770">
        <v>0</v>
      </c>
      <c r="AA770">
        <v>0</v>
      </c>
      <c r="AB770">
        <v>0</v>
      </c>
      <c r="AC770">
        <v>1</v>
      </c>
      <c r="AD770">
        <v>10403</v>
      </c>
      <c r="AE770">
        <v>10418</v>
      </c>
      <c r="AF770">
        <v>1</v>
      </c>
      <c r="AG770">
        <v>10390</v>
      </c>
      <c r="AH770">
        <v>15</v>
      </c>
      <c r="AI770">
        <v>50</v>
      </c>
      <c r="AJ770">
        <v>24</v>
      </c>
      <c r="AK770">
        <v>74</v>
      </c>
      <c r="AL770">
        <v>12</v>
      </c>
      <c r="AM770">
        <v>4</v>
      </c>
      <c r="AN770">
        <v>75</v>
      </c>
      <c r="AO770">
        <v>92</v>
      </c>
      <c r="AP770">
        <v>24</v>
      </c>
      <c r="AQ770">
        <v>65</v>
      </c>
      <c r="AR770">
        <v>15</v>
      </c>
      <c r="AS770">
        <v>5</v>
      </c>
    </row>
    <row r="771" spans="1:45" x14ac:dyDescent="0.25">
      <c r="A771">
        <v>20120209</v>
      </c>
      <c r="B771">
        <f t="shared" ref="B771:B834" si="60">A771+40000</f>
        <v>20160209</v>
      </c>
      <c r="C771">
        <f t="shared" ref="C771:C834" si="61">FLOOR(B771/10000,1)</f>
        <v>2016</v>
      </c>
      <c r="D771">
        <f t="shared" ref="D771:D834" si="62">FLOOR(B771/100 - 100 * C771, 1)</f>
        <v>2</v>
      </c>
      <c r="E771">
        <f t="shared" ref="E771:E834" si="63">FLOOR(B771-10000*C771-100*D771,1)</f>
        <v>9</v>
      </c>
      <c r="F771" s="14">
        <f t="shared" ref="F771:F834" si="64">DATE(C771,D771,E771)</f>
        <v>42409</v>
      </c>
      <c r="G771">
        <v>17</v>
      </c>
      <c r="H771">
        <v>23</v>
      </c>
      <c r="I771">
        <v>27</v>
      </c>
      <c r="J771">
        <v>40</v>
      </c>
      <c r="K771">
        <v>15</v>
      </c>
      <c r="L771">
        <v>10</v>
      </c>
      <c r="M771">
        <v>7</v>
      </c>
      <c r="N771">
        <v>90</v>
      </c>
      <c r="O771">
        <v>16</v>
      </c>
      <c r="P771">
        <v>-44</v>
      </c>
      <c r="Q771">
        <v>-97</v>
      </c>
      <c r="R771">
        <v>4</v>
      </c>
      <c r="S771">
        <v>5</v>
      </c>
      <c r="T771">
        <v>16</v>
      </c>
      <c r="U771">
        <v>-132</v>
      </c>
      <c r="V771">
        <v>6</v>
      </c>
      <c r="W771">
        <v>12</v>
      </c>
      <c r="X771">
        <v>13</v>
      </c>
      <c r="Y771">
        <v>212</v>
      </c>
      <c r="Z771">
        <v>0</v>
      </c>
      <c r="AA771">
        <v>0</v>
      </c>
      <c r="AB771">
        <v>0</v>
      </c>
      <c r="AC771">
        <v>1</v>
      </c>
      <c r="AD771">
        <v>10390</v>
      </c>
      <c r="AE771">
        <v>10404</v>
      </c>
      <c r="AF771">
        <v>24</v>
      </c>
      <c r="AG771">
        <v>10374</v>
      </c>
      <c r="AH771">
        <v>15</v>
      </c>
      <c r="AI771">
        <v>44</v>
      </c>
      <c r="AJ771">
        <v>5</v>
      </c>
      <c r="AK771">
        <v>75</v>
      </c>
      <c r="AL771">
        <v>16</v>
      </c>
      <c r="AM771">
        <v>4</v>
      </c>
      <c r="AN771">
        <v>84</v>
      </c>
      <c r="AO771">
        <v>93</v>
      </c>
      <c r="AP771">
        <v>5</v>
      </c>
      <c r="AQ771">
        <v>69</v>
      </c>
      <c r="AR771">
        <v>16</v>
      </c>
      <c r="AS771">
        <v>2</v>
      </c>
    </row>
    <row r="772" spans="1:45" x14ac:dyDescent="0.25">
      <c r="A772">
        <v>20120210</v>
      </c>
      <c r="B772">
        <f t="shared" si="60"/>
        <v>20160210</v>
      </c>
      <c r="C772">
        <f t="shared" si="61"/>
        <v>2016</v>
      </c>
      <c r="D772">
        <f t="shared" si="62"/>
        <v>2</v>
      </c>
      <c r="E772">
        <f t="shared" si="63"/>
        <v>10</v>
      </c>
      <c r="F772" s="14">
        <f t="shared" si="64"/>
        <v>42410</v>
      </c>
      <c r="G772">
        <v>69</v>
      </c>
      <c r="H772">
        <v>32</v>
      </c>
      <c r="I772">
        <v>33</v>
      </c>
      <c r="J772">
        <v>50</v>
      </c>
      <c r="K772">
        <v>11</v>
      </c>
      <c r="L772">
        <v>20</v>
      </c>
      <c r="M772">
        <v>4</v>
      </c>
      <c r="N772">
        <v>80</v>
      </c>
      <c r="O772">
        <v>13</v>
      </c>
      <c r="P772">
        <v>-61</v>
      </c>
      <c r="Q772">
        <v>-108</v>
      </c>
      <c r="R772">
        <v>8</v>
      </c>
      <c r="S772">
        <v>-21</v>
      </c>
      <c r="T772">
        <v>15</v>
      </c>
      <c r="U772">
        <v>-143</v>
      </c>
      <c r="V772">
        <v>12</v>
      </c>
      <c r="W772">
        <v>87</v>
      </c>
      <c r="X772">
        <v>91</v>
      </c>
      <c r="Y772">
        <v>868</v>
      </c>
      <c r="Z772">
        <v>0</v>
      </c>
      <c r="AA772">
        <v>0</v>
      </c>
      <c r="AB772">
        <v>0</v>
      </c>
      <c r="AC772">
        <v>1</v>
      </c>
      <c r="AD772">
        <v>10403</v>
      </c>
      <c r="AE772">
        <v>10417</v>
      </c>
      <c r="AF772">
        <v>9</v>
      </c>
      <c r="AG772">
        <v>10390</v>
      </c>
      <c r="AH772">
        <v>24</v>
      </c>
      <c r="AI772">
        <v>60</v>
      </c>
      <c r="AJ772">
        <v>1</v>
      </c>
      <c r="AK772">
        <v>75</v>
      </c>
      <c r="AL772">
        <v>19</v>
      </c>
      <c r="AM772">
        <v>0</v>
      </c>
      <c r="AN772">
        <v>68</v>
      </c>
      <c r="AO772">
        <v>93</v>
      </c>
      <c r="AP772">
        <v>7</v>
      </c>
      <c r="AQ772">
        <v>48</v>
      </c>
      <c r="AR772">
        <v>18</v>
      </c>
      <c r="AS772">
        <v>7</v>
      </c>
    </row>
    <row r="773" spans="1:45" x14ac:dyDescent="0.25">
      <c r="A773">
        <v>20120211</v>
      </c>
      <c r="B773">
        <f t="shared" si="60"/>
        <v>20160211</v>
      </c>
      <c r="C773">
        <f t="shared" si="61"/>
        <v>2016</v>
      </c>
      <c r="D773">
        <f t="shared" si="62"/>
        <v>2</v>
      </c>
      <c r="E773">
        <f t="shared" si="63"/>
        <v>11</v>
      </c>
      <c r="F773" s="14">
        <f t="shared" si="64"/>
        <v>42411</v>
      </c>
      <c r="G773">
        <v>56</v>
      </c>
      <c r="H773">
        <v>23</v>
      </c>
      <c r="I773">
        <v>25</v>
      </c>
      <c r="J773">
        <v>50</v>
      </c>
      <c r="K773">
        <v>12</v>
      </c>
      <c r="L773">
        <v>10</v>
      </c>
      <c r="M773">
        <v>20</v>
      </c>
      <c r="N773">
        <v>80</v>
      </c>
      <c r="O773">
        <v>12</v>
      </c>
      <c r="P773">
        <v>-73</v>
      </c>
      <c r="Q773">
        <v>-119</v>
      </c>
      <c r="R773">
        <v>8</v>
      </c>
      <c r="S773">
        <v>-30</v>
      </c>
      <c r="T773">
        <v>14</v>
      </c>
      <c r="U773">
        <v>-146</v>
      </c>
      <c r="V773">
        <v>12</v>
      </c>
      <c r="W773">
        <v>83</v>
      </c>
      <c r="X773">
        <v>86</v>
      </c>
      <c r="Y773">
        <v>794</v>
      </c>
      <c r="Z773">
        <v>0</v>
      </c>
      <c r="AA773">
        <v>0</v>
      </c>
      <c r="AB773">
        <v>0</v>
      </c>
      <c r="AC773">
        <v>1</v>
      </c>
      <c r="AD773">
        <v>10372</v>
      </c>
      <c r="AE773">
        <v>10386</v>
      </c>
      <c r="AF773">
        <v>1</v>
      </c>
      <c r="AG773">
        <v>10358</v>
      </c>
      <c r="AH773">
        <v>24</v>
      </c>
      <c r="AI773">
        <v>57</v>
      </c>
      <c r="AJ773">
        <v>24</v>
      </c>
      <c r="AK773">
        <v>73</v>
      </c>
      <c r="AL773">
        <v>12</v>
      </c>
      <c r="AM773">
        <v>3</v>
      </c>
      <c r="AN773">
        <v>73</v>
      </c>
      <c r="AO773">
        <v>95</v>
      </c>
      <c r="AP773">
        <v>24</v>
      </c>
      <c r="AQ773">
        <v>60</v>
      </c>
      <c r="AR773">
        <v>11</v>
      </c>
      <c r="AS773">
        <v>6</v>
      </c>
    </row>
    <row r="774" spans="1:45" x14ac:dyDescent="0.25">
      <c r="A774">
        <v>20120212</v>
      </c>
      <c r="B774">
        <f t="shared" si="60"/>
        <v>20160212</v>
      </c>
      <c r="C774">
        <f t="shared" si="61"/>
        <v>2016</v>
      </c>
      <c r="D774">
        <f t="shared" si="62"/>
        <v>2</v>
      </c>
      <c r="E774">
        <f t="shared" si="63"/>
        <v>12</v>
      </c>
      <c r="F774" s="14">
        <f t="shared" si="64"/>
        <v>42412</v>
      </c>
      <c r="G774">
        <v>219</v>
      </c>
      <c r="H774">
        <v>16</v>
      </c>
      <c r="I774">
        <v>19</v>
      </c>
      <c r="J774">
        <v>30</v>
      </c>
      <c r="K774">
        <v>11</v>
      </c>
      <c r="L774">
        <v>0</v>
      </c>
      <c r="M774">
        <v>3</v>
      </c>
      <c r="N774">
        <v>50</v>
      </c>
      <c r="O774">
        <v>13</v>
      </c>
      <c r="P774">
        <v>-37</v>
      </c>
      <c r="Q774">
        <v>-98</v>
      </c>
      <c r="R774">
        <v>1</v>
      </c>
      <c r="S774">
        <v>-5</v>
      </c>
      <c r="T774">
        <v>24</v>
      </c>
      <c r="U774">
        <v>-117</v>
      </c>
      <c r="V774">
        <v>6</v>
      </c>
      <c r="W774">
        <v>0</v>
      </c>
      <c r="X774">
        <v>0</v>
      </c>
      <c r="Y774">
        <v>293</v>
      </c>
      <c r="Z774">
        <v>14</v>
      </c>
      <c r="AA774">
        <v>4</v>
      </c>
      <c r="AB774">
        <v>2</v>
      </c>
      <c r="AC774">
        <v>23</v>
      </c>
      <c r="AD774">
        <v>10320</v>
      </c>
      <c r="AE774">
        <v>10355</v>
      </c>
      <c r="AF774">
        <v>1</v>
      </c>
      <c r="AG774">
        <v>10292</v>
      </c>
      <c r="AH774">
        <v>24</v>
      </c>
      <c r="AI774">
        <v>4</v>
      </c>
      <c r="AJ774">
        <v>24</v>
      </c>
      <c r="AK774">
        <v>62</v>
      </c>
      <c r="AL774">
        <v>9</v>
      </c>
      <c r="AM774">
        <v>8</v>
      </c>
      <c r="AN774">
        <v>87</v>
      </c>
      <c r="AO774">
        <v>98</v>
      </c>
      <c r="AP774">
        <v>24</v>
      </c>
      <c r="AQ774">
        <v>69</v>
      </c>
      <c r="AR774">
        <v>11</v>
      </c>
      <c r="AS774">
        <v>3</v>
      </c>
    </row>
    <row r="775" spans="1:45" x14ac:dyDescent="0.25">
      <c r="A775">
        <v>20120213</v>
      </c>
      <c r="B775">
        <f t="shared" si="60"/>
        <v>20160213</v>
      </c>
      <c r="C775">
        <f t="shared" si="61"/>
        <v>2016</v>
      </c>
      <c r="D775">
        <f t="shared" si="62"/>
        <v>2</v>
      </c>
      <c r="E775">
        <f t="shared" si="63"/>
        <v>13</v>
      </c>
      <c r="F775" s="14">
        <f t="shared" si="64"/>
        <v>42413</v>
      </c>
      <c r="G775">
        <v>277</v>
      </c>
      <c r="H775">
        <v>18</v>
      </c>
      <c r="I775">
        <v>22</v>
      </c>
      <c r="J775">
        <v>30</v>
      </c>
      <c r="K775">
        <v>13</v>
      </c>
      <c r="L775">
        <v>10</v>
      </c>
      <c r="M775">
        <v>1</v>
      </c>
      <c r="N775">
        <v>70</v>
      </c>
      <c r="O775">
        <v>14</v>
      </c>
      <c r="P775">
        <v>27</v>
      </c>
      <c r="Q775">
        <v>-5</v>
      </c>
      <c r="R775">
        <v>1</v>
      </c>
      <c r="S775">
        <v>50</v>
      </c>
      <c r="T775">
        <v>12</v>
      </c>
      <c r="U775">
        <v>-5</v>
      </c>
      <c r="V775">
        <v>6</v>
      </c>
      <c r="W775">
        <v>8</v>
      </c>
      <c r="X775">
        <v>8</v>
      </c>
      <c r="Y775">
        <v>334</v>
      </c>
      <c r="Z775">
        <v>36</v>
      </c>
      <c r="AA775">
        <v>13</v>
      </c>
      <c r="AB775">
        <v>4</v>
      </c>
      <c r="AC775">
        <v>17</v>
      </c>
      <c r="AD775">
        <v>10212</v>
      </c>
      <c r="AE775">
        <v>10285</v>
      </c>
      <c r="AF775">
        <v>1</v>
      </c>
      <c r="AG775">
        <v>10154</v>
      </c>
      <c r="AH775">
        <v>21</v>
      </c>
      <c r="AI775">
        <v>1</v>
      </c>
      <c r="AJ775">
        <v>2</v>
      </c>
      <c r="AK775">
        <v>70</v>
      </c>
      <c r="AL775">
        <v>13</v>
      </c>
      <c r="AM775">
        <v>8</v>
      </c>
      <c r="AN775">
        <v>95</v>
      </c>
      <c r="AO775">
        <v>100</v>
      </c>
      <c r="AP775">
        <v>1</v>
      </c>
      <c r="AQ775">
        <v>85</v>
      </c>
      <c r="AR775">
        <v>13</v>
      </c>
      <c r="AS775">
        <v>4</v>
      </c>
    </row>
    <row r="776" spans="1:45" x14ac:dyDescent="0.25">
      <c r="A776">
        <v>20120214</v>
      </c>
      <c r="B776">
        <f t="shared" si="60"/>
        <v>20160214</v>
      </c>
      <c r="C776">
        <f t="shared" si="61"/>
        <v>2016</v>
      </c>
      <c r="D776">
        <f t="shared" si="62"/>
        <v>2</v>
      </c>
      <c r="E776">
        <f t="shared" si="63"/>
        <v>14</v>
      </c>
      <c r="F776" s="14">
        <f t="shared" si="64"/>
        <v>42414</v>
      </c>
      <c r="G776">
        <v>316</v>
      </c>
      <c r="H776">
        <v>36</v>
      </c>
      <c r="I776">
        <v>38</v>
      </c>
      <c r="J776">
        <v>50</v>
      </c>
      <c r="K776">
        <v>21</v>
      </c>
      <c r="L776">
        <v>30</v>
      </c>
      <c r="M776">
        <v>5</v>
      </c>
      <c r="N776">
        <v>100</v>
      </c>
      <c r="O776">
        <v>4</v>
      </c>
      <c r="P776">
        <v>46</v>
      </c>
      <c r="Q776">
        <v>31</v>
      </c>
      <c r="R776">
        <v>5</v>
      </c>
      <c r="S776">
        <v>59</v>
      </c>
      <c r="T776">
        <v>13</v>
      </c>
      <c r="U776">
        <v>25</v>
      </c>
      <c r="V776">
        <v>6</v>
      </c>
      <c r="W776">
        <v>5</v>
      </c>
      <c r="X776">
        <v>5</v>
      </c>
      <c r="Y776">
        <v>352</v>
      </c>
      <c r="Z776">
        <v>78</v>
      </c>
      <c r="AA776">
        <v>30</v>
      </c>
      <c r="AB776">
        <v>7</v>
      </c>
      <c r="AC776">
        <v>21</v>
      </c>
      <c r="AD776">
        <v>10165</v>
      </c>
      <c r="AE776">
        <v>10190</v>
      </c>
      <c r="AF776">
        <v>11</v>
      </c>
      <c r="AG776">
        <v>10121</v>
      </c>
      <c r="AH776">
        <v>24</v>
      </c>
      <c r="AI776">
        <v>32</v>
      </c>
      <c r="AJ776">
        <v>22</v>
      </c>
      <c r="AK776">
        <v>66</v>
      </c>
      <c r="AL776">
        <v>11</v>
      </c>
      <c r="AM776">
        <v>8</v>
      </c>
      <c r="AN776">
        <v>91</v>
      </c>
      <c r="AO776">
        <v>98</v>
      </c>
      <c r="AP776">
        <v>1</v>
      </c>
      <c r="AQ776">
        <v>76</v>
      </c>
      <c r="AR776">
        <v>14</v>
      </c>
      <c r="AS776">
        <v>4</v>
      </c>
    </row>
    <row r="777" spans="1:45" x14ac:dyDescent="0.25">
      <c r="A777">
        <v>20120215</v>
      </c>
      <c r="B777">
        <f t="shared" si="60"/>
        <v>20160215</v>
      </c>
      <c r="C777">
        <f t="shared" si="61"/>
        <v>2016</v>
      </c>
      <c r="D777">
        <f t="shared" si="62"/>
        <v>2</v>
      </c>
      <c r="E777">
        <f t="shared" si="63"/>
        <v>15</v>
      </c>
      <c r="F777" s="14">
        <f t="shared" si="64"/>
        <v>42415</v>
      </c>
      <c r="G777">
        <v>327</v>
      </c>
      <c r="H777">
        <v>52</v>
      </c>
      <c r="I777">
        <v>53</v>
      </c>
      <c r="J777">
        <v>70</v>
      </c>
      <c r="K777">
        <v>4</v>
      </c>
      <c r="L777">
        <v>20</v>
      </c>
      <c r="M777">
        <v>23</v>
      </c>
      <c r="N777">
        <v>140</v>
      </c>
      <c r="O777">
        <v>4</v>
      </c>
      <c r="P777">
        <v>56</v>
      </c>
      <c r="Q777">
        <v>40</v>
      </c>
      <c r="R777">
        <v>24</v>
      </c>
      <c r="S777">
        <v>68</v>
      </c>
      <c r="T777">
        <v>12</v>
      </c>
      <c r="U777">
        <v>29</v>
      </c>
      <c r="V777">
        <v>12</v>
      </c>
      <c r="W777">
        <v>1</v>
      </c>
      <c r="X777">
        <v>1</v>
      </c>
      <c r="Y777">
        <v>279</v>
      </c>
      <c r="Z777">
        <v>7</v>
      </c>
      <c r="AA777">
        <v>2</v>
      </c>
      <c r="AB777">
        <v>2</v>
      </c>
      <c r="AC777">
        <v>13</v>
      </c>
      <c r="AD777">
        <v>10157</v>
      </c>
      <c r="AE777">
        <v>10219</v>
      </c>
      <c r="AF777">
        <v>24</v>
      </c>
      <c r="AG777">
        <v>10112</v>
      </c>
      <c r="AH777">
        <v>3</v>
      </c>
      <c r="AI777">
        <v>58</v>
      </c>
      <c r="AJ777">
        <v>3</v>
      </c>
      <c r="AK777">
        <v>67</v>
      </c>
      <c r="AL777">
        <v>14</v>
      </c>
      <c r="AM777">
        <v>8</v>
      </c>
      <c r="AN777">
        <v>84</v>
      </c>
      <c r="AO777">
        <v>95</v>
      </c>
      <c r="AP777">
        <v>24</v>
      </c>
      <c r="AQ777">
        <v>71</v>
      </c>
      <c r="AR777">
        <v>11</v>
      </c>
      <c r="AS777">
        <v>4</v>
      </c>
    </row>
    <row r="778" spans="1:45" x14ac:dyDescent="0.25">
      <c r="A778">
        <v>20120216</v>
      </c>
      <c r="B778">
        <f t="shared" si="60"/>
        <v>20160216</v>
      </c>
      <c r="C778">
        <f t="shared" si="61"/>
        <v>2016</v>
      </c>
      <c r="D778">
        <f t="shared" si="62"/>
        <v>2</v>
      </c>
      <c r="E778">
        <f t="shared" si="63"/>
        <v>16</v>
      </c>
      <c r="F778" s="14">
        <f t="shared" si="64"/>
        <v>42416</v>
      </c>
      <c r="G778">
        <v>274</v>
      </c>
      <c r="H778">
        <v>28</v>
      </c>
      <c r="I778">
        <v>32</v>
      </c>
      <c r="J778">
        <v>50</v>
      </c>
      <c r="K778">
        <v>24</v>
      </c>
      <c r="L778">
        <v>20</v>
      </c>
      <c r="M778">
        <v>3</v>
      </c>
      <c r="N778">
        <v>90</v>
      </c>
      <c r="O778">
        <v>24</v>
      </c>
      <c r="P778">
        <v>55</v>
      </c>
      <c r="Q778">
        <v>40</v>
      </c>
      <c r="R778">
        <v>1</v>
      </c>
      <c r="S778">
        <v>75</v>
      </c>
      <c r="T778">
        <v>13</v>
      </c>
      <c r="U778">
        <v>29</v>
      </c>
      <c r="V778">
        <v>6</v>
      </c>
      <c r="W778">
        <v>0</v>
      </c>
      <c r="X778">
        <v>0</v>
      </c>
      <c r="Y778">
        <v>311</v>
      </c>
      <c r="Z778">
        <v>0</v>
      </c>
      <c r="AA778">
        <v>-1</v>
      </c>
      <c r="AB778">
        <v>-1</v>
      </c>
      <c r="AC778">
        <v>1</v>
      </c>
      <c r="AD778">
        <v>10235</v>
      </c>
      <c r="AE778">
        <v>10253</v>
      </c>
      <c r="AF778">
        <v>11</v>
      </c>
      <c r="AG778">
        <v>10220</v>
      </c>
      <c r="AH778">
        <v>24</v>
      </c>
      <c r="AI778">
        <v>19</v>
      </c>
      <c r="AJ778">
        <v>5</v>
      </c>
      <c r="AK778">
        <v>67</v>
      </c>
      <c r="AL778">
        <v>15</v>
      </c>
      <c r="AM778">
        <v>8</v>
      </c>
      <c r="AN778">
        <v>93</v>
      </c>
      <c r="AO778">
        <v>98</v>
      </c>
      <c r="AP778">
        <v>5</v>
      </c>
      <c r="AQ778">
        <v>86</v>
      </c>
      <c r="AR778">
        <v>15</v>
      </c>
      <c r="AS778">
        <v>4</v>
      </c>
    </row>
    <row r="779" spans="1:45" x14ac:dyDescent="0.25">
      <c r="A779">
        <v>20120217</v>
      </c>
      <c r="B779">
        <f t="shared" si="60"/>
        <v>20160217</v>
      </c>
      <c r="C779">
        <f t="shared" si="61"/>
        <v>2016</v>
      </c>
      <c r="D779">
        <f t="shared" si="62"/>
        <v>2</v>
      </c>
      <c r="E779">
        <f t="shared" si="63"/>
        <v>17</v>
      </c>
      <c r="F779" s="14">
        <f t="shared" si="64"/>
        <v>42417</v>
      </c>
      <c r="G779">
        <v>257</v>
      </c>
      <c r="H779">
        <v>32</v>
      </c>
      <c r="I779">
        <v>35</v>
      </c>
      <c r="J779">
        <v>50</v>
      </c>
      <c r="K779">
        <v>14</v>
      </c>
      <c r="L779">
        <v>20</v>
      </c>
      <c r="M779">
        <v>17</v>
      </c>
      <c r="N779">
        <v>80</v>
      </c>
      <c r="O779">
        <v>13</v>
      </c>
      <c r="P779">
        <v>68</v>
      </c>
      <c r="Q779">
        <v>45</v>
      </c>
      <c r="R779">
        <v>1</v>
      </c>
      <c r="S779">
        <v>95</v>
      </c>
      <c r="T779">
        <v>13</v>
      </c>
      <c r="U779">
        <v>43</v>
      </c>
      <c r="V779">
        <v>6</v>
      </c>
      <c r="W779">
        <v>28</v>
      </c>
      <c r="X779">
        <v>28</v>
      </c>
      <c r="Y779">
        <v>422</v>
      </c>
      <c r="Z779">
        <v>10</v>
      </c>
      <c r="AA779">
        <v>3</v>
      </c>
      <c r="AB779">
        <v>2</v>
      </c>
      <c r="AC779">
        <v>2</v>
      </c>
      <c r="AD779">
        <v>10209</v>
      </c>
      <c r="AE779">
        <v>10219</v>
      </c>
      <c r="AF779">
        <v>10</v>
      </c>
      <c r="AG779">
        <v>10184</v>
      </c>
      <c r="AH779">
        <v>24</v>
      </c>
      <c r="AI779">
        <v>9</v>
      </c>
      <c r="AJ779">
        <v>24</v>
      </c>
      <c r="AK779">
        <v>73</v>
      </c>
      <c r="AL779">
        <v>15</v>
      </c>
      <c r="AM779">
        <v>8</v>
      </c>
      <c r="AN779">
        <v>91</v>
      </c>
      <c r="AO779">
        <v>100</v>
      </c>
      <c r="AP779">
        <v>24</v>
      </c>
      <c r="AQ779">
        <v>74</v>
      </c>
      <c r="AR779">
        <v>15</v>
      </c>
      <c r="AS779">
        <v>6</v>
      </c>
    </row>
    <row r="780" spans="1:45" x14ac:dyDescent="0.25">
      <c r="A780">
        <v>20120218</v>
      </c>
      <c r="B780">
        <f t="shared" si="60"/>
        <v>20160218</v>
      </c>
      <c r="C780">
        <f t="shared" si="61"/>
        <v>2016</v>
      </c>
      <c r="D780">
        <f t="shared" si="62"/>
        <v>2</v>
      </c>
      <c r="E780">
        <f t="shared" si="63"/>
        <v>18</v>
      </c>
      <c r="F780" s="14">
        <f t="shared" si="64"/>
        <v>42418</v>
      </c>
      <c r="G780">
        <v>232</v>
      </c>
      <c r="H780">
        <v>58</v>
      </c>
      <c r="I780">
        <v>60</v>
      </c>
      <c r="J780">
        <v>90</v>
      </c>
      <c r="K780">
        <v>16</v>
      </c>
      <c r="L780">
        <v>30</v>
      </c>
      <c r="M780">
        <v>23</v>
      </c>
      <c r="N780">
        <v>160</v>
      </c>
      <c r="O780">
        <v>17</v>
      </c>
      <c r="P780">
        <v>70</v>
      </c>
      <c r="Q780">
        <v>35</v>
      </c>
      <c r="R780">
        <v>24</v>
      </c>
      <c r="S780">
        <v>91</v>
      </c>
      <c r="T780">
        <v>14</v>
      </c>
      <c r="U780">
        <v>23</v>
      </c>
      <c r="V780">
        <v>24</v>
      </c>
      <c r="W780">
        <v>1</v>
      </c>
      <c r="X780">
        <v>1</v>
      </c>
      <c r="Y780">
        <v>182</v>
      </c>
      <c r="Z780">
        <v>46</v>
      </c>
      <c r="AA780">
        <v>70</v>
      </c>
      <c r="AB780">
        <v>26</v>
      </c>
      <c r="AC780">
        <v>21</v>
      </c>
      <c r="AD780">
        <v>10111</v>
      </c>
      <c r="AE780">
        <v>10179</v>
      </c>
      <c r="AF780">
        <v>1</v>
      </c>
      <c r="AG780">
        <v>10061</v>
      </c>
      <c r="AH780">
        <v>19</v>
      </c>
      <c r="AI780">
        <v>12</v>
      </c>
      <c r="AJ780">
        <v>1</v>
      </c>
      <c r="AK780">
        <v>75</v>
      </c>
      <c r="AL780">
        <v>11</v>
      </c>
      <c r="AM780">
        <v>8</v>
      </c>
      <c r="AN780">
        <v>90</v>
      </c>
      <c r="AO780">
        <v>98</v>
      </c>
      <c r="AP780">
        <v>1</v>
      </c>
      <c r="AQ780">
        <v>79</v>
      </c>
      <c r="AR780">
        <v>12</v>
      </c>
      <c r="AS780">
        <v>2</v>
      </c>
    </row>
    <row r="781" spans="1:45" x14ac:dyDescent="0.25">
      <c r="A781">
        <v>20120219</v>
      </c>
      <c r="B781">
        <f t="shared" si="60"/>
        <v>20160219</v>
      </c>
      <c r="C781">
        <f t="shared" si="61"/>
        <v>2016</v>
      </c>
      <c r="D781">
        <f t="shared" si="62"/>
        <v>2</v>
      </c>
      <c r="E781">
        <f t="shared" si="63"/>
        <v>19</v>
      </c>
      <c r="F781" s="14">
        <f t="shared" si="64"/>
        <v>42419</v>
      </c>
      <c r="G781">
        <v>289</v>
      </c>
      <c r="H781">
        <v>33</v>
      </c>
      <c r="I781">
        <v>35</v>
      </c>
      <c r="J781">
        <v>60</v>
      </c>
      <c r="K781">
        <v>12</v>
      </c>
      <c r="L781">
        <v>10</v>
      </c>
      <c r="M781">
        <v>23</v>
      </c>
      <c r="N781">
        <v>110</v>
      </c>
      <c r="O781">
        <v>11</v>
      </c>
      <c r="P781">
        <v>29</v>
      </c>
      <c r="Q781">
        <v>-12</v>
      </c>
      <c r="R781">
        <v>24</v>
      </c>
      <c r="S781">
        <v>60</v>
      </c>
      <c r="T781">
        <v>12</v>
      </c>
      <c r="U781">
        <v>-53</v>
      </c>
      <c r="V781">
        <v>24</v>
      </c>
      <c r="W781">
        <v>62</v>
      </c>
      <c r="X781">
        <v>61</v>
      </c>
      <c r="Y781">
        <v>638</v>
      </c>
      <c r="Z781">
        <v>9</v>
      </c>
      <c r="AA781">
        <v>6</v>
      </c>
      <c r="AB781">
        <v>4</v>
      </c>
      <c r="AC781">
        <v>3</v>
      </c>
      <c r="AD781">
        <v>10196</v>
      </c>
      <c r="AE781">
        <v>10303</v>
      </c>
      <c r="AF781">
        <v>24</v>
      </c>
      <c r="AG781">
        <v>10090</v>
      </c>
      <c r="AH781">
        <v>1</v>
      </c>
      <c r="AI781">
        <v>60</v>
      </c>
      <c r="AJ781">
        <v>12</v>
      </c>
      <c r="AK781">
        <v>73</v>
      </c>
      <c r="AL781">
        <v>13</v>
      </c>
      <c r="AM781">
        <v>3</v>
      </c>
      <c r="AN781">
        <v>81</v>
      </c>
      <c r="AO781">
        <v>90</v>
      </c>
      <c r="AP781">
        <v>3</v>
      </c>
      <c r="AQ781">
        <v>61</v>
      </c>
      <c r="AR781">
        <v>15</v>
      </c>
      <c r="AS781">
        <v>8</v>
      </c>
    </row>
    <row r="782" spans="1:45" x14ac:dyDescent="0.25">
      <c r="A782">
        <v>20120220</v>
      </c>
      <c r="B782">
        <f t="shared" si="60"/>
        <v>20160220</v>
      </c>
      <c r="C782">
        <f t="shared" si="61"/>
        <v>2016</v>
      </c>
      <c r="D782">
        <f t="shared" si="62"/>
        <v>2</v>
      </c>
      <c r="E782">
        <f t="shared" si="63"/>
        <v>20</v>
      </c>
      <c r="F782" s="14">
        <f t="shared" si="64"/>
        <v>42420</v>
      </c>
      <c r="G782">
        <v>226</v>
      </c>
      <c r="H782">
        <v>38</v>
      </c>
      <c r="I782">
        <v>39</v>
      </c>
      <c r="J782">
        <v>60</v>
      </c>
      <c r="K782">
        <v>13</v>
      </c>
      <c r="L782">
        <v>10</v>
      </c>
      <c r="M782">
        <v>5</v>
      </c>
      <c r="N782">
        <v>100</v>
      </c>
      <c r="O782">
        <v>13</v>
      </c>
      <c r="P782">
        <v>22</v>
      </c>
      <c r="Q782">
        <v>-34</v>
      </c>
      <c r="R782">
        <v>5</v>
      </c>
      <c r="S782">
        <v>64</v>
      </c>
      <c r="T782">
        <v>14</v>
      </c>
      <c r="U782">
        <v>-70</v>
      </c>
      <c r="V782">
        <v>6</v>
      </c>
      <c r="W782">
        <v>81</v>
      </c>
      <c r="X782">
        <v>79</v>
      </c>
      <c r="Y782">
        <v>912</v>
      </c>
      <c r="Z782">
        <v>0</v>
      </c>
      <c r="AA782">
        <v>0</v>
      </c>
      <c r="AB782">
        <v>0</v>
      </c>
      <c r="AC782">
        <v>1</v>
      </c>
      <c r="AD782">
        <v>10319</v>
      </c>
      <c r="AE782">
        <v>10338</v>
      </c>
      <c r="AF782">
        <v>11</v>
      </c>
      <c r="AG782">
        <v>10294</v>
      </c>
      <c r="AH782">
        <v>24</v>
      </c>
      <c r="AI782">
        <v>58</v>
      </c>
      <c r="AJ782">
        <v>5</v>
      </c>
      <c r="AK782">
        <v>81</v>
      </c>
      <c r="AL782">
        <v>19</v>
      </c>
      <c r="AM782">
        <v>3</v>
      </c>
      <c r="AN782">
        <v>73</v>
      </c>
      <c r="AO782">
        <v>98</v>
      </c>
      <c r="AP782">
        <v>5</v>
      </c>
      <c r="AQ782">
        <v>47</v>
      </c>
      <c r="AR782">
        <v>15</v>
      </c>
      <c r="AS782">
        <v>10</v>
      </c>
    </row>
    <row r="783" spans="1:45" x14ac:dyDescent="0.25">
      <c r="A783">
        <v>20120221</v>
      </c>
      <c r="B783">
        <f t="shared" si="60"/>
        <v>20160221</v>
      </c>
      <c r="C783">
        <f t="shared" si="61"/>
        <v>2016</v>
      </c>
      <c r="D783">
        <f t="shared" si="62"/>
        <v>2</v>
      </c>
      <c r="E783">
        <f t="shared" si="63"/>
        <v>21</v>
      </c>
      <c r="F783" s="14">
        <f t="shared" si="64"/>
        <v>42421</v>
      </c>
      <c r="G783">
        <v>231</v>
      </c>
      <c r="H783">
        <v>50</v>
      </c>
      <c r="I783">
        <v>51</v>
      </c>
      <c r="J783">
        <v>60</v>
      </c>
      <c r="K783">
        <v>1</v>
      </c>
      <c r="L783">
        <v>40</v>
      </c>
      <c r="M783">
        <v>17</v>
      </c>
      <c r="N783">
        <v>110</v>
      </c>
      <c r="O783">
        <v>4</v>
      </c>
      <c r="P783">
        <v>57</v>
      </c>
      <c r="Q783">
        <v>28</v>
      </c>
      <c r="R783">
        <v>1</v>
      </c>
      <c r="S783">
        <v>93</v>
      </c>
      <c r="T783">
        <v>15</v>
      </c>
      <c r="U783">
        <v>20</v>
      </c>
      <c r="V783">
        <v>6</v>
      </c>
      <c r="W783">
        <v>9</v>
      </c>
      <c r="X783">
        <v>9</v>
      </c>
      <c r="Y783">
        <v>453</v>
      </c>
      <c r="Z783">
        <v>0</v>
      </c>
      <c r="AA783">
        <v>0</v>
      </c>
      <c r="AB783">
        <v>0</v>
      </c>
      <c r="AC783">
        <v>1</v>
      </c>
      <c r="AD783">
        <v>10285</v>
      </c>
      <c r="AE783">
        <v>10295</v>
      </c>
      <c r="AF783">
        <v>24</v>
      </c>
      <c r="AG783">
        <v>10272</v>
      </c>
      <c r="AH783">
        <v>6</v>
      </c>
      <c r="AI783">
        <v>60</v>
      </c>
      <c r="AJ783">
        <v>24</v>
      </c>
      <c r="AK783">
        <v>77</v>
      </c>
      <c r="AL783">
        <v>1</v>
      </c>
      <c r="AM783">
        <v>7</v>
      </c>
      <c r="AN783">
        <v>81</v>
      </c>
      <c r="AO783">
        <v>89</v>
      </c>
      <c r="AP783">
        <v>24</v>
      </c>
      <c r="AQ783">
        <v>69</v>
      </c>
      <c r="AR783">
        <v>1</v>
      </c>
      <c r="AS783">
        <v>6</v>
      </c>
    </row>
    <row r="784" spans="1:45" x14ac:dyDescent="0.25">
      <c r="A784">
        <v>20120222</v>
      </c>
      <c r="B784">
        <f t="shared" si="60"/>
        <v>20160222</v>
      </c>
      <c r="C784">
        <f t="shared" si="61"/>
        <v>2016</v>
      </c>
      <c r="D784">
        <f t="shared" si="62"/>
        <v>2</v>
      </c>
      <c r="E784">
        <f t="shared" si="63"/>
        <v>22</v>
      </c>
      <c r="F784" s="14">
        <f t="shared" si="64"/>
        <v>42422</v>
      </c>
      <c r="G784">
        <v>221</v>
      </c>
      <c r="H784">
        <v>67</v>
      </c>
      <c r="I784">
        <v>67</v>
      </c>
      <c r="J784">
        <v>90</v>
      </c>
      <c r="K784">
        <v>20</v>
      </c>
      <c r="L784">
        <v>50</v>
      </c>
      <c r="M784">
        <v>1</v>
      </c>
      <c r="N784">
        <v>170</v>
      </c>
      <c r="O784">
        <v>15</v>
      </c>
      <c r="P784">
        <v>67</v>
      </c>
      <c r="Q784">
        <v>52</v>
      </c>
      <c r="R784">
        <v>1</v>
      </c>
      <c r="S784">
        <v>90</v>
      </c>
      <c r="T784">
        <v>13</v>
      </c>
      <c r="U784">
        <v>46</v>
      </c>
      <c r="V784">
        <v>6</v>
      </c>
      <c r="W784">
        <v>35</v>
      </c>
      <c r="X784">
        <v>34</v>
      </c>
      <c r="Y784">
        <v>611</v>
      </c>
      <c r="Z784">
        <v>40</v>
      </c>
      <c r="AA784">
        <v>22</v>
      </c>
      <c r="AB784">
        <v>10</v>
      </c>
      <c r="AC784">
        <v>23</v>
      </c>
      <c r="AD784">
        <v>10245</v>
      </c>
      <c r="AE784">
        <v>10293</v>
      </c>
      <c r="AF784">
        <v>1</v>
      </c>
      <c r="AG784">
        <v>10181</v>
      </c>
      <c r="AH784">
        <v>24</v>
      </c>
      <c r="AI784">
        <v>24</v>
      </c>
      <c r="AJ784">
        <v>23</v>
      </c>
      <c r="AK784">
        <v>75</v>
      </c>
      <c r="AL784">
        <v>10</v>
      </c>
      <c r="AM784">
        <v>7</v>
      </c>
      <c r="AN784">
        <v>78</v>
      </c>
      <c r="AO784">
        <v>97</v>
      </c>
      <c r="AP784">
        <v>24</v>
      </c>
      <c r="AQ784">
        <v>61</v>
      </c>
      <c r="AR784">
        <v>12</v>
      </c>
      <c r="AS784">
        <v>8</v>
      </c>
    </row>
    <row r="785" spans="1:45" x14ac:dyDescent="0.25">
      <c r="A785">
        <v>20120223</v>
      </c>
      <c r="B785">
        <f t="shared" si="60"/>
        <v>20160223</v>
      </c>
      <c r="C785">
        <f t="shared" si="61"/>
        <v>2016</v>
      </c>
      <c r="D785">
        <f t="shared" si="62"/>
        <v>2</v>
      </c>
      <c r="E785">
        <f t="shared" si="63"/>
        <v>23</v>
      </c>
      <c r="F785" s="14">
        <f t="shared" si="64"/>
        <v>42423</v>
      </c>
      <c r="G785">
        <v>241</v>
      </c>
      <c r="H785">
        <v>46</v>
      </c>
      <c r="I785">
        <v>46</v>
      </c>
      <c r="J785">
        <v>70</v>
      </c>
      <c r="K785">
        <v>1</v>
      </c>
      <c r="L785">
        <v>30</v>
      </c>
      <c r="M785">
        <v>8</v>
      </c>
      <c r="N785">
        <v>130</v>
      </c>
      <c r="O785">
        <v>1</v>
      </c>
      <c r="P785">
        <v>101</v>
      </c>
      <c r="Q785">
        <v>60</v>
      </c>
      <c r="R785">
        <v>1</v>
      </c>
      <c r="S785">
        <v>129</v>
      </c>
      <c r="T785">
        <v>13</v>
      </c>
      <c r="U785">
        <v>58</v>
      </c>
      <c r="V785">
        <v>6</v>
      </c>
      <c r="W785">
        <v>19</v>
      </c>
      <c r="X785">
        <v>18</v>
      </c>
      <c r="Y785">
        <v>467</v>
      </c>
      <c r="Z785">
        <v>34</v>
      </c>
      <c r="AA785">
        <v>13</v>
      </c>
      <c r="AB785">
        <v>5</v>
      </c>
      <c r="AC785">
        <v>4</v>
      </c>
      <c r="AD785">
        <v>10210</v>
      </c>
      <c r="AE785">
        <v>10234</v>
      </c>
      <c r="AF785">
        <v>24</v>
      </c>
      <c r="AG785">
        <v>10175</v>
      </c>
      <c r="AH785">
        <v>4</v>
      </c>
      <c r="AI785">
        <v>16</v>
      </c>
      <c r="AJ785">
        <v>3</v>
      </c>
      <c r="AK785">
        <v>67</v>
      </c>
      <c r="AL785">
        <v>16</v>
      </c>
      <c r="AM785">
        <v>8</v>
      </c>
      <c r="AN785">
        <v>93</v>
      </c>
      <c r="AO785">
        <v>98</v>
      </c>
      <c r="AP785">
        <v>1</v>
      </c>
      <c r="AQ785">
        <v>84</v>
      </c>
      <c r="AR785">
        <v>14</v>
      </c>
      <c r="AS785">
        <v>7</v>
      </c>
    </row>
    <row r="786" spans="1:45" x14ac:dyDescent="0.25">
      <c r="A786">
        <v>20120224</v>
      </c>
      <c r="B786">
        <f t="shared" si="60"/>
        <v>20160224</v>
      </c>
      <c r="C786">
        <f t="shared" si="61"/>
        <v>2016</v>
      </c>
      <c r="D786">
        <f t="shared" si="62"/>
        <v>2</v>
      </c>
      <c r="E786">
        <f t="shared" si="63"/>
        <v>24</v>
      </c>
      <c r="F786" s="14">
        <f t="shared" si="64"/>
        <v>42424</v>
      </c>
      <c r="G786">
        <v>253</v>
      </c>
      <c r="H786">
        <v>35</v>
      </c>
      <c r="I786">
        <v>37</v>
      </c>
      <c r="J786">
        <v>50</v>
      </c>
      <c r="K786">
        <v>1</v>
      </c>
      <c r="L786">
        <v>10</v>
      </c>
      <c r="M786">
        <v>23</v>
      </c>
      <c r="N786">
        <v>110</v>
      </c>
      <c r="O786">
        <v>1</v>
      </c>
      <c r="P786">
        <v>81</v>
      </c>
      <c r="Q786">
        <v>20</v>
      </c>
      <c r="R786">
        <v>24</v>
      </c>
      <c r="S786">
        <v>99</v>
      </c>
      <c r="T786">
        <v>2</v>
      </c>
      <c r="U786">
        <v>-16</v>
      </c>
      <c r="V786">
        <v>24</v>
      </c>
      <c r="W786">
        <v>0</v>
      </c>
      <c r="X786">
        <v>0</v>
      </c>
      <c r="Y786">
        <v>199</v>
      </c>
      <c r="Z786">
        <v>8</v>
      </c>
      <c r="AA786">
        <v>2</v>
      </c>
      <c r="AB786">
        <v>1</v>
      </c>
      <c r="AC786">
        <v>18</v>
      </c>
      <c r="AD786">
        <v>10247</v>
      </c>
      <c r="AE786">
        <v>10272</v>
      </c>
      <c r="AF786">
        <v>22</v>
      </c>
      <c r="AG786">
        <v>10233</v>
      </c>
      <c r="AH786">
        <v>4</v>
      </c>
      <c r="AI786">
        <v>4</v>
      </c>
      <c r="AJ786">
        <v>23</v>
      </c>
      <c r="AK786">
        <v>60</v>
      </c>
      <c r="AL786">
        <v>16</v>
      </c>
      <c r="AM786">
        <v>7</v>
      </c>
      <c r="AN786">
        <v>95</v>
      </c>
      <c r="AO786">
        <v>99</v>
      </c>
      <c r="AP786">
        <v>23</v>
      </c>
      <c r="AQ786">
        <v>89</v>
      </c>
      <c r="AR786">
        <v>16</v>
      </c>
      <c r="AS786">
        <v>3</v>
      </c>
    </row>
    <row r="787" spans="1:45" x14ac:dyDescent="0.25">
      <c r="A787">
        <v>20120225</v>
      </c>
      <c r="B787">
        <f t="shared" si="60"/>
        <v>20160225</v>
      </c>
      <c r="C787">
        <f t="shared" si="61"/>
        <v>2016</v>
      </c>
      <c r="D787">
        <f t="shared" si="62"/>
        <v>2</v>
      </c>
      <c r="E787">
        <f t="shared" si="63"/>
        <v>25</v>
      </c>
      <c r="F787" s="14">
        <f t="shared" si="64"/>
        <v>42425</v>
      </c>
      <c r="G787">
        <v>289</v>
      </c>
      <c r="H787">
        <v>24</v>
      </c>
      <c r="I787">
        <v>27</v>
      </c>
      <c r="J787">
        <v>50</v>
      </c>
      <c r="K787">
        <v>13</v>
      </c>
      <c r="L787">
        <v>10</v>
      </c>
      <c r="M787">
        <v>3</v>
      </c>
      <c r="N787">
        <v>100</v>
      </c>
      <c r="O787">
        <v>15</v>
      </c>
      <c r="P787">
        <v>53</v>
      </c>
      <c r="Q787">
        <v>1</v>
      </c>
      <c r="R787">
        <v>4</v>
      </c>
      <c r="S787">
        <v>103</v>
      </c>
      <c r="T787">
        <v>13</v>
      </c>
      <c r="U787">
        <v>-29</v>
      </c>
      <c r="V787">
        <v>6</v>
      </c>
      <c r="W787">
        <v>73</v>
      </c>
      <c r="X787">
        <v>69</v>
      </c>
      <c r="Y787">
        <v>1006</v>
      </c>
      <c r="Z787">
        <v>0</v>
      </c>
      <c r="AA787">
        <v>0</v>
      </c>
      <c r="AB787">
        <v>0</v>
      </c>
      <c r="AC787">
        <v>1</v>
      </c>
      <c r="AD787">
        <v>10246</v>
      </c>
      <c r="AE787">
        <v>10268</v>
      </c>
      <c r="AF787">
        <v>1</v>
      </c>
      <c r="AG787">
        <v>10233</v>
      </c>
      <c r="AH787">
        <v>15</v>
      </c>
      <c r="AI787">
        <v>3</v>
      </c>
      <c r="AJ787">
        <v>4</v>
      </c>
      <c r="AK787">
        <v>76</v>
      </c>
      <c r="AL787">
        <v>15</v>
      </c>
      <c r="AM787">
        <v>6</v>
      </c>
      <c r="AN787">
        <v>85</v>
      </c>
      <c r="AO787">
        <v>100</v>
      </c>
      <c r="AP787">
        <v>1</v>
      </c>
      <c r="AQ787">
        <v>62</v>
      </c>
      <c r="AR787">
        <v>15</v>
      </c>
      <c r="AS787">
        <v>13</v>
      </c>
    </row>
    <row r="788" spans="1:45" x14ac:dyDescent="0.25">
      <c r="A788">
        <v>20120226</v>
      </c>
      <c r="B788">
        <f t="shared" si="60"/>
        <v>20160226</v>
      </c>
      <c r="C788">
        <f t="shared" si="61"/>
        <v>2016</v>
      </c>
      <c r="D788">
        <f t="shared" si="62"/>
        <v>2</v>
      </c>
      <c r="E788">
        <f t="shared" si="63"/>
        <v>26</v>
      </c>
      <c r="F788" s="14">
        <f t="shared" si="64"/>
        <v>42426</v>
      </c>
      <c r="G788">
        <v>309</v>
      </c>
      <c r="H788">
        <v>23</v>
      </c>
      <c r="I788">
        <v>25</v>
      </c>
      <c r="J788">
        <v>30</v>
      </c>
      <c r="K788">
        <v>1</v>
      </c>
      <c r="L788">
        <v>10</v>
      </c>
      <c r="M788">
        <v>22</v>
      </c>
      <c r="N788">
        <v>60</v>
      </c>
      <c r="O788">
        <v>9</v>
      </c>
      <c r="P788">
        <v>68</v>
      </c>
      <c r="Q788">
        <v>54</v>
      </c>
      <c r="R788">
        <v>1</v>
      </c>
      <c r="S788">
        <v>96</v>
      </c>
      <c r="T788">
        <v>12</v>
      </c>
      <c r="U788">
        <v>44</v>
      </c>
      <c r="V788">
        <v>6</v>
      </c>
      <c r="W788">
        <v>12</v>
      </c>
      <c r="X788">
        <v>11</v>
      </c>
      <c r="Y788">
        <v>398</v>
      </c>
      <c r="Z788">
        <v>0</v>
      </c>
      <c r="AA788">
        <v>-1</v>
      </c>
      <c r="AB788">
        <v>-1</v>
      </c>
      <c r="AC788">
        <v>6</v>
      </c>
      <c r="AD788">
        <v>10263</v>
      </c>
      <c r="AE788">
        <v>10284</v>
      </c>
      <c r="AF788">
        <v>20</v>
      </c>
      <c r="AG788">
        <v>10235</v>
      </c>
      <c r="AH788">
        <v>4</v>
      </c>
      <c r="AI788">
        <v>58</v>
      </c>
      <c r="AJ788">
        <v>24</v>
      </c>
      <c r="AK788">
        <v>75</v>
      </c>
      <c r="AL788">
        <v>17</v>
      </c>
      <c r="AM788">
        <v>8</v>
      </c>
      <c r="AN788">
        <v>83</v>
      </c>
      <c r="AO788">
        <v>93</v>
      </c>
      <c r="AP788">
        <v>6</v>
      </c>
      <c r="AQ788">
        <v>71</v>
      </c>
      <c r="AR788">
        <v>12</v>
      </c>
      <c r="AS788">
        <v>5</v>
      </c>
    </row>
    <row r="789" spans="1:45" x14ac:dyDescent="0.25">
      <c r="A789">
        <v>20120227</v>
      </c>
      <c r="B789">
        <f t="shared" si="60"/>
        <v>20160227</v>
      </c>
      <c r="C789">
        <f t="shared" si="61"/>
        <v>2016</v>
      </c>
      <c r="D789">
        <f t="shared" si="62"/>
        <v>2</v>
      </c>
      <c r="E789">
        <f t="shared" si="63"/>
        <v>27</v>
      </c>
      <c r="F789" s="14">
        <f t="shared" si="64"/>
        <v>42427</v>
      </c>
      <c r="G789">
        <v>230</v>
      </c>
      <c r="H789">
        <v>37</v>
      </c>
      <c r="I789">
        <v>38</v>
      </c>
      <c r="J789">
        <v>60</v>
      </c>
      <c r="K789">
        <v>12</v>
      </c>
      <c r="L789">
        <v>20</v>
      </c>
      <c r="M789">
        <v>1</v>
      </c>
      <c r="N789">
        <v>100</v>
      </c>
      <c r="O789">
        <v>12</v>
      </c>
      <c r="P789">
        <v>62</v>
      </c>
      <c r="Q789">
        <v>33</v>
      </c>
      <c r="R789">
        <v>5</v>
      </c>
      <c r="S789">
        <v>82</v>
      </c>
      <c r="T789">
        <v>11</v>
      </c>
      <c r="U789">
        <v>27</v>
      </c>
      <c r="V789">
        <v>6</v>
      </c>
      <c r="W789">
        <v>4</v>
      </c>
      <c r="X789">
        <v>4</v>
      </c>
      <c r="Y789">
        <v>350</v>
      </c>
      <c r="Z789">
        <v>0</v>
      </c>
      <c r="AA789">
        <v>0</v>
      </c>
      <c r="AB789">
        <v>0</v>
      </c>
      <c r="AC789">
        <v>1</v>
      </c>
      <c r="AD789">
        <v>10242</v>
      </c>
      <c r="AE789">
        <v>10279</v>
      </c>
      <c r="AF789">
        <v>1</v>
      </c>
      <c r="AG789">
        <v>10224</v>
      </c>
      <c r="AH789">
        <v>24</v>
      </c>
      <c r="AI789">
        <v>21</v>
      </c>
      <c r="AJ789">
        <v>20</v>
      </c>
      <c r="AK789">
        <v>59</v>
      </c>
      <c r="AL789">
        <v>1</v>
      </c>
      <c r="AM789">
        <v>8</v>
      </c>
      <c r="AN789">
        <v>93</v>
      </c>
      <c r="AO789">
        <v>98</v>
      </c>
      <c r="AP789">
        <v>19</v>
      </c>
      <c r="AQ789">
        <v>82</v>
      </c>
      <c r="AR789">
        <v>11</v>
      </c>
      <c r="AS789">
        <v>5</v>
      </c>
    </row>
    <row r="790" spans="1:45" x14ac:dyDescent="0.25">
      <c r="A790">
        <v>20120228</v>
      </c>
      <c r="B790">
        <f t="shared" si="60"/>
        <v>20160228</v>
      </c>
      <c r="C790">
        <f t="shared" si="61"/>
        <v>2016</v>
      </c>
      <c r="D790">
        <f t="shared" si="62"/>
        <v>2</v>
      </c>
      <c r="E790">
        <f t="shared" si="63"/>
        <v>28</v>
      </c>
      <c r="F790" s="14">
        <f t="shared" si="64"/>
        <v>42428</v>
      </c>
      <c r="G790">
        <v>245</v>
      </c>
      <c r="H790">
        <v>31</v>
      </c>
      <c r="I790">
        <v>31</v>
      </c>
      <c r="J790">
        <v>40</v>
      </c>
      <c r="K790">
        <v>1</v>
      </c>
      <c r="L790">
        <v>20</v>
      </c>
      <c r="M790">
        <v>23</v>
      </c>
      <c r="N790">
        <v>70</v>
      </c>
      <c r="O790">
        <v>2</v>
      </c>
      <c r="P790">
        <v>87</v>
      </c>
      <c r="Q790">
        <v>76</v>
      </c>
      <c r="R790">
        <v>1</v>
      </c>
      <c r="S790">
        <v>98</v>
      </c>
      <c r="T790">
        <v>14</v>
      </c>
      <c r="U790">
        <v>73</v>
      </c>
      <c r="V790">
        <v>6</v>
      </c>
      <c r="W790">
        <v>0</v>
      </c>
      <c r="X790">
        <v>0</v>
      </c>
      <c r="Y790">
        <v>181</v>
      </c>
      <c r="Z790">
        <v>27</v>
      </c>
      <c r="AA790">
        <v>4</v>
      </c>
      <c r="AB790">
        <v>1</v>
      </c>
      <c r="AC790">
        <v>10</v>
      </c>
      <c r="AD790">
        <v>10230</v>
      </c>
      <c r="AE790">
        <v>10250</v>
      </c>
      <c r="AF790">
        <v>24</v>
      </c>
      <c r="AG790">
        <v>10215</v>
      </c>
      <c r="AH790">
        <v>4</v>
      </c>
      <c r="AI790">
        <v>5</v>
      </c>
      <c r="AJ790">
        <v>20</v>
      </c>
      <c r="AK790">
        <v>50</v>
      </c>
      <c r="AL790">
        <v>1</v>
      </c>
      <c r="AM790">
        <v>8</v>
      </c>
      <c r="AN790">
        <v>98</v>
      </c>
      <c r="AO790">
        <v>100</v>
      </c>
      <c r="AP790">
        <v>11</v>
      </c>
      <c r="AQ790">
        <v>95</v>
      </c>
      <c r="AR790">
        <v>1</v>
      </c>
      <c r="AS790">
        <v>3</v>
      </c>
    </row>
    <row r="791" spans="1:45" x14ac:dyDescent="0.25">
      <c r="A791">
        <v>20120229</v>
      </c>
      <c r="B791">
        <f t="shared" si="60"/>
        <v>20160229</v>
      </c>
      <c r="C791">
        <f t="shared" si="61"/>
        <v>2016</v>
      </c>
      <c r="D791">
        <f t="shared" si="62"/>
        <v>2</v>
      </c>
      <c r="E791">
        <f t="shared" si="63"/>
        <v>29</v>
      </c>
      <c r="F791" s="14">
        <f t="shared" si="64"/>
        <v>42429</v>
      </c>
      <c r="G791">
        <v>239</v>
      </c>
      <c r="H791">
        <v>24</v>
      </c>
      <c r="I791">
        <v>24</v>
      </c>
      <c r="J791">
        <v>30</v>
      </c>
      <c r="K791">
        <v>4</v>
      </c>
      <c r="L791">
        <v>20</v>
      </c>
      <c r="M791">
        <v>1</v>
      </c>
      <c r="N791">
        <v>60</v>
      </c>
      <c r="O791">
        <v>4</v>
      </c>
      <c r="P791">
        <v>88</v>
      </c>
      <c r="Q791">
        <v>82</v>
      </c>
      <c r="R791">
        <v>19</v>
      </c>
      <c r="S791">
        <v>95</v>
      </c>
      <c r="T791">
        <v>15</v>
      </c>
      <c r="U791">
        <v>80</v>
      </c>
      <c r="V791">
        <v>18</v>
      </c>
      <c r="W791">
        <v>0</v>
      </c>
      <c r="X791">
        <v>0</v>
      </c>
      <c r="Y791">
        <v>221</v>
      </c>
      <c r="Z791">
        <v>7</v>
      </c>
      <c r="AA791">
        <v>1</v>
      </c>
      <c r="AB791">
        <v>1</v>
      </c>
      <c r="AC791">
        <v>6</v>
      </c>
      <c r="AD791">
        <v>10254</v>
      </c>
      <c r="AE791">
        <v>10259</v>
      </c>
      <c r="AF791">
        <v>10</v>
      </c>
      <c r="AG791">
        <v>10248</v>
      </c>
      <c r="AH791">
        <v>3</v>
      </c>
      <c r="AI791">
        <v>7</v>
      </c>
      <c r="AJ791">
        <v>2</v>
      </c>
      <c r="AK791">
        <v>56</v>
      </c>
      <c r="AL791">
        <v>14</v>
      </c>
      <c r="AM791">
        <v>8</v>
      </c>
      <c r="AN791">
        <v>96</v>
      </c>
      <c r="AO791">
        <v>99</v>
      </c>
      <c r="AP791">
        <v>2</v>
      </c>
      <c r="AQ791">
        <v>92</v>
      </c>
      <c r="AR791">
        <v>23</v>
      </c>
      <c r="AS791">
        <v>3</v>
      </c>
    </row>
    <row r="792" spans="1:45" x14ac:dyDescent="0.25">
      <c r="A792">
        <v>20120301</v>
      </c>
      <c r="B792">
        <f t="shared" si="60"/>
        <v>20160301</v>
      </c>
      <c r="C792">
        <f t="shared" si="61"/>
        <v>2016</v>
      </c>
      <c r="D792">
        <f t="shared" si="62"/>
        <v>3</v>
      </c>
      <c r="E792">
        <f t="shared" si="63"/>
        <v>1</v>
      </c>
      <c r="F792" s="14">
        <f t="shared" si="64"/>
        <v>42430</v>
      </c>
      <c r="G792">
        <v>217</v>
      </c>
      <c r="H792">
        <v>10</v>
      </c>
      <c r="I792">
        <v>15</v>
      </c>
      <c r="J792">
        <v>30</v>
      </c>
      <c r="K792">
        <v>9</v>
      </c>
      <c r="L792">
        <v>10</v>
      </c>
      <c r="M792">
        <v>3</v>
      </c>
      <c r="N792">
        <v>50</v>
      </c>
      <c r="O792">
        <v>1</v>
      </c>
      <c r="P792">
        <v>90</v>
      </c>
      <c r="Q792">
        <v>83</v>
      </c>
      <c r="R792">
        <v>10</v>
      </c>
      <c r="S792">
        <v>101</v>
      </c>
      <c r="T792">
        <v>15</v>
      </c>
      <c r="U792">
        <v>82</v>
      </c>
      <c r="V792">
        <v>6</v>
      </c>
      <c r="W792">
        <v>0</v>
      </c>
      <c r="X792">
        <v>0</v>
      </c>
      <c r="Y792">
        <v>244</v>
      </c>
      <c r="Z792">
        <v>0</v>
      </c>
      <c r="AA792">
        <v>0</v>
      </c>
      <c r="AB792">
        <v>0</v>
      </c>
      <c r="AC792">
        <v>1</v>
      </c>
      <c r="AD792">
        <v>10263</v>
      </c>
      <c r="AE792">
        <v>10278</v>
      </c>
      <c r="AF792">
        <v>24</v>
      </c>
      <c r="AG792">
        <v>10249</v>
      </c>
      <c r="AH792">
        <v>5</v>
      </c>
      <c r="AI792">
        <v>21</v>
      </c>
      <c r="AJ792">
        <v>9</v>
      </c>
      <c r="AK792">
        <v>36</v>
      </c>
      <c r="AL792">
        <v>1</v>
      </c>
      <c r="AM792">
        <v>8</v>
      </c>
      <c r="AN792">
        <v>94</v>
      </c>
      <c r="AO792">
        <v>96</v>
      </c>
      <c r="AP792">
        <v>9</v>
      </c>
      <c r="AQ792">
        <v>90</v>
      </c>
      <c r="AR792">
        <v>14</v>
      </c>
      <c r="AS792">
        <v>3</v>
      </c>
    </row>
    <row r="793" spans="1:45" x14ac:dyDescent="0.25">
      <c r="A793">
        <v>20120302</v>
      </c>
      <c r="B793">
        <f t="shared" si="60"/>
        <v>20160302</v>
      </c>
      <c r="C793">
        <f t="shared" si="61"/>
        <v>2016</v>
      </c>
      <c r="D793">
        <f t="shared" si="62"/>
        <v>3</v>
      </c>
      <c r="E793">
        <f t="shared" si="63"/>
        <v>2</v>
      </c>
      <c r="F793" s="14">
        <f t="shared" si="64"/>
        <v>42431</v>
      </c>
      <c r="G793">
        <v>79</v>
      </c>
      <c r="H793">
        <v>21</v>
      </c>
      <c r="I793">
        <v>25</v>
      </c>
      <c r="J793">
        <v>40</v>
      </c>
      <c r="K793">
        <v>13</v>
      </c>
      <c r="L793">
        <v>10</v>
      </c>
      <c r="M793">
        <v>3</v>
      </c>
      <c r="N793">
        <v>70</v>
      </c>
      <c r="O793">
        <v>13</v>
      </c>
      <c r="P793">
        <v>88</v>
      </c>
      <c r="Q793">
        <v>60</v>
      </c>
      <c r="R793">
        <v>24</v>
      </c>
      <c r="S793">
        <v>131</v>
      </c>
      <c r="T793">
        <v>14</v>
      </c>
      <c r="U793">
        <v>32</v>
      </c>
      <c r="V793">
        <v>24</v>
      </c>
      <c r="W793">
        <v>44</v>
      </c>
      <c r="X793">
        <v>40</v>
      </c>
      <c r="Y793">
        <v>790</v>
      </c>
      <c r="Z793">
        <v>0</v>
      </c>
      <c r="AA793">
        <v>0</v>
      </c>
      <c r="AB793">
        <v>0</v>
      </c>
      <c r="AC793">
        <v>1</v>
      </c>
      <c r="AD793">
        <v>10263</v>
      </c>
      <c r="AE793">
        <v>10282</v>
      </c>
      <c r="AF793">
        <v>10</v>
      </c>
      <c r="AG793">
        <v>10229</v>
      </c>
      <c r="AH793">
        <v>24</v>
      </c>
      <c r="AI793">
        <v>22</v>
      </c>
      <c r="AJ793">
        <v>2</v>
      </c>
      <c r="AK793">
        <v>57</v>
      </c>
      <c r="AL793">
        <v>13</v>
      </c>
      <c r="AM793">
        <v>6</v>
      </c>
      <c r="AN793">
        <v>88</v>
      </c>
      <c r="AO793">
        <v>98</v>
      </c>
      <c r="AP793">
        <v>2</v>
      </c>
      <c r="AQ793">
        <v>67</v>
      </c>
      <c r="AR793">
        <v>14</v>
      </c>
      <c r="AS793">
        <v>11</v>
      </c>
    </row>
    <row r="794" spans="1:45" x14ac:dyDescent="0.25">
      <c r="A794">
        <v>20120303</v>
      </c>
      <c r="B794">
        <f t="shared" si="60"/>
        <v>20160303</v>
      </c>
      <c r="C794">
        <f t="shared" si="61"/>
        <v>2016</v>
      </c>
      <c r="D794">
        <f t="shared" si="62"/>
        <v>3</v>
      </c>
      <c r="E794">
        <f t="shared" si="63"/>
        <v>3</v>
      </c>
      <c r="F794" s="14">
        <f t="shared" si="64"/>
        <v>42432</v>
      </c>
      <c r="G794">
        <v>173</v>
      </c>
      <c r="H794">
        <v>24</v>
      </c>
      <c r="I794">
        <v>30</v>
      </c>
      <c r="J794">
        <v>40</v>
      </c>
      <c r="K794">
        <v>5</v>
      </c>
      <c r="L794">
        <v>20</v>
      </c>
      <c r="M794">
        <v>10</v>
      </c>
      <c r="N794">
        <v>70</v>
      </c>
      <c r="O794">
        <v>13</v>
      </c>
      <c r="P794">
        <v>93</v>
      </c>
      <c r="Q794">
        <v>63</v>
      </c>
      <c r="R794">
        <v>1</v>
      </c>
      <c r="S794">
        <v>125</v>
      </c>
      <c r="T794">
        <v>13</v>
      </c>
      <c r="U794">
        <v>15</v>
      </c>
      <c r="V794">
        <v>24</v>
      </c>
      <c r="W794">
        <v>3</v>
      </c>
      <c r="X794">
        <v>3</v>
      </c>
      <c r="Y794">
        <v>364</v>
      </c>
      <c r="Z794">
        <v>0</v>
      </c>
      <c r="AA794">
        <v>-1</v>
      </c>
      <c r="AB794">
        <v>-1</v>
      </c>
      <c r="AC794">
        <v>20</v>
      </c>
      <c r="AD794">
        <v>10217</v>
      </c>
      <c r="AE794">
        <v>10229</v>
      </c>
      <c r="AF794">
        <v>23</v>
      </c>
      <c r="AG794">
        <v>10209</v>
      </c>
      <c r="AH794">
        <v>5</v>
      </c>
      <c r="AI794">
        <v>23</v>
      </c>
      <c r="AJ794">
        <v>1</v>
      </c>
      <c r="AK794">
        <v>56</v>
      </c>
      <c r="AL794">
        <v>9</v>
      </c>
      <c r="AM794">
        <v>7</v>
      </c>
      <c r="AN794">
        <v>87</v>
      </c>
      <c r="AO794">
        <v>97</v>
      </c>
      <c r="AP794">
        <v>2</v>
      </c>
      <c r="AQ794">
        <v>71</v>
      </c>
      <c r="AR794">
        <v>13</v>
      </c>
      <c r="AS794">
        <v>5</v>
      </c>
    </row>
    <row r="795" spans="1:45" x14ac:dyDescent="0.25">
      <c r="A795">
        <v>20120304</v>
      </c>
      <c r="B795">
        <f t="shared" si="60"/>
        <v>20160304</v>
      </c>
      <c r="C795">
        <f t="shared" si="61"/>
        <v>2016</v>
      </c>
      <c r="D795">
        <f t="shared" si="62"/>
        <v>3</v>
      </c>
      <c r="E795">
        <f t="shared" si="63"/>
        <v>4</v>
      </c>
      <c r="F795" s="14">
        <f t="shared" si="64"/>
        <v>42433</v>
      </c>
      <c r="G795">
        <v>156</v>
      </c>
      <c r="H795">
        <v>30</v>
      </c>
      <c r="I795">
        <v>34</v>
      </c>
      <c r="J795">
        <v>50</v>
      </c>
      <c r="K795">
        <v>16</v>
      </c>
      <c r="L795">
        <v>20</v>
      </c>
      <c r="M795">
        <v>5</v>
      </c>
      <c r="N795">
        <v>80</v>
      </c>
      <c r="O795">
        <v>16</v>
      </c>
      <c r="P795">
        <v>79</v>
      </c>
      <c r="Q795">
        <v>29</v>
      </c>
      <c r="R795">
        <v>5</v>
      </c>
      <c r="S795">
        <v>113</v>
      </c>
      <c r="T795">
        <v>16</v>
      </c>
      <c r="U795">
        <v>6</v>
      </c>
      <c r="V795">
        <v>6</v>
      </c>
      <c r="W795">
        <v>7</v>
      </c>
      <c r="X795">
        <v>6</v>
      </c>
      <c r="Y795">
        <v>464</v>
      </c>
      <c r="Z795">
        <v>68</v>
      </c>
      <c r="AA795">
        <v>33</v>
      </c>
      <c r="AB795">
        <v>8</v>
      </c>
      <c r="AC795">
        <v>19</v>
      </c>
      <c r="AD795">
        <v>10175</v>
      </c>
      <c r="AE795">
        <v>10229</v>
      </c>
      <c r="AF795">
        <v>1</v>
      </c>
      <c r="AG795">
        <v>10103</v>
      </c>
      <c r="AH795">
        <v>24</v>
      </c>
      <c r="AI795">
        <v>1</v>
      </c>
      <c r="AJ795">
        <v>5</v>
      </c>
      <c r="AK795">
        <v>63</v>
      </c>
      <c r="AL795">
        <v>15</v>
      </c>
      <c r="AM795">
        <v>7</v>
      </c>
      <c r="AN795">
        <v>94</v>
      </c>
      <c r="AO795">
        <v>100</v>
      </c>
      <c r="AP795">
        <v>7</v>
      </c>
      <c r="AQ795">
        <v>75</v>
      </c>
      <c r="AR795">
        <v>15</v>
      </c>
      <c r="AS795">
        <v>6</v>
      </c>
    </row>
    <row r="796" spans="1:45" x14ac:dyDescent="0.25">
      <c r="A796">
        <v>20120305</v>
      </c>
      <c r="B796">
        <f t="shared" si="60"/>
        <v>20160305</v>
      </c>
      <c r="C796">
        <f t="shared" si="61"/>
        <v>2016</v>
      </c>
      <c r="D796">
        <f t="shared" si="62"/>
        <v>3</v>
      </c>
      <c r="E796">
        <f t="shared" si="63"/>
        <v>5</v>
      </c>
      <c r="F796" s="14">
        <f t="shared" si="64"/>
        <v>42434</v>
      </c>
      <c r="G796">
        <v>131</v>
      </c>
      <c r="H796">
        <v>51</v>
      </c>
      <c r="I796">
        <v>53</v>
      </c>
      <c r="J796">
        <v>70</v>
      </c>
      <c r="K796">
        <v>13</v>
      </c>
      <c r="L796">
        <v>30</v>
      </c>
      <c r="M796">
        <v>23</v>
      </c>
      <c r="N796">
        <v>110</v>
      </c>
      <c r="O796">
        <v>12</v>
      </c>
      <c r="P796">
        <v>56</v>
      </c>
      <c r="Q796">
        <v>42</v>
      </c>
      <c r="R796">
        <v>9</v>
      </c>
      <c r="S796">
        <v>84</v>
      </c>
      <c r="T796">
        <v>1</v>
      </c>
      <c r="U796">
        <v>39</v>
      </c>
      <c r="V796">
        <v>24</v>
      </c>
      <c r="W796">
        <v>0</v>
      </c>
      <c r="X796">
        <v>0</v>
      </c>
      <c r="Y796">
        <v>287</v>
      </c>
      <c r="Z796">
        <v>58</v>
      </c>
      <c r="AA796">
        <v>45</v>
      </c>
      <c r="AB796">
        <v>16</v>
      </c>
      <c r="AC796">
        <v>2</v>
      </c>
      <c r="AD796">
        <v>10130</v>
      </c>
      <c r="AE796">
        <v>10186</v>
      </c>
      <c r="AF796">
        <v>24</v>
      </c>
      <c r="AG796">
        <v>10089</v>
      </c>
      <c r="AH796">
        <v>4</v>
      </c>
      <c r="AI796">
        <v>24</v>
      </c>
      <c r="AJ796">
        <v>3</v>
      </c>
      <c r="AK796">
        <v>75</v>
      </c>
      <c r="AL796">
        <v>11</v>
      </c>
      <c r="AM796">
        <v>8</v>
      </c>
      <c r="AN796">
        <v>83</v>
      </c>
      <c r="AO796">
        <v>97</v>
      </c>
      <c r="AP796">
        <v>2</v>
      </c>
      <c r="AQ796">
        <v>72</v>
      </c>
      <c r="AR796">
        <v>16</v>
      </c>
      <c r="AS796">
        <v>4</v>
      </c>
    </row>
    <row r="797" spans="1:45" x14ac:dyDescent="0.25">
      <c r="A797">
        <v>20120306</v>
      </c>
      <c r="B797">
        <f t="shared" si="60"/>
        <v>20160306</v>
      </c>
      <c r="C797">
        <f t="shared" si="61"/>
        <v>2016</v>
      </c>
      <c r="D797">
        <f t="shared" si="62"/>
        <v>3</v>
      </c>
      <c r="E797">
        <f t="shared" si="63"/>
        <v>6</v>
      </c>
      <c r="F797" s="14">
        <f t="shared" si="64"/>
        <v>42435</v>
      </c>
      <c r="G797">
        <v>148</v>
      </c>
      <c r="H797">
        <v>21</v>
      </c>
      <c r="I797">
        <v>27</v>
      </c>
      <c r="J797">
        <v>50</v>
      </c>
      <c r="K797">
        <v>11</v>
      </c>
      <c r="L797">
        <v>10</v>
      </c>
      <c r="M797">
        <v>21</v>
      </c>
      <c r="N797">
        <v>80</v>
      </c>
      <c r="O797">
        <v>11</v>
      </c>
      <c r="P797">
        <v>57</v>
      </c>
      <c r="Q797">
        <v>1</v>
      </c>
      <c r="R797">
        <v>24</v>
      </c>
      <c r="S797">
        <v>97</v>
      </c>
      <c r="T797">
        <v>14</v>
      </c>
      <c r="U797">
        <v>-35</v>
      </c>
      <c r="V797">
        <v>24</v>
      </c>
      <c r="W797">
        <v>34</v>
      </c>
      <c r="X797">
        <v>30</v>
      </c>
      <c r="Y797">
        <v>688</v>
      </c>
      <c r="Z797">
        <v>0</v>
      </c>
      <c r="AA797">
        <v>0</v>
      </c>
      <c r="AB797">
        <v>0</v>
      </c>
      <c r="AC797">
        <v>1</v>
      </c>
      <c r="AD797">
        <v>10241</v>
      </c>
      <c r="AE797">
        <v>10266</v>
      </c>
      <c r="AF797">
        <v>20</v>
      </c>
      <c r="AG797">
        <v>10190</v>
      </c>
      <c r="AH797">
        <v>1</v>
      </c>
      <c r="AI797">
        <v>31</v>
      </c>
      <c r="AJ797">
        <v>23</v>
      </c>
      <c r="AK797">
        <v>76</v>
      </c>
      <c r="AL797">
        <v>15</v>
      </c>
      <c r="AM797">
        <v>6</v>
      </c>
      <c r="AN797">
        <v>77</v>
      </c>
      <c r="AO797">
        <v>98</v>
      </c>
      <c r="AP797">
        <v>23</v>
      </c>
      <c r="AQ797">
        <v>61</v>
      </c>
      <c r="AR797">
        <v>14</v>
      </c>
      <c r="AS797">
        <v>9</v>
      </c>
    </row>
    <row r="798" spans="1:45" x14ac:dyDescent="0.25">
      <c r="A798">
        <v>20120307</v>
      </c>
      <c r="B798">
        <f t="shared" si="60"/>
        <v>20160307</v>
      </c>
      <c r="C798">
        <f t="shared" si="61"/>
        <v>2016</v>
      </c>
      <c r="D798">
        <f t="shared" si="62"/>
        <v>3</v>
      </c>
      <c r="E798">
        <f t="shared" si="63"/>
        <v>7</v>
      </c>
      <c r="F798" s="14">
        <f t="shared" si="64"/>
        <v>42436</v>
      </c>
      <c r="G798">
        <v>207</v>
      </c>
      <c r="H798">
        <v>38</v>
      </c>
      <c r="I798">
        <v>48</v>
      </c>
      <c r="J798">
        <v>80</v>
      </c>
      <c r="K798">
        <v>14</v>
      </c>
      <c r="L798">
        <v>20</v>
      </c>
      <c r="M798">
        <v>1</v>
      </c>
      <c r="N798">
        <v>130</v>
      </c>
      <c r="O798">
        <v>15</v>
      </c>
      <c r="P798">
        <v>43</v>
      </c>
      <c r="Q798">
        <v>-5</v>
      </c>
      <c r="R798">
        <v>1</v>
      </c>
      <c r="S798">
        <v>62</v>
      </c>
      <c r="T798">
        <v>21</v>
      </c>
      <c r="U798">
        <v>-40</v>
      </c>
      <c r="V798">
        <v>6</v>
      </c>
      <c r="W798">
        <v>0</v>
      </c>
      <c r="X798">
        <v>0</v>
      </c>
      <c r="Y798">
        <v>205</v>
      </c>
      <c r="Z798">
        <v>68</v>
      </c>
      <c r="AA798">
        <v>110</v>
      </c>
      <c r="AB798">
        <v>26</v>
      </c>
      <c r="AC798">
        <v>16</v>
      </c>
      <c r="AD798">
        <v>10174</v>
      </c>
      <c r="AE798">
        <v>10256</v>
      </c>
      <c r="AF798">
        <v>1</v>
      </c>
      <c r="AG798">
        <v>10111</v>
      </c>
      <c r="AH798">
        <v>18</v>
      </c>
      <c r="AI798">
        <v>33</v>
      </c>
      <c r="AJ798">
        <v>1</v>
      </c>
      <c r="AK798">
        <v>65</v>
      </c>
      <c r="AL798">
        <v>21</v>
      </c>
      <c r="AM798">
        <v>6</v>
      </c>
      <c r="AN798">
        <v>89</v>
      </c>
      <c r="AO798">
        <v>98</v>
      </c>
      <c r="AP798">
        <v>1</v>
      </c>
      <c r="AQ798">
        <v>76</v>
      </c>
      <c r="AR798">
        <v>12</v>
      </c>
      <c r="AS798">
        <v>3</v>
      </c>
    </row>
    <row r="799" spans="1:45" x14ac:dyDescent="0.25">
      <c r="A799">
        <v>20120308</v>
      </c>
      <c r="B799">
        <f t="shared" si="60"/>
        <v>20160308</v>
      </c>
      <c r="C799">
        <f t="shared" si="61"/>
        <v>2016</v>
      </c>
      <c r="D799">
        <f t="shared" si="62"/>
        <v>3</v>
      </c>
      <c r="E799">
        <f t="shared" si="63"/>
        <v>8</v>
      </c>
      <c r="F799" s="14">
        <f t="shared" si="64"/>
        <v>42437</v>
      </c>
      <c r="G799">
        <v>293</v>
      </c>
      <c r="H799">
        <v>31</v>
      </c>
      <c r="I799">
        <v>33</v>
      </c>
      <c r="J799">
        <v>50</v>
      </c>
      <c r="K799">
        <v>10</v>
      </c>
      <c r="L799">
        <v>10</v>
      </c>
      <c r="M799">
        <v>21</v>
      </c>
      <c r="N799">
        <v>100</v>
      </c>
      <c r="O799">
        <v>10</v>
      </c>
      <c r="P799">
        <v>58</v>
      </c>
      <c r="Q799">
        <v>25</v>
      </c>
      <c r="R799">
        <v>21</v>
      </c>
      <c r="S799">
        <v>92</v>
      </c>
      <c r="T799">
        <v>13</v>
      </c>
      <c r="U799">
        <v>-21</v>
      </c>
      <c r="V799">
        <v>24</v>
      </c>
      <c r="W799">
        <v>64</v>
      </c>
      <c r="X799">
        <v>57</v>
      </c>
      <c r="Y799">
        <v>814</v>
      </c>
      <c r="Z799">
        <v>0</v>
      </c>
      <c r="AA799">
        <v>0</v>
      </c>
      <c r="AB799">
        <v>0</v>
      </c>
      <c r="AC799">
        <v>1</v>
      </c>
      <c r="AD799">
        <v>10281</v>
      </c>
      <c r="AE799">
        <v>10350</v>
      </c>
      <c r="AF799">
        <v>23</v>
      </c>
      <c r="AG799">
        <v>10182</v>
      </c>
      <c r="AH799">
        <v>1</v>
      </c>
      <c r="AI799">
        <v>57</v>
      </c>
      <c r="AJ799">
        <v>21</v>
      </c>
      <c r="AK799">
        <v>66</v>
      </c>
      <c r="AL799">
        <v>2</v>
      </c>
      <c r="AM799">
        <v>4</v>
      </c>
      <c r="AN799">
        <v>81</v>
      </c>
      <c r="AO799">
        <v>98</v>
      </c>
      <c r="AP799">
        <v>21</v>
      </c>
      <c r="AQ799">
        <v>66</v>
      </c>
      <c r="AR799">
        <v>13</v>
      </c>
      <c r="AS799">
        <v>11</v>
      </c>
    </row>
    <row r="800" spans="1:45" x14ac:dyDescent="0.25">
      <c r="A800">
        <v>20120309</v>
      </c>
      <c r="B800">
        <f t="shared" si="60"/>
        <v>20160309</v>
      </c>
      <c r="C800">
        <f t="shared" si="61"/>
        <v>2016</v>
      </c>
      <c r="D800">
        <f t="shared" si="62"/>
        <v>3</v>
      </c>
      <c r="E800">
        <f t="shared" si="63"/>
        <v>9</v>
      </c>
      <c r="F800" s="14">
        <f t="shared" si="64"/>
        <v>42438</v>
      </c>
      <c r="G800">
        <v>223</v>
      </c>
      <c r="H800">
        <v>41</v>
      </c>
      <c r="I800">
        <v>42</v>
      </c>
      <c r="J800">
        <v>60</v>
      </c>
      <c r="K800">
        <v>14</v>
      </c>
      <c r="L800">
        <v>20</v>
      </c>
      <c r="M800">
        <v>1</v>
      </c>
      <c r="N800">
        <v>100</v>
      </c>
      <c r="O800">
        <v>13</v>
      </c>
      <c r="P800">
        <v>78</v>
      </c>
      <c r="Q800">
        <v>41</v>
      </c>
      <c r="R800">
        <v>6</v>
      </c>
      <c r="S800">
        <v>106</v>
      </c>
      <c r="T800">
        <v>12</v>
      </c>
      <c r="U800">
        <v>27</v>
      </c>
      <c r="V800">
        <v>6</v>
      </c>
      <c r="W800">
        <v>27</v>
      </c>
      <c r="X800">
        <v>24</v>
      </c>
      <c r="Y800">
        <v>637</v>
      </c>
      <c r="Z800">
        <v>0</v>
      </c>
      <c r="AA800">
        <v>0</v>
      </c>
      <c r="AB800">
        <v>0</v>
      </c>
      <c r="AC800">
        <v>1</v>
      </c>
      <c r="AD800">
        <v>10345</v>
      </c>
      <c r="AE800">
        <v>10352</v>
      </c>
      <c r="AF800">
        <v>9</v>
      </c>
      <c r="AG800">
        <v>10338</v>
      </c>
      <c r="AH800">
        <v>23</v>
      </c>
      <c r="AI800">
        <v>60</v>
      </c>
      <c r="AJ800">
        <v>6</v>
      </c>
      <c r="AK800">
        <v>69</v>
      </c>
      <c r="AL800">
        <v>14</v>
      </c>
      <c r="AM800">
        <v>7</v>
      </c>
      <c r="AN800">
        <v>80</v>
      </c>
      <c r="AO800">
        <v>89</v>
      </c>
      <c r="AP800">
        <v>6</v>
      </c>
      <c r="AQ800">
        <v>71</v>
      </c>
      <c r="AR800">
        <v>14</v>
      </c>
      <c r="AS800">
        <v>9</v>
      </c>
    </row>
    <row r="801" spans="1:45" x14ac:dyDescent="0.25">
      <c r="A801">
        <v>20120310</v>
      </c>
      <c r="B801">
        <f t="shared" si="60"/>
        <v>20160310</v>
      </c>
      <c r="C801">
        <f t="shared" si="61"/>
        <v>2016</v>
      </c>
      <c r="D801">
        <f t="shared" si="62"/>
        <v>3</v>
      </c>
      <c r="E801">
        <f t="shared" si="63"/>
        <v>10</v>
      </c>
      <c r="F801" s="14">
        <f t="shared" si="64"/>
        <v>42439</v>
      </c>
      <c r="G801">
        <v>265</v>
      </c>
      <c r="H801">
        <v>25</v>
      </c>
      <c r="I801">
        <v>29</v>
      </c>
      <c r="J801">
        <v>40</v>
      </c>
      <c r="K801">
        <v>1</v>
      </c>
      <c r="L801">
        <v>10</v>
      </c>
      <c r="M801">
        <v>24</v>
      </c>
      <c r="N801">
        <v>80</v>
      </c>
      <c r="O801">
        <v>12</v>
      </c>
      <c r="P801">
        <v>91</v>
      </c>
      <c r="Q801">
        <v>76</v>
      </c>
      <c r="R801">
        <v>6</v>
      </c>
      <c r="S801">
        <v>115</v>
      </c>
      <c r="T801">
        <v>15</v>
      </c>
      <c r="U801">
        <v>70</v>
      </c>
      <c r="V801">
        <v>6</v>
      </c>
      <c r="W801">
        <v>17</v>
      </c>
      <c r="X801">
        <v>15</v>
      </c>
      <c r="Y801">
        <v>381</v>
      </c>
      <c r="Z801">
        <v>14</v>
      </c>
      <c r="AA801">
        <v>7</v>
      </c>
      <c r="AB801">
        <v>4</v>
      </c>
      <c r="AC801">
        <v>11</v>
      </c>
      <c r="AD801">
        <v>10340</v>
      </c>
      <c r="AE801">
        <v>10347</v>
      </c>
      <c r="AF801">
        <v>10</v>
      </c>
      <c r="AG801">
        <v>10332</v>
      </c>
      <c r="AH801">
        <v>6</v>
      </c>
      <c r="AI801">
        <v>26</v>
      </c>
      <c r="AJ801">
        <v>6</v>
      </c>
      <c r="AK801">
        <v>75</v>
      </c>
      <c r="AL801">
        <v>17</v>
      </c>
      <c r="AM801">
        <v>8</v>
      </c>
      <c r="AN801">
        <v>91</v>
      </c>
      <c r="AO801">
        <v>98</v>
      </c>
      <c r="AP801">
        <v>6</v>
      </c>
      <c r="AQ801">
        <v>71</v>
      </c>
      <c r="AR801">
        <v>17</v>
      </c>
      <c r="AS801">
        <v>5</v>
      </c>
    </row>
    <row r="802" spans="1:45" x14ac:dyDescent="0.25">
      <c r="A802">
        <v>20120311</v>
      </c>
      <c r="B802">
        <f t="shared" si="60"/>
        <v>20160311</v>
      </c>
      <c r="C802">
        <f t="shared" si="61"/>
        <v>2016</v>
      </c>
      <c r="D802">
        <f t="shared" si="62"/>
        <v>3</v>
      </c>
      <c r="E802">
        <f t="shared" si="63"/>
        <v>11</v>
      </c>
      <c r="F802" s="14">
        <f t="shared" si="64"/>
        <v>42440</v>
      </c>
      <c r="G802">
        <v>306</v>
      </c>
      <c r="H802">
        <v>25</v>
      </c>
      <c r="I802">
        <v>26</v>
      </c>
      <c r="J802">
        <v>40</v>
      </c>
      <c r="K802">
        <v>12</v>
      </c>
      <c r="L802">
        <v>10</v>
      </c>
      <c r="M802">
        <v>8</v>
      </c>
      <c r="N802">
        <v>80</v>
      </c>
      <c r="O802">
        <v>13</v>
      </c>
      <c r="P802">
        <v>89</v>
      </c>
      <c r="Q802">
        <v>46</v>
      </c>
      <c r="R802">
        <v>6</v>
      </c>
      <c r="S802">
        <v>138</v>
      </c>
      <c r="T802">
        <v>13</v>
      </c>
      <c r="U802">
        <v>7</v>
      </c>
      <c r="V802">
        <v>6</v>
      </c>
      <c r="W802">
        <v>97</v>
      </c>
      <c r="X802">
        <v>84</v>
      </c>
      <c r="Y802">
        <v>1212</v>
      </c>
      <c r="Z802">
        <v>0</v>
      </c>
      <c r="AA802">
        <v>0</v>
      </c>
      <c r="AB802">
        <v>0</v>
      </c>
      <c r="AC802">
        <v>1</v>
      </c>
      <c r="AD802">
        <v>10349</v>
      </c>
      <c r="AE802">
        <v>10360</v>
      </c>
      <c r="AF802">
        <v>8</v>
      </c>
      <c r="AG802">
        <v>10333</v>
      </c>
      <c r="AH802">
        <v>24</v>
      </c>
      <c r="AI802">
        <v>33</v>
      </c>
      <c r="AJ802">
        <v>23</v>
      </c>
      <c r="AK802">
        <v>78</v>
      </c>
      <c r="AL802">
        <v>16</v>
      </c>
      <c r="AM802">
        <v>3</v>
      </c>
      <c r="AN802">
        <v>83</v>
      </c>
      <c r="AO802">
        <v>98</v>
      </c>
      <c r="AP802">
        <v>5</v>
      </c>
      <c r="AQ802">
        <v>60</v>
      </c>
      <c r="AR802">
        <v>13</v>
      </c>
      <c r="AS802">
        <v>17</v>
      </c>
    </row>
    <row r="803" spans="1:45" x14ac:dyDescent="0.25">
      <c r="A803">
        <v>20120312</v>
      </c>
      <c r="B803">
        <f t="shared" si="60"/>
        <v>20160312</v>
      </c>
      <c r="C803">
        <f t="shared" si="61"/>
        <v>2016</v>
      </c>
      <c r="D803">
        <f t="shared" si="62"/>
        <v>3</v>
      </c>
      <c r="E803">
        <f t="shared" si="63"/>
        <v>12</v>
      </c>
      <c r="F803" s="14">
        <f t="shared" si="64"/>
        <v>42441</v>
      </c>
      <c r="G803">
        <v>343</v>
      </c>
      <c r="H803">
        <v>17</v>
      </c>
      <c r="I803">
        <v>22</v>
      </c>
      <c r="J803">
        <v>30</v>
      </c>
      <c r="K803">
        <v>12</v>
      </c>
      <c r="L803">
        <v>10</v>
      </c>
      <c r="M803">
        <v>5</v>
      </c>
      <c r="N803">
        <v>60</v>
      </c>
      <c r="O803">
        <v>12</v>
      </c>
      <c r="P803">
        <v>79</v>
      </c>
      <c r="Q803">
        <v>11</v>
      </c>
      <c r="R803">
        <v>7</v>
      </c>
      <c r="S803">
        <v>135</v>
      </c>
      <c r="T803">
        <v>13</v>
      </c>
      <c r="U803">
        <v>-19</v>
      </c>
      <c r="V803">
        <v>6</v>
      </c>
      <c r="W803">
        <v>58</v>
      </c>
      <c r="X803">
        <v>50</v>
      </c>
      <c r="Y803">
        <v>948</v>
      </c>
      <c r="Z803">
        <v>0</v>
      </c>
      <c r="AA803">
        <v>0</v>
      </c>
      <c r="AB803">
        <v>0</v>
      </c>
      <c r="AC803">
        <v>1</v>
      </c>
      <c r="AD803">
        <v>10334</v>
      </c>
      <c r="AE803">
        <v>10343</v>
      </c>
      <c r="AF803">
        <v>23</v>
      </c>
      <c r="AG803">
        <v>10328</v>
      </c>
      <c r="AH803">
        <v>5</v>
      </c>
      <c r="AI803">
        <v>1</v>
      </c>
      <c r="AJ803">
        <v>5</v>
      </c>
      <c r="AK803">
        <v>74</v>
      </c>
      <c r="AL803">
        <v>16</v>
      </c>
      <c r="AM803">
        <v>5</v>
      </c>
      <c r="AN803">
        <v>89</v>
      </c>
      <c r="AO803">
        <v>100</v>
      </c>
      <c r="AP803">
        <v>5</v>
      </c>
      <c r="AQ803">
        <v>73</v>
      </c>
      <c r="AR803">
        <v>12</v>
      </c>
      <c r="AS803">
        <v>13</v>
      </c>
    </row>
    <row r="804" spans="1:45" x14ac:dyDescent="0.25">
      <c r="A804">
        <v>20120313</v>
      </c>
      <c r="B804">
        <f t="shared" si="60"/>
        <v>20160313</v>
      </c>
      <c r="C804">
        <f t="shared" si="61"/>
        <v>2016</v>
      </c>
      <c r="D804">
        <f t="shared" si="62"/>
        <v>3</v>
      </c>
      <c r="E804">
        <f t="shared" si="63"/>
        <v>13</v>
      </c>
      <c r="F804" s="14">
        <f t="shared" si="64"/>
        <v>42442</v>
      </c>
      <c r="G804">
        <v>356</v>
      </c>
      <c r="H804">
        <v>11</v>
      </c>
      <c r="I804">
        <v>14</v>
      </c>
      <c r="J804">
        <v>30</v>
      </c>
      <c r="K804">
        <v>14</v>
      </c>
      <c r="L804">
        <v>0</v>
      </c>
      <c r="M804">
        <v>4</v>
      </c>
      <c r="N804">
        <v>40</v>
      </c>
      <c r="O804">
        <v>11</v>
      </c>
      <c r="P804">
        <v>80</v>
      </c>
      <c r="Q804">
        <v>70</v>
      </c>
      <c r="R804">
        <v>5</v>
      </c>
      <c r="S804">
        <v>95</v>
      </c>
      <c r="T804">
        <v>11</v>
      </c>
      <c r="U804">
        <v>63</v>
      </c>
      <c r="V804">
        <v>24</v>
      </c>
      <c r="W804">
        <v>0</v>
      </c>
      <c r="X804">
        <v>0</v>
      </c>
      <c r="Y804">
        <v>285</v>
      </c>
      <c r="Z804">
        <v>0</v>
      </c>
      <c r="AA804">
        <v>0</v>
      </c>
      <c r="AB804">
        <v>0</v>
      </c>
      <c r="AC804">
        <v>1</v>
      </c>
      <c r="AD804">
        <v>10343</v>
      </c>
      <c r="AE804">
        <v>10350</v>
      </c>
      <c r="AF804">
        <v>11</v>
      </c>
      <c r="AG804">
        <v>10338</v>
      </c>
      <c r="AH804">
        <v>17</v>
      </c>
      <c r="AI804">
        <v>61</v>
      </c>
      <c r="AJ804">
        <v>22</v>
      </c>
      <c r="AK804">
        <v>75</v>
      </c>
      <c r="AL804">
        <v>8</v>
      </c>
      <c r="AM804">
        <v>8</v>
      </c>
      <c r="AN804">
        <v>80</v>
      </c>
      <c r="AO804">
        <v>90</v>
      </c>
      <c r="AP804">
        <v>4</v>
      </c>
      <c r="AQ804">
        <v>71</v>
      </c>
      <c r="AR804">
        <v>11</v>
      </c>
      <c r="AS804">
        <v>4</v>
      </c>
    </row>
    <row r="805" spans="1:45" x14ac:dyDescent="0.25">
      <c r="A805">
        <v>20120314</v>
      </c>
      <c r="B805">
        <f t="shared" si="60"/>
        <v>20160314</v>
      </c>
      <c r="C805">
        <f t="shared" si="61"/>
        <v>2016</v>
      </c>
      <c r="D805">
        <f t="shared" si="62"/>
        <v>3</v>
      </c>
      <c r="E805">
        <f t="shared" si="63"/>
        <v>14</v>
      </c>
      <c r="F805" s="14">
        <f t="shared" si="64"/>
        <v>42443</v>
      </c>
      <c r="G805">
        <v>78</v>
      </c>
      <c r="H805">
        <v>10</v>
      </c>
      <c r="I805">
        <v>12</v>
      </c>
      <c r="J805">
        <v>20</v>
      </c>
      <c r="K805">
        <v>17</v>
      </c>
      <c r="L805">
        <v>10</v>
      </c>
      <c r="M805">
        <v>1</v>
      </c>
      <c r="N805">
        <v>40</v>
      </c>
      <c r="O805">
        <v>12</v>
      </c>
      <c r="P805">
        <v>63</v>
      </c>
      <c r="Q805">
        <v>5</v>
      </c>
      <c r="R805">
        <v>24</v>
      </c>
      <c r="S805">
        <v>86</v>
      </c>
      <c r="T805">
        <v>15</v>
      </c>
      <c r="U805">
        <v>-23</v>
      </c>
      <c r="V805">
        <v>24</v>
      </c>
      <c r="W805">
        <v>2</v>
      </c>
      <c r="X805">
        <v>2</v>
      </c>
      <c r="Y805">
        <v>429</v>
      </c>
      <c r="Z805">
        <v>0</v>
      </c>
      <c r="AA805">
        <v>0</v>
      </c>
      <c r="AB805">
        <v>0</v>
      </c>
      <c r="AC805">
        <v>1</v>
      </c>
      <c r="AD805">
        <v>10322</v>
      </c>
      <c r="AE805">
        <v>10336</v>
      </c>
      <c r="AF805">
        <v>1</v>
      </c>
      <c r="AG805">
        <v>10306</v>
      </c>
      <c r="AH805">
        <v>24</v>
      </c>
      <c r="AI805">
        <v>42</v>
      </c>
      <c r="AJ805">
        <v>24</v>
      </c>
      <c r="AK805">
        <v>66</v>
      </c>
      <c r="AL805">
        <v>12</v>
      </c>
      <c r="AM805">
        <v>7</v>
      </c>
      <c r="AN805">
        <v>80</v>
      </c>
      <c r="AO805">
        <v>98</v>
      </c>
      <c r="AP805">
        <v>24</v>
      </c>
      <c r="AQ805">
        <v>68</v>
      </c>
      <c r="AR805">
        <v>14</v>
      </c>
      <c r="AS805">
        <v>6</v>
      </c>
    </row>
    <row r="806" spans="1:45" x14ac:dyDescent="0.25">
      <c r="A806">
        <v>20120315</v>
      </c>
      <c r="B806">
        <f t="shared" si="60"/>
        <v>20160315</v>
      </c>
      <c r="C806">
        <f t="shared" si="61"/>
        <v>2016</v>
      </c>
      <c r="D806">
        <f t="shared" si="62"/>
        <v>3</v>
      </c>
      <c r="E806">
        <f t="shared" si="63"/>
        <v>15</v>
      </c>
      <c r="F806" s="14">
        <f t="shared" si="64"/>
        <v>42444</v>
      </c>
      <c r="G806">
        <v>151</v>
      </c>
      <c r="H806">
        <v>17</v>
      </c>
      <c r="I806">
        <v>19</v>
      </c>
      <c r="J806">
        <v>30</v>
      </c>
      <c r="K806">
        <v>13</v>
      </c>
      <c r="L806">
        <v>10</v>
      </c>
      <c r="M806">
        <v>1</v>
      </c>
      <c r="N806">
        <v>60</v>
      </c>
      <c r="O806">
        <v>14</v>
      </c>
      <c r="P806">
        <v>67</v>
      </c>
      <c r="Q806">
        <v>-16</v>
      </c>
      <c r="R806">
        <v>5</v>
      </c>
      <c r="S806">
        <v>151</v>
      </c>
      <c r="T806">
        <v>16</v>
      </c>
      <c r="U806">
        <v>-40</v>
      </c>
      <c r="V806">
        <v>6</v>
      </c>
      <c r="W806">
        <v>109</v>
      </c>
      <c r="X806">
        <v>93</v>
      </c>
      <c r="Y806">
        <v>1417</v>
      </c>
      <c r="Z806">
        <v>0</v>
      </c>
      <c r="AA806">
        <v>0</v>
      </c>
      <c r="AB806">
        <v>0</v>
      </c>
      <c r="AC806">
        <v>1</v>
      </c>
      <c r="AD806">
        <v>10260</v>
      </c>
      <c r="AE806">
        <v>10303</v>
      </c>
      <c r="AF806">
        <v>1</v>
      </c>
      <c r="AG806">
        <v>10220</v>
      </c>
      <c r="AH806">
        <v>24</v>
      </c>
      <c r="AI806">
        <v>11</v>
      </c>
      <c r="AJ806">
        <v>3</v>
      </c>
      <c r="AK806">
        <v>56</v>
      </c>
      <c r="AL806">
        <v>14</v>
      </c>
      <c r="AM806">
        <v>0</v>
      </c>
      <c r="AN806">
        <v>84</v>
      </c>
      <c r="AO806">
        <v>98</v>
      </c>
      <c r="AP806">
        <v>1</v>
      </c>
      <c r="AQ806">
        <v>59</v>
      </c>
      <c r="AR806">
        <v>16</v>
      </c>
      <c r="AS806">
        <v>19</v>
      </c>
    </row>
    <row r="807" spans="1:45" x14ac:dyDescent="0.25">
      <c r="A807">
        <v>20120316</v>
      </c>
      <c r="B807">
        <f t="shared" si="60"/>
        <v>20160316</v>
      </c>
      <c r="C807">
        <f t="shared" si="61"/>
        <v>2016</v>
      </c>
      <c r="D807">
        <f t="shared" si="62"/>
        <v>3</v>
      </c>
      <c r="E807">
        <f t="shared" si="63"/>
        <v>16</v>
      </c>
      <c r="F807" s="14">
        <f t="shared" si="64"/>
        <v>42445</v>
      </c>
      <c r="G807">
        <v>232</v>
      </c>
      <c r="H807">
        <v>21</v>
      </c>
      <c r="I807">
        <v>28</v>
      </c>
      <c r="J807">
        <v>50</v>
      </c>
      <c r="K807">
        <v>7</v>
      </c>
      <c r="L807">
        <v>10</v>
      </c>
      <c r="M807">
        <v>4</v>
      </c>
      <c r="N807">
        <v>100</v>
      </c>
      <c r="O807">
        <v>12</v>
      </c>
      <c r="P807">
        <v>75</v>
      </c>
      <c r="Q807">
        <v>27</v>
      </c>
      <c r="R807">
        <v>4</v>
      </c>
      <c r="S807">
        <v>118</v>
      </c>
      <c r="T807">
        <v>17</v>
      </c>
      <c r="U807">
        <v>-15</v>
      </c>
      <c r="V807">
        <v>6</v>
      </c>
      <c r="W807">
        <v>41</v>
      </c>
      <c r="X807">
        <v>35</v>
      </c>
      <c r="Y807">
        <v>793</v>
      </c>
      <c r="Z807">
        <v>0</v>
      </c>
      <c r="AA807">
        <v>0</v>
      </c>
      <c r="AB807">
        <v>0</v>
      </c>
      <c r="AC807">
        <v>1</v>
      </c>
      <c r="AD807">
        <v>10195</v>
      </c>
      <c r="AE807">
        <v>10217</v>
      </c>
      <c r="AF807">
        <v>1</v>
      </c>
      <c r="AG807">
        <v>10168</v>
      </c>
      <c r="AH807">
        <v>24</v>
      </c>
      <c r="AI807">
        <v>3</v>
      </c>
      <c r="AJ807">
        <v>6</v>
      </c>
      <c r="AK807">
        <v>45</v>
      </c>
      <c r="AL807">
        <v>12</v>
      </c>
      <c r="AM807">
        <v>4</v>
      </c>
      <c r="AN807">
        <v>89</v>
      </c>
      <c r="AO807">
        <v>99</v>
      </c>
      <c r="AP807">
        <v>3</v>
      </c>
      <c r="AQ807">
        <v>75</v>
      </c>
      <c r="AR807">
        <v>14</v>
      </c>
      <c r="AS807">
        <v>11</v>
      </c>
    </row>
    <row r="808" spans="1:45" x14ac:dyDescent="0.25">
      <c r="A808">
        <v>20120317</v>
      </c>
      <c r="B808">
        <f t="shared" si="60"/>
        <v>20160317</v>
      </c>
      <c r="C808">
        <f t="shared" si="61"/>
        <v>2016</v>
      </c>
      <c r="D808">
        <f t="shared" si="62"/>
        <v>3</v>
      </c>
      <c r="E808">
        <f t="shared" si="63"/>
        <v>17</v>
      </c>
      <c r="F808" s="14">
        <f t="shared" si="64"/>
        <v>42446</v>
      </c>
      <c r="G808">
        <v>214</v>
      </c>
      <c r="H808">
        <v>29</v>
      </c>
      <c r="I808">
        <v>32</v>
      </c>
      <c r="J808">
        <v>40</v>
      </c>
      <c r="K808">
        <v>9</v>
      </c>
      <c r="L808">
        <v>20</v>
      </c>
      <c r="M808">
        <v>18</v>
      </c>
      <c r="N808">
        <v>90</v>
      </c>
      <c r="O808">
        <v>10</v>
      </c>
      <c r="P808">
        <v>93</v>
      </c>
      <c r="Q808">
        <v>57</v>
      </c>
      <c r="R808">
        <v>7</v>
      </c>
      <c r="S808">
        <v>125</v>
      </c>
      <c r="T808">
        <v>12</v>
      </c>
      <c r="U808">
        <v>38</v>
      </c>
      <c r="V808">
        <v>6</v>
      </c>
      <c r="W808">
        <v>33</v>
      </c>
      <c r="X808">
        <v>28</v>
      </c>
      <c r="Y808">
        <v>851</v>
      </c>
      <c r="Z808">
        <v>0</v>
      </c>
      <c r="AA808">
        <v>-1</v>
      </c>
      <c r="AB808">
        <v>-1</v>
      </c>
      <c r="AC808">
        <v>19</v>
      </c>
      <c r="AD808">
        <v>10151</v>
      </c>
      <c r="AE808">
        <v>10167</v>
      </c>
      <c r="AF808">
        <v>10</v>
      </c>
      <c r="AG808">
        <v>10122</v>
      </c>
      <c r="AH808">
        <v>24</v>
      </c>
      <c r="AI808">
        <v>46</v>
      </c>
      <c r="AJ808">
        <v>24</v>
      </c>
      <c r="AK808">
        <v>65</v>
      </c>
      <c r="AL808">
        <v>11</v>
      </c>
      <c r="AM808">
        <v>6</v>
      </c>
      <c r="AN808">
        <v>78</v>
      </c>
      <c r="AO808">
        <v>91</v>
      </c>
      <c r="AP808">
        <v>24</v>
      </c>
      <c r="AQ808">
        <v>63</v>
      </c>
      <c r="AR808">
        <v>11</v>
      </c>
      <c r="AS808">
        <v>12</v>
      </c>
    </row>
    <row r="809" spans="1:45" x14ac:dyDescent="0.25">
      <c r="A809">
        <v>20120318</v>
      </c>
      <c r="B809">
        <f t="shared" si="60"/>
        <v>20160318</v>
      </c>
      <c r="C809">
        <f t="shared" si="61"/>
        <v>2016</v>
      </c>
      <c r="D809">
        <f t="shared" si="62"/>
        <v>3</v>
      </c>
      <c r="E809">
        <f t="shared" si="63"/>
        <v>18</v>
      </c>
      <c r="F809" s="14">
        <f t="shared" si="64"/>
        <v>42447</v>
      </c>
      <c r="G809">
        <v>258</v>
      </c>
      <c r="H809">
        <v>22</v>
      </c>
      <c r="I809">
        <v>36</v>
      </c>
      <c r="J809">
        <v>60</v>
      </c>
      <c r="K809">
        <v>10</v>
      </c>
      <c r="L809">
        <v>10</v>
      </c>
      <c r="M809">
        <v>19</v>
      </c>
      <c r="N809">
        <v>100</v>
      </c>
      <c r="O809">
        <v>5</v>
      </c>
      <c r="P809">
        <v>72</v>
      </c>
      <c r="Q809">
        <v>24</v>
      </c>
      <c r="R809">
        <v>24</v>
      </c>
      <c r="S809">
        <v>99</v>
      </c>
      <c r="T809">
        <v>13</v>
      </c>
      <c r="U809">
        <v>-8</v>
      </c>
      <c r="V809">
        <v>24</v>
      </c>
      <c r="W809">
        <v>14</v>
      </c>
      <c r="X809">
        <v>12</v>
      </c>
      <c r="Y809">
        <v>469</v>
      </c>
      <c r="Z809">
        <v>8</v>
      </c>
      <c r="AA809">
        <v>6</v>
      </c>
      <c r="AB809">
        <v>4</v>
      </c>
      <c r="AC809">
        <v>5</v>
      </c>
      <c r="AD809">
        <v>10158</v>
      </c>
      <c r="AE809">
        <v>10244</v>
      </c>
      <c r="AF809">
        <v>24</v>
      </c>
      <c r="AG809">
        <v>10097</v>
      </c>
      <c r="AH809">
        <v>4</v>
      </c>
      <c r="AI809">
        <v>38</v>
      </c>
      <c r="AJ809">
        <v>5</v>
      </c>
      <c r="AK809">
        <v>75</v>
      </c>
      <c r="AL809">
        <v>12</v>
      </c>
      <c r="AM809">
        <v>7</v>
      </c>
      <c r="AN809">
        <v>87</v>
      </c>
      <c r="AO809">
        <v>98</v>
      </c>
      <c r="AP809">
        <v>24</v>
      </c>
      <c r="AQ809">
        <v>70</v>
      </c>
      <c r="AR809">
        <v>14</v>
      </c>
      <c r="AS809">
        <v>6</v>
      </c>
    </row>
    <row r="810" spans="1:45" x14ac:dyDescent="0.25">
      <c r="A810">
        <v>20120319</v>
      </c>
      <c r="B810">
        <f t="shared" si="60"/>
        <v>20160319</v>
      </c>
      <c r="C810">
        <f t="shared" si="61"/>
        <v>2016</v>
      </c>
      <c r="D810">
        <f t="shared" si="62"/>
        <v>3</v>
      </c>
      <c r="E810">
        <f t="shared" si="63"/>
        <v>19</v>
      </c>
      <c r="F810" s="14">
        <f t="shared" si="64"/>
        <v>42448</v>
      </c>
      <c r="G810">
        <v>280</v>
      </c>
      <c r="H810">
        <v>22</v>
      </c>
      <c r="I810">
        <v>24</v>
      </c>
      <c r="J810">
        <v>50</v>
      </c>
      <c r="K810">
        <v>13</v>
      </c>
      <c r="L810">
        <v>10</v>
      </c>
      <c r="M810">
        <v>1</v>
      </c>
      <c r="N810">
        <v>100</v>
      </c>
      <c r="O810">
        <v>15</v>
      </c>
      <c r="P810">
        <v>48</v>
      </c>
      <c r="Q810">
        <v>-19</v>
      </c>
      <c r="R810">
        <v>5</v>
      </c>
      <c r="S810">
        <v>116</v>
      </c>
      <c r="T810">
        <v>14</v>
      </c>
      <c r="U810">
        <v>-48</v>
      </c>
      <c r="V810">
        <v>6</v>
      </c>
      <c r="W810">
        <v>106</v>
      </c>
      <c r="X810">
        <v>88</v>
      </c>
      <c r="Y810">
        <v>1442</v>
      </c>
      <c r="Z810">
        <v>0</v>
      </c>
      <c r="AA810">
        <v>0</v>
      </c>
      <c r="AB810">
        <v>0</v>
      </c>
      <c r="AC810">
        <v>1</v>
      </c>
      <c r="AD810">
        <v>10308</v>
      </c>
      <c r="AE810">
        <v>10344</v>
      </c>
      <c r="AF810">
        <v>21</v>
      </c>
      <c r="AG810">
        <v>10249</v>
      </c>
      <c r="AH810">
        <v>1</v>
      </c>
      <c r="AI810">
        <v>1</v>
      </c>
      <c r="AJ810">
        <v>2</v>
      </c>
      <c r="AK810">
        <v>81</v>
      </c>
      <c r="AL810">
        <v>17</v>
      </c>
      <c r="AM810">
        <v>1</v>
      </c>
      <c r="AN810">
        <v>80</v>
      </c>
      <c r="AO810">
        <v>100</v>
      </c>
      <c r="AP810">
        <v>5</v>
      </c>
      <c r="AQ810">
        <v>50</v>
      </c>
      <c r="AR810">
        <v>15</v>
      </c>
      <c r="AS810">
        <v>18</v>
      </c>
    </row>
    <row r="811" spans="1:45" x14ac:dyDescent="0.25">
      <c r="A811">
        <v>20120320</v>
      </c>
      <c r="B811">
        <f t="shared" si="60"/>
        <v>20160320</v>
      </c>
      <c r="C811">
        <f t="shared" si="61"/>
        <v>2016</v>
      </c>
      <c r="D811">
        <f t="shared" si="62"/>
        <v>3</v>
      </c>
      <c r="E811">
        <f t="shared" si="63"/>
        <v>20</v>
      </c>
      <c r="F811" s="14">
        <f t="shared" si="64"/>
        <v>42449</v>
      </c>
      <c r="G811">
        <v>239</v>
      </c>
      <c r="H811">
        <v>29</v>
      </c>
      <c r="I811">
        <v>30</v>
      </c>
      <c r="J811">
        <v>40</v>
      </c>
      <c r="K811">
        <v>10</v>
      </c>
      <c r="L811">
        <v>10</v>
      </c>
      <c r="M811">
        <v>21</v>
      </c>
      <c r="N811">
        <v>90</v>
      </c>
      <c r="O811">
        <v>12</v>
      </c>
      <c r="P811">
        <v>85</v>
      </c>
      <c r="Q811">
        <v>34</v>
      </c>
      <c r="R811">
        <v>1</v>
      </c>
      <c r="S811">
        <v>136</v>
      </c>
      <c r="T811">
        <v>15</v>
      </c>
      <c r="U811">
        <v>-9</v>
      </c>
      <c r="V811">
        <v>6</v>
      </c>
      <c r="W811">
        <v>94</v>
      </c>
      <c r="X811">
        <v>78</v>
      </c>
      <c r="Y811">
        <v>1395</v>
      </c>
      <c r="Z811">
        <v>0</v>
      </c>
      <c r="AA811">
        <v>0</v>
      </c>
      <c r="AB811">
        <v>0</v>
      </c>
      <c r="AC811">
        <v>1</v>
      </c>
      <c r="AD811">
        <v>10345</v>
      </c>
      <c r="AE811">
        <v>10356</v>
      </c>
      <c r="AF811">
        <v>22</v>
      </c>
      <c r="AG811">
        <v>10334</v>
      </c>
      <c r="AH811">
        <v>4</v>
      </c>
      <c r="AI811">
        <v>61</v>
      </c>
      <c r="AJ811">
        <v>6</v>
      </c>
      <c r="AK811">
        <v>81</v>
      </c>
      <c r="AL811">
        <v>17</v>
      </c>
      <c r="AM811">
        <v>4</v>
      </c>
      <c r="AN811">
        <v>74</v>
      </c>
      <c r="AO811">
        <v>89</v>
      </c>
      <c r="AP811">
        <v>6</v>
      </c>
      <c r="AQ811">
        <v>56</v>
      </c>
      <c r="AR811">
        <v>12</v>
      </c>
      <c r="AS811">
        <v>20</v>
      </c>
    </row>
    <row r="812" spans="1:45" x14ac:dyDescent="0.25">
      <c r="A812">
        <v>20120321</v>
      </c>
      <c r="B812">
        <f t="shared" si="60"/>
        <v>20160321</v>
      </c>
      <c r="C812">
        <f t="shared" si="61"/>
        <v>2016</v>
      </c>
      <c r="D812">
        <f t="shared" si="62"/>
        <v>3</v>
      </c>
      <c r="E812">
        <f t="shared" si="63"/>
        <v>21</v>
      </c>
      <c r="F812" s="14">
        <f t="shared" si="64"/>
        <v>42450</v>
      </c>
      <c r="G812">
        <v>59</v>
      </c>
      <c r="H812">
        <v>3</v>
      </c>
      <c r="I812">
        <v>18</v>
      </c>
      <c r="J812">
        <v>30</v>
      </c>
      <c r="K812">
        <v>16</v>
      </c>
      <c r="L812">
        <v>10</v>
      </c>
      <c r="M812">
        <v>2</v>
      </c>
      <c r="N812">
        <v>60</v>
      </c>
      <c r="O812">
        <v>12</v>
      </c>
      <c r="P812">
        <v>93</v>
      </c>
      <c r="Q812">
        <v>12</v>
      </c>
      <c r="R812">
        <v>6</v>
      </c>
      <c r="S812">
        <v>160</v>
      </c>
      <c r="T812">
        <v>15</v>
      </c>
      <c r="U812">
        <v>-17</v>
      </c>
      <c r="V812">
        <v>6</v>
      </c>
      <c r="W812">
        <v>111</v>
      </c>
      <c r="X812">
        <v>91</v>
      </c>
      <c r="Y812">
        <v>1526</v>
      </c>
      <c r="Z812">
        <v>0</v>
      </c>
      <c r="AA812">
        <v>0</v>
      </c>
      <c r="AB812">
        <v>0</v>
      </c>
      <c r="AC812">
        <v>1</v>
      </c>
      <c r="AD812">
        <v>10354</v>
      </c>
      <c r="AE812">
        <v>10371</v>
      </c>
      <c r="AF812">
        <v>10</v>
      </c>
      <c r="AG812">
        <v>10337</v>
      </c>
      <c r="AH812">
        <v>17</v>
      </c>
      <c r="AI812">
        <v>7</v>
      </c>
      <c r="AJ812">
        <v>4</v>
      </c>
      <c r="AK812">
        <v>68</v>
      </c>
      <c r="AL812">
        <v>17</v>
      </c>
      <c r="AM812">
        <v>1</v>
      </c>
      <c r="AN812">
        <v>77</v>
      </c>
      <c r="AO812">
        <v>99</v>
      </c>
      <c r="AP812">
        <v>4</v>
      </c>
      <c r="AQ812">
        <v>49</v>
      </c>
      <c r="AR812">
        <v>14</v>
      </c>
      <c r="AS812">
        <v>22</v>
      </c>
    </row>
    <row r="813" spans="1:45" x14ac:dyDescent="0.25">
      <c r="A813">
        <v>20120322</v>
      </c>
      <c r="B813">
        <f t="shared" si="60"/>
        <v>20160322</v>
      </c>
      <c r="C813">
        <f t="shared" si="61"/>
        <v>2016</v>
      </c>
      <c r="D813">
        <f t="shared" si="62"/>
        <v>3</v>
      </c>
      <c r="E813">
        <f t="shared" si="63"/>
        <v>22</v>
      </c>
      <c r="F813" s="14">
        <f t="shared" si="64"/>
        <v>42451</v>
      </c>
      <c r="G813">
        <v>69</v>
      </c>
      <c r="H813">
        <v>33</v>
      </c>
      <c r="I813">
        <v>35</v>
      </c>
      <c r="J813">
        <v>50</v>
      </c>
      <c r="K813">
        <v>13</v>
      </c>
      <c r="L813">
        <v>20</v>
      </c>
      <c r="M813">
        <v>1</v>
      </c>
      <c r="N813">
        <v>100</v>
      </c>
      <c r="O813">
        <v>15</v>
      </c>
      <c r="P813">
        <v>123</v>
      </c>
      <c r="Q813">
        <v>51</v>
      </c>
      <c r="R813">
        <v>3</v>
      </c>
      <c r="S813">
        <v>192</v>
      </c>
      <c r="T813">
        <v>15</v>
      </c>
      <c r="U813">
        <v>8</v>
      </c>
      <c r="V813">
        <v>6</v>
      </c>
      <c r="W813">
        <v>109</v>
      </c>
      <c r="X813">
        <v>89</v>
      </c>
      <c r="Y813">
        <v>1587</v>
      </c>
      <c r="Z813">
        <v>0</v>
      </c>
      <c r="AA813">
        <v>0</v>
      </c>
      <c r="AB813">
        <v>0</v>
      </c>
      <c r="AC813">
        <v>1</v>
      </c>
      <c r="AD813">
        <v>10312</v>
      </c>
      <c r="AE813">
        <v>10340</v>
      </c>
      <c r="AF813">
        <v>1</v>
      </c>
      <c r="AG813">
        <v>10290</v>
      </c>
      <c r="AH813">
        <v>17</v>
      </c>
      <c r="AI813">
        <v>16</v>
      </c>
      <c r="AJ813">
        <v>5</v>
      </c>
      <c r="AK813">
        <v>79</v>
      </c>
      <c r="AL813">
        <v>14</v>
      </c>
      <c r="AM813">
        <v>0</v>
      </c>
      <c r="AN813">
        <v>76</v>
      </c>
      <c r="AO813">
        <v>98</v>
      </c>
      <c r="AP813">
        <v>2</v>
      </c>
      <c r="AQ813">
        <v>50</v>
      </c>
      <c r="AR813">
        <v>15</v>
      </c>
      <c r="AS813">
        <v>25</v>
      </c>
    </row>
    <row r="814" spans="1:45" x14ac:dyDescent="0.25">
      <c r="A814">
        <v>20120323</v>
      </c>
      <c r="B814">
        <f t="shared" si="60"/>
        <v>20160323</v>
      </c>
      <c r="C814">
        <f t="shared" si="61"/>
        <v>2016</v>
      </c>
      <c r="D814">
        <f t="shared" si="62"/>
        <v>3</v>
      </c>
      <c r="E814">
        <f t="shared" si="63"/>
        <v>23</v>
      </c>
      <c r="F814" s="14">
        <f t="shared" si="64"/>
        <v>42452</v>
      </c>
      <c r="G814">
        <v>51</v>
      </c>
      <c r="H814">
        <v>17</v>
      </c>
      <c r="I814">
        <v>24</v>
      </c>
      <c r="J814">
        <v>40</v>
      </c>
      <c r="K814">
        <v>17</v>
      </c>
      <c r="L814">
        <v>10</v>
      </c>
      <c r="M814">
        <v>22</v>
      </c>
      <c r="N814">
        <v>60</v>
      </c>
      <c r="O814">
        <v>14</v>
      </c>
      <c r="P814">
        <v>121</v>
      </c>
      <c r="Q814">
        <v>56</v>
      </c>
      <c r="R814">
        <v>5</v>
      </c>
      <c r="S814">
        <v>197</v>
      </c>
      <c r="T814">
        <v>14</v>
      </c>
      <c r="U814">
        <v>22</v>
      </c>
      <c r="V814">
        <v>6</v>
      </c>
      <c r="W814">
        <v>113</v>
      </c>
      <c r="X814">
        <v>92</v>
      </c>
      <c r="Y814">
        <v>1594</v>
      </c>
      <c r="Z814">
        <v>0</v>
      </c>
      <c r="AA814">
        <v>0</v>
      </c>
      <c r="AB814">
        <v>0</v>
      </c>
      <c r="AC814">
        <v>1</v>
      </c>
      <c r="AD814">
        <v>10273</v>
      </c>
      <c r="AE814">
        <v>10287</v>
      </c>
      <c r="AF814">
        <v>1</v>
      </c>
      <c r="AG814">
        <v>10259</v>
      </c>
      <c r="AH814">
        <v>16</v>
      </c>
      <c r="AI814">
        <v>43</v>
      </c>
      <c r="AJ814">
        <v>22</v>
      </c>
      <c r="AK814">
        <v>64</v>
      </c>
      <c r="AL814">
        <v>13</v>
      </c>
      <c r="AM814">
        <v>0</v>
      </c>
      <c r="AN814">
        <v>75</v>
      </c>
      <c r="AO814">
        <v>96</v>
      </c>
      <c r="AP814">
        <v>22</v>
      </c>
      <c r="AQ814">
        <v>46</v>
      </c>
      <c r="AR814">
        <v>13</v>
      </c>
      <c r="AS814">
        <v>25</v>
      </c>
    </row>
    <row r="815" spans="1:45" x14ac:dyDescent="0.25">
      <c r="A815">
        <v>20120324</v>
      </c>
      <c r="B815">
        <f t="shared" si="60"/>
        <v>20160324</v>
      </c>
      <c r="C815">
        <f t="shared" si="61"/>
        <v>2016</v>
      </c>
      <c r="D815">
        <f t="shared" si="62"/>
        <v>3</v>
      </c>
      <c r="E815">
        <f t="shared" si="63"/>
        <v>24</v>
      </c>
      <c r="F815" s="14">
        <f t="shared" si="64"/>
        <v>42453</v>
      </c>
      <c r="G815">
        <v>20</v>
      </c>
      <c r="H815">
        <v>26</v>
      </c>
      <c r="I815">
        <v>27</v>
      </c>
      <c r="J815">
        <v>40</v>
      </c>
      <c r="K815">
        <v>14</v>
      </c>
      <c r="L815">
        <v>10</v>
      </c>
      <c r="M815">
        <v>6</v>
      </c>
      <c r="N815">
        <v>70</v>
      </c>
      <c r="O815">
        <v>14</v>
      </c>
      <c r="P815">
        <v>111</v>
      </c>
      <c r="Q815">
        <v>46</v>
      </c>
      <c r="R815">
        <v>6</v>
      </c>
      <c r="S815">
        <v>179</v>
      </c>
      <c r="T815">
        <v>14</v>
      </c>
      <c r="U815">
        <v>16</v>
      </c>
      <c r="V815">
        <v>6</v>
      </c>
      <c r="W815">
        <v>106</v>
      </c>
      <c r="X815">
        <v>86</v>
      </c>
      <c r="Y815">
        <v>1474</v>
      </c>
      <c r="Z815">
        <v>0</v>
      </c>
      <c r="AA815">
        <v>0</v>
      </c>
      <c r="AB815">
        <v>0</v>
      </c>
      <c r="AC815">
        <v>1</v>
      </c>
      <c r="AD815">
        <v>10283</v>
      </c>
      <c r="AE815">
        <v>10304</v>
      </c>
      <c r="AF815">
        <v>24</v>
      </c>
      <c r="AG815">
        <v>10270</v>
      </c>
      <c r="AH815">
        <v>1</v>
      </c>
      <c r="AI815">
        <v>9</v>
      </c>
      <c r="AJ815">
        <v>6</v>
      </c>
      <c r="AK815">
        <v>75</v>
      </c>
      <c r="AL815">
        <v>19</v>
      </c>
      <c r="AM815">
        <v>2</v>
      </c>
      <c r="AN815">
        <v>79</v>
      </c>
      <c r="AO815">
        <v>100</v>
      </c>
      <c r="AP815">
        <v>6</v>
      </c>
      <c r="AQ815">
        <v>52</v>
      </c>
      <c r="AR815">
        <v>14</v>
      </c>
      <c r="AS815">
        <v>22</v>
      </c>
    </row>
    <row r="816" spans="1:45" x14ac:dyDescent="0.25">
      <c r="A816">
        <v>20120325</v>
      </c>
      <c r="B816">
        <f t="shared" si="60"/>
        <v>20160325</v>
      </c>
      <c r="C816">
        <f t="shared" si="61"/>
        <v>2016</v>
      </c>
      <c r="D816">
        <f t="shared" si="62"/>
        <v>3</v>
      </c>
      <c r="E816">
        <f t="shared" si="63"/>
        <v>25</v>
      </c>
      <c r="F816" s="14">
        <f t="shared" si="64"/>
        <v>42454</v>
      </c>
      <c r="G816">
        <v>33</v>
      </c>
      <c r="H816">
        <v>29</v>
      </c>
      <c r="I816">
        <v>30</v>
      </c>
      <c r="J816">
        <v>40</v>
      </c>
      <c r="K816">
        <v>15</v>
      </c>
      <c r="L816">
        <v>20</v>
      </c>
      <c r="M816">
        <v>7</v>
      </c>
      <c r="N816">
        <v>70</v>
      </c>
      <c r="O816">
        <v>14</v>
      </c>
      <c r="P816">
        <v>95</v>
      </c>
      <c r="Q816">
        <v>39</v>
      </c>
      <c r="R816">
        <v>6</v>
      </c>
      <c r="S816">
        <v>169</v>
      </c>
      <c r="T816">
        <v>15</v>
      </c>
      <c r="U816">
        <v>39</v>
      </c>
      <c r="V816">
        <v>6</v>
      </c>
      <c r="W816">
        <v>87</v>
      </c>
      <c r="X816">
        <v>70</v>
      </c>
      <c r="Y816">
        <v>1606</v>
      </c>
      <c r="Z816">
        <v>0</v>
      </c>
      <c r="AA816">
        <v>0</v>
      </c>
      <c r="AB816">
        <v>0</v>
      </c>
      <c r="AC816">
        <v>1</v>
      </c>
      <c r="AD816">
        <v>10334</v>
      </c>
      <c r="AE816">
        <v>10361</v>
      </c>
      <c r="AF816">
        <v>24</v>
      </c>
      <c r="AG816">
        <v>10307</v>
      </c>
      <c r="AH816">
        <v>1</v>
      </c>
      <c r="AI816">
        <v>29</v>
      </c>
      <c r="AJ816">
        <v>7</v>
      </c>
      <c r="AK816">
        <v>80</v>
      </c>
      <c r="AL816">
        <v>11</v>
      </c>
      <c r="AM816">
        <v>3</v>
      </c>
      <c r="AN816">
        <v>76</v>
      </c>
      <c r="AO816">
        <v>98</v>
      </c>
      <c r="AP816">
        <v>5</v>
      </c>
      <c r="AQ816">
        <v>38</v>
      </c>
      <c r="AR816">
        <v>14</v>
      </c>
      <c r="AS816">
        <v>23</v>
      </c>
    </row>
    <row r="817" spans="1:45" x14ac:dyDescent="0.25">
      <c r="A817">
        <v>20120326</v>
      </c>
      <c r="B817">
        <f t="shared" si="60"/>
        <v>20160326</v>
      </c>
      <c r="C817">
        <f t="shared" si="61"/>
        <v>2016</v>
      </c>
      <c r="D817">
        <f t="shared" si="62"/>
        <v>3</v>
      </c>
      <c r="E817">
        <f t="shared" si="63"/>
        <v>26</v>
      </c>
      <c r="F817" s="14">
        <f t="shared" si="64"/>
        <v>42455</v>
      </c>
      <c r="G817">
        <v>22</v>
      </c>
      <c r="H817">
        <v>26</v>
      </c>
      <c r="I817">
        <v>28</v>
      </c>
      <c r="J817">
        <v>50</v>
      </c>
      <c r="K817">
        <v>12</v>
      </c>
      <c r="L817">
        <v>10</v>
      </c>
      <c r="M817">
        <v>2</v>
      </c>
      <c r="N817">
        <v>80</v>
      </c>
      <c r="O817">
        <v>11</v>
      </c>
      <c r="P817">
        <v>98</v>
      </c>
      <c r="Q817">
        <v>20</v>
      </c>
      <c r="R817">
        <v>6</v>
      </c>
      <c r="S817">
        <v>166</v>
      </c>
      <c r="T817">
        <v>13</v>
      </c>
      <c r="U817">
        <v>-7</v>
      </c>
      <c r="V817">
        <v>6</v>
      </c>
      <c r="W817">
        <v>115</v>
      </c>
      <c r="X817">
        <v>92</v>
      </c>
      <c r="Y817">
        <v>1712</v>
      </c>
      <c r="Z817">
        <v>0</v>
      </c>
      <c r="AA817">
        <v>0</v>
      </c>
      <c r="AB817">
        <v>0</v>
      </c>
      <c r="AC817">
        <v>1</v>
      </c>
      <c r="AD817">
        <v>10363</v>
      </c>
      <c r="AE817">
        <v>10372</v>
      </c>
      <c r="AF817">
        <v>10</v>
      </c>
      <c r="AG817">
        <v>10354</v>
      </c>
      <c r="AH817">
        <v>17</v>
      </c>
      <c r="AI817">
        <v>39</v>
      </c>
      <c r="AJ817">
        <v>6</v>
      </c>
      <c r="AK817">
        <v>83</v>
      </c>
      <c r="AL817">
        <v>19</v>
      </c>
      <c r="AM817">
        <v>0</v>
      </c>
      <c r="AN817">
        <v>72</v>
      </c>
      <c r="AO817">
        <v>98</v>
      </c>
      <c r="AP817">
        <v>5</v>
      </c>
      <c r="AQ817">
        <v>48</v>
      </c>
      <c r="AR817">
        <v>13</v>
      </c>
      <c r="AS817">
        <v>25</v>
      </c>
    </row>
    <row r="818" spans="1:45" x14ac:dyDescent="0.25">
      <c r="A818">
        <v>20120327</v>
      </c>
      <c r="B818">
        <f t="shared" si="60"/>
        <v>20160327</v>
      </c>
      <c r="C818">
        <f t="shared" si="61"/>
        <v>2016</v>
      </c>
      <c r="D818">
        <f t="shared" si="62"/>
        <v>3</v>
      </c>
      <c r="E818">
        <f t="shared" si="63"/>
        <v>27</v>
      </c>
      <c r="F818" s="14">
        <f t="shared" si="64"/>
        <v>42456</v>
      </c>
      <c r="G818">
        <v>342</v>
      </c>
      <c r="H818">
        <v>21</v>
      </c>
      <c r="I818">
        <v>23</v>
      </c>
      <c r="J818">
        <v>40</v>
      </c>
      <c r="K818">
        <v>12</v>
      </c>
      <c r="L818">
        <v>10</v>
      </c>
      <c r="M818">
        <v>4</v>
      </c>
      <c r="N818">
        <v>70</v>
      </c>
      <c r="O818">
        <v>12</v>
      </c>
      <c r="P818">
        <v>100</v>
      </c>
      <c r="Q818">
        <v>16</v>
      </c>
      <c r="R818">
        <v>5</v>
      </c>
      <c r="S818">
        <v>182</v>
      </c>
      <c r="T818">
        <v>15</v>
      </c>
      <c r="U818">
        <v>-11</v>
      </c>
      <c r="V818">
        <v>6</v>
      </c>
      <c r="W818">
        <v>103</v>
      </c>
      <c r="X818">
        <v>82</v>
      </c>
      <c r="Y818">
        <v>1583</v>
      </c>
      <c r="Z818">
        <v>0</v>
      </c>
      <c r="AA818">
        <v>0</v>
      </c>
      <c r="AB818">
        <v>0</v>
      </c>
      <c r="AC818">
        <v>1</v>
      </c>
      <c r="AD818">
        <v>10354</v>
      </c>
      <c r="AE818">
        <v>10365</v>
      </c>
      <c r="AF818">
        <v>8</v>
      </c>
      <c r="AG818">
        <v>10341</v>
      </c>
      <c r="AH818">
        <v>24</v>
      </c>
      <c r="AI818">
        <v>4</v>
      </c>
      <c r="AJ818">
        <v>4</v>
      </c>
      <c r="AK818">
        <v>67</v>
      </c>
      <c r="AL818">
        <v>17</v>
      </c>
      <c r="AM818">
        <v>1</v>
      </c>
      <c r="AN818">
        <v>76</v>
      </c>
      <c r="AO818">
        <v>99</v>
      </c>
      <c r="AP818">
        <v>4</v>
      </c>
      <c r="AQ818">
        <v>46</v>
      </c>
      <c r="AR818">
        <v>12</v>
      </c>
      <c r="AS818">
        <v>23</v>
      </c>
    </row>
    <row r="819" spans="1:45" x14ac:dyDescent="0.25">
      <c r="A819">
        <v>20120328</v>
      </c>
      <c r="B819">
        <f t="shared" si="60"/>
        <v>20160328</v>
      </c>
      <c r="C819">
        <f t="shared" si="61"/>
        <v>2016</v>
      </c>
      <c r="D819">
        <f t="shared" si="62"/>
        <v>3</v>
      </c>
      <c r="E819">
        <f t="shared" si="63"/>
        <v>28</v>
      </c>
      <c r="F819" s="14">
        <f t="shared" si="64"/>
        <v>42457</v>
      </c>
      <c r="G819">
        <v>314</v>
      </c>
      <c r="H819">
        <v>21</v>
      </c>
      <c r="I819">
        <v>21</v>
      </c>
      <c r="J819">
        <v>40</v>
      </c>
      <c r="K819">
        <v>15</v>
      </c>
      <c r="L819">
        <v>0</v>
      </c>
      <c r="M819">
        <v>7</v>
      </c>
      <c r="N819">
        <v>80</v>
      </c>
      <c r="O819">
        <v>16</v>
      </c>
      <c r="P819">
        <v>104</v>
      </c>
      <c r="Q819">
        <v>29</v>
      </c>
      <c r="R819">
        <v>6</v>
      </c>
      <c r="S819">
        <v>184</v>
      </c>
      <c r="T819">
        <v>14</v>
      </c>
      <c r="U819">
        <v>8</v>
      </c>
      <c r="V819">
        <v>6</v>
      </c>
      <c r="W819">
        <v>109</v>
      </c>
      <c r="X819">
        <v>86</v>
      </c>
      <c r="Y819">
        <v>1717</v>
      </c>
      <c r="Z819">
        <v>0</v>
      </c>
      <c r="AA819">
        <v>0</v>
      </c>
      <c r="AB819">
        <v>0</v>
      </c>
      <c r="AC819">
        <v>1</v>
      </c>
      <c r="AD819">
        <v>10308</v>
      </c>
      <c r="AE819">
        <v>10338</v>
      </c>
      <c r="AF819">
        <v>1</v>
      </c>
      <c r="AG819">
        <v>10273</v>
      </c>
      <c r="AH819">
        <v>24</v>
      </c>
      <c r="AI819">
        <v>0</v>
      </c>
      <c r="AJ819">
        <v>3</v>
      </c>
      <c r="AK819">
        <v>74</v>
      </c>
      <c r="AL819">
        <v>16</v>
      </c>
      <c r="AM819">
        <v>2</v>
      </c>
      <c r="AN819">
        <v>73</v>
      </c>
      <c r="AO819">
        <v>100</v>
      </c>
      <c r="AP819">
        <v>4</v>
      </c>
      <c r="AQ819">
        <v>36</v>
      </c>
      <c r="AR819">
        <v>17</v>
      </c>
      <c r="AS819">
        <v>25</v>
      </c>
    </row>
    <row r="820" spans="1:45" x14ac:dyDescent="0.25">
      <c r="A820">
        <v>20120329</v>
      </c>
      <c r="B820">
        <f t="shared" si="60"/>
        <v>20160329</v>
      </c>
      <c r="C820">
        <f t="shared" si="61"/>
        <v>2016</v>
      </c>
      <c r="D820">
        <f t="shared" si="62"/>
        <v>3</v>
      </c>
      <c r="E820">
        <f t="shared" si="63"/>
        <v>29</v>
      </c>
      <c r="F820" s="14">
        <f t="shared" si="64"/>
        <v>42458</v>
      </c>
      <c r="G820">
        <v>316</v>
      </c>
      <c r="H820">
        <v>35</v>
      </c>
      <c r="I820">
        <v>37</v>
      </c>
      <c r="J820">
        <v>60</v>
      </c>
      <c r="K820">
        <v>13</v>
      </c>
      <c r="L820">
        <v>10</v>
      </c>
      <c r="M820">
        <v>6</v>
      </c>
      <c r="N820">
        <v>120</v>
      </c>
      <c r="O820">
        <v>13</v>
      </c>
      <c r="P820">
        <v>88</v>
      </c>
      <c r="Q820">
        <v>42</v>
      </c>
      <c r="R820">
        <v>2</v>
      </c>
      <c r="S820">
        <v>117</v>
      </c>
      <c r="T820">
        <v>11</v>
      </c>
      <c r="U820">
        <v>12</v>
      </c>
      <c r="V820">
        <v>6</v>
      </c>
      <c r="W820">
        <v>34</v>
      </c>
      <c r="X820">
        <v>27</v>
      </c>
      <c r="Y820">
        <v>795</v>
      </c>
      <c r="Z820">
        <v>0</v>
      </c>
      <c r="AA820">
        <v>0</v>
      </c>
      <c r="AB820">
        <v>0</v>
      </c>
      <c r="AC820">
        <v>1</v>
      </c>
      <c r="AD820">
        <v>10247</v>
      </c>
      <c r="AE820">
        <v>10270</v>
      </c>
      <c r="AF820">
        <v>1</v>
      </c>
      <c r="AG820">
        <v>10225</v>
      </c>
      <c r="AH820">
        <v>24</v>
      </c>
      <c r="AI820">
        <v>11</v>
      </c>
      <c r="AJ820">
        <v>1</v>
      </c>
      <c r="AK820">
        <v>74</v>
      </c>
      <c r="AL820">
        <v>14</v>
      </c>
      <c r="AM820">
        <v>7</v>
      </c>
      <c r="AN820">
        <v>82</v>
      </c>
      <c r="AO820">
        <v>98</v>
      </c>
      <c r="AP820">
        <v>1</v>
      </c>
      <c r="AQ820">
        <v>68</v>
      </c>
      <c r="AR820">
        <v>11</v>
      </c>
      <c r="AS820">
        <v>11</v>
      </c>
    </row>
    <row r="821" spans="1:45" x14ac:dyDescent="0.25">
      <c r="A821">
        <v>20120330</v>
      </c>
      <c r="B821">
        <f t="shared" si="60"/>
        <v>20160330</v>
      </c>
      <c r="C821">
        <f t="shared" si="61"/>
        <v>2016</v>
      </c>
      <c r="D821">
        <f t="shared" si="62"/>
        <v>3</v>
      </c>
      <c r="E821">
        <f t="shared" si="63"/>
        <v>30</v>
      </c>
      <c r="F821" s="14">
        <f t="shared" si="64"/>
        <v>42459</v>
      </c>
      <c r="G821">
        <v>317</v>
      </c>
      <c r="H821">
        <v>38</v>
      </c>
      <c r="I821">
        <v>41</v>
      </c>
      <c r="J821">
        <v>60</v>
      </c>
      <c r="K821">
        <v>3</v>
      </c>
      <c r="L821">
        <v>20</v>
      </c>
      <c r="M821">
        <v>22</v>
      </c>
      <c r="N821">
        <v>120</v>
      </c>
      <c r="O821">
        <v>3</v>
      </c>
      <c r="P821">
        <v>86</v>
      </c>
      <c r="Q821">
        <v>71</v>
      </c>
      <c r="R821">
        <v>24</v>
      </c>
      <c r="S821">
        <v>101</v>
      </c>
      <c r="T821">
        <v>14</v>
      </c>
      <c r="U821">
        <v>62</v>
      </c>
      <c r="V821">
        <v>24</v>
      </c>
      <c r="W821">
        <v>0</v>
      </c>
      <c r="X821">
        <v>0</v>
      </c>
      <c r="Y821">
        <v>375</v>
      </c>
      <c r="Z821">
        <v>0</v>
      </c>
      <c r="AA821">
        <v>-1</v>
      </c>
      <c r="AB821">
        <v>-1</v>
      </c>
      <c r="AC821">
        <v>8</v>
      </c>
      <c r="AD821">
        <v>10205</v>
      </c>
      <c r="AE821">
        <v>10222</v>
      </c>
      <c r="AF821">
        <v>1</v>
      </c>
      <c r="AG821">
        <v>10166</v>
      </c>
      <c r="AH821">
        <v>24</v>
      </c>
      <c r="AI821">
        <v>60</v>
      </c>
      <c r="AJ821">
        <v>24</v>
      </c>
      <c r="AK821">
        <v>75</v>
      </c>
      <c r="AL821">
        <v>14</v>
      </c>
      <c r="AM821">
        <v>8</v>
      </c>
      <c r="AN821">
        <v>85</v>
      </c>
      <c r="AO821">
        <v>90</v>
      </c>
      <c r="AP821">
        <v>20</v>
      </c>
      <c r="AQ821">
        <v>78</v>
      </c>
      <c r="AR821">
        <v>13</v>
      </c>
      <c r="AS821">
        <v>5</v>
      </c>
    </row>
    <row r="822" spans="1:45" x14ac:dyDescent="0.25">
      <c r="A822">
        <v>20120331</v>
      </c>
      <c r="B822">
        <f t="shared" si="60"/>
        <v>20160331</v>
      </c>
      <c r="C822">
        <f t="shared" si="61"/>
        <v>2016</v>
      </c>
      <c r="D822">
        <f t="shared" si="62"/>
        <v>3</v>
      </c>
      <c r="E822">
        <f t="shared" si="63"/>
        <v>31</v>
      </c>
      <c r="F822" s="14">
        <f t="shared" si="64"/>
        <v>42460</v>
      </c>
      <c r="G822">
        <v>340</v>
      </c>
      <c r="H822">
        <v>38</v>
      </c>
      <c r="I822">
        <v>44</v>
      </c>
      <c r="J822">
        <v>70</v>
      </c>
      <c r="K822">
        <v>12</v>
      </c>
      <c r="L822">
        <v>10</v>
      </c>
      <c r="M822">
        <v>24</v>
      </c>
      <c r="N822">
        <v>120</v>
      </c>
      <c r="O822">
        <v>10</v>
      </c>
      <c r="P822">
        <v>68</v>
      </c>
      <c r="Q822">
        <v>10</v>
      </c>
      <c r="R822">
        <v>24</v>
      </c>
      <c r="S822">
        <v>93</v>
      </c>
      <c r="T822">
        <v>9</v>
      </c>
      <c r="U822">
        <v>-27</v>
      </c>
      <c r="V822">
        <v>24</v>
      </c>
      <c r="W822">
        <v>27</v>
      </c>
      <c r="X822">
        <v>21</v>
      </c>
      <c r="Y822">
        <v>791</v>
      </c>
      <c r="Z822">
        <v>0</v>
      </c>
      <c r="AA822">
        <v>-1</v>
      </c>
      <c r="AB822">
        <v>-1</v>
      </c>
      <c r="AC822">
        <v>9</v>
      </c>
      <c r="AD822">
        <v>10166</v>
      </c>
      <c r="AE822">
        <v>10205</v>
      </c>
      <c r="AF822">
        <v>24</v>
      </c>
      <c r="AG822">
        <v>10139</v>
      </c>
      <c r="AH822">
        <v>5</v>
      </c>
      <c r="AI822">
        <v>42</v>
      </c>
      <c r="AJ822">
        <v>4</v>
      </c>
      <c r="AK822">
        <v>80</v>
      </c>
      <c r="AL822">
        <v>16</v>
      </c>
      <c r="AM822">
        <v>6</v>
      </c>
      <c r="AN822">
        <v>76</v>
      </c>
      <c r="AO822">
        <v>96</v>
      </c>
      <c r="AP822">
        <v>24</v>
      </c>
      <c r="AQ822">
        <v>54</v>
      </c>
      <c r="AR822">
        <v>15</v>
      </c>
      <c r="AS822">
        <v>11</v>
      </c>
    </row>
    <row r="823" spans="1:45" x14ac:dyDescent="0.25">
      <c r="A823">
        <v>20120401</v>
      </c>
      <c r="B823">
        <f t="shared" si="60"/>
        <v>20160401</v>
      </c>
      <c r="C823">
        <f t="shared" si="61"/>
        <v>2016</v>
      </c>
      <c r="D823">
        <f t="shared" si="62"/>
        <v>4</v>
      </c>
      <c r="E823">
        <f t="shared" si="63"/>
        <v>1</v>
      </c>
      <c r="F823" s="14">
        <f t="shared" si="64"/>
        <v>42461</v>
      </c>
      <c r="G823">
        <v>297</v>
      </c>
      <c r="H823">
        <v>27</v>
      </c>
      <c r="I823">
        <v>28</v>
      </c>
      <c r="J823">
        <v>50</v>
      </c>
      <c r="K823">
        <v>14</v>
      </c>
      <c r="L823">
        <v>10</v>
      </c>
      <c r="M823">
        <v>3</v>
      </c>
      <c r="N823">
        <v>100</v>
      </c>
      <c r="O823">
        <v>15</v>
      </c>
      <c r="P823">
        <v>49</v>
      </c>
      <c r="Q823">
        <v>-23</v>
      </c>
      <c r="R823">
        <v>6</v>
      </c>
      <c r="S823">
        <v>97</v>
      </c>
      <c r="T823">
        <v>13</v>
      </c>
      <c r="U823">
        <v>-72</v>
      </c>
      <c r="V823">
        <v>6</v>
      </c>
      <c r="W823">
        <v>77</v>
      </c>
      <c r="X823">
        <v>60</v>
      </c>
      <c r="Y823">
        <v>1268</v>
      </c>
      <c r="Z823">
        <v>0</v>
      </c>
      <c r="AA823">
        <v>0</v>
      </c>
      <c r="AB823">
        <v>0</v>
      </c>
      <c r="AC823">
        <v>1</v>
      </c>
      <c r="AD823">
        <v>10181</v>
      </c>
      <c r="AE823">
        <v>10206</v>
      </c>
      <c r="AF823">
        <v>1</v>
      </c>
      <c r="AG823">
        <v>10145</v>
      </c>
      <c r="AH823">
        <v>24</v>
      </c>
      <c r="AI823">
        <v>12</v>
      </c>
      <c r="AJ823">
        <v>5</v>
      </c>
      <c r="AK823">
        <v>81</v>
      </c>
      <c r="AL823">
        <v>11</v>
      </c>
      <c r="AM823">
        <v>3</v>
      </c>
      <c r="AN823">
        <v>77</v>
      </c>
      <c r="AO823">
        <v>98</v>
      </c>
      <c r="AP823">
        <v>4</v>
      </c>
      <c r="AQ823">
        <v>56</v>
      </c>
      <c r="AR823">
        <v>13</v>
      </c>
      <c r="AS823">
        <v>16</v>
      </c>
    </row>
    <row r="824" spans="1:45" x14ac:dyDescent="0.25">
      <c r="A824">
        <v>20120402</v>
      </c>
      <c r="B824">
        <f t="shared" si="60"/>
        <v>20160402</v>
      </c>
      <c r="C824">
        <f t="shared" si="61"/>
        <v>2016</v>
      </c>
      <c r="D824">
        <f t="shared" si="62"/>
        <v>4</v>
      </c>
      <c r="E824">
        <f t="shared" si="63"/>
        <v>2</v>
      </c>
      <c r="F824" s="14">
        <f t="shared" si="64"/>
        <v>42462</v>
      </c>
      <c r="G824">
        <v>264</v>
      </c>
      <c r="H824">
        <v>13</v>
      </c>
      <c r="I824">
        <v>18</v>
      </c>
      <c r="J824">
        <v>30</v>
      </c>
      <c r="K824">
        <v>13</v>
      </c>
      <c r="L824">
        <v>0</v>
      </c>
      <c r="M824">
        <v>23</v>
      </c>
      <c r="N824">
        <v>60</v>
      </c>
      <c r="O824">
        <v>12</v>
      </c>
      <c r="P824">
        <v>81</v>
      </c>
      <c r="Q824">
        <v>22</v>
      </c>
      <c r="R824">
        <v>23</v>
      </c>
      <c r="S824">
        <v>135</v>
      </c>
      <c r="T824">
        <v>14</v>
      </c>
      <c r="U824">
        <v>-23</v>
      </c>
      <c r="V824">
        <v>24</v>
      </c>
      <c r="W824">
        <v>32</v>
      </c>
      <c r="X824">
        <v>25</v>
      </c>
      <c r="Y824">
        <v>1048</v>
      </c>
      <c r="Z824">
        <v>0</v>
      </c>
      <c r="AA824">
        <v>0</v>
      </c>
      <c r="AB824">
        <v>0</v>
      </c>
      <c r="AC824">
        <v>1</v>
      </c>
      <c r="AD824">
        <v>10100</v>
      </c>
      <c r="AE824">
        <v>10144</v>
      </c>
      <c r="AF824">
        <v>1</v>
      </c>
      <c r="AG824">
        <v>10059</v>
      </c>
      <c r="AH824">
        <v>24</v>
      </c>
      <c r="AI824">
        <v>19</v>
      </c>
      <c r="AJ824">
        <v>23</v>
      </c>
      <c r="AK824">
        <v>80</v>
      </c>
      <c r="AL824">
        <v>13</v>
      </c>
      <c r="AM824">
        <v>6</v>
      </c>
      <c r="AN824">
        <v>79</v>
      </c>
      <c r="AO824">
        <v>98</v>
      </c>
      <c r="AP824">
        <v>22</v>
      </c>
      <c r="AQ824">
        <v>55</v>
      </c>
      <c r="AR824">
        <v>14</v>
      </c>
      <c r="AS824">
        <v>15</v>
      </c>
    </row>
    <row r="825" spans="1:45" x14ac:dyDescent="0.25">
      <c r="A825">
        <v>20120403</v>
      </c>
      <c r="B825">
        <f t="shared" si="60"/>
        <v>20160403</v>
      </c>
      <c r="C825">
        <f t="shared" si="61"/>
        <v>2016</v>
      </c>
      <c r="D825">
        <f t="shared" si="62"/>
        <v>4</v>
      </c>
      <c r="E825">
        <f t="shared" si="63"/>
        <v>3</v>
      </c>
      <c r="F825" s="14">
        <f t="shared" si="64"/>
        <v>42463</v>
      </c>
      <c r="G825">
        <v>193</v>
      </c>
      <c r="H825">
        <v>2</v>
      </c>
      <c r="I825">
        <v>19</v>
      </c>
      <c r="J825">
        <v>30</v>
      </c>
      <c r="K825">
        <v>9</v>
      </c>
      <c r="L825">
        <v>10</v>
      </c>
      <c r="M825">
        <v>1</v>
      </c>
      <c r="N825">
        <v>60</v>
      </c>
      <c r="O825">
        <v>11</v>
      </c>
      <c r="P825">
        <v>90</v>
      </c>
      <c r="Q825">
        <v>17</v>
      </c>
      <c r="R825">
        <v>5</v>
      </c>
      <c r="S825">
        <v>141</v>
      </c>
      <c r="T825">
        <v>12</v>
      </c>
      <c r="U825">
        <v>-20</v>
      </c>
      <c r="V825">
        <v>6</v>
      </c>
      <c r="W825">
        <v>44</v>
      </c>
      <c r="X825">
        <v>34</v>
      </c>
      <c r="Y825">
        <v>1240</v>
      </c>
      <c r="Z825">
        <v>7</v>
      </c>
      <c r="AA825">
        <v>7</v>
      </c>
      <c r="AB825">
        <v>4</v>
      </c>
      <c r="AC825">
        <v>24</v>
      </c>
      <c r="AD825">
        <v>10031</v>
      </c>
      <c r="AE825">
        <v>10056</v>
      </c>
      <c r="AF825">
        <v>1</v>
      </c>
      <c r="AG825">
        <v>10017</v>
      </c>
      <c r="AH825">
        <v>22</v>
      </c>
      <c r="AI825">
        <v>12</v>
      </c>
      <c r="AJ825">
        <v>4</v>
      </c>
      <c r="AK825">
        <v>70</v>
      </c>
      <c r="AL825">
        <v>13</v>
      </c>
      <c r="AM825">
        <v>7</v>
      </c>
      <c r="AN825">
        <v>71</v>
      </c>
      <c r="AO825">
        <v>98</v>
      </c>
      <c r="AP825">
        <v>1</v>
      </c>
      <c r="AQ825">
        <v>45</v>
      </c>
      <c r="AR825">
        <v>14</v>
      </c>
      <c r="AS825">
        <v>18</v>
      </c>
    </row>
    <row r="826" spans="1:45" x14ac:dyDescent="0.25">
      <c r="A826">
        <v>20120404</v>
      </c>
      <c r="B826">
        <f t="shared" si="60"/>
        <v>20160404</v>
      </c>
      <c r="C826">
        <f t="shared" si="61"/>
        <v>2016</v>
      </c>
      <c r="D826">
        <f t="shared" si="62"/>
        <v>4</v>
      </c>
      <c r="E826">
        <f t="shared" si="63"/>
        <v>4</v>
      </c>
      <c r="F826" s="14">
        <f t="shared" si="64"/>
        <v>42464</v>
      </c>
      <c r="G826">
        <v>53</v>
      </c>
      <c r="H826">
        <v>29</v>
      </c>
      <c r="I826">
        <v>30</v>
      </c>
      <c r="J826">
        <v>40</v>
      </c>
      <c r="K826">
        <v>7</v>
      </c>
      <c r="L826">
        <v>10</v>
      </c>
      <c r="M826">
        <v>1</v>
      </c>
      <c r="N826">
        <v>80</v>
      </c>
      <c r="O826">
        <v>24</v>
      </c>
      <c r="P826">
        <v>75</v>
      </c>
      <c r="Q826">
        <v>54</v>
      </c>
      <c r="R826">
        <v>2</v>
      </c>
      <c r="S826">
        <v>90</v>
      </c>
      <c r="T826">
        <v>18</v>
      </c>
      <c r="U826">
        <v>24</v>
      </c>
      <c r="V826">
        <v>6</v>
      </c>
      <c r="W826">
        <v>0</v>
      </c>
      <c r="X826">
        <v>0</v>
      </c>
      <c r="Y826">
        <v>381</v>
      </c>
      <c r="Z826">
        <v>0</v>
      </c>
      <c r="AA826">
        <v>-1</v>
      </c>
      <c r="AB826">
        <v>-1</v>
      </c>
      <c r="AC826">
        <v>14</v>
      </c>
      <c r="AD826">
        <v>10091</v>
      </c>
      <c r="AE826">
        <v>10160</v>
      </c>
      <c r="AF826">
        <v>24</v>
      </c>
      <c r="AG826">
        <v>10024</v>
      </c>
      <c r="AH826">
        <v>2</v>
      </c>
      <c r="AI826">
        <v>19</v>
      </c>
      <c r="AJ826">
        <v>1</v>
      </c>
      <c r="AK826">
        <v>58</v>
      </c>
      <c r="AL826">
        <v>19</v>
      </c>
      <c r="AM826">
        <v>7</v>
      </c>
      <c r="AN826">
        <v>89</v>
      </c>
      <c r="AO826">
        <v>98</v>
      </c>
      <c r="AP826">
        <v>1</v>
      </c>
      <c r="AQ826">
        <v>81</v>
      </c>
      <c r="AR826">
        <v>22</v>
      </c>
      <c r="AS826">
        <v>5</v>
      </c>
    </row>
    <row r="827" spans="1:45" x14ac:dyDescent="0.25">
      <c r="A827">
        <v>20120405</v>
      </c>
      <c r="B827">
        <f t="shared" si="60"/>
        <v>20160405</v>
      </c>
      <c r="C827">
        <f t="shared" si="61"/>
        <v>2016</v>
      </c>
      <c r="D827">
        <f t="shared" si="62"/>
        <v>4</v>
      </c>
      <c r="E827">
        <f t="shared" si="63"/>
        <v>5</v>
      </c>
      <c r="F827" s="14">
        <f t="shared" si="64"/>
        <v>42465</v>
      </c>
      <c r="G827">
        <v>40</v>
      </c>
      <c r="H827">
        <v>40</v>
      </c>
      <c r="I827">
        <v>41</v>
      </c>
      <c r="J827">
        <v>50</v>
      </c>
      <c r="K827">
        <v>1</v>
      </c>
      <c r="L827">
        <v>20</v>
      </c>
      <c r="M827">
        <v>21</v>
      </c>
      <c r="N827">
        <v>90</v>
      </c>
      <c r="O827">
        <v>7</v>
      </c>
      <c r="P827">
        <v>59</v>
      </c>
      <c r="Q827">
        <v>17</v>
      </c>
      <c r="R827">
        <v>24</v>
      </c>
      <c r="S827">
        <v>102</v>
      </c>
      <c r="T827">
        <v>15</v>
      </c>
      <c r="U827">
        <v>-24</v>
      </c>
      <c r="V827">
        <v>24</v>
      </c>
      <c r="W827">
        <v>34</v>
      </c>
      <c r="X827">
        <v>26</v>
      </c>
      <c r="Y827">
        <v>1131</v>
      </c>
      <c r="Z827">
        <v>0</v>
      </c>
      <c r="AA827">
        <v>0</v>
      </c>
      <c r="AB827">
        <v>0</v>
      </c>
      <c r="AC827">
        <v>1</v>
      </c>
      <c r="AD827">
        <v>10180</v>
      </c>
      <c r="AE827">
        <v>10191</v>
      </c>
      <c r="AF827">
        <v>9</v>
      </c>
      <c r="AG827">
        <v>10162</v>
      </c>
      <c r="AH827">
        <v>1</v>
      </c>
      <c r="AI827">
        <v>57</v>
      </c>
      <c r="AJ827">
        <v>1</v>
      </c>
      <c r="AK827">
        <v>72</v>
      </c>
      <c r="AL827">
        <v>15</v>
      </c>
      <c r="AM827">
        <v>6</v>
      </c>
      <c r="AN827">
        <v>75</v>
      </c>
      <c r="AO827">
        <v>85</v>
      </c>
      <c r="AP827">
        <v>21</v>
      </c>
      <c r="AQ827">
        <v>62</v>
      </c>
      <c r="AR827">
        <v>15</v>
      </c>
      <c r="AS827">
        <v>15</v>
      </c>
    </row>
    <row r="828" spans="1:45" x14ac:dyDescent="0.25">
      <c r="A828">
        <v>20120406</v>
      </c>
      <c r="B828">
        <f t="shared" si="60"/>
        <v>20160406</v>
      </c>
      <c r="C828">
        <f t="shared" si="61"/>
        <v>2016</v>
      </c>
      <c r="D828">
        <f t="shared" si="62"/>
        <v>4</v>
      </c>
      <c r="E828">
        <f t="shared" si="63"/>
        <v>6</v>
      </c>
      <c r="F828" s="14">
        <f t="shared" si="64"/>
        <v>42466</v>
      </c>
      <c r="G828">
        <v>305</v>
      </c>
      <c r="H828">
        <v>22</v>
      </c>
      <c r="I828">
        <v>24</v>
      </c>
      <c r="J828">
        <v>40</v>
      </c>
      <c r="K828">
        <v>14</v>
      </c>
      <c r="L828">
        <v>10</v>
      </c>
      <c r="M828">
        <v>5</v>
      </c>
      <c r="N828">
        <v>90</v>
      </c>
      <c r="O828">
        <v>20</v>
      </c>
      <c r="P828">
        <v>60</v>
      </c>
      <c r="Q828">
        <v>-11</v>
      </c>
      <c r="R828">
        <v>6</v>
      </c>
      <c r="S828">
        <v>112</v>
      </c>
      <c r="T828">
        <v>14</v>
      </c>
      <c r="U828">
        <v>-46</v>
      </c>
      <c r="V828">
        <v>6</v>
      </c>
      <c r="W828">
        <v>94</v>
      </c>
      <c r="X828">
        <v>71</v>
      </c>
      <c r="Y828">
        <v>1748</v>
      </c>
      <c r="Z828">
        <v>15</v>
      </c>
      <c r="AA828">
        <v>4</v>
      </c>
      <c r="AB828">
        <v>3</v>
      </c>
      <c r="AC828">
        <v>22</v>
      </c>
      <c r="AD828">
        <v>10126</v>
      </c>
      <c r="AE828">
        <v>10176</v>
      </c>
      <c r="AF828">
        <v>1</v>
      </c>
      <c r="AG828">
        <v>10080</v>
      </c>
      <c r="AH828">
        <v>24</v>
      </c>
      <c r="AI828">
        <v>30</v>
      </c>
      <c r="AJ828">
        <v>6</v>
      </c>
      <c r="AK828">
        <v>82</v>
      </c>
      <c r="AL828">
        <v>15</v>
      </c>
      <c r="AM828">
        <v>4</v>
      </c>
      <c r="AN828">
        <v>68</v>
      </c>
      <c r="AO828">
        <v>98</v>
      </c>
      <c r="AP828">
        <v>6</v>
      </c>
      <c r="AQ828">
        <v>28</v>
      </c>
      <c r="AR828">
        <v>16</v>
      </c>
      <c r="AS828">
        <v>23</v>
      </c>
    </row>
    <row r="829" spans="1:45" x14ac:dyDescent="0.25">
      <c r="A829">
        <v>20120407</v>
      </c>
      <c r="B829">
        <f t="shared" si="60"/>
        <v>20160407</v>
      </c>
      <c r="C829">
        <f t="shared" si="61"/>
        <v>2016</v>
      </c>
      <c r="D829">
        <f t="shared" si="62"/>
        <v>4</v>
      </c>
      <c r="E829">
        <f t="shared" si="63"/>
        <v>7</v>
      </c>
      <c r="F829" s="14">
        <f t="shared" si="64"/>
        <v>42467</v>
      </c>
      <c r="G829">
        <v>349</v>
      </c>
      <c r="H829">
        <v>30</v>
      </c>
      <c r="I829">
        <v>32</v>
      </c>
      <c r="J829">
        <v>50</v>
      </c>
      <c r="K829">
        <v>10</v>
      </c>
      <c r="L829">
        <v>10</v>
      </c>
      <c r="M829">
        <v>3</v>
      </c>
      <c r="N829">
        <v>110</v>
      </c>
      <c r="O829">
        <v>12</v>
      </c>
      <c r="P829">
        <v>53</v>
      </c>
      <c r="Q829">
        <v>20</v>
      </c>
      <c r="R829">
        <v>23</v>
      </c>
      <c r="S829">
        <v>79</v>
      </c>
      <c r="T829">
        <v>12</v>
      </c>
      <c r="U829">
        <v>-7</v>
      </c>
      <c r="V829">
        <v>24</v>
      </c>
      <c r="W829">
        <v>19</v>
      </c>
      <c r="X829">
        <v>14</v>
      </c>
      <c r="Y829">
        <v>887</v>
      </c>
      <c r="Z829">
        <v>9</v>
      </c>
      <c r="AA829">
        <v>3</v>
      </c>
      <c r="AB829">
        <v>3</v>
      </c>
      <c r="AC829">
        <v>2</v>
      </c>
      <c r="AD829">
        <v>10101</v>
      </c>
      <c r="AE829">
        <v>10129</v>
      </c>
      <c r="AF829">
        <v>23</v>
      </c>
      <c r="AG829">
        <v>10076</v>
      </c>
      <c r="AH829">
        <v>4</v>
      </c>
      <c r="AI829">
        <v>64</v>
      </c>
      <c r="AJ829">
        <v>1</v>
      </c>
      <c r="AK829">
        <v>81</v>
      </c>
      <c r="AL829">
        <v>17</v>
      </c>
      <c r="AM829">
        <v>8</v>
      </c>
      <c r="AN829">
        <v>70</v>
      </c>
      <c r="AO829">
        <v>94</v>
      </c>
      <c r="AP829">
        <v>5</v>
      </c>
      <c r="AQ829">
        <v>46</v>
      </c>
      <c r="AR829">
        <v>12</v>
      </c>
      <c r="AS829">
        <v>11</v>
      </c>
    </row>
    <row r="830" spans="1:45" x14ac:dyDescent="0.25">
      <c r="A830">
        <v>20120408</v>
      </c>
      <c r="B830">
        <f t="shared" si="60"/>
        <v>20160408</v>
      </c>
      <c r="C830">
        <f t="shared" si="61"/>
        <v>2016</v>
      </c>
      <c r="D830">
        <f t="shared" si="62"/>
        <v>4</v>
      </c>
      <c r="E830">
        <f t="shared" si="63"/>
        <v>8</v>
      </c>
      <c r="F830" s="14">
        <f t="shared" si="64"/>
        <v>42468</v>
      </c>
      <c r="G830">
        <v>212</v>
      </c>
      <c r="H830">
        <v>31</v>
      </c>
      <c r="I830">
        <v>32</v>
      </c>
      <c r="J830">
        <v>60</v>
      </c>
      <c r="K830">
        <v>21</v>
      </c>
      <c r="L830">
        <v>0</v>
      </c>
      <c r="M830">
        <v>7</v>
      </c>
      <c r="N830">
        <v>120</v>
      </c>
      <c r="O830">
        <v>20</v>
      </c>
      <c r="P830">
        <v>62</v>
      </c>
      <c r="Q830">
        <v>-4</v>
      </c>
      <c r="R830">
        <v>3</v>
      </c>
      <c r="S830">
        <v>97</v>
      </c>
      <c r="T830">
        <v>12</v>
      </c>
      <c r="U830">
        <v>-33</v>
      </c>
      <c r="V830">
        <v>6</v>
      </c>
      <c r="W830">
        <v>60</v>
      </c>
      <c r="X830">
        <v>45</v>
      </c>
      <c r="Y830">
        <v>1570</v>
      </c>
      <c r="Z830">
        <v>22</v>
      </c>
      <c r="AA830">
        <v>6</v>
      </c>
      <c r="AB830">
        <v>3</v>
      </c>
      <c r="AC830">
        <v>23</v>
      </c>
      <c r="AD830">
        <v>10123</v>
      </c>
      <c r="AE830">
        <v>10155</v>
      </c>
      <c r="AF830">
        <v>9</v>
      </c>
      <c r="AG830">
        <v>10060</v>
      </c>
      <c r="AH830">
        <v>24</v>
      </c>
      <c r="AI830">
        <v>47</v>
      </c>
      <c r="AJ830">
        <v>23</v>
      </c>
      <c r="AK830">
        <v>82</v>
      </c>
      <c r="AL830">
        <v>9</v>
      </c>
      <c r="AM830">
        <v>6</v>
      </c>
      <c r="AN830">
        <v>73</v>
      </c>
      <c r="AO830">
        <v>97</v>
      </c>
      <c r="AP830">
        <v>3</v>
      </c>
      <c r="AQ830">
        <v>44</v>
      </c>
      <c r="AR830">
        <v>11</v>
      </c>
      <c r="AS830">
        <v>21</v>
      </c>
    </row>
    <row r="831" spans="1:45" x14ac:dyDescent="0.25">
      <c r="A831">
        <v>20120409</v>
      </c>
      <c r="B831">
        <f t="shared" si="60"/>
        <v>20160409</v>
      </c>
      <c r="C831">
        <f t="shared" si="61"/>
        <v>2016</v>
      </c>
      <c r="D831">
        <f t="shared" si="62"/>
        <v>4</v>
      </c>
      <c r="E831">
        <f t="shared" si="63"/>
        <v>9</v>
      </c>
      <c r="F831" s="14">
        <f t="shared" si="64"/>
        <v>42469</v>
      </c>
      <c r="G831">
        <v>216</v>
      </c>
      <c r="H831">
        <v>50</v>
      </c>
      <c r="I831">
        <v>52</v>
      </c>
      <c r="J831">
        <v>70</v>
      </c>
      <c r="K831">
        <v>22</v>
      </c>
      <c r="L831">
        <v>30</v>
      </c>
      <c r="M831">
        <v>9</v>
      </c>
      <c r="N831">
        <v>120</v>
      </c>
      <c r="O831">
        <v>15</v>
      </c>
      <c r="P831">
        <v>90</v>
      </c>
      <c r="Q831">
        <v>68</v>
      </c>
      <c r="R831">
        <v>1</v>
      </c>
      <c r="S831">
        <v>101</v>
      </c>
      <c r="T831">
        <v>13</v>
      </c>
      <c r="U831">
        <v>66</v>
      </c>
      <c r="V831">
        <v>6</v>
      </c>
      <c r="W831">
        <v>0</v>
      </c>
      <c r="X831">
        <v>0</v>
      </c>
      <c r="Y831">
        <v>415</v>
      </c>
      <c r="Z831">
        <v>140</v>
      </c>
      <c r="AA831">
        <v>92</v>
      </c>
      <c r="AB831">
        <v>19</v>
      </c>
      <c r="AC831">
        <v>1</v>
      </c>
      <c r="AD831">
        <v>9987</v>
      </c>
      <c r="AE831">
        <v>10052</v>
      </c>
      <c r="AF831">
        <v>1</v>
      </c>
      <c r="AG831">
        <v>9923</v>
      </c>
      <c r="AH831">
        <v>24</v>
      </c>
      <c r="AI831">
        <v>26</v>
      </c>
      <c r="AJ831">
        <v>4</v>
      </c>
      <c r="AK831">
        <v>65</v>
      </c>
      <c r="AL831">
        <v>19</v>
      </c>
      <c r="AM831">
        <v>8</v>
      </c>
      <c r="AN831">
        <v>93</v>
      </c>
      <c r="AO831">
        <v>98</v>
      </c>
      <c r="AP831">
        <v>1</v>
      </c>
      <c r="AQ831">
        <v>89</v>
      </c>
      <c r="AR831">
        <v>7</v>
      </c>
      <c r="AS831">
        <v>6</v>
      </c>
    </row>
    <row r="832" spans="1:45" x14ac:dyDescent="0.25">
      <c r="A832">
        <v>20120410</v>
      </c>
      <c r="B832">
        <f t="shared" si="60"/>
        <v>20160410</v>
      </c>
      <c r="C832">
        <f t="shared" si="61"/>
        <v>2016</v>
      </c>
      <c r="D832">
        <f t="shared" si="62"/>
        <v>4</v>
      </c>
      <c r="E832">
        <f t="shared" si="63"/>
        <v>10</v>
      </c>
      <c r="F832" s="14">
        <f t="shared" si="64"/>
        <v>42470</v>
      </c>
      <c r="G832">
        <v>202</v>
      </c>
      <c r="H832">
        <v>45</v>
      </c>
      <c r="I832">
        <v>46</v>
      </c>
      <c r="J832">
        <v>70</v>
      </c>
      <c r="K832">
        <v>2</v>
      </c>
      <c r="L832">
        <v>20</v>
      </c>
      <c r="M832">
        <v>19</v>
      </c>
      <c r="N832">
        <v>120</v>
      </c>
      <c r="O832">
        <v>2</v>
      </c>
      <c r="P832">
        <v>95</v>
      </c>
      <c r="Q832">
        <v>75</v>
      </c>
      <c r="R832">
        <v>23</v>
      </c>
      <c r="S832">
        <v>112</v>
      </c>
      <c r="T832">
        <v>11</v>
      </c>
      <c r="U832">
        <v>67</v>
      </c>
      <c r="V832">
        <v>24</v>
      </c>
      <c r="W832">
        <v>0</v>
      </c>
      <c r="X832">
        <v>0</v>
      </c>
      <c r="Y832">
        <v>639</v>
      </c>
      <c r="Z832">
        <v>87</v>
      </c>
      <c r="AA832">
        <v>41</v>
      </c>
      <c r="AB832">
        <v>9</v>
      </c>
      <c r="AC832">
        <v>9</v>
      </c>
      <c r="AD832">
        <v>9924</v>
      </c>
      <c r="AE832">
        <v>9945</v>
      </c>
      <c r="AF832">
        <v>24</v>
      </c>
      <c r="AG832">
        <v>9903</v>
      </c>
      <c r="AH832">
        <v>4</v>
      </c>
      <c r="AI832">
        <v>33</v>
      </c>
      <c r="AJ832">
        <v>23</v>
      </c>
      <c r="AK832">
        <v>75</v>
      </c>
      <c r="AL832">
        <v>16</v>
      </c>
      <c r="AM832">
        <v>8</v>
      </c>
      <c r="AN832">
        <v>89</v>
      </c>
      <c r="AO832">
        <v>98</v>
      </c>
      <c r="AP832">
        <v>23</v>
      </c>
      <c r="AQ832">
        <v>71</v>
      </c>
      <c r="AR832">
        <v>12</v>
      </c>
      <c r="AS832">
        <v>9</v>
      </c>
    </row>
    <row r="833" spans="1:45" x14ac:dyDescent="0.25">
      <c r="A833">
        <v>20120411</v>
      </c>
      <c r="B833">
        <f t="shared" si="60"/>
        <v>20160411</v>
      </c>
      <c r="C833">
        <f t="shared" si="61"/>
        <v>2016</v>
      </c>
      <c r="D833">
        <f t="shared" si="62"/>
        <v>4</v>
      </c>
      <c r="E833">
        <f t="shared" si="63"/>
        <v>11</v>
      </c>
      <c r="F833" s="14">
        <f t="shared" si="64"/>
        <v>42471</v>
      </c>
      <c r="G833">
        <v>218</v>
      </c>
      <c r="H833">
        <v>29</v>
      </c>
      <c r="I833">
        <v>34</v>
      </c>
      <c r="J833">
        <v>50</v>
      </c>
      <c r="K833">
        <v>7</v>
      </c>
      <c r="L833">
        <v>10</v>
      </c>
      <c r="M833">
        <v>24</v>
      </c>
      <c r="N833">
        <v>100</v>
      </c>
      <c r="O833">
        <v>11</v>
      </c>
      <c r="P833">
        <v>79</v>
      </c>
      <c r="Q833">
        <v>41</v>
      </c>
      <c r="R833">
        <v>24</v>
      </c>
      <c r="S833">
        <v>127</v>
      </c>
      <c r="T833">
        <v>12</v>
      </c>
      <c r="U833">
        <v>15</v>
      </c>
      <c r="V833">
        <v>24</v>
      </c>
      <c r="W833">
        <v>42</v>
      </c>
      <c r="X833">
        <v>31</v>
      </c>
      <c r="Y833">
        <v>1306</v>
      </c>
      <c r="Z833">
        <v>6</v>
      </c>
      <c r="AA833">
        <v>2</v>
      </c>
      <c r="AB833">
        <v>1</v>
      </c>
      <c r="AC833">
        <v>17</v>
      </c>
      <c r="AD833">
        <v>9983</v>
      </c>
      <c r="AE833">
        <v>10008</v>
      </c>
      <c r="AF833">
        <v>23</v>
      </c>
      <c r="AG833">
        <v>9945</v>
      </c>
      <c r="AH833">
        <v>1</v>
      </c>
      <c r="AI833">
        <v>21</v>
      </c>
      <c r="AJ833">
        <v>24</v>
      </c>
      <c r="AK833">
        <v>81</v>
      </c>
      <c r="AL833">
        <v>12</v>
      </c>
      <c r="AM833">
        <v>7</v>
      </c>
      <c r="AN833">
        <v>83</v>
      </c>
      <c r="AO833">
        <v>98</v>
      </c>
      <c r="AP833">
        <v>24</v>
      </c>
      <c r="AQ833">
        <v>52</v>
      </c>
      <c r="AR833">
        <v>14</v>
      </c>
      <c r="AS833">
        <v>18</v>
      </c>
    </row>
    <row r="834" spans="1:45" x14ac:dyDescent="0.25">
      <c r="A834">
        <v>20120412</v>
      </c>
      <c r="B834">
        <f t="shared" si="60"/>
        <v>20160412</v>
      </c>
      <c r="C834">
        <f t="shared" si="61"/>
        <v>2016</v>
      </c>
      <c r="D834">
        <f t="shared" si="62"/>
        <v>4</v>
      </c>
      <c r="E834">
        <f t="shared" si="63"/>
        <v>12</v>
      </c>
      <c r="F834" s="14">
        <f t="shared" si="64"/>
        <v>42472</v>
      </c>
      <c r="G834">
        <v>250</v>
      </c>
      <c r="H834">
        <v>6</v>
      </c>
      <c r="I834">
        <v>19</v>
      </c>
      <c r="J834">
        <v>40</v>
      </c>
      <c r="K834">
        <v>14</v>
      </c>
      <c r="L834">
        <v>10</v>
      </c>
      <c r="M834">
        <v>1</v>
      </c>
      <c r="N834">
        <v>80</v>
      </c>
      <c r="O834">
        <v>14</v>
      </c>
      <c r="P834">
        <v>71</v>
      </c>
      <c r="Q834">
        <v>21</v>
      </c>
      <c r="R834">
        <v>3</v>
      </c>
      <c r="S834">
        <v>125</v>
      </c>
      <c r="T834">
        <v>12</v>
      </c>
      <c r="U834">
        <v>-3</v>
      </c>
      <c r="V834">
        <v>6</v>
      </c>
      <c r="W834">
        <v>26</v>
      </c>
      <c r="X834">
        <v>19</v>
      </c>
      <c r="Y834">
        <v>1009</v>
      </c>
      <c r="Z834">
        <v>9</v>
      </c>
      <c r="AA834">
        <v>17</v>
      </c>
      <c r="AB834">
        <v>17</v>
      </c>
      <c r="AC834">
        <v>14</v>
      </c>
      <c r="AD834">
        <v>10024</v>
      </c>
      <c r="AE834">
        <v>10046</v>
      </c>
      <c r="AF834">
        <v>23</v>
      </c>
      <c r="AG834">
        <v>10007</v>
      </c>
      <c r="AH834">
        <v>1</v>
      </c>
      <c r="AI834">
        <v>0</v>
      </c>
      <c r="AJ834">
        <v>5</v>
      </c>
      <c r="AK834">
        <v>80</v>
      </c>
      <c r="AL834">
        <v>13</v>
      </c>
      <c r="AM834">
        <v>7</v>
      </c>
      <c r="AN834">
        <v>84</v>
      </c>
      <c r="AO834">
        <v>100</v>
      </c>
      <c r="AP834">
        <v>3</v>
      </c>
      <c r="AQ834">
        <v>53</v>
      </c>
      <c r="AR834">
        <v>13</v>
      </c>
      <c r="AS834">
        <v>14</v>
      </c>
    </row>
    <row r="835" spans="1:45" x14ac:dyDescent="0.25">
      <c r="A835">
        <v>20120413</v>
      </c>
      <c r="B835">
        <f t="shared" ref="B835:B898" si="65">A835+40000</f>
        <v>20160413</v>
      </c>
      <c r="C835">
        <f t="shared" ref="C835:C898" si="66">FLOOR(B835/10000,1)</f>
        <v>2016</v>
      </c>
      <c r="D835">
        <f t="shared" ref="D835:D898" si="67">FLOOR(B835/100 - 100 * C835, 1)</f>
        <v>4</v>
      </c>
      <c r="E835">
        <f t="shared" ref="E835:E898" si="68">FLOOR(B835-10000*C835-100*D835,1)</f>
        <v>13</v>
      </c>
      <c r="F835" s="14">
        <f t="shared" ref="F835:F898" si="69">DATE(C835,D835,E835)</f>
        <v>42473</v>
      </c>
      <c r="G835">
        <v>300</v>
      </c>
      <c r="H835">
        <v>5</v>
      </c>
      <c r="I835">
        <v>18</v>
      </c>
      <c r="J835">
        <v>30</v>
      </c>
      <c r="K835">
        <v>12</v>
      </c>
      <c r="L835">
        <v>10</v>
      </c>
      <c r="M835">
        <v>5</v>
      </c>
      <c r="N835">
        <v>70</v>
      </c>
      <c r="O835">
        <v>12</v>
      </c>
      <c r="P835">
        <v>73</v>
      </c>
      <c r="Q835">
        <v>23</v>
      </c>
      <c r="R835">
        <v>5</v>
      </c>
      <c r="S835">
        <v>117</v>
      </c>
      <c r="T835">
        <v>14</v>
      </c>
      <c r="U835">
        <v>-7</v>
      </c>
      <c r="V835">
        <v>6</v>
      </c>
      <c r="W835">
        <v>10</v>
      </c>
      <c r="X835">
        <v>7</v>
      </c>
      <c r="Y835">
        <v>880</v>
      </c>
      <c r="Z835">
        <v>14</v>
      </c>
      <c r="AA835">
        <v>35</v>
      </c>
      <c r="AB835">
        <v>33</v>
      </c>
      <c r="AC835">
        <v>19</v>
      </c>
      <c r="AD835">
        <v>10051</v>
      </c>
      <c r="AE835">
        <v>10056</v>
      </c>
      <c r="AF835">
        <v>8</v>
      </c>
      <c r="AG835">
        <v>10043</v>
      </c>
      <c r="AH835">
        <v>3</v>
      </c>
      <c r="AI835">
        <v>4</v>
      </c>
      <c r="AJ835">
        <v>5</v>
      </c>
      <c r="AK835">
        <v>80</v>
      </c>
      <c r="AL835">
        <v>16</v>
      </c>
      <c r="AM835">
        <v>7</v>
      </c>
      <c r="AN835">
        <v>85</v>
      </c>
      <c r="AO835">
        <v>99</v>
      </c>
      <c r="AP835">
        <v>5</v>
      </c>
      <c r="AQ835">
        <v>60</v>
      </c>
      <c r="AR835">
        <v>15</v>
      </c>
      <c r="AS835">
        <v>12</v>
      </c>
    </row>
    <row r="836" spans="1:45" x14ac:dyDescent="0.25">
      <c r="A836">
        <v>20120414</v>
      </c>
      <c r="B836">
        <f t="shared" si="65"/>
        <v>20160414</v>
      </c>
      <c r="C836">
        <f t="shared" si="66"/>
        <v>2016</v>
      </c>
      <c r="D836">
        <f t="shared" si="67"/>
        <v>4</v>
      </c>
      <c r="E836">
        <f t="shared" si="68"/>
        <v>14</v>
      </c>
      <c r="F836" s="14">
        <f t="shared" si="69"/>
        <v>42474</v>
      </c>
      <c r="G836">
        <v>346</v>
      </c>
      <c r="H836">
        <v>27</v>
      </c>
      <c r="I836">
        <v>28</v>
      </c>
      <c r="J836">
        <v>50</v>
      </c>
      <c r="K836">
        <v>17</v>
      </c>
      <c r="L836">
        <v>10</v>
      </c>
      <c r="M836">
        <v>1</v>
      </c>
      <c r="N836">
        <v>80</v>
      </c>
      <c r="O836">
        <v>14</v>
      </c>
      <c r="P836">
        <v>76</v>
      </c>
      <c r="Q836">
        <v>18</v>
      </c>
      <c r="R836">
        <v>3</v>
      </c>
      <c r="S836">
        <v>126</v>
      </c>
      <c r="T836">
        <v>15</v>
      </c>
      <c r="U836">
        <v>-8</v>
      </c>
      <c r="V836">
        <v>6</v>
      </c>
      <c r="W836">
        <v>101</v>
      </c>
      <c r="X836">
        <v>73</v>
      </c>
      <c r="Y836">
        <v>1784</v>
      </c>
      <c r="Z836">
        <v>0</v>
      </c>
      <c r="AA836">
        <v>0</v>
      </c>
      <c r="AB836">
        <v>0</v>
      </c>
      <c r="AC836">
        <v>1</v>
      </c>
      <c r="AD836">
        <v>10066</v>
      </c>
      <c r="AE836">
        <v>10098</v>
      </c>
      <c r="AF836">
        <v>24</v>
      </c>
      <c r="AG836">
        <v>10049</v>
      </c>
      <c r="AH836">
        <v>5</v>
      </c>
      <c r="AI836">
        <v>9</v>
      </c>
      <c r="AJ836">
        <v>3</v>
      </c>
      <c r="AK836">
        <v>81</v>
      </c>
      <c r="AL836">
        <v>15</v>
      </c>
      <c r="AM836">
        <v>4</v>
      </c>
      <c r="AN836">
        <v>75</v>
      </c>
      <c r="AO836">
        <v>100</v>
      </c>
      <c r="AP836">
        <v>3</v>
      </c>
      <c r="AQ836">
        <v>47</v>
      </c>
      <c r="AR836">
        <v>15</v>
      </c>
      <c r="AS836">
        <v>24</v>
      </c>
    </row>
    <row r="837" spans="1:45" x14ac:dyDescent="0.25">
      <c r="A837">
        <v>20120415</v>
      </c>
      <c r="B837">
        <f t="shared" si="65"/>
        <v>20160415</v>
      </c>
      <c r="C837">
        <f t="shared" si="66"/>
        <v>2016</v>
      </c>
      <c r="D837">
        <f t="shared" si="67"/>
        <v>4</v>
      </c>
      <c r="E837">
        <f t="shared" si="68"/>
        <v>15</v>
      </c>
      <c r="F837" s="14">
        <f t="shared" si="69"/>
        <v>42475</v>
      </c>
      <c r="G837">
        <v>4</v>
      </c>
      <c r="H837">
        <v>43</v>
      </c>
      <c r="I837">
        <v>45</v>
      </c>
      <c r="J837">
        <v>70</v>
      </c>
      <c r="K837">
        <v>16</v>
      </c>
      <c r="L837">
        <v>20</v>
      </c>
      <c r="M837">
        <v>2</v>
      </c>
      <c r="N837">
        <v>130</v>
      </c>
      <c r="O837">
        <v>18</v>
      </c>
      <c r="P837">
        <v>66</v>
      </c>
      <c r="Q837">
        <v>36</v>
      </c>
      <c r="R837">
        <v>3</v>
      </c>
      <c r="S837">
        <v>96</v>
      </c>
      <c r="T837">
        <v>11</v>
      </c>
      <c r="U837">
        <v>20</v>
      </c>
      <c r="V837">
        <v>6</v>
      </c>
      <c r="W837">
        <v>21</v>
      </c>
      <c r="X837">
        <v>15</v>
      </c>
      <c r="Y837">
        <v>968</v>
      </c>
      <c r="Z837">
        <v>6</v>
      </c>
      <c r="AA837">
        <v>2</v>
      </c>
      <c r="AB837">
        <v>2</v>
      </c>
      <c r="AC837">
        <v>6</v>
      </c>
      <c r="AD837">
        <v>10156</v>
      </c>
      <c r="AE837">
        <v>10212</v>
      </c>
      <c r="AF837">
        <v>24</v>
      </c>
      <c r="AG837">
        <v>10097</v>
      </c>
      <c r="AH837">
        <v>1</v>
      </c>
      <c r="AI837">
        <v>65</v>
      </c>
      <c r="AJ837">
        <v>1</v>
      </c>
      <c r="AK837">
        <v>81</v>
      </c>
      <c r="AL837">
        <v>19</v>
      </c>
      <c r="AM837">
        <v>6</v>
      </c>
      <c r="AN837">
        <v>71</v>
      </c>
      <c r="AO837">
        <v>93</v>
      </c>
      <c r="AP837">
        <v>6</v>
      </c>
      <c r="AQ837">
        <v>51</v>
      </c>
      <c r="AR837">
        <v>15</v>
      </c>
      <c r="AS837">
        <v>13</v>
      </c>
    </row>
    <row r="838" spans="1:45" x14ac:dyDescent="0.25">
      <c r="A838">
        <v>20120416</v>
      </c>
      <c r="B838">
        <f t="shared" si="65"/>
        <v>20160416</v>
      </c>
      <c r="C838">
        <f t="shared" si="66"/>
        <v>2016</v>
      </c>
      <c r="D838">
        <f t="shared" si="67"/>
        <v>4</v>
      </c>
      <c r="E838">
        <f t="shared" si="68"/>
        <v>16</v>
      </c>
      <c r="F838" s="14">
        <f t="shared" si="69"/>
        <v>42476</v>
      </c>
      <c r="G838">
        <v>335</v>
      </c>
      <c r="H838">
        <v>29</v>
      </c>
      <c r="I838">
        <v>31</v>
      </c>
      <c r="J838">
        <v>50</v>
      </c>
      <c r="K838">
        <v>11</v>
      </c>
      <c r="L838">
        <v>10</v>
      </c>
      <c r="M838">
        <v>21</v>
      </c>
      <c r="N838">
        <v>100</v>
      </c>
      <c r="O838">
        <v>11</v>
      </c>
      <c r="P838">
        <v>50</v>
      </c>
      <c r="Q838">
        <v>-14</v>
      </c>
      <c r="R838">
        <v>24</v>
      </c>
      <c r="S838">
        <v>101</v>
      </c>
      <c r="T838">
        <v>13</v>
      </c>
      <c r="U838">
        <v>-49</v>
      </c>
      <c r="V838">
        <v>24</v>
      </c>
      <c r="W838">
        <v>90</v>
      </c>
      <c r="X838">
        <v>65</v>
      </c>
      <c r="Y838">
        <v>1663</v>
      </c>
      <c r="Z838">
        <v>0</v>
      </c>
      <c r="AA838">
        <v>0</v>
      </c>
      <c r="AB838">
        <v>0</v>
      </c>
      <c r="AC838">
        <v>1</v>
      </c>
      <c r="AD838">
        <v>10217</v>
      </c>
      <c r="AE838">
        <v>10227</v>
      </c>
      <c r="AF838">
        <v>9</v>
      </c>
      <c r="AG838">
        <v>10192</v>
      </c>
      <c r="AH838">
        <v>24</v>
      </c>
      <c r="AI838">
        <v>65</v>
      </c>
      <c r="AJ838">
        <v>22</v>
      </c>
      <c r="AK838">
        <v>81</v>
      </c>
      <c r="AL838">
        <v>9</v>
      </c>
      <c r="AM838">
        <v>2</v>
      </c>
      <c r="AN838">
        <v>69</v>
      </c>
      <c r="AO838">
        <v>97</v>
      </c>
      <c r="AP838">
        <v>24</v>
      </c>
      <c r="AQ838">
        <v>44</v>
      </c>
      <c r="AR838">
        <v>12</v>
      </c>
      <c r="AS838">
        <v>21</v>
      </c>
    </row>
    <row r="839" spans="1:45" x14ac:dyDescent="0.25">
      <c r="A839">
        <v>20120417</v>
      </c>
      <c r="B839">
        <f t="shared" si="65"/>
        <v>20160417</v>
      </c>
      <c r="C839">
        <f t="shared" si="66"/>
        <v>2016</v>
      </c>
      <c r="D839">
        <f t="shared" si="67"/>
        <v>4</v>
      </c>
      <c r="E839">
        <f t="shared" si="68"/>
        <v>17</v>
      </c>
      <c r="F839" s="14">
        <f t="shared" si="69"/>
        <v>42477</v>
      </c>
      <c r="G839">
        <v>189</v>
      </c>
      <c r="H839">
        <v>52</v>
      </c>
      <c r="I839">
        <v>53</v>
      </c>
      <c r="J839">
        <v>90</v>
      </c>
      <c r="K839">
        <v>14</v>
      </c>
      <c r="L839">
        <v>10</v>
      </c>
      <c r="M839">
        <v>1</v>
      </c>
      <c r="N839">
        <v>160</v>
      </c>
      <c r="O839">
        <v>14</v>
      </c>
      <c r="P839">
        <v>49</v>
      </c>
      <c r="Q839">
        <v>-24</v>
      </c>
      <c r="R839">
        <v>3</v>
      </c>
      <c r="S839">
        <v>100</v>
      </c>
      <c r="T839">
        <v>13</v>
      </c>
      <c r="U839">
        <v>-63</v>
      </c>
      <c r="V839">
        <v>6</v>
      </c>
      <c r="W839">
        <v>13</v>
      </c>
      <c r="X839">
        <v>9</v>
      </c>
      <c r="Y839">
        <v>1002</v>
      </c>
      <c r="Z839">
        <v>26</v>
      </c>
      <c r="AA839">
        <v>23</v>
      </c>
      <c r="AB839">
        <v>11</v>
      </c>
      <c r="AC839">
        <v>17</v>
      </c>
      <c r="AD839">
        <v>10059</v>
      </c>
      <c r="AE839">
        <v>10183</v>
      </c>
      <c r="AF839">
        <v>1</v>
      </c>
      <c r="AG839">
        <v>9971</v>
      </c>
      <c r="AH839">
        <v>24</v>
      </c>
      <c r="AI839">
        <v>59</v>
      </c>
      <c r="AJ839">
        <v>3</v>
      </c>
      <c r="AK839">
        <v>76</v>
      </c>
      <c r="AL839">
        <v>10</v>
      </c>
      <c r="AM839">
        <v>7</v>
      </c>
      <c r="AN839">
        <v>79</v>
      </c>
      <c r="AO839">
        <v>98</v>
      </c>
      <c r="AP839">
        <v>3</v>
      </c>
      <c r="AQ839">
        <v>45</v>
      </c>
      <c r="AR839">
        <v>13</v>
      </c>
      <c r="AS839">
        <v>13</v>
      </c>
    </row>
    <row r="840" spans="1:45" x14ac:dyDescent="0.25">
      <c r="A840">
        <v>20120418</v>
      </c>
      <c r="B840">
        <f t="shared" si="65"/>
        <v>20160418</v>
      </c>
      <c r="C840">
        <f t="shared" si="66"/>
        <v>2016</v>
      </c>
      <c r="D840">
        <f t="shared" si="67"/>
        <v>4</v>
      </c>
      <c r="E840">
        <f t="shared" si="68"/>
        <v>18</v>
      </c>
      <c r="F840" s="14">
        <f t="shared" si="69"/>
        <v>42478</v>
      </c>
      <c r="G840">
        <v>167</v>
      </c>
      <c r="H840">
        <v>52</v>
      </c>
      <c r="I840">
        <v>55</v>
      </c>
      <c r="J840">
        <v>80</v>
      </c>
      <c r="K840">
        <v>13</v>
      </c>
      <c r="L840">
        <v>30</v>
      </c>
      <c r="M840">
        <v>4</v>
      </c>
      <c r="N840">
        <v>130</v>
      </c>
      <c r="O840">
        <v>13</v>
      </c>
      <c r="P840">
        <v>84</v>
      </c>
      <c r="Q840">
        <v>38</v>
      </c>
      <c r="R840">
        <v>4</v>
      </c>
      <c r="S840">
        <v>132</v>
      </c>
      <c r="T840">
        <v>16</v>
      </c>
      <c r="U840">
        <v>28</v>
      </c>
      <c r="V840">
        <v>6</v>
      </c>
      <c r="W840">
        <v>44</v>
      </c>
      <c r="X840">
        <v>31</v>
      </c>
      <c r="Y840">
        <v>1236</v>
      </c>
      <c r="Z840">
        <v>18</v>
      </c>
      <c r="AA840">
        <v>24</v>
      </c>
      <c r="AB840">
        <v>12</v>
      </c>
      <c r="AC840">
        <v>20</v>
      </c>
      <c r="AD840">
        <v>9908</v>
      </c>
      <c r="AE840">
        <v>9964</v>
      </c>
      <c r="AF840">
        <v>1</v>
      </c>
      <c r="AG840">
        <v>9859</v>
      </c>
      <c r="AH840">
        <v>24</v>
      </c>
      <c r="AI840">
        <v>57</v>
      </c>
      <c r="AJ840">
        <v>5</v>
      </c>
      <c r="AK840">
        <v>82</v>
      </c>
      <c r="AL840">
        <v>17</v>
      </c>
      <c r="AM840">
        <v>7</v>
      </c>
      <c r="AN840">
        <v>78</v>
      </c>
      <c r="AO840">
        <v>95</v>
      </c>
      <c r="AP840">
        <v>3</v>
      </c>
      <c r="AQ840">
        <v>55</v>
      </c>
      <c r="AR840">
        <v>16</v>
      </c>
      <c r="AS840">
        <v>17</v>
      </c>
    </row>
    <row r="841" spans="1:45" x14ac:dyDescent="0.25">
      <c r="A841">
        <v>20120419</v>
      </c>
      <c r="B841">
        <f t="shared" si="65"/>
        <v>20160419</v>
      </c>
      <c r="C841">
        <f t="shared" si="66"/>
        <v>2016</v>
      </c>
      <c r="D841">
        <f t="shared" si="67"/>
        <v>4</v>
      </c>
      <c r="E841">
        <f t="shared" si="68"/>
        <v>19</v>
      </c>
      <c r="F841" s="14">
        <f t="shared" si="69"/>
        <v>42479</v>
      </c>
      <c r="G841">
        <v>177</v>
      </c>
      <c r="H841">
        <v>44</v>
      </c>
      <c r="I841">
        <v>47</v>
      </c>
      <c r="J841">
        <v>70</v>
      </c>
      <c r="K841">
        <v>10</v>
      </c>
      <c r="L841">
        <v>20</v>
      </c>
      <c r="M841">
        <v>19</v>
      </c>
      <c r="N841">
        <v>130</v>
      </c>
      <c r="O841">
        <v>16</v>
      </c>
      <c r="P841">
        <v>89</v>
      </c>
      <c r="Q841">
        <v>41</v>
      </c>
      <c r="R841">
        <v>23</v>
      </c>
      <c r="S841">
        <v>134</v>
      </c>
      <c r="T841">
        <v>16</v>
      </c>
      <c r="U841">
        <v>0</v>
      </c>
      <c r="V841">
        <v>24</v>
      </c>
      <c r="W841">
        <v>40</v>
      </c>
      <c r="X841">
        <v>28</v>
      </c>
      <c r="Y841">
        <v>1057</v>
      </c>
      <c r="Z841">
        <v>10</v>
      </c>
      <c r="AA841">
        <v>4</v>
      </c>
      <c r="AB841">
        <v>3</v>
      </c>
      <c r="AC841">
        <v>3</v>
      </c>
      <c r="AD841">
        <v>9889</v>
      </c>
      <c r="AE841">
        <v>9923</v>
      </c>
      <c r="AF841">
        <v>23</v>
      </c>
      <c r="AG841">
        <v>9854</v>
      </c>
      <c r="AH841">
        <v>2</v>
      </c>
      <c r="AI841">
        <v>65</v>
      </c>
      <c r="AJ841">
        <v>22</v>
      </c>
      <c r="AK841">
        <v>81</v>
      </c>
      <c r="AL841">
        <v>13</v>
      </c>
      <c r="AM841">
        <v>6</v>
      </c>
      <c r="AN841">
        <v>75</v>
      </c>
      <c r="AO841">
        <v>93</v>
      </c>
      <c r="AP841">
        <v>22</v>
      </c>
      <c r="AQ841">
        <v>53</v>
      </c>
      <c r="AR841">
        <v>15</v>
      </c>
      <c r="AS841">
        <v>15</v>
      </c>
    </row>
    <row r="842" spans="1:45" x14ac:dyDescent="0.25">
      <c r="A842">
        <v>20120420</v>
      </c>
      <c r="B842">
        <f t="shared" si="65"/>
        <v>20160420</v>
      </c>
      <c r="C842">
        <f t="shared" si="66"/>
        <v>2016</v>
      </c>
      <c r="D842">
        <f t="shared" si="67"/>
        <v>4</v>
      </c>
      <c r="E842">
        <f t="shared" si="68"/>
        <v>20</v>
      </c>
      <c r="F842" s="14">
        <f t="shared" si="69"/>
        <v>42480</v>
      </c>
      <c r="G842">
        <v>193</v>
      </c>
      <c r="H842">
        <v>33</v>
      </c>
      <c r="I842">
        <v>35</v>
      </c>
      <c r="J842">
        <v>50</v>
      </c>
      <c r="K842">
        <v>11</v>
      </c>
      <c r="L842">
        <v>20</v>
      </c>
      <c r="M842">
        <v>22</v>
      </c>
      <c r="N842">
        <v>110</v>
      </c>
      <c r="O842">
        <v>15</v>
      </c>
      <c r="P842">
        <v>82</v>
      </c>
      <c r="Q842">
        <v>46</v>
      </c>
      <c r="R842">
        <v>3</v>
      </c>
      <c r="S842">
        <v>133</v>
      </c>
      <c r="T842">
        <v>14</v>
      </c>
      <c r="U842">
        <v>7</v>
      </c>
      <c r="V842">
        <v>6</v>
      </c>
      <c r="W842">
        <v>46</v>
      </c>
      <c r="X842">
        <v>32</v>
      </c>
      <c r="Y842">
        <v>1028</v>
      </c>
      <c r="Z842">
        <v>5</v>
      </c>
      <c r="AA842">
        <v>14</v>
      </c>
      <c r="AB842">
        <v>14</v>
      </c>
      <c r="AC842">
        <v>15</v>
      </c>
      <c r="AD842">
        <v>9949</v>
      </c>
      <c r="AE842">
        <v>9972</v>
      </c>
      <c r="AF842">
        <v>23</v>
      </c>
      <c r="AG842">
        <v>9922</v>
      </c>
      <c r="AH842">
        <v>1</v>
      </c>
      <c r="AI842">
        <v>57</v>
      </c>
      <c r="AJ842">
        <v>24</v>
      </c>
      <c r="AK842">
        <v>80</v>
      </c>
      <c r="AL842">
        <v>16</v>
      </c>
      <c r="AM842">
        <v>6</v>
      </c>
      <c r="AN842">
        <v>81</v>
      </c>
      <c r="AO842">
        <v>93</v>
      </c>
      <c r="AP842">
        <v>24</v>
      </c>
      <c r="AQ842">
        <v>64</v>
      </c>
      <c r="AR842">
        <v>14</v>
      </c>
      <c r="AS842">
        <v>14</v>
      </c>
    </row>
    <row r="843" spans="1:45" x14ac:dyDescent="0.25">
      <c r="A843">
        <v>20120421</v>
      </c>
      <c r="B843">
        <f t="shared" si="65"/>
        <v>20160421</v>
      </c>
      <c r="C843">
        <f t="shared" si="66"/>
        <v>2016</v>
      </c>
      <c r="D843">
        <f t="shared" si="67"/>
        <v>4</v>
      </c>
      <c r="E843">
        <f t="shared" si="68"/>
        <v>21</v>
      </c>
      <c r="F843" s="14">
        <f t="shared" si="69"/>
        <v>42481</v>
      </c>
      <c r="G843">
        <v>211</v>
      </c>
      <c r="H843">
        <v>33</v>
      </c>
      <c r="I843">
        <v>38</v>
      </c>
      <c r="J843">
        <v>70</v>
      </c>
      <c r="K843">
        <v>9</v>
      </c>
      <c r="L843">
        <v>20</v>
      </c>
      <c r="M843">
        <v>3</v>
      </c>
      <c r="N843">
        <v>120</v>
      </c>
      <c r="O843">
        <v>9</v>
      </c>
      <c r="P843">
        <v>78</v>
      </c>
      <c r="Q843">
        <v>51</v>
      </c>
      <c r="R843">
        <v>3</v>
      </c>
      <c r="S843">
        <v>119</v>
      </c>
      <c r="T843">
        <v>15</v>
      </c>
      <c r="U843">
        <v>36</v>
      </c>
      <c r="V843">
        <v>6</v>
      </c>
      <c r="W843">
        <v>30</v>
      </c>
      <c r="X843">
        <v>21</v>
      </c>
      <c r="Y843">
        <v>1099</v>
      </c>
      <c r="Z843">
        <v>33</v>
      </c>
      <c r="AA843">
        <v>31</v>
      </c>
      <c r="AB843">
        <v>11</v>
      </c>
      <c r="AC843">
        <v>4</v>
      </c>
      <c r="AD843">
        <v>9978</v>
      </c>
      <c r="AE843">
        <v>10010</v>
      </c>
      <c r="AF843">
        <v>23</v>
      </c>
      <c r="AG843">
        <v>9954</v>
      </c>
      <c r="AH843">
        <v>5</v>
      </c>
      <c r="AI843">
        <v>50</v>
      </c>
      <c r="AJ843">
        <v>4</v>
      </c>
      <c r="AK843">
        <v>82</v>
      </c>
      <c r="AL843">
        <v>16</v>
      </c>
      <c r="AM843">
        <v>7</v>
      </c>
      <c r="AN843">
        <v>83</v>
      </c>
      <c r="AO843">
        <v>97</v>
      </c>
      <c r="AP843">
        <v>4</v>
      </c>
      <c r="AQ843">
        <v>58</v>
      </c>
      <c r="AR843">
        <v>15</v>
      </c>
      <c r="AS843">
        <v>15</v>
      </c>
    </row>
    <row r="844" spans="1:45" x14ac:dyDescent="0.25">
      <c r="A844">
        <v>20120422</v>
      </c>
      <c r="B844">
        <f t="shared" si="65"/>
        <v>20160422</v>
      </c>
      <c r="C844">
        <f t="shared" si="66"/>
        <v>2016</v>
      </c>
      <c r="D844">
        <f t="shared" si="67"/>
        <v>4</v>
      </c>
      <c r="E844">
        <f t="shared" si="68"/>
        <v>22</v>
      </c>
      <c r="F844" s="14">
        <f t="shared" si="69"/>
        <v>42482</v>
      </c>
      <c r="G844">
        <v>215</v>
      </c>
      <c r="H844">
        <v>41</v>
      </c>
      <c r="I844">
        <v>44</v>
      </c>
      <c r="J844">
        <v>60</v>
      </c>
      <c r="K844">
        <v>8</v>
      </c>
      <c r="L844">
        <v>30</v>
      </c>
      <c r="M844">
        <v>19</v>
      </c>
      <c r="N844">
        <v>150</v>
      </c>
      <c r="O844">
        <v>12</v>
      </c>
      <c r="P844">
        <v>88</v>
      </c>
      <c r="Q844">
        <v>60</v>
      </c>
      <c r="R844">
        <v>22</v>
      </c>
      <c r="S844">
        <v>133</v>
      </c>
      <c r="T844">
        <v>15</v>
      </c>
      <c r="U844">
        <v>41</v>
      </c>
      <c r="V844">
        <v>24</v>
      </c>
      <c r="W844">
        <v>49</v>
      </c>
      <c r="X844">
        <v>34</v>
      </c>
      <c r="Y844">
        <v>1379</v>
      </c>
      <c r="Z844">
        <v>8</v>
      </c>
      <c r="AA844">
        <v>8</v>
      </c>
      <c r="AB844">
        <v>4</v>
      </c>
      <c r="AC844">
        <v>21</v>
      </c>
      <c r="AD844">
        <v>10030</v>
      </c>
      <c r="AE844">
        <v>10042</v>
      </c>
      <c r="AF844">
        <v>20</v>
      </c>
      <c r="AG844">
        <v>10010</v>
      </c>
      <c r="AH844">
        <v>1</v>
      </c>
      <c r="AI844">
        <v>58</v>
      </c>
      <c r="AJ844">
        <v>4</v>
      </c>
      <c r="AK844">
        <v>80</v>
      </c>
      <c r="AL844">
        <v>15</v>
      </c>
      <c r="AM844">
        <v>6</v>
      </c>
      <c r="AN844">
        <v>79</v>
      </c>
      <c r="AO844">
        <v>94</v>
      </c>
      <c r="AP844">
        <v>6</v>
      </c>
      <c r="AQ844">
        <v>56</v>
      </c>
      <c r="AR844">
        <v>14</v>
      </c>
      <c r="AS844">
        <v>20</v>
      </c>
    </row>
    <row r="845" spans="1:45" x14ac:dyDescent="0.25">
      <c r="A845">
        <v>20120423</v>
      </c>
      <c r="B845">
        <f t="shared" si="65"/>
        <v>20160423</v>
      </c>
      <c r="C845">
        <f t="shared" si="66"/>
        <v>2016</v>
      </c>
      <c r="D845">
        <f t="shared" si="67"/>
        <v>4</v>
      </c>
      <c r="E845">
        <f t="shared" si="68"/>
        <v>23</v>
      </c>
      <c r="F845" s="14">
        <f t="shared" si="69"/>
        <v>42483</v>
      </c>
      <c r="G845">
        <v>181</v>
      </c>
      <c r="H845">
        <v>38</v>
      </c>
      <c r="I845">
        <v>45</v>
      </c>
      <c r="J845">
        <v>60</v>
      </c>
      <c r="K845">
        <v>8</v>
      </c>
      <c r="L845">
        <v>20</v>
      </c>
      <c r="M845">
        <v>20</v>
      </c>
      <c r="N845">
        <v>100</v>
      </c>
      <c r="O845">
        <v>8</v>
      </c>
      <c r="P845">
        <v>94</v>
      </c>
      <c r="Q845">
        <v>64</v>
      </c>
      <c r="R845">
        <v>1</v>
      </c>
      <c r="S845">
        <v>144</v>
      </c>
      <c r="T845">
        <v>14</v>
      </c>
      <c r="U845">
        <v>56</v>
      </c>
      <c r="V845">
        <v>6</v>
      </c>
      <c r="W845">
        <v>30</v>
      </c>
      <c r="X845">
        <v>21</v>
      </c>
      <c r="Y845">
        <v>1273</v>
      </c>
      <c r="Z845">
        <v>53</v>
      </c>
      <c r="AA845">
        <v>22</v>
      </c>
      <c r="AB845">
        <v>8</v>
      </c>
      <c r="AC845">
        <v>2</v>
      </c>
      <c r="AD845">
        <v>9988</v>
      </c>
      <c r="AE845">
        <v>10026</v>
      </c>
      <c r="AF845">
        <v>1</v>
      </c>
      <c r="AG845">
        <v>9944</v>
      </c>
      <c r="AH845">
        <v>24</v>
      </c>
      <c r="AI845">
        <v>59</v>
      </c>
      <c r="AJ845">
        <v>4</v>
      </c>
      <c r="AK845">
        <v>83</v>
      </c>
      <c r="AL845">
        <v>18</v>
      </c>
      <c r="AM845">
        <v>8</v>
      </c>
      <c r="AN845">
        <v>76</v>
      </c>
      <c r="AO845">
        <v>95</v>
      </c>
      <c r="AP845">
        <v>2</v>
      </c>
      <c r="AQ845">
        <v>49</v>
      </c>
      <c r="AR845">
        <v>13</v>
      </c>
      <c r="AS845">
        <v>18</v>
      </c>
    </row>
    <row r="846" spans="1:45" x14ac:dyDescent="0.25">
      <c r="A846">
        <v>20120424</v>
      </c>
      <c r="B846">
        <f t="shared" si="65"/>
        <v>20160424</v>
      </c>
      <c r="C846">
        <f t="shared" si="66"/>
        <v>2016</v>
      </c>
      <c r="D846">
        <f t="shared" si="67"/>
        <v>4</v>
      </c>
      <c r="E846">
        <f t="shared" si="68"/>
        <v>24</v>
      </c>
      <c r="F846" s="14">
        <f t="shared" si="69"/>
        <v>42484</v>
      </c>
      <c r="G846">
        <v>222</v>
      </c>
      <c r="H846">
        <v>16</v>
      </c>
      <c r="I846">
        <v>30</v>
      </c>
      <c r="J846">
        <v>40</v>
      </c>
      <c r="K846">
        <v>13</v>
      </c>
      <c r="L846">
        <v>20</v>
      </c>
      <c r="M846">
        <v>4</v>
      </c>
      <c r="N846">
        <v>80</v>
      </c>
      <c r="O846">
        <v>15</v>
      </c>
      <c r="P846">
        <v>97</v>
      </c>
      <c r="Q846">
        <v>69</v>
      </c>
      <c r="R846">
        <v>4</v>
      </c>
      <c r="S846">
        <v>135</v>
      </c>
      <c r="T846">
        <v>14</v>
      </c>
      <c r="U846">
        <v>62</v>
      </c>
      <c r="V846">
        <v>6</v>
      </c>
      <c r="W846">
        <v>56</v>
      </c>
      <c r="X846">
        <v>39</v>
      </c>
      <c r="Y846">
        <v>1597</v>
      </c>
      <c r="Z846">
        <v>13</v>
      </c>
      <c r="AA846">
        <v>4</v>
      </c>
      <c r="AB846">
        <v>3</v>
      </c>
      <c r="AC846">
        <v>1</v>
      </c>
      <c r="AD846">
        <v>9956</v>
      </c>
      <c r="AE846">
        <v>9996</v>
      </c>
      <c r="AF846">
        <v>24</v>
      </c>
      <c r="AG846">
        <v>9934</v>
      </c>
      <c r="AH846">
        <v>4</v>
      </c>
      <c r="AI846">
        <v>59</v>
      </c>
      <c r="AJ846">
        <v>24</v>
      </c>
      <c r="AK846">
        <v>82</v>
      </c>
      <c r="AL846">
        <v>16</v>
      </c>
      <c r="AM846">
        <v>7</v>
      </c>
      <c r="AN846">
        <v>80</v>
      </c>
      <c r="AO846">
        <v>97</v>
      </c>
      <c r="AP846">
        <v>4</v>
      </c>
      <c r="AQ846">
        <v>59</v>
      </c>
      <c r="AR846">
        <v>13</v>
      </c>
      <c r="AS846">
        <v>23</v>
      </c>
    </row>
    <row r="847" spans="1:45" x14ac:dyDescent="0.25">
      <c r="A847">
        <v>20120425</v>
      </c>
      <c r="B847">
        <f t="shared" si="65"/>
        <v>20160425</v>
      </c>
      <c r="C847">
        <f t="shared" si="66"/>
        <v>2016</v>
      </c>
      <c r="D847">
        <f t="shared" si="67"/>
        <v>4</v>
      </c>
      <c r="E847">
        <f t="shared" si="68"/>
        <v>25</v>
      </c>
      <c r="F847" s="14">
        <f t="shared" si="69"/>
        <v>42485</v>
      </c>
      <c r="G847">
        <v>167</v>
      </c>
      <c r="H847">
        <v>51</v>
      </c>
      <c r="I847">
        <v>54</v>
      </c>
      <c r="J847">
        <v>80</v>
      </c>
      <c r="K847">
        <v>16</v>
      </c>
      <c r="L847">
        <v>30</v>
      </c>
      <c r="M847">
        <v>2</v>
      </c>
      <c r="N847">
        <v>150</v>
      </c>
      <c r="O847">
        <v>18</v>
      </c>
      <c r="P847">
        <v>100</v>
      </c>
      <c r="Q847">
        <v>63</v>
      </c>
      <c r="R847">
        <v>5</v>
      </c>
      <c r="S847">
        <v>134</v>
      </c>
      <c r="T847">
        <v>11</v>
      </c>
      <c r="U847">
        <v>51</v>
      </c>
      <c r="V847">
        <v>6</v>
      </c>
      <c r="W847">
        <v>40</v>
      </c>
      <c r="X847">
        <v>28</v>
      </c>
      <c r="Y847">
        <v>1061</v>
      </c>
      <c r="Z847">
        <v>19</v>
      </c>
      <c r="AA847">
        <v>12</v>
      </c>
      <c r="AB847">
        <v>6</v>
      </c>
      <c r="AC847">
        <v>15</v>
      </c>
      <c r="AD847">
        <v>9969</v>
      </c>
      <c r="AE847">
        <v>9999</v>
      </c>
      <c r="AF847">
        <v>2</v>
      </c>
      <c r="AG847">
        <v>9942</v>
      </c>
      <c r="AH847">
        <v>18</v>
      </c>
      <c r="AI847">
        <v>32</v>
      </c>
      <c r="AJ847">
        <v>5</v>
      </c>
      <c r="AK847">
        <v>82</v>
      </c>
      <c r="AL847">
        <v>11</v>
      </c>
      <c r="AM847">
        <v>7</v>
      </c>
      <c r="AN847">
        <v>82</v>
      </c>
      <c r="AO847">
        <v>97</v>
      </c>
      <c r="AP847">
        <v>5</v>
      </c>
      <c r="AQ847">
        <v>60</v>
      </c>
      <c r="AR847">
        <v>12</v>
      </c>
      <c r="AS847">
        <v>16</v>
      </c>
    </row>
    <row r="848" spans="1:45" x14ac:dyDescent="0.25">
      <c r="A848">
        <v>20120426</v>
      </c>
      <c r="B848">
        <f t="shared" si="65"/>
        <v>20160426</v>
      </c>
      <c r="C848">
        <f t="shared" si="66"/>
        <v>2016</v>
      </c>
      <c r="D848">
        <f t="shared" si="67"/>
        <v>4</v>
      </c>
      <c r="E848">
        <f t="shared" si="68"/>
        <v>26</v>
      </c>
      <c r="F848" s="14">
        <f t="shared" si="69"/>
        <v>42486</v>
      </c>
      <c r="G848">
        <v>193</v>
      </c>
      <c r="H848">
        <v>60</v>
      </c>
      <c r="I848">
        <v>61</v>
      </c>
      <c r="J848">
        <v>90</v>
      </c>
      <c r="K848">
        <v>9</v>
      </c>
      <c r="L848">
        <v>40</v>
      </c>
      <c r="M848">
        <v>3</v>
      </c>
      <c r="N848">
        <v>160</v>
      </c>
      <c r="O848">
        <v>10</v>
      </c>
      <c r="P848">
        <v>114</v>
      </c>
      <c r="Q848">
        <v>92</v>
      </c>
      <c r="R848">
        <v>12</v>
      </c>
      <c r="S848">
        <v>146</v>
      </c>
      <c r="T848">
        <v>13</v>
      </c>
      <c r="U848">
        <v>88</v>
      </c>
      <c r="V848">
        <v>6</v>
      </c>
      <c r="W848">
        <v>29</v>
      </c>
      <c r="X848">
        <v>20</v>
      </c>
      <c r="Y848">
        <v>944</v>
      </c>
      <c r="Z848">
        <v>27</v>
      </c>
      <c r="AA848">
        <v>71</v>
      </c>
      <c r="AB848">
        <v>28</v>
      </c>
      <c r="AC848">
        <v>12</v>
      </c>
      <c r="AD848">
        <v>10019</v>
      </c>
      <c r="AE848">
        <v>10089</v>
      </c>
      <c r="AF848">
        <v>24</v>
      </c>
      <c r="AG848">
        <v>9945</v>
      </c>
      <c r="AH848">
        <v>1</v>
      </c>
      <c r="AI848">
        <v>60</v>
      </c>
      <c r="AJ848">
        <v>14</v>
      </c>
      <c r="AK848">
        <v>80</v>
      </c>
      <c r="AL848">
        <v>13</v>
      </c>
      <c r="AM848">
        <v>7</v>
      </c>
      <c r="AN848">
        <v>77</v>
      </c>
      <c r="AO848">
        <v>86</v>
      </c>
      <c r="AP848">
        <v>20</v>
      </c>
      <c r="AQ848">
        <v>66</v>
      </c>
      <c r="AR848">
        <v>13</v>
      </c>
      <c r="AS848">
        <v>14</v>
      </c>
    </row>
    <row r="849" spans="1:45" x14ac:dyDescent="0.25">
      <c r="A849">
        <v>20120427</v>
      </c>
      <c r="B849">
        <f t="shared" si="65"/>
        <v>20160427</v>
      </c>
      <c r="C849">
        <f t="shared" si="66"/>
        <v>2016</v>
      </c>
      <c r="D849">
        <f t="shared" si="67"/>
        <v>4</v>
      </c>
      <c r="E849">
        <f t="shared" si="68"/>
        <v>27</v>
      </c>
      <c r="F849" s="14">
        <f t="shared" si="69"/>
        <v>42487</v>
      </c>
      <c r="G849">
        <v>208</v>
      </c>
      <c r="H849">
        <v>36</v>
      </c>
      <c r="I849">
        <v>43</v>
      </c>
      <c r="J849">
        <v>80</v>
      </c>
      <c r="K849">
        <v>9</v>
      </c>
      <c r="L849">
        <v>10</v>
      </c>
      <c r="M849">
        <v>19</v>
      </c>
      <c r="N849">
        <v>130</v>
      </c>
      <c r="O849">
        <v>9</v>
      </c>
      <c r="P849">
        <v>123</v>
      </c>
      <c r="Q849">
        <v>98</v>
      </c>
      <c r="R849">
        <v>2</v>
      </c>
      <c r="S849">
        <v>160</v>
      </c>
      <c r="T849">
        <v>13</v>
      </c>
      <c r="U849">
        <v>87</v>
      </c>
      <c r="V849">
        <v>24</v>
      </c>
      <c r="W849">
        <v>62</v>
      </c>
      <c r="X849">
        <v>42</v>
      </c>
      <c r="Y849">
        <v>1419</v>
      </c>
      <c r="Z849">
        <v>0</v>
      </c>
      <c r="AA849">
        <v>-1</v>
      </c>
      <c r="AB849">
        <v>-1</v>
      </c>
      <c r="AC849">
        <v>4</v>
      </c>
      <c r="AD849">
        <v>10141</v>
      </c>
      <c r="AE849">
        <v>10172</v>
      </c>
      <c r="AF849">
        <v>23</v>
      </c>
      <c r="AG849">
        <v>10092</v>
      </c>
      <c r="AH849">
        <v>1</v>
      </c>
      <c r="AI849">
        <v>65</v>
      </c>
      <c r="AJ849">
        <v>21</v>
      </c>
      <c r="AK849">
        <v>80</v>
      </c>
      <c r="AL849">
        <v>11</v>
      </c>
      <c r="AM849">
        <v>7</v>
      </c>
      <c r="AN849">
        <v>76</v>
      </c>
      <c r="AO849">
        <v>92</v>
      </c>
      <c r="AP849">
        <v>22</v>
      </c>
      <c r="AQ849">
        <v>57</v>
      </c>
      <c r="AR849">
        <v>13</v>
      </c>
      <c r="AS849">
        <v>22</v>
      </c>
    </row>
    <row r="850" spans="1:45" x14ac:dyDescent="0.25">
      <c r="A850">
        <v>20120428</v>
      </c>
      <c r="B850">
        <f t="shared" si="65"/>
        <v>20160428</v>
      </c>
      <c r="C850">
        <f t="shared" si="66"/>
        <v>2016</v>
      </c>
      <c r="D850">
        <f t="shared" si="67"/>
        <v>4</v>
      </c>
      <c r="E850">
        <f t="shared" si="68"/>
        <v>28</v>
      </c>
      <c r="F850" s="14">
        <f t="shared" si="69"/>
        <v>42488</v>
      </c>
      <c r="G850">
        <v>34</v>
      </c>
      <c r="H850">
        <v>48</v>
      </c>
      <c r="I850">
        <v>50</v>
      </c>
      <c r="J850">
        <v>90</v>
      </c>
      <c r="K850">
        <v>23</v>
      </c>
      <c r="L850">
        <v>30</v>
      </c>
      <c r="M850">
        <v>1</v>
      </c>
      <c r="N850">
        <v>150</v>
      </c>
      <c r="O850">
        <v>23</v>
      </c>
      <c r="P850">
        <v>105</v>
      </c>
      <c r="Q850">
        <v>89</v>
      </c>
      <c r="R850">
        <v>23</v>
      </c>
      <c r="S850">
        <v>124</v>
      </c>
      <c r="T850">
        <v>14</v>
      </c>
      <c r="U850">
        <v>87</v>
      </c>
      <c r="V850">
        <v>24</v>
      </c>
      <c r="W850">
        <v>0</v>
      </c>
      <c r="X850">
        <v>0</v>
      </c>
      <c r="Y850">
        <v>426</v>
      </c>
      <c r="Z850">
        <v>27</v>
      </c>
      <c r="AA850">
        <v>53</v>
      </c>
      <c r="AB850">
        <v>44</v>
      </c>
      <c r="AC850">
        <v>6</v>
      </c>
      <c r="AD850">
        <v>10128</v>
      </c>
      <c r="AE850">
        <v>10171</v>
      </c>
      <c r="AF850">
        <v>1</v>
      </c>
      <c r="AG850">
        <v>10082</v>
      </c>
      <c r="AH850">
        <v>23</v>
      </c>
      <c r="AI850">
        <v>31</v>
      </c>
      <c r="AJ850">
        <v>6</v>
      </c>
      <c r="AK850">
        <v>70</v>
      </c>
      <c r="AL850">
        <v>1</v>
      </c>
      <c r="AM850">
        <v>8</v>
      </c>
      <c r="AN850">
        <v>91</v>
      </c>
      <c r="AO850">
        <v>98</v>
      </c>
      <c r="AP850">
        <v>6</v>
      </c>
      <c r="AQ850">
        <v>79</v>
      </c>
      <c r="AR850">
        <v>3</v>
      </c>
      <c r="AS850">
        <v>6</v>
      </c>
    </row>
    <row r="851" spans="1:45" x14ac:dyDescent="0.25">
      <c r="A851">
        <v>20120429</v>
      </c>
      <c r="B851">
        <f t="shared" si="65"/>
        <v>20160429</v>
      </c>
      <c r="C851">
        <f t="shared" si="66"/>
        <v>2016</v>
      </c>
      <c r="D851">
        <f t="shared" si="67"/>
        <v>4</v>
      </c>
      <c r="E851">
        <f t="shared" si="68"/>
        <v>29</v>
      </c>
      <c r="F851" s="14">
        <f t="shared" si="69"/>
        <v>42489</v>
      </c>
      <c r="G851">
        <v>67</v>
      </c>
      <c r="H851">
        <v>15</v>
      </c>
      <c r="I851">
        <v>32</v>
      </c>
      <c r="J851">
        <v>70</v>
      </c>
      <c r="K851">
        <v>2</v>
      </c>
      <c r="L851">
        <v>10</v>
      </c>
      <c r="M851">
        <v>14</v>
      </c>
      <c r="N851">
        <v>130</v>
      </c>
      <c r="O851">
        <v>2</v>
      </c>
      <c r="P851">
        <v>125</v>
      </c>
      <c r="Q851">
        <v>75</v>
      </c>
      <c r="R851">
        <v>24</v>
      </c>
      <c r="S851">
        <v>184</v>
      </c>
      <c r="T851">
        <v>14</v>
      </c>
      <c r="U851">
        <v>42</v>
      </c>
      <c r="V851">
        <v>24</v>
      </c>
      <c r="W851">
        <v>37</v>
      </c>
      <c r="X851">
        <v>25</v>
      </c>
      <c r="Y851">
        <v>1006</v>
      </c>
      <c r="Z851">
        <v>0</v>
      </c>
      <c r="AA851">
        <v>-1</v>
      </c>
      <c r="AB851">
        <v>-1</v>
      </c>
      <c r="AC851">
        <v>9</v>
      </c>
      <c r="AD851">
        <v>10078</v>
      </c>
      <c r="AE851">
        <v>10133</v>
      </c>
      <c r="AF851">
        <v>24</v>
      </c>
      <c r="AG851">
        <v>10046</v>
      </c>
      <c r="AH851">
        <v>11</v>
      </c>
      <c r="AI851">
        <v>11</v>
      </c>
      <c r="AJ851">
        <v>24</v>
      </c>
      <c r="AK851">
        <v>75</v>
      </c>
      <c r="AL851">
        <v>18</v>
      </c>
      <c r="AM851">
        <v>6</v>
      </c>
      <c r="AN851">
        <v>84</v>
      </c>
      <c r="AO851">
        <v>98</v>
      </c>
      <c r="AP851">
        <v>23</v>
      </c>
      <c r="AQ851">
        <v>68</v>
      </c>
      <c r="AR851">
        <v>14</v>
      </c>
      <c r="AS851">
        <v>16</v>
      </c>
    </row>
    <row r="852" spans="1:45" x14ac:dyDescent="0.25">
      <c r="A852">
        <v>20120430</v>
      </c>
      <c r="B852">
        <f t="shared" si="65"/>
        <v>20160430</v>
      </c>
      <c r="C852">
        <f t="shared" si="66"/>
        <v>2016</v>
      </c>
      <c r="D852">
        <f t="shared" si="67"/>
        <v>4</v>
      </c>
      <c r="E852">
        <f t="shared" si="68"/>
        <v>30</v>
      </c>
      <c r="F852" s="14">
        <f t="shared" si="69"/>
        <v>42490</v>
      </c>
      <c r="G852">
        <v>70</v>
      </c>
      <c r="H852">
        <v>28</v>
      </c>
      <c r="I852">
        <v>35</v>
      </c>
      <c r="J852">
        <v>70</v>
      </c>
      <c r="K852">
        <v>20</v>
      </c>
      <c r="L852">
        <v>10</v>
      </c>
      <c r="M852">
        <v>1</v>
      </c>
      <c r="N852">
        <v>120</v>
      </c>
      <c r="O852">
        <v>18</v>
      </c>
      <c r="P852">
        <v>158</v>
      </c>
      <c r="Q852">
        <v>50</v>
      </c>
      <c r="R852">
        <v>5</v>
      </c>
      <c r="S852">
        <v>224</v>
      </c>
      <c r="T852">
        <v>14</v>
      </c>
      <c r="U852">
        <v>21</v>
      </c>
      <c r="V852">
        <v>6</v>
      </c>
      <c r="W852">
        <v>87</v>
      </c>
      <c r="X852">
        <v>59</v>
      </c>
      <c r="Y852">
        <v>2097</v>
      </c>
      <c r="Z852">
        <v>0</v>
      </c>
      <c r="AA852">
        <v>0</v>
      </c>
      <c r="AB852">
        <v>0</v>
      </c>
      <c r="AC852">
        <v>1</v>
      </c>
      <c r="AD852">
        <v>10158</v>
      </c>
      <c r="AE852">
        <v>10174</v>
      </c>
      <c r="AF852">
        <v>9</v>
      </c>
      <c r="AG852">
        <v>10136</v>
      </c>
      <c r="AH852">
        <v>1</v>
      </c>
      <c r="AI852">
        <v>5</v>
      </c>
      <c r="AJ852">
        <v>2</v>
      </c>
      <c r="AK852">
        <v>82</v>
      </c>
      <c r="AL852">
        <v>17</v>
      </c>
      <c r="AM852">
        <v>4</v>
      </c>
      <c r="AN852">
        <v>66</v>
      </c>
      <c r="AO852">
        <v>99</v>
      </c>
      <c r="AP852">
        <v>2</v>
      </c>
      <c r="AQ852">
        <v>38</v>
      </c>
      <c r="AR852">
        <v>14</v>
      </c>
      <c r="AS852">
        <v>35</v>
      </c>
    </row>
    <row r="853" spans="1:45" x14ac:dyDescent="0.25">
      <c r="A853">
        <v>20120501</v>
      </c>
      <c r="B853">
        <f t="shared" si="65"/>
        <v>20160501</v>
      </c>
      <c r="C853">
        <f t="shared" si="66"/>
        <v>2016</v>
      </c>
      <c r="D853">
        <f t="shared" si="67"/>
        <v>5</v>
      </c>
      <c r="E853">
        <f t="shared" si="68"/>
        <v>1</v>
      </c>
      <c r="F853" s="14">
        <f t="shared" si="69"/>
        <v>42491</v>
      </c>
      <c r="G853">
        <v>40</v>
      </c>
      <c r="H853">
        <v>11</v>
      </c>
      <c r="I853">
        <v>31</v>
      </c>
      <c r="J853">
        <v>50</v>
      </c>
      <c r="K853">
        <v>1</v>
      </c>
      <c r="L853">
        <v>10</v>
      </c>
      <c r="M853">
        <v>20</v>
      </c>
      <c r="N853">
        <v>100</v>
      </c>
      <c r="O853">
        <v>2</v>
      </c>
      <c r="P853">
        <v>149</v>
      </c>
      <c r="Q853">
        <v>104</v>
      </c>
      <c r="R853">
        <v>24</v>
      </c>
      <c r="S853">
        <v>192</v>
      </c>
      <c r="T853">
        <v>15</v>
      </c>
      <c r="U853">
        <v>79</v>
      </c>
      <c r="V853">
        <v>24</v>
      </c>
      <c r="W853">
        <v>22</v>
      </c>
      <c r="X853">
        <v>15</v>
      </c>
      <c r="Y853">
        <v>1156</v>
      </c>
      <c r="Z853">
        <v>25</v>
      </c>
      <c r="AA853">
        <v>35</v>
      </c>
      <c r="AB853">
        <v>18</v>
      </c>
      <c r="AC853">
        <v>7</v>
      </c>
      <c r="AD853">
        <v>10171</v>
      </c>
      <c r="AE853">
        <v>10202</v>
      </c>
      <c r="AF853">
        <v>22</v>
      </c>
      <c r="AG853">
        <v>10136</v>
      </c>
      <c r="AH853">
        <v>2</v>
      </c>
      <c r="AI853">
        <v>30</v>
      </c>
      <c r="AJ853">
        <v>24</v>
      </c>
      <c r="AK853">
        <v>82</v>
      </c>
      <c r="AL853">
        <v>1</v>
      </c>
      <c r="AM853">
        <v>6</v>
      </c>
      <c r="AN853">
        <v>81</v>
      </c>
      <c r="AO853">
        <v>97</v>
      </c>
      <c r="AP853">
        <v>23</v>
      </c>
      <c r="AQ853">
        <v>63</v>
      </c>
      <c r="AR853">
        <v>1</v>
      </c>
      <c r="AS853">
        <v>19</v>
      </c>
    </row>
    <row r="854" spans="1:45" x14ac:dyDescent="0.25">
      <c r="A854">
        <v>20120502</v>
      </c>
      <c r="B854">
        <f t="shared" si="65"/>
        <v>20160502</v>
      </c>
      <c r="C854">
        <f t="shared" si="66"/>
        <v>2016</v>
      </c>
      <c r="D854">
        <f t="shared" si="67"/>
        <v>5</v>
      </c>
      <c r="E854">
        <f t="shared" si="68"/>
        <v>2</v>
      </c>
      <c r="F854" s="14">
        <f t="shared" si="69"/>
        <v>42492</v>
      </c>
      <c r="G854">
        <v>330</v>
      </c>
      <c r="H854">
        <v>18</v>
      </c>
      <c r="I854">
        <v>25</v>
      </c>
      <c r="J854">
        <v>40</v>
      </c>
      <c r="K854">
        <v>11</v>
      </c>
      <c r="L854">
        <v>10</v>
      </c>
      <c r="M854">
        <v>2</v>
      </c>
      <c r="N854">
        <v>80</v>
      </c>
      <c r="O854">
        <v>16</v>
      </c>
      <c r="P854">
        <v>143</v>
      </c>
      <c r="Q854">
        <v>93</v>
      </c>
      <c r="R854">
        <v>2</v>
      </c>
      <c r="S854">
        <v>198</v>
      </c>
      <c r="T854">
        <v>12</v>
      </c>
      <c r="U854">
        <v>67</v>
      </c>
      <c r="V854">
        <v>6</v>
      </c>
      <c r="W854">
        <v>30</v>
      </c>
      <c r="X854">
        <v>20</v>
      </c>
      <c r="Y854">
        <v>1450</v>
      </c>
      <c r="Z854">
        <v>18</v>
      </c>
      <c r="AA854">
        <v>16</v>
      </c>
      <c r="AB854">
        <v>11</v>
      </c>
      <c r="AC854">
        <v>22</v>
      </c>
      <c r="AD854">
        <v>10150</v>
      </c>
      <c r="AE854">
        <v>10193</v>
      </c>
      <c r="AF854">
        <v>1</v>
      </c>
      <c r="AG854">
        <v>10121</v>
      </c>
      <c r="AH854">
        <v>19</v>
      </c>
      <c r="AI854">
        <v>2</v>
      </c>
      <c r="AJ854">
        <v>6</v>
      </c>
      <c r="AK854">
        <v>69</v>
      </c>
      <c r="AL854">
        <v>16</v>
      </c>
      <c r="AM854">
        <v>7</v>
      </c>
      <c r="AN854">
        <v>86</v>
      </c>
      <c r="AO854">
        <v>100</v>
      </c>
      <c r="AP854">
        <v>3</v>
      </c>
      <c r="AQ854">
        <v>63</v>
      </c>
      <c r="AR854">
        <v>12</v>
      </c>
      <c r="AS854">
        <v>24</v>
      </c>
    </row>
    <row r="855" spans="1:45" x14ac:dyDescent="0.25">
      <c r="A855">
        <v>20120503</v>
      </c>
      <c r="B855">
        <f t="shared" si="65"/>
        <v>20160503</v>
      </c>
      <c r="C855">
        <f t="shared" si="66"/>
        <v>2016</v>
      </c>
      <c r="D855">
        <f t="shared" si="67"/>
        <v>5</v>
      </c>
      <c r="E855">
        <f t="shared" si="68"/>
        <v>3</v>
      </c>
      <c r="F855" s="14">
        <f t="shared" si="69"/>
        <v>42493</v>
      </c>
      <c r="G855">
        <v>205</v>
      </c>
      <c r="H855">
        <v>30</v>
      </c>
      <c r="I855">
        <v>30</v>
      </c>
      <c r="J855">
        <v>40</v>
      </c>
      <c r="K855">
        <v>3</v>
      </c>
      <c r="L855">
        <v>20</v>
      </c>
      <c r="M855">
        <v>7</v>
      </c>
      <c r="N855">
        <v>80</v>
      </c>
      <c r="O855">
        <v>14</v>
      </c>
      <c r="P855">
        <v>125</v>
      </c>
      <c r="Q855">
        <v>110</v>
      </c>
      <c r="R855">
        <v>5</v>
      </c>
      <c r="S855">
        <v>143</v>
      </c>
      <c r="T855">
        <v>15</v>
      </c>
      <c r="U855">
        <v>110</v>
      </c>
      <c r="V855">
        <v>6</v>
      </c>
      <c r="W855">
        <v>1</v>
      </c>
      <c r="X855">
        <v>1</v>
      </c>
      <c r="Y855">
        <v>540</v>
      </c>
      <c r="Z855">
        <v>0</v>
      </c>
      <c r="AA855">
        <v>0</v>
      </c>
      <c r="AB855">
        <v>0</v>
      </c>
      <c r="AC855">
        <v>1</v>
      </c>
      <c r="AD855">
        <v>10103</v>
      </c>
      <c r="AE855">
        <v>10120</v>
      </c>
      <c r="AF855">
        <v>1</v>
      </c>
      <c r="AG855">
        <v>10070</v>
      </c>
      <c r="AH855">
        <v>24</v>
      </c>
      <c r="AI855">
        <v>11</v>
      </c>
      <c r="AJ855">
        <v>1</v>
      </c>
      <c r="AK855">
        <v>75</v>
      </c>
      <c r="AL855">
        <v>17</v>
      </c>
      <c r="AM855">
        <v>8</v>
      </c>
      <c r="AN855">
        <v>88</v>
      </c>
      <c r="AO855">
        <v>98</v>
      </c>
      <c r="AP855">
        <v>1</v>
      </c>
      <c r="AQ855">
        <v>77</v>
      </c>
      <c r="AR855">
        <v>14</v>
      </c>
      <c r="AS855">
        <v>8</v>
      </c>
    </row>
    <row r="856" spans="1:45" x14ac:dyDescent="0.25">
      <c r="A856">
        <v>20120504</v>
      </c>
      <c r="B856">
        <f t="shared" si="65"/>
        <v>20160504</v>
      </c>
      <c r="C856">
        <f t="shared" si="66"/>
        <v>2016</v>
      </c>
      <c r="D856">
        <f t="shared" si="67"/>
        <v>5</v>
      </c>
      <c r="E856">
        <f t="shared" si="68"/>
        <v>4</v>
      </c>
      <c r="F856" s="14">
        <f t="shared" si="69"/>
        <v>42494</v>
      </c>
      <c r="G856">
        <v>260</v>
      </c>
      <c r="H856">
        <v>24</v>
      </c>
      <c r="I856">
        <v>31</v>
      </c>
      <c r="J856">
        <v>50</v>
      </c>
      <c r="K856">
        <v>8</v>
      </c>
      <c r="L856">
        <v>10</v>
      </c>
      <c r="M856">
        <v>20</v>
      </c>
      <c r="N856">
        <v>90</v>
      </c>
      <c r="O856">
        <v>8</v>
      </c>
      <c r="P856">
        <v>99</v>
      </c>
      <c r="Q856">
        <v>70</v>
      </c>
      <c r="R856">
        <v>22</v>
      </c>
      <c r="S856">
        <v>120</v>
      </c>
      <c r="T856">
        <v>11</v>
      </c>
      <c r="U856">
        <v>51</v>
      </c>
      <c r="V856">
        <v>24</v>
      </c>
      <c r="W856">
        <v>4</v>
      </c>
      <c r="X856">
        <v>3</v>
      </c>
      <c r="Y856">
        <v>550</v>
      </c>
      <c r="Z856">
        <v>2</v>
      </c>
      <c r="AA856">
        <v>1</v>
      </c>
      <c r="AB856">
        <v>1</v>
      </c>
      <c r="AC856">
        <v>10</v>
      </c>
      <c r="AD856">
        <v>10050</v>
      </c>
      <c r="AE856">
        <v>10063</v>
      </c>
      <c r="AF856">
        <v>1</v>
      </c>
      <c r="AG856">
        <v>10044</v>
      </c>
      <c r="AH856">
        <v>8</v>
      </c>
      <c r="AI856">
        <v>56</v>
      </c>
      <c r="AJ856">
        <v>1</v>
      </c>
      <c r="AK856">
        <v>75</v>
      </c>
      <c r="AL856">
        <v>11</v>
      </c>
      <c r="AM856">
        <v>8</v>
      </c>
      <c r="AN856">
        <v>85</v>
      </c>
      <c r="AO856">
        <v>92</v>
      </c>
      <c r="AP856">
        <v>22</v>
      </c>
      <c r="AQ856">
        <v>77</v>
      </c>
      <c r="AR856">
        <v>18</v>
      </c>
      <c r="AS856">
        <v>8</v>
      </c>
    </row>
    <row r="857" spans="1:45" x14ac:dyDescent="0.25">
      <c r="A857">
        <v>20120505</v>
      </c>
      <c r="B857">
        <f t="shared" si="65"/>
        <v>20160505</v>
      </c>
      <c r="C857">
        <f t="shared" si="66"/>
        <v>2016</v>
      </c>
      <c r="D857">
        <f t="shared" si="67"/>
        <v>5</v>
      </c>
      <c r="E857">
        <f t="shared" si="68"/>
        <v>5</v>
      </c>
      <c r="F857" s="14">
        <f t="shared" si="69"/>
        <v>42495</v>
      </c>
      <c r="G857">
        <v>40</v>
      </c>
      <c r="H857">
        <v>33</v>
      </c>
      <c r="I857">
        <v>35</v>
      </c>
      <c r="J857">
        <v>50</v>
      </c>
      <c r="K857">
        <v>7</v>
      </c>
      <c r="L857">
        <v>10</v>
      </c>
      <c r="M857">
        <v>3</v>
      </c>
      <c r="N857">
        <v>90</v>
      </c>
      <c r="O857">
        <v>6</v>
      </c>
      <c r="P857">
        <v>86</v>
      </c>
      <c r="Q857">
        <v>68</v>
      </c>
      <c r="R857">
        <v>24</v>
      </c>
      <c r="S857">
        <v>101</v>
      </c>
      <c r="T857">
        <v>11</v>
      </c>
      <c r="U857">
        <v>62</v>
      </c>
      <c r="V857">
        <v>6</v>
      </c>
      <c r="W857">
        <v>0</v>
      </c>
      <c r="X857">
        <v>0</v>
      </c>
      <c r="Y857">
        <v>754</v>
      </c>
      <c r="Z857">
        <v>8</v>
      </c>
      <c r="AA857">
        <v>2</v>
      </c>
      <c r="AB857">
        <v>2</v>
      </c>
      <c r="AC857">
        <v>13</v>
      </c>
      <c r="AD857">
        <v>10081</v>
      </c>
      <c r="AE857">
        <v>10109</v>
      </c>
      <c r="AF857">
        <v>23</v>
      </c>
      <c r="AG857">
        <v>10052</v>
      </c>
      <c r="AH857">
        <v>1</v>
      </c>
      <c r="AI857">
        <v>57</v>
      </c>
      <c r="AJ857">
        <v>4</v>
      </c>
      <c r="AK857">
        <v>81</v>
      </c>
      <c r="AL857">
        <v>19</v>
      </c>
      <c r="AM857">
        <v>8</v>
      </c>
      <c r="AN857">
        <v>76</v>
      </c>
      <c r="AO857">
        <v>95</v>
      </c>
      <c r="AP857">
        <v>3</v>
      </c>
      <c r="AQ857">
        <v>63</v>
      </c>
      <c r="AR857">
        <v>20</v>
      </c>
      <c r="AS857">
        <v>11</v>
      </c>
    </row>
    <row r="858" spans="1:45" x14ac:dyDescent="0.25">
      <c r="A858">
        <v>20120506</v>
      </c>
      <c r="B858">
        <f t="shared" si="65"/>
        <v>20160506</v>
      </c>
      <c r="C858">
        <f t="shared" si="66"/>
        <v>2016</v>
      </c>
      <c r="D858">
        <f t="shared" si="67"/>
        <v>5</v>
      </c>
      <c r="E858">
        <f t="shared" si="68"/>
        <v>6</v>
      </c>
      <c r="F858" s="14">
        <f t="shared" si="69"/>
        <v>42496</v>
      </c>
      <c r="G858">
        <v>48</v>
      </c>
      <c r="H858">
        <v>37</v>
      </c>
      <c r="I858">
        <v>38</v>
      </c>
      <c r="J858">
        <v>60</v>
      </c>
      <c r="K858">
        <v>9</v>
      </c>
      <c r="L858">
        <v>10</v>
      </c>
      <c r="M858">
        <v>22</v>
      </c>
      <c r="N858">
        <v>110</v>
      </c>
      <c r="O858">
        <v>11</v>
      </c>
      <c r="P858">
        <v>81</v>
      </c>
      <c r="Q858">
        <v>49</v>
      </c>
      <c r="R858">
        <v>24</v>
      </c>
      <c r="S858">
        <v>118</v>
      </c>
      <c r="T858">
        <v>14</v>
      </c>
      <c r="U858">
        <v>17</v>
      </c>
      <c r="V858">
        <v>24</v>
      </c>
      <c r="W858">
        <v>54</v>
      </c>
      <c r="X858">
        <v>36</v>
      </c>
      <c r="Y858">
        <v>1745</v>
      </c>
      <c r="Z858">
        <v>0</v>
      </c>
      <c r="AA858">
        <v>0</v>
      </c>
      <c r="AB858">
        <v>0</v>
      </c>
      <c r="AC858">
        <v>1</v>
      </c>
      <c r="AD858">
        <v>10130</v>
      </c>
      <c r="AE858">
        <v>10168</v>
      </c>
      <c r="AF858">
        <v>23</v>
      </c>
      <c r="AG858">
        <v>10108</v>
      </c>
      <c r="AH858">
        <v>1</v>
      </c>
      <c r="AI858">
        <v>70</v>
      </c>
      <c r="AJ858">
        <v>22</v>
      </c>
      <c r="AK858">
        <v>81</v>
      </c>
      <c r="AL858">
        <v>16</v>
      </c>
      <c r="AM858">
        <v>8</v>
      </c>
      <c r="AN858">
        <v>69</v>
      </c>
      <c r="AO858">
        <v>90</v>
      </c>
      <c r="AP858">
        <v>23</v>
      </c>
      <c r="AQ858">
        <v>52</v>
      </c>
      <c r="AR858">
        <v>14</v>
      </c>
      <c r="AS858">
        <v>24</v>
      </c>
    </row>
    <row r="859" spans="1:45" x14ac:dyDescent="0.25">
      <c r="A859">
        <v>20120507</v>
      </c>
      <c r="B859">
        <f t="shared" si="65"/>
        <v>20160507</v>
      </c>
      <c r="C859">
        <f t="shared" si="66"/>
        <v>2016</v>
      </c>
      <c r="D859">
        <f t="shared" si="67"/>
        <v>5</v>
      </c>
      <c r="E859">
        <f t="shared" si="68"/>
        <v>7</v>
      </c>
      <c r="F859" s="14">
        <f t="shared" si="69"/>
        <v>42497</v>
      </c>
      <c r="G859">
        <v>136</v>
      </c>
      <c r="H859">
        <v>25</v>
      </c>
      <c r="I859">
        <v>30</v>
      </c>
      <c r="J859">
        <v>40</v>
      </c>
      <c r="K859">
        <v>12</v>
      </c>
      <c r="L859">
        <v>10</v>
      </c>
      <c r="M859">
        <v>3</v>
      </c>
      <c r="N859">
        <v>80</v>
      </c>
      <c r="O859">
        <v>13</v>
      </c>
      <c r="P859">
        <v>99</v>
      </c>
      <c r="Q859">
        <v>20</v>
      </c>
      <c r="R859">
        <v>3</v>
      </c>
      <c r="S859">
        <v>151</v>
      </c>
      <c r="T859">
        <v>15</v>
      </c>
      <c r="U859">
        <v>-9</v>
      </c>
      <c r="V859">
        <v>6</v>
      </c>
      <c r="W859">
        <v>91</v>
      </c>
      <c r="X859">
        <v>60</v>
      </c>
      <c r="Y859">
        <v>2224</v>
      </c>
      <c r="Z859">
        <v>0</v>
      </c>
      <c r="AA859">
        <v>0</v>
      </c>
      <c r="AB859">
        <v>0</v>
      </c>
      <c r="AC859">
        <v>1</v>
      </c>
      <c r="AD859">
        <v>10172</v>
      </c>
      <c r="AE859">
        <v>10188</v>
      </c>
      <c r="AF859">
        <v>8</v>
      </c>
      <c r="AG859">
        <v>10145</v>
      </c>
      <c r="AH859">
        <v>24</v>
      </c>
      <c r="AI859">
        <v>59</v>
      </c>
      <c r="AJ859">
        <v>24</v>
      </c>
      <c r="AK859">
        <v>80</v>
      </c>
      <c r="AL859">
        <v>14</v>
      </c>
      <c r="AM859">
        <v>5</v>
      </c>
      <c r="AN859">
        <v>68</v>
      </c>
      <c r="AO859">
        <v>97</v>
      </c>
      <c r="AP859">
        <v>3</v>
      </c>
      <c r="AQ859">
        <v>48</v>
      </c>
      <c r="AR859">
        <v>13</v>
      </c>
      <c r="AS859">
        <v>32</v>
      </c>
    </row>
    <row r="860" spans="1:45" x14ac:dyDescent="0.25">
      <c r="A860">
        <v>20120508</v>
      </c>
      <c r="B860">
        <f t="shared" si="65"/>
        <v>20160508</v>
      </c>
      <c r="C860">
        <f t="shared" si="66"/>
        <v>2016</v>
      </c>
      <c r="D860">
        <f t="shared" si="67"/>
        <v>5</v>
      </c>
      <c r="E860">
        <f t="shared" si="68"/>
        <v>8</v>
      </c>
      <c r="F860" s="14">
        <f t="shared" si="69"/>
        <v>42498</v>
      </c>
      <c r="G860">
        <v>178</v>
      </c>
      <c r="H860">
        <v>29</v>
      </c>
      <c r="I860">
        <v>32</v>
      </c>
      <c r="J860">
        <v>60</v>
      </c>
      <c r="K860">
        <v>12</v>
      </c>
      <c r="L860">
        <v>10</v>
      </c>
      <c r="M860">
        <v>20</v>
      </c>
      <c r="N860">
        <v>120</v>
      </c>
      <c r="O860">
        <v>12</v>
      </c>
      <c r="P860">
        <v>136</v>
      </c>
      <c r="Q860">
        <v>97</v>
      </c>
      <c r="R860">
        <v>4</v>
      </c>
      <c r="S860">
        <v>176</v>
      </c>
      <c r="T860">
        <v>17</v>
      </c>
      <c r="U860">
        <v>92</v>
      </c>
      <c r="V860">
        <v>6</v>
      </c>
      <c r="W860">
        <v>1</v>
      </c>
      <c r="X860">
        <v>1</v>
      </c>
      <c r="Y860">
        <v>773</v>
      </c>
      <c r="Z860">
        <v>72</v>
      </c>
      <c r="AA860">
        <v>97</v>
      </c>
      <c r="AB860">
        <v>35</v>
      </c>
      <c r="AC860">
        <v>21</v>
      </c>
      <c r="AD860">
        <v>10101</v>
      </c>
      <c r="AE860">
        <v>10139</v>
      </c>
      <c r="AF860">
        <v>1</v>
      </c>
      <c r="AG860">
        <v>10078</v>
      </c>
      <c r="AH860">
        <v>17</v>
      </c>
      <c r="AI860">
        <v>19</v>
      </c>
      <c r="AJ860">
        <v>23</v>
      </c>
      <c r="AK860">
        <v>80</v>
      </c>
      <c r="AL860">
        <v>16</v>
      </c>
      <c r="AM860">
        <v>8</v>
      </c>
      <c r="AN860">
        <v>82</v>
      </c>
      <c r="AO860">
        <v>98</v>
      </c>
      <c r="AP860">
        <v>20</v>
      </c>
      <c r="AQ860">
        <v>67</v>
      </c>
      <c r="AR860">
        <v>15</v>
      </c>
      <c r="AS860">
        <v>12</v>
      </c>
    </row>
    <row r="861" spans="1:45" x14ac:dyDescent="0.25">
      <c r="A861">
        <v>20120509</v>
      </c>
      <c r="B861">
        <f t="shared" si="65"/>
        <v>20160509</v>
      </c>
      <c r="C861">
        <f t="shared" si="66"/>
        <v>2016</v>
      </c>
      <c r="D861">
        <f t="shared" si="67"/>
        <v>5</v>
      </c>
      <c r="E861">
        <f t="shared" si="68"/>
        <v>9</v>
      </c>
      <c r="F861" s="14">
        <f t="shared" si="69"/>
        <v>42499</v>
      </c>
      <c r="G861">
        <v>212</v>
      </c>
      <c r="H861">
        <v>26</v>
      </c>
      <c r="I861">
        <v>31</v>
      </c>
      <c r="J861">
        <v>50</v>
      </c>
      <c r="K861">
        <v>13</v>
      </c>
      <c r="L861">
        <v>20</v>
      </c>
      <c r="M861">
        <v>1</v>
      </c>
      <c r="N861">
        <v>100</v>
      </c>
      <c r="O861">
        <v>17</v>
      </c>
      <c r="P861">
        <v>157</v>
      </c>
      <c r="Q861">
        <v>136</v>
      </c>
      <c r="R861">
        <v>1</v>
      </c>
      <c r="S861">
        <v>189</v>
      </c>
      <c r="T861">
        <v>14</v>
      </c>
      <c r="U861">
        <v>131</v>
      </c>
      <c r="V861">
        <v>6</v>
      </c>
      <c r="W861">
        <v>24</v>
      </c>
      <c r="X861">
        <v>16</v>
      </c>
      <c r="Y861">
        <v>973</v>
      </c>
      <c r="Z861">
        <v>34</v>
      </c>
      <c r="AA861">
        <v>123</v>
      </c>
      <c r="AB861">
        <v>33</v>
      </c>
      <c r="AC861">
        <v>7</v>
      </c>
      <c r="AD861">
        <v>10114</v>
      </c>
      <c r="AE861">
        <v>10146</v>
      </c>
      <c r="AF861">
        <v>22</v>
      </c>
      <c r="AG861">
        <v>10079</v>
      </c>
      <c r="AH861">
        <v>3</v>
      </c>
      <c r="AI861">
        <v>22</v>
      </c>
      <c r="AJ861">
        <v>1</v>
      </c>
      <c r="AK861">
        <v>75</v>
      </c>
      <c r="AL861">
        <v>13</v>
      </c>
      <c r="AM861">
        <v>8</v>
      </c>
      <c r="AN861">
        <v>88</v>
      </c>
      <c r="AO861">
        <v>98</v>
      </c>
      <c r="AP861">
        <v>1</v>
      </c>
      <c r="AQ861">
        <v>75</v>
      </c>
      <c r="AR861">
        <v>14</v>
      </c>
      <c r="AS861">
        <v>16</v>
      </c>
    </row>
    <row r="862" spans="1:45" x14ac:dyDescent="0.25">
      <c r="A862">
        <v>20120510</v>
      </c>
      <c r="B862">
        <f t="shared" si="65"/>
        <v>20160510</v>
      </c>
      <c r="C862">
        <f t="shared" si="66"/>
        <v>2016</v>
      </c>
      <c r="D862">
        <f t="shared" si="67"/>
        <v>5</v>
      </c>
      <c r="E862">
        <f t="shared" si="68"/>
        <v>10</v>
      </c>
      <c r="F862" s="14">
        <f t="shared" si="69"/>
        <v>42500</v>
      </c>
      <c r="G862">
        <v>208</v>
      </c>
      <c r="H862">
        <v>48</v>
      </c>
      <c r="I862">
        <v>52</v>
      </c>
      <c r="J862">
        <v>70</v>
      </c>
      <c r="K862">
        <v>7</v>
      </c>
      <c r="L862">
        <v>30</v>
      </c>
      <c r="M862">
        <v>1</v>
      </c>
      <c r="N862">
        <v>130</v>
      </c>
      <c r="O862">
        <v>11</v>
      </c>
      <c r="P862">
        <v>183</v>
      </c>
      <c r="Q862">
        <v>152</v>
      </c>
      <c r="R862">
        <v>2</v>
      </c>
      <c r="S862">
        <v>218</v>
      </c>
      <c r="T862">
        <v>13</v>
      </c>
      <c r="U862">
        <v>146</v>
      </c>
      <c r="V862">
        <v>6</v>
      </c>
      <c r="W862">
        <v>8</v>
      </c>
      <c r="X862">
        <v>5</v>
      </c>
      <c r="Y862">
        <v>753</v>
      </c>
      <c r="Z862">
        <v>74</v>
      </c>
      <c r="AA862">
        <v>101</v>
      </c>
      <c r="AB862">
        <v>28</v>
      </c>
      <c r="AC862">
        <v>20</v>
      </c>
      <c r="AD862">
        <v>10134</v>
      </c>
      <c r="AE862">
        <v>10151</v>
      </c>
      <c r="AF862">
        <v>24</v>
      </c>
      <c r="AG862">
        <v>10125</v>
      </c>
      <c r="AH862">
        <v>10</v>
      </c>
      <c r="AI862">
        <v>57</v>
      </c>
      <c r="AJ862">
        <v>8</v>
      </c>
      <c r="AK862">
        <v>75</v>
      </c>
      <c r="AL862">
        <v>10</v>
      </c>
      <c r="AM862">
        <v>8</v>
      </c>
      <c r="AN862">
        <v>87</v>
      </c>
      <c r="AO862">
        <v>96</v>
      </c>
      <c r="AP862">
        <v>20</v>
      </c>
      <c r="AQ862">
        <v>71</v>
      </c>
      <c r="AR862">
        <v>13</v>
      </c>
      <c r="AS862">
        <v>13</v>
      </c>
    </row>
    <row r="863" spans="1:45" x14ac:dyDescent="0.25">
      <c r="A863">
        <v>20120511</v>
      </c>
      <c r="B863">
        <f t="shared" si="65"/>
        <v>20160511</v>
      </c>
      <c r="C863">
        <f t="shared" si="66"/>
        <v>2016</v>
      </c>
      <c r="D863">
        <f t="shared" si="67"/>
        <v>5</v>
      </c>
      <c r="E863">
        <f t="shared" si="68"/>
        <v>11</v>
      </c>
      <c r="F863" s="14">
        <f t="shared" si="69"/>
        <v>42501</v>
      </c>
      <c r="G863">
        <v>256</v>
      </c>
      <c r="H863">
        <v>46</v>
      </c>
      <c r="I863">
        <v>53</v>
      </c>
      <c r="J863">
        <v>70</v>
      </c>
      <c r="K863">
        <v>7</v>
      </c>
      <c r="L863">
        <v>20</v>
      </c>
      <c r="M863">
        <v>24</v>
      </c>
      <c r="N863">
        <v>140</v>
      </c>
      <c r="O863">
        <v>9</v>
      </c>
      <c r="P863">
        <v>138</v>
      </c>
      <c r="Q863">
        <v>73</v>
      </c>
      <c r="R863">
        <v>24</v>
      </c>
      <c r="S863">
        <v>174</v>
      </c>
      <c r="T863">
        <v>1</v>
      </c>
      <c r="U863">
        <v>47</v>
      </c>
      <c r="V863">
        <v>24</v>
      </c>
      <c r="W863">
        <v>37</v>
      </c>
      <c r="X863">
        <v>24</v>
      </c>
      <c r="Y863">
        <v>1313</v>
      </c>
      <c r="Z863">
        <v>0</v>
      </c>
      <c r="AA863">
        <v>-1</v>
      </c>
      <c r="AB863">
        <v>-1</v>
      </c>
      <c r="AC863">
        <v>2</v>
      </c>
      <c r="AD863">
        <v>10213</v>
      </c>
      <c r="AE863">
        <v>10292</v>
      </c>
      <c r="AF863">
        <v>24</v>
      </c>
      <c r="AG863">
        <v>10154</v>
      </c>
      <c r="AH863">
        <v>1</v>
      </c>
      <c r="AI863">
        <v>70</v>
      </c>
      <c r="AJ863">
        <v>1</v>
      </c>
      <c r="AK863">
        <v>80</v>
      </c>
      <c r="AL863">
        <v>15</v>
      </c>
      <c r="AM863">
        <v>6</v>
      </c>
      <c r="AN863">
        <v>77</v>
      </c>
      <c r="AO863">
        <v>90</v>
      </c>
      <c r="AP863">
        <v>2</v>
      </c>
      <c r="AQ863">
        <v>57</v>
      </c>
      <c r="AR863">
        <v>16</v>
      </c>
      <c r="AS863">
        <v>21</v>
      </c>
    </row>
    <row r="864" spans="1:45" x14ac:dyDescent="0.25">
      <c r="A864">
        <v>20120512</v>
      </c>
      <c r="B864">
        <f t="shared" si="65"/>
        <v>20160512</v>
      </c>
      <c r="C864">
        <f t="shared" si="66"/>
        <v>2016</v>
      </c>
      <c r="D864">
        <f t="shared" si="67"/>
        <v>5</v>
      </c>
      <c r="E864">
        <f t="shared" si="68"/>
        <v>12</v>
      </c>
      <c r="F864" s="14">
        <f t="shared" si="69"/>
        <v>42502</v>
      </c>
      <c r="G864">
        <v>324</v>
      </c>
      <c r="H864">
        <v>27</v>
      </c>
      <c r="I864">
        <v>29</v>
      </c>
      <c r="J864">
        <v>50</v>
      </c>
      <c r="K864">
        <v>12</v>
      </c>
      <c r="L864">
        <v>10</v>
      </c>
      <c r="M864">
        <v>21</v>
      </c>
      <c r="N864">
        <v>130</v>
      </c>
      <c r="O864">
        <v>12</v>
      </c>
      <c r="P864">
        <v>87</v>
      </c>
      <c r="Q864">
        <v>27</v>
      </c>
      <c r="R864">
        <v>24</v>
      </c>
      <c r="S864">
        <v>131</v>
      </c>
      <c r="T864">
        <v>11</v>
      </c>
      <c r="U864">
        <v>-6</v>
      </c>
      <c r="V864">
        <v>24</v>
      </c>
      <c r="W864">
        <v>84</v>
      </c>
      <c r="X864">
        <v>54</v>
      </c>
      <c r="Y864">
        <v>1980</v>
      </c>
      <c r="Z864">
        <v>1</v>
      </c>
      <c r="AA864">
        <v>2</v>
      </c>
      <c r="AB864">
        <v>2</v>
      </c>
      <c r="AC864">
        <v>7</v>
      </c>
      <c r="AD864">
        <v>10345</v>
      </c>
      <c r="AE864">
        <v>10367</v>
      </c>
      <c r="AF864">
        <v>20</v>
      </c>
      <c r="AG864">
        <v>10297</v>
      </c>
      <c r="AH864">
        <v>1</v>
      </c>
      <c r="AI864">
        <v>34</v>
      </c>
      <c r="AJ864">
        <v>24</v>
      </c>
      <c r="AK864">
        <v>81</v>
      </c>
      <c r="AL864">
        <v>10</v>
      </c>
      <c r="AM864">
        <v>4</v>
      </c>
      <c r="AN864">
        <v>73</v>
      </c>
      <c r="AO864">
        <v>98</v>
      </c>
      <c r="AP864">
        <v>24</v>
      </c>
      <c r="AQ864">
        <v>49</v>
      </c>
      <c r="AR864">
        <v>11</v>
      </c>
      <c r="AS864">
        <v>28</v>
      </c>
    </row>
    <row r="865" spans="1:45" x14ac:dyDescent="0.25">
      <c r="A865">
        <v>20120513</v>
      </c>
      <c r="B865">
        <f t="shared" si="65"/>
        <v>20160513</v>
      </c>
      <c r="C865">
        <f t="shared" si="66"/>
        <v>2016</v>
      </c>
      <c r="D865">
        <f t="shared" si="67"/>
        <v>5</v>
      </c>
      <c r="E865">
        <f t="shared" si="68"/>
        <v>13</v>
      </c>
      <c r="F865" s="14">
        <f t="shared" si="69"/>
        <v>42503</v>
      </c>
      <c r="G865">
        <v>223</v>
      </c>
      <c r="H865">
        <v>14</v>
      </c>
      <c r="I865">
        <v>17</v>
      </c>
      <c r="J865">
        <v>30</v>
      </c>
      <c r="K865">
        <v>15</v>
      </c>
      <c r="L865">
        <v>0</v>
      </c>
      <c r="M865">
        <v>4</v>
      </c>
      <c r="N865">
        <v>60</v>
      </c>
      <c r="O865">
        <v>18</v>
      </c>
      <c r="P865">
        <v>88</v>
      </c>
      <c r="Q865">
        <v>9</v>
      </c>
      <c r="R865">
        <v>4</v>
      </c>
      <c r="S865">
        <v>143</v>
      </c>
      <c r="T865">
        <v>13</v>
      </c>
      <c r="U865">
        <v>-19</v>
      </c>
      <c r="V865">
        <v>6</v>
      </c>
      <c r="W865">
        <v>95</v>
      </c>
      <c r="X865">
        <v>61</v>
      </c>
      <c r="Y865">
        <v>2016</v>
      </c>
      <c r="Z865">
        <v>0</v>
      </c>
      <c r="AA865">
        <v>0</v>
      </c>
      <c r="AB865">
        <v>0</v>
      </c>
      <c r="AC865">
        <v>1</v>
      </c>
      <c r="AD865">
        <v>10301</v>
      </c>
      <c r="AE865">
        <v>10356</v>
      </c>
      <c r="AF865">
        <v>1</v>
      </c>
      <c r="AG865">
        <v>10228</v>
      </c>
      <c r="AH865">
        <v>24</v>
      </c>
      <c r="AI865">
        <v>1</v>
      </c>
      <c r="AJ865">
        <v>3</v>
      </c>
      <c r="AK865">
        <v>82</v>
      </c>
      <c r="AL865">
        <v>19</v>
      </c>
      <c r="AM865">
        <v>3</v>
      </c>
      <c r="AN865">
        <v>73</v>
      </c>
      <c r="AO865">
        <v>100</v>
      </c>
      <c r="AP865">
        <v>3</v>
      </c>
      <c r="AQ865">
        <v>50</v>
      </c>
      <c r="AR865">
        <v>17</v>
      </c>
      <c r="AS865">
        <v>29</v>
      </c>
    </row>
    <row r="866" spans="1:45" x14ac:dyDescent="0.25">
      <c r="A866">
        <v>20120514</v>
      </c>
      <c r="B866">
        <f t="shared" si="65"/>
        <v>20160514</v>
      </c>
      <c r="C866">
        <f t="shared" si="66"/>
        <v>2016</v>
      </c>
      <c r="D866">
        <f t="shared" si="67"/>
        <v>5</v>
      </c>
      <c r="E866">
        <f t="shared" si="68"/>
        <v>14</v>
      </c>
      <c r="F866" s="14">
        <f t="shared" si="69"/>
        <v>42504</v>
      </c>
      <c r="G866">
        <v>233</v>
      </c>
      <c r="H866">
        <v>32</v>
      </c>
      <c r="I866">
        <v>37</v>
      </c>
      <c r="J866">
        <v>60</v>
      </c>
      <c r="K866">
        <v>11</v>
      </c>
      <c r="L866">
        <v>10</v>
      </c>
      <c r="M866">
        <v>21</v>
      </c>
      <c r="N866">
        <v>120</v>
      </c>
      <c r="O866">
        <v>11</v>
      </c>
      <c r="P866">
        <v>111</v>
      </c>
      <c r="Q866">
        <v>36</v>
      </c>
      <c r="R866">
        <v>4</v>
      </c>
      <c r="S866">
        <v>166</v>
      </c>
      <c r="T866">
        <v>15</v>
      </c>
      <c r="U866">
        <v>6</v>
      </c>
      <c r="V866">
        <v>6</v>
      </c>
      <c r="W866">
        <v>121</v>
      </c>
      <c r="X866">
        <v>78</v>
      </c>
      <c r="Y866">
        <v>2499</v>
      </c>
      <c r="Z866">
        <v>0</v>
      </c>
      <c r="AA866">
        <v>-1</v>
      </c>
      <c r="AB866">
        <v>-1</v>
      </c>
      <c r="AC866">
        <v>24</v>
      </c>
      <c r="AD866">
        <v>10164</v>
      </c>
      <c r="AE866">
        <v>10219</v>
      </c>
      <c r="AF866">
        <v>1</v>
      </c>
      <c r="AG866">
        <v>10114</v>
      </c>
      <c r="AH866">
        <v>24</v>
      </c>
      <c r="AI866">
        <v>61</v>
      </c>
      <c r="AJ866">
        <v>23</v>
      </c>
      <c r="AK866">
        <v>80</v>
      </c>
      <c r="AL866">
        <v>10</v>
      </c>
      <c r="AM866">
        <v>3</v>
      </c>
      <c r="AN866">
        <v>69</v>
      </c>
      <c r="AO866">
        <v>95</v>
      </c>
      <c r="AP866">
        <v>4</v>
      </c>
      <c r="AQ866">
        <v>43</v>
      </c>
      <c r="AR866">
        <v>15</v>
      </c>
      <c r="AS866">
        <v>38</v>
      </c>
    </row>
    <row r="867" spans="1:45" x14ac:dyDescent="0.25">
      <c r="A867">
        <v>20120515</v>
      </c>
      <c r="B867">
        <f t="shared" si="65"/>
        <v>20160515</v>
      </c>
      <c r="C867">
        <f t="shared" si="66"/>
        <v>2016</v>
      </c>
      <c r="D867">
        <f t="shared" si="67"/>
        <v>5</v>
      </c>
      <c r="E867">
        <f t="shared" si="68"/>
        <v>15</v>
      </c>
      <c r="F867" s="14">
        <f t="shared" si="69"/>
        <v>42505</v>
      </c>
      <c r="G867">
        <v>288</v>
      </c>
      <c r="H867">
        <v>17</v>
      </c>
      <c r="I867">
        <v>32</v>
      </c>
      <c r="J867">
        <v>50</v>
      </c>
      <c r="K867">
        <v>19</v>
      </c>
      <c r="L867">
        <v>10</v>
      </c>
      <c r="M867">
        <v>8</v>
      </c>
      <c r="N867">
        <v>190</v>
      </c>
      <c r="O867">
        <v>11</v>
      </c>
      <c r="P867">
        <v>89</v>
      </c>
      <c r="Q867">
        <v>76</v>
      </c>
      <c r="R867">
        <v>23</v>
      </c>
      <c r="S867">
        <v>124</v>
      </c>
      <c r="T867">
        <v>17</v>
      </c>
      <c r="U867">
        <v>64</v>
      </c>
      <c r="V867">
        <v>24</v>
      </c>
      <c r="W867">
        <v>26</v>
      </c>
      <c r="X867">
        <v>17</v>
      </c>
      <c r="Y867">
        <v>906</v>
      </c>
      <c r="Z867">
        <v>36</v>
      </c>
      <c r="AA867">
        <v>49</v>
      </c>
      <c r="AB867">
        <v>19</v>
      </c>
      <c r="AC867">
        <v>11</v>
      </c>
      <c r="AD867">
        <v>10107</v>
      </c>
      <c r="AE867">
        <v>10167</v>
      </c>
      <c r="AF867">
        <v>24</v>
      </c>
      <c r="AG867">
        <v>10082</v>
      </c>
      <c r="AH867">
        <v>9</v>
      </c>
      <c r="AI867">
        <v>64</v>
      </c>
      <c r="AJ867">
        <v>5</v>
      </c>
      <c r="AK867">
        <v>80</v>
      </c>
      <c r="AL867">
        <v>17</v>
      </c>
      <c r="AM867">
        <v>7</v>
      </c>
      <c r="AN867">
        <v>83</v>
      </c>
      <c r="AO867">
        <v>91</v>
      </c>
      <c r="AP867">
        <v>20</v>
      </c>
      <c r="AQ867">
        <v>64</v>
      </c>
      <c r="AR867">
        <v>17</v>
      </c>
      <c r="AS867">
        <v>13</v>
      </c>
    </row>
    <row r="868" spans="1:45" x14ac:dyDescent="0.25">
      <c r="A868">
        <v>20120516</v>
      </c>
      <c r="B868">
        <f t="shared" si="65"/>
        <v>20160516</v>
      </c>
      <c r="C868">
        <f t="shared" si="66"/>
        <v>2016</v>
      </c>
      <c r="D868">
        <f t="shared" si="67"/>
        <v>5</v>
      </c>
      <c r="E868">
        <f t="shared" si="68"/>
        <v>16</v>
      </c>
      <c r="F868" s="14">
        <f t="shared" si="69"/>
        <v>42506</v>
      </c>
      <c r="G868">
        <v>303</v>
      </c>
      <c r="H868">
        <v>38</v>
      </c>
      <c r="I868">
        <v>40</v>
      </c>
      <c r="J868">
        <v>60</v>
      </c>
      <c r="K868">
        <v>10</v>
      </c>
      <c r="L868">
        <v>10</v>
      </c>
      <c r="M868">
        <v>22</v>
      </c>
      <c r="N868">
        <v>160</v>
      </c>
      <c r="O868">
        <v>12</v>
      </c>
      <c r="P868">
        <v>82</v>
      </c>
      <c r="Q868">
        <v>23</v>
      </c>
      <c r="R868">
        <v>24</v>
      </c>
      <c r="S868">
        <v>120</v>
      </c>
      <c r="T868">
        <v>11</v>
      </c>
      <c r="U868">
        <v>-13</v>
      </c>
      <c r="V868">
        <v>24</v>
      </c>
      <c r="W868">
        <v>110</v>
      </c>
      <c r="X868">
        <v>70</v>
      </c>
      <c r="Y868">
        <v>2151</v>
      </c>
      <c r="Z868">
        <v>9</v>
      </c>
      <c r="AA868">
        <v>9</v>
      </c>
      <c r="AB868">
        <v>5</v>
      </c>
      <c r="AC868">
        <v>4</v>
      </c>
      <c r="AD868">
        <v>10227</v>
      </c>
      <c r="AE868">
        <v>10254</v>
      </c>
      <c r="AF868">
        <v>20</v>
      </c>
      <c r="AG868">
        <v>10173</v>
      </c>
      <c r="AH868">
        <v>1</v>
      </c>
      <c r="AI868">
        <v>32</v>
      </c>
      <c r="AJ868">
        <v>24</v>
      </c>
      <c r="AK868">
        <v>80</v>
      </c>
      <c r="AL868">
        <v>12</v>
      </c>
      <c r="AM868">
        <v>4</v>
      </c>
      <c r="AN868">
        <v>70</v>
      </c>
      <c r="AO868">
        <v>98</v>
      </c>
      <c r="AP868">
        <v>23</v>
      </c>
      <c r="AQ868">
        <v>48</v>
      </c>
      <c r="AR868">
        <v>13</v>
      </c>
      <c r="AS868">
        <v>30</v>
      </c>
    </row>
    <row r="869" spans="1:45" x14ac:dyDescent="0.25">
      <c r="A869">
        <v>20120517</v>
      </c>
      <c r="B869">
        <f t="shared" si="65"/>
        <v>20160517</v>
      </c>
      <c r="C869">
        <f t="shared" si="66"/>
        <v>2016</v>
      </c>
      <c r="D869">
        <f t="shared" si="67"/>
        <v>5</v>
      </c>
      <c r="E869">
        <f t="shared" si="68"/>
        <v>17</v>
      </c>
      <c r="F869" s="14">
        <f t="shared" si="69"/>
        <v>42507</v>
      </c>
      <c r="G869">
        <v>142</v>
      </c>
      <c r="H869">
        <v>19</v>
      </c>
      <c r="I869">
        <v>30</v>
      </c>
      <c r="J869">
        <v>50</v>
      </c>
      <c r="K869">
        <v>17</v>
      </c>
      <c r="L869">
        <v>10</v>
      </c>
      <c r="M869">
        <v>1</v>
      </c>
      <c r="N869">
        <v>80</v>
      </c>
      <c r="O869">
        <v>18</v>
      </c>
      <c r="P869">
        <v>104</v>
      </c>
      <c r="Q869">
        <v>16</v>
      </c>
      <c r="R869">
        <v>2</v>
      </c>
      <c r="S869">
        <v>150</v>
      </c>
      <c r="T869">
        <v>12</v>
      </c>
      <c r="U869">
        <v>-21</v>
      </c>
      <c r="V869">
        <v>6</v>
      </c>
      <c r="W869">
        <v>100</v>
      </c>
      <c r="X869">
        <v>63</v>
      </c>
      <c r="Y869">
        <v>2234</v>
      </c>
      <c r="Z869">
        <v>0</v>
      </c>
      <c r="AA869">
        <v>0</v>
      </c>
      <c r="AB869">
        <v>0</v>
      </c>
      <c r="AC869">
        <v>1</v>
      </c>
      <c r="AD869">
        <v>10189</v>
      </c>
      <c r="AE869">
        <v>10243</v>
      </c>
      <c r="AF869">
        <v>1</v>
      </c>
      <c r="AG869">
        <v>10111</v>
      </c>
      <c r="AH869">
        <v>24</v>
      </c>
      <c r="AI869">
        <v>3</v>
      </c>
      <c r="AJ869">
        <v>1</v>
      </c>
      <c r="AK869">
        <v>80</v>
      </c>
      <c r="AL869">
        <v>10</v>
      </c>
      <c r="AM869">
        <v>4</v>
      </c>
      <c r="AN869">
        <v>64</v>
      </c>
      <c r="AO869">
        <v>99</v>
      </c>
      <c r="AP869">
        <v>1</v>
      </c>
      <c r="AQ869">
        <v>44</v>
      </c>
      <c r="AR869">
        <v>14</v>
      </c>
      <c r="AS869">
        <v>33</v>
      </c>
    </row>
    <row r="870" spans="1:45" x14ac:dyDescent="0.25">
      <c r="A870">
        <v>20120518</v>
      </c>
      <c r="B870">
        <f t="shared" si="65"/>
        <v>20160518</v>
      </c>
      <c r="C870">
        <f t="shared" si="66"/>
        <v>2016</v>
      </c>
      <c r="D870">
        <f t="shared" si="67"/>
        <v>5</v>
      </c>
      <c r="E870">
        <f t="shared" si="68"/>
        <v>18</v>
      </c>
      <c r="F870" s="14">
        <f t="shared" si="69"/>
        <v>42508</v>
      </c>
      <c r="G870">
        <v>143</v>
      </c>
      <c r="H870">
        <v>26</v>
      </c>
      <c r="I870">
        <v>35</v>
      </c>
      <c r="J870">
        <v>50</v>
      </c>
      <c r="K870">
        <v>8</v>
      </c>
      <c r="L870">
        <v>10</v>
      </c>
      <c r="M870">
        <v>19</v>
      </c>
      <c r="N870">
        <v>100</v>
      </c>
      <c r="O870">
        <v>14</v>
      </c>
      <c r="P870">
        <v>134</v>
      </c>
      <c r="Q870">
        <v>94</v>
      </c>
      <c r="R870">
        <v>5</v>
      </c>
      <c r="S870">
        <v>191</v>
      </c>
      <c r="T870">
        <v>13</v>
      </c>
      <c r="U870">
        <v>78</v>
      </c>
      <c r="V870">
        <v>6</v>
      </c>
      <c r="W870">
        <v>25</v>
      </c>
      <c r="X870">
        <v>16</v>
      </c>
      <c r="Y870">
        <v>1321</v>
      </c>
      <c r="Z870">
        <v>10</v>
      </c>
      <c r="AA870">
        <v>15</v>
      </c>
      <c r="AB870">
        <v>11</v>
      </c>
      <c r="AC870">
        <v>20</v>
      </c>
      <c r="AD870">
        <v>10079</v>
      </c>
      <c r="AE870">
        <v>10102</v>
      </c>
      <c r="AF870">
        <v>1</v>
      </c>
      <c r="AG870">
        <v>10059</v>
      </c>
      <c r="AH870">
        <v>12</v>
      </c>
      <c r="AI870">
        <v>50</v>
      </c>
      <c r="AJ870">
        <v>20</v>
      </c>
      <c r="AK870">
        <v>80</v>
      </c>
      <c r="AL870">
        <v>6</v>
      </c>
      <c r="AM870">
        <v>7</v>
      </c>
      <c r="AN870">
        <v>74</v>
      </c>
      <c r="AO870">
        <v>98</v>
      </c>
      <c r="AP870">
        <v>21</v>
      </c>
      <c r="AQ870">
        <v>58</v>
      </c>
      <c r="AR870">
        <v>12</v>
      </c>
      <c r="AS870">
        <v>21</v>
      </c>
    </row>
    <row r="871" spans="1:45" x14ac:dyDescent="0.25">
      <c r="A871">
        <v>20120519</v>
      </c>
      <c r="B871">
        <f t="shared" si="65"/>
        <v>20160519</v>
      </c>
      <c r="C871">
        <f t="shared" si="66"/>
        <v>2016</v>
      </c>
      <c r="D871">
        <f t="shared" si="67"/>
        <v>5</v>
      </c>
      <c r="E871">
        <f t="shared" si="68"/>
        <v>19</v>
      </c>
      <c r="F871" s="14">
        <f t="shared" si="69"/>
        <v>42509</v>
      </c>
      <c r="G871">
        <v>235</v>
      </c>
      <c r="H871">
        <v>6</v>
      </c>
      <c r="I871">
        <v>28</v>
      </c>
      <c r="J871">
        <v>40</v>
      </c>
      <c r="K871">
        <v>11</v>
      </c>
      <c r="L871">
        <v>20</v>
      </c>
      <c r="M871">
        <v>1</v>
      </c>
      <c r="N871">
        <v>90</v>
      </c>
      <c r="O871">
        <v>11</v>
      </c>
      <c r="P871">
        <v>154</v>
      </c>
      <c r="Q871">
        <v>114</v>
      </c>
      <c r="R871">
        <v>1</v>
      </c>
      <c r="S871">
        <v>206</v>
      </c>
      <c r="T871">
        <v>15</v>
      </c>
      <c r="U871">
        <v>96</v>
      </c>
      <c r="V871">
        <v>6</v>
      </c>
      <c r="W871">
        <v>79</v>
      </c>
      <c r="X871">
        <v>50</v>
      </c>
      <c r="Y871">
        <v>1968</v>
      </c>
      <c r="Z871">
        <v>0</v>
      </c>
      <c r="AA871">
        <v>-1</v>
      </c>
      <c r="AB871">
        <v>-1</v>
      </c>
      <c r="AC871">
        <v>2</v>
      </c>
      <c r="AD871">
        <v>10106</v>
      </c>
      <c r="AE871">
        <v>10113</v>
      </c>
      <c r="AF871">
        <v>8</v>
      </c>
      <c r="AG871">
        <v>10097</v>
      </c>
      <c r="AH871">
        <v>1</v>
      </c>
      <c r="AI871">
        <v>59</v>
      </c>
      <c r="AJ871">
        <v>24</v>
      </c>
      <c r="AK871">
        <v>75</v>
      </c>
      <c r="AL871">
        <v>12</v>
      </c>
      <c r="AM871">
        <v>5</v>
      </c>
      <c r="AN871">
        <v>74</v>
      </c>
      <c r="AO871">
        <v>96</v>
      </c>
      <c r="AP871">
        <v>5</v>
      </c>
      <c r="AQ871">
        <v>48</v>
      </c>
      <c r="AR871">
        <v>14</v>
      </c>
      <c r="AS871">
        <v>33</v>
      </c>
    </row>
    <row r="872" spans="1:45" x14ac:dyDescent="0.25">
      <c r="A872">
        <v>20120520</v>
      </c>
      <c r="B872">
        <f t="shared" si="65"/>
        <v>20160520</v>
      </c>
      <c r="C872">
        <f t="shared" si="66"/>
        <v>2016</v>
      </c>
      <c r="D872">
        <f t="shared" si="67"/>
        <v>5</v>
      </c>
      <c r="E872">
        <f t="shared" si="68"/>
        <v>20</v>
      </c>
      <c r="F872" s="14">
        <f t="shared" si="69"/>
        <v>42510</v>
      </c>
      <c r="G872">
        <v>8</v>
      </c>
      <c r="H872">
        <v>20</v>
      </c>
      <c r="I872">
        <v>25</v>
      </c>
      <c r="J872">
        <v>40</v>
      </c>
      <c r="K872">
        <v>7</v>
      </c>
      <c r="L872">
        <v>10</v>
      </c>
      <c r="M872">
        <v>19</v>
      </c>
      <c r="N872">
        <v>80</v>
      </c>
      <c r="O872">
        <v>7</v>
      </c>
      <c r="P872">
        <v>164</v>
      </c>
      <c r="Q872">
        <v>125</v>
      </c>
      <c r="R872">
        <v>3</v>
      </c>
      <c r="S872">
        <v>227</v>
      </c>
      <c r="T872">
        <v>16</v>
      </c>
      <c r="U872">
        <v>113</v>
      </c>
      <c r="V872">
        <v>6</v>
      </c>
      <c r="W872">
        <v>44</v>
      </c>
      <c r="X872">
        <v>28</v>
      </c>
      <c r="Y872">
        <v>1494</v>
      </c>
      <c r="Z872">
        <v>52</v>
      </c>
      <c r="AA872">
        <v>50</v>
      </c>
      <c r="AB872">
        <v>19</v>
      </c>
      <c r="AC872">
        <v>22</v>
      </c>
      <c r="AD872">
        <v>10070</v>
      </c>
      <c r="AE872">
        <v>10094</v>
      </c>
      <c r="AF872">
        <v>1</v>
      </c>
      <c r="AG872">
        <v>10045</v>
      </c>
      <c r="AH872">
        <v>24</v>
      </c>
      <c r="AI872">
        <v>44</v>
      </c>
      <c r="AJ872">
        <v>11</v>
      </c>
      <c r="AK872">
        <v>71</v>
      </c>
      <c r="AL872">
        <v>18</v>
      </c>
      <c r="AM872">
        <v>7</v>
      </c>
      <c r="AN872">
        <v>88</v>
      </c>
      <c r="AO872">
        <v>98</v>
      </c>
      <c r="AP872">
        <v>22</v>
      </c>
      <c r="AQ872">
        <v>64</v>
      </c>
      <c r="AR872">
        <v>16</v>
      </c>
      <c r="AS872">
        <v>25</v>
      </c>
    </row>
    <row r="873" spans="1:45" x14ac:dyDescent="0.25">
      <c r="A873">
        <v>20120521</v>
      </c>
      <c r="B873">
        <f t="shared" si="65"/>
        <v>20160521</v>
      </c>
      <c r="C873">
        <f t="shared" si="66"/>
        <v>2016</v>
      </c>
      <c r="D873">
        <f t="shared" si="67"/>
        <v>5</v>
      </c>
      <c r="E873">
        <f t="shared" si="68"/>
        <v>21</v>
      </c>
      <c r="F873" s="14">
        <f t="shared" si="69"/>
        <v>42511</v>
      </c>
      <c r="G873">
        <v>346</v>
      </c>
      <c r="H873">
        <v>31</v>
      </c>
      <c r="I873">
        <v>32</v>
      </c>
      <c r="J873">
        <v>50</v>
      </c>
      <c r="K873">
        <v>12</v>
      </c>
      <c r="L873">
        <v>20</v>
      </c>
      <c r="M873">
        <v>1</v>
      </c>
      <c r="N873">
        <v>90</v>
      </c>
      <c r="O873">
        <v>15</v>
      </c>
      <c r="P873">
        <v>190</v>
      </c>
      <c r="Q873">
        <v>133</v>
      </c>
      <c r="R873">
        <v>5</v>
      </c>
      <c r="S873">
        <v>247</v>
      </c>
      <c r="T873">
        <v>16</v>
      </c>
      <c r="U873">
        <v>109</v>
      </c>
      <c r="V873">
        <v>6</v>
      </c>
      <c r="W873">
        <v>63</v>
      </c>
      <c r="X873">
        <v>39</v>
      </c>
      <c r="Y873">
        <v>2023</v>
      </c>
      <c r="Z873">
        <v>0</v>
      </c>
      <c r="AA873">
        <v>0</v>
      </c>
      <c r="AB873">
        <v>0</v>
      </c>
      <c r="AC873">
        <v>1</v>
      </c>
      <c r="AD873">
        <v>10025</v>
      </c>
      <c r="AE873">
        <v>10042</v>
      </c>
      <c r="AF873">
        <v>1</v>
      </c>
      <c r="AG873">
        <v>10014</v>
      </c>
      <c r="AH873">
        <v>14</v>
      </c>
      <c r="AI873">
        <v>1</v>
      </c>
      <c r="AJ873">
        <v>5</v>
      </c>
      <c r="AK873">
        <v>73</v>
      </c>
      <c r="AL873">
        <v>17</v>
      </c>
      <c r="AM873">
        <v>5</v>
      </c>
      <c r="AN873">
        <v>80</v>
      </c>
      <c r="AO873">
        <v>100</v>
      </c>
      <c r="AP873">
        <v>5</v>
      </c>
      <c r="AQ873">
        <v>61</v>
      </c>
      <c r="AR873">
        <v>12</v>
      </c>
      <c r="AS873">
        <v>36</v>
      </c>
    </row>
    <row r="874" spans="1:45" x14ac:dyDescent="0.25">
      <c r="A874">
        <v>20120522</v>
      </c>
      <c r="B874">
        <f t="shared" si="65"/>
        <v>20160522</v>
      </c>
      <c r="C874">
        <f t="shared" si="66"/>
        <v>2016</v>
      </c>
      <c r="D874">
        <f t="shared" si="67"/>
        <v>5</v>
      </c>
      <c r="E874">
        <f t="shared" si="68"/>
        <v>22</v>
      </c>
      <c r="F874" s="14">
        <f t="shared" si="69"/>
        <v>42512</v>
      </c>
      <c r="G874">
        <v>354</v>
      </c>
      <c r="H874">
        <v>22</v>
      </c>
      <c r="I874">
        <v>26</v>
      </c>
      <c r="J874">
        <v>40</v>
      </c>
      <c r="K874">
        <v>2</v>
      </c>
      <c r="L874">
        <v>10</v>
      </c>
      <c r="M874">
        <v>20</v>
      </c>
      <c r="N874">
        <v>90</v>
      </c>
      <c r="O874">
        <v>15</v>
      </c>
      <c r="P874">
        <v>214</v>
      </c>
      <c r="Q874">
        <v>147</v>
      </c>
      <c r="R874">
        <v>5</v>
      </c>
      <c r="S874">
        <v>284</v>
      </c>
      <c r="T874">
        <v>15</v>
      </c>
      <c r="U874">
        <v>139</v>
      </c>
      <c r="V874">
        <v>6</v>
      </c>
      <c r="W874">
        <v>124</v>
      </c>
      <c r="X874">
        <v>78</v>
      </c>
      <c r="Y874">
        <v>2464</v>
      </c>
      <c r="Z874">
        <v>0</v>
      </c>
      <c r="AA874">
        <v>0</v>
      </c>
      <c r="AB874">
        <v>0</v>
      </c>
      <c r="AC874">
        <v>1</v>
      </c>
      <c r="AD874">
        <v>10088</v>
      </c>
      <c r="AE874">
        <v>10158</v>
      </c>
      <c r="AF874">
        <v>24</v>
      </c>
      <c r="AG874">
        <v>10033</v>
      </c>
      <c r="AH874">
        <v>1</v>
      </c>
      <c r="AI874">
        <v>46</v>
      </c>
      <c r="AJ874">
        <v>4</v>
      </c>
      <c r="AK874">
        <v>74</v>
      </c>
      <c r="AL874">
        <v>17</v>
      </c>
      <c r="AM874">
        <v>2</v>
      </c>
      <c r="AN874">
        <v>74</v>
      </c>
      <c r="AO874">
        <v>96</v>
      </c>
      <c r="AP874">
        <v>4</v>
      </c>
      <c r="AQ874">
        <v>46</v>
      </c>
      <c r="AR874">
        <v>14</v>
      </c>
      <c r="AS874">
        <v>46</v>
      </c>
    </row>
    <row r="875" spans="1:45" x14ac:dyDescent="0.25">
      <c r="A875">
        <v>20120523</v>
      </c>
      <c r="B875">
        <f t="shared" si="65"/>
        <v>20160523</v>
      </c>
      <c r="C875">
        <f t="shared" si="66"/>
        <v>2016</v>
      </c>
      <c r="D875">
        <f t="shared" si="67"/>
        <v>5</v>
      </c>
      <c r="E875">
        <f t="shared" si="68"/>
        <v>23</v>
      </c>
      <c r="F875" s="14">
        <f t="shared" si="69"/>
        <v>42513</v>
      </c>
      <c r="G875">
        <v>231</v>
      </c>
      <c r="H875">
        <v>5</v>
      </c>
      <c r="I875">
        <v>17</v>
      </c>
      <c r="J875">
        <v>40</v>
      </c>
      <c r="K875">
        <v>19</v>
      </c>
      <c r="L875">
        <v>10</v>
      </c>
      <c r="M875">
        <v>1</v>
      </c>
      <c r="N875">
        <v>110</v>
      </c>
      <c r="O875">
        <v>17</v>
      </c>
      <c r="P875">
        <v>203</v>
      </c>
      <c r="Q875">
        <v>135</v>
      </c>
      <c r="R875">
        <v>4</v>
      </c>
      <c r="S875">
        <v>288</v>
      </c>
      <c r="T875">
        <v>15</v>
      </c>
      <c r="U875">
        <v>114</v>
      </c>
      <c r="V875">
        <v>6</v>
      </c>
      <c r="W875">
        <v>90</v>
      </c>
      <c r="X875">
        <v>56</v>
      </c>
      <c r="Y875">
        <v>2254</v>
      </c>
      <c r="Z875">
        <v>6</v>
      </c>
      <c r="AA875">
        <v>225</v>
      </c>
      <c r="AB875">
        <v>126</v>
      </c>
      <c r="AC875">
        <v>17</v>
      </c>
      <c r="AD875">
        <v>10207</v>
      </c>
      <c r="AE875">
        <v>10254</v>
      </c>
      <c r="AF875">
        <v>24</v>
      </c>
      <c r="AG875">
        <v>10161</v>
      </c>
      <c r="AH875">
        <v>1</v>
      </c>
      <c r="AI875">
        <v>15</v>
      </c>
      <c r="AJ875">
        <v>4</v>
      </c>
      <c r="AK875">
        <v>75</v>
      </c>
      <c r="AL875">
        <v>19</v>
      </c>
      <c r="AM875">
        <v>3</v>
      </c>
      <c r="AN875">
        <v>82</v>
      </c>
      <c r="AO875">
        <v>98</v>
      </c>
      <c r="AP875">
        <v>1</v>
      </c>
      <c r="AQ875">
        <v>59</v>
      </c>
      <c r="AR875">
        <v>15</v>
      </c>
      <c r="AS875">
        <v>41</v>
      </c>
    </row>
    <row r="876" spans="1:45" x14ac:dyDescent="0.25">
      <c r="A876">
        <v>20120524</v>
      </c>
      <c r="B876">
        <f t="shared" si="65"/>
        <v>20160524</v>
      </c>
      <c r="C876">
        <f t="shared" si="66"/>
        <v>2016</v>
      </c>
      <c r="D876">
        <f t="shared" si="67"/>
        <v>5</v>
      </c>
      <c r="E876">
        <f t="shared" si="68"/>
        <v>24</v>
      </c>
      <c r="F876" s="14">
        <f t="shared" si="69"/>
        <v>42514</v>
      </c>
      <c r="G876">
        <v>72</v>
      </c>
      <c r="H876">
        <v>28</v>
      </c>
      <c r="I876">
        <v>30</v>
      </c>
      <c r="J876">
        <v>50</v>
      </c>
      <c r="K876">
        <v>17</v>
      </c>
      <c r="L876">
        <v>10</v>
      </c>
      <c r="M876">
        <v>3</v>
      </c>
      <c r="N876">
        <v>90</v>
      </c>
      <c r="O876">
        <v>24</v>
      </c>
      <c r="P876">
        <v>224</v>
      </c>
      <c r="Q876">
        <v>169</v>
      </c>
      <c r="R876">
        <v>4</v>
      </c>
      <c r="S876">
        <v>283</v>
      </c>
      <c r="T876">
        <v>14</v>
      </c>
      <c r="U876">
        <v>126</v>
      </c>
      <c r="V876">
        <v>24</v>
      </c>
      <c r="W876">
        <v>130</v>
      </c>
      <c r="X876">
        <v>81</v>
      </c>
      <c r="Y876">
        <v>2631</v>
      </c>
      <c r="Z876">
        <v>15</v>
      </c>
      <c r="AA876">
        <v>10</v>
      </c>
      <c r="AB876">
        <v>8</v>
      </c>
      <c r="AC876">
        <v>2</v>
      </c>
      <c r="AD876">
        <v>10255</v>
      </c>
      <c r="AE876">
        <v>10266</v>
      </c>
      <c r="AF876">
        <v>23</v>
      </c>
      <c r="AG876">
        <v>10243</v>
      </c>
      <c r="AH876">
        <v>17</v>
      </c>
      <c r="AI876">
        <v>30</v>
      </c>
      <c r="AJ876">
        <v>5</v>
      </c>
      <c r="AK876">
        <v>83</v>
      </c>
      <c r="AL876">
        <v>23</v>
      </c>
      <c r="AM876">
        <v>2</v>
      </c>
      <c r="AN876">
        <v>65</v>
      </c>
      <c r="AO876">
        <v>98</v>
      </c>
      <c r="AP876">
        <v>3</v>
      </c>
      <c r="AQ876">
        <v>48</v>
      </c>
      <c r="AR876">
        <v>16</v>
      </c>
      <c r="AS876">
        <v>50</v>
      </c>
    </row>
    <row r="877" spans="1:45" x14ac:dyDescent="0.25">
      <c r="A877">
        <v>20120525</v>
      </c>
      <c r="B877">
        <f t="shared" si="65"/>
        <v>20160525</v>
      </c>
      <c r="C877">
        <f t="shared" si="66"/>
        <v>2016</v>
      </c>
      <c r="D877">
        <f t="shared" si="67"/>
        <v>5</v>
      </c>
      <c r="E877">
        <f t="shared" si="68"/>
        <v>25</v>
      </c>
      <c r="F877" s="14">
        <f t="shared" si="69"/>
        <v>42515</v>
      </c>
      <c r="G877">
        <v>72</v>
      </c>
      <c r="H877">
        <v>61</v>
      </c>
      <c r="I877">
        <v>62</v>
      </c>
      <c r="J877">
        <v>80</v>
      </c>
      <c r="K877">
        <v>10</v>
      </c>
      <c r="L877">
        <v>40</v>
      </c>
      <c r="M877">
        <v>24</v>
      </c>
      <c r="N877">
        <v>140</v>
      </c>
      <c r="O877">
        <v>13</v>
      </c>
      <c r="P877">
        <v>208</v>
      </c>
      <c r="Q877">
        <v>148</v>
      </c>
      <c r="R877">
        <v>5</v>
      </c>
      <c r="S877">
        <v>257</v>
      </c>
      <c r="T877">
        <v>15</v>
      </c>
      <c r="U877">
        <v>132</v>
      </c>
      <c r="V877">
        <v>6</v>
      </c>
      <c r="W877">
        <v>148</v>
      </c>
      <c r="X877">
        <v>92</v>
      </c>
      <c r="Y877">
        <v>2873</v>
      </c>
      <c r="Z877">
        <v>0</v>
      </c>
      <c r="AA877">
        <v>0</v>
      </c>
      <c r="AB877">
        <v>0</v>
      </c>
      <c r="AC877">
        <v>1</v>
      </c>
      <c r="AD877">
        <v>10255</v>
      </c>
      <c r="AE877">
        <v>10275</v>
      </c>
      <c r="AF877">
        <v>6</v>
      </c>
      <c r="AG877">
        <v>10235</v>
      </c>
      <c r="AH877">
        <v>18</v>
      </c>
      <c r="AI877">
        <v>67</v>
      </c>
      <c r="AJ877">
        <v>24</v>
      </c>
      <c r="AK877">
        <v>83</v>
      </c>
      <c r="AL877">
        <v>3</v>
      </c>
      <c r="AM877">
        <v>0</v>
      </c>
      <c r="AN877">
        <v>50</v>
      </c>
      <c r="AO877">
        <v>81</v>
      </c>
      <c r="AP877">
        <v>24</v>
      </c>
      <c r="AQ877">
        <v>35</v>
      </c>
      <c r="AR877">
        <v>11</v>
      </c>
      <c r="AS877">
        <v>53</v>
      </c>
    </row>
    <row r="878" spans="1:45" x14ac:dyDescent="0.25">
      <c r="A878">
        <v>20120526</v>
      </c>
      <c r="B878">
        <f t="shared" si="65"/>
        <v>20160526</v>
      </c>
      <c r="C878">
        <f t="shared" si="66"/>
        <v>2016</v>
      </c>
      <c r="D878">
        <f t="shared" si="67"/>
        <v>5</v>
      </c>
      <c r="E878">
        <f t="shared" si="68"/>
        <v>26</v>
      </c>
      <c r="F878" s="14">
        <f t="shared" si="69"/>
        <v>42516</v>
      </c>
      <c r="G878">
        <v>76</v>
      </c>
      <c r="H878">
        <v>41</v>
      </c>
      <c r="I878">
        <v>42</v>
      </c>
      <c r="J878">
        <v>60</v>
      </c>
      <c r="K878">
        <v>13</v>
      </c>
      <c r="L878">
        <v>20</v>
      </c>
      <c r="M878">
        <v>5</v>
      </c>
      <c r="N878">
        <v>100</v>
      </c>
      <c r="O878">
        <v>11</v>
      </c>
      <c r="P878">
        <v>202</v>
      </c>
      <c r="Q878">
        <v>142</v>
      </c>
      <c r="R878">
        <v>4</v>
      </c>
      <c r="S878">
        <v>256</v>
      </c>
      <c r="T878">
        <v>15</v>
      </c>
      <c r="U878">
        <v>115</v>
      </c>
      <c r="V878">
        <v>6</v>
      </c>
      <c r="W878">
        <v>147</v>
      </c>
      <c r="X878">
        <v>91</v>
      </c>
      <c r="Y878">
        <v>2879</v>
      </c>
      <c r="Z878">
        <v>0</v>
      </c>
      <c r="AA878">
        <v>0</v>
      </c>
      <c r="AB878">
        <v>0</v>
      </c>
      <c r="AC878">
        <v>1</v>
      </c>
      <c r="AD878">
        <v>10220</v>
      </c>
      <c r="AE878">
        <v>10235</v>
      </c>
      <c r="AF878">
        <v>6</v>
      </c>
      <c r="AG878">
        <v>10202</v>
      </c>
      <c r="AH878">
        <v>17</v>
      </c>
      <c r="AI878">
        <v>64</v>
      </c>
      <c r="AJ878">
        <v>1</v>
      </c>
      <c r="AK878">
        <v>83</v>
      </c>
      <c r="AL878">
        <v>20</v>
      </c>
      <c r="AM878">
        <v>0</v>
      </c>
      <c r="AN878">
        <v>50</v>
      </c>
      <c r="AO878">
        <v>85</v>
      </c>
      <c r="AP878">
        <v>1</v>
      </c>
      <c r="AQ878">
        <v>31</v>
      </c>
      <c r="AR878">
        <v>16</v>
      </c>
      <c r="AS878">
        <v>53</v>
      </c>
    </row>
    <row r="879" spans="1:45" x14ac:dyDescent="0.25">
      <c r="A879">
        <v>20120527</v>
      </c>
      <c r="B879">
        <f t="shared" si="65"/>
        <v>20160527</v>
      </c>
      <c r="C879">
        <f t="shared" si="66"/>
        <v>2016</v>
      </c>
      <c r="D879">
        <f t="shared" si="67"/>
        <v>5</v>
      </c>
      <c r="E879">
        <f t="shared" si="68"/>
        <v>27</v>
      </c>
      <c r="F879" s="14">
        <f t="shared" si="69"/>
        <v>42517</v>
      </c>
      <c r="G879">
        <v>31</v>
      </c>
      <c r="H879">
        <v>25</v>
      </c>
      <c r="I879">
        <v>30</v>
      </c>
      <c r="J879">
        <v>50</v>
      </c>
      <c r="K879">
        <v>18</v>
      </c>
      <c r="L879">
        <v>10</v>
      </c>
      <c r="M879">
        <v>5</v>
      </c>
      <c r="N879">
        <v>100</v>
      </c>
      <c r="O879">
        <v>14</v>
      </c>
      <c r="P879">
        <v>205</v>
      </c>
      <c r="Q879">
        <v>122</v>
      </c>
      <c r="R879">
        <v>4</v>
      </c>
      <c r="S879">
        <v>266</v>
      </c>
      <c r="T879">
        <v>14</v>
      </c>
      <c r="U879">
        <v>80</v>
      </c>
      <c r="V879">
        <v>6</v>
      </c>
      <c r="W879">
        <v>145</v>
      </c>
      <c r="X879">
        <v>89</v>
      </c>
      <c r="Y879">
        <v>2798</v>
      </c>
      <c r="Z879">
        <v>0</v>
      </c>
      <c r="AA879">
        <v>0</v>
      </c>
      <c r="AB879">
        <v>0</v>
      </c>
      <c r="AC879">
        <v>1</v>
      </c>
      <c r="AD879">
        <v>10192</v>
      </c>
      <c r="AE879">
        <v>10212</v>
      </c>
      <c r="AF879">
        <v>5</v>
      </c>
      <c r="AG879">
        <v>10171</v>
      </c>
      <c r="AH879">
        <v>24</v>
      </c>
      <c r="AI879">
        <v>57</v>
      </c>
      <c r="AJ879">
        <v>24</v>
      </c>
      <c r="AK879">
        <v>82</v>
      </c>
      <c r="AL879">
        <v>12</v>
      </c>
      <c r="AM879">
        <v>0</v>
      </c>
      <c r="AN879">
        <v>61</v>
      </c>
      <c r="AO879">
        <v>97</v>
      </c>
      <c r="AP879">
        <v>24</v>
      </c>
      <c r="AQ879">
        <v>34</v>
      </c>
      <c r="AR879">
        <v>10</v>
      </c>
      <c r="AS879">
        <v>51</v>
      </c>
    </row>
    <row r="880" spans="1:45" x14ac:dyDescent="0.25">
      <c r="A880">
        <v>20120528</v>
      </c>
      <c r="B880">
        <f t="shared" si="65"/>
        <v>20160528</v>
      </c>
      <c r="C880">
        <f t="shared" si="66"/>
        <v>2016</v>
      </c>
      <c r="D880">
        <f t="shared" si="67"/>
        <v>5</v>
      </c>
      <c r="E880">
        <f t="shared" si="68"/>
        <v>28</v>
      </c>
      <c r="F880" s="14">
        <f t="shared" si="69"/>
        <v>42518</v>
      </c>
      <c r="G880">
        <v>316</v>
      </c>
      <c r="H880">
        <v>29</v>
      </c>
      <c r="I880">
        <v>30</v>
      </c>
      <c r="J880">
        <v>40</v>
      </c>
      <c r="K880">
        <v>10</v>
      </c>
      <c r="L880">
        <v>20</v>
      </c>
      <c r="M880">
        <v>1</v>
      </c>
      <c r="N880">
        <v>70</v>
      </c>
      <c r="O880">
        <v>12</v>
      </c>
      <c r="P880">
        <v>183</v>
      </c>
      <c r="Q880">
        <v>112</v>
      </c>
      <c r="R880">
        <v>24</v>
      </c>
      <c r="S880">
        <v>243</v>
      </c>
      <c r="T880">
        <v>12</v>
      </c>
      <c r="U880">
        <v>104</v>
      </c>
      <c r="V880">
        <v>24</v>
      </c>
      <c r="W880">
        <v>145</v>
      </c>
      <c r="X880">
        <v>89</v>
      </c>
      <c r="Y880">
        <v>2869</v>
      </c>
      <c r="Z880">
        <v>0</v>
      </c>
      <c r="AA880">
        <v>0</v>
      </c>
      <c r="AB880">
        <v>0</v>
      </c>
      <c r="AC880">
        <v>1</v>
      </c>
      <c r="AD880">
        <v>10160</v>
      </c>
      <c r="AE880">
        <v>10169</v>
      </c>
      <c r="AF880">
        <v>1</v>
      </c>
      <c r="AG880">
        <v>10155</v>
      </c>
      <c r="AH880">
        <v>16</v>
      </c>
      <c r="AI880">
        <v>24</v>
      </c>
      <c r="AJ880">
        <v>1</v>
      </c>
      <c r="AK880">
        <v>81</v>
      </c>
      <c r="AL880">
        <v>11</v>
      </c>
      <c r="AM880">
        <v>1</v>
      </c>
      <c r="AN880">
        <v>74</v>
      </c>
      <c r="AO880">
        <v>98</v>
      </c>
      <c r="AP880">
        <v>1</v>
      </c>
      <c r="AQ880">
        <v>48</v>
      </c>
      <c r="AR880">
        <v>11</v>
      </c>
      <c r="AS880">
        <v>51</v>
      </c>
    </row>
    <row r="881" spans="1:45" x14ac:dyDescent="0.25">
      <c r="A881">
        <v>20120529</v>
      </c>
      <c r="B881">
        <f t="shared" si="65"/>
        <v>20160529</v>
      </c>
      <c r="C881">
        <f t="shared" si="66"/>
        <v>2016</v>
      </c>
      <c r="D881">
        <f t="shared" si="67"/>
        <v>5</v>
      </c>
      <c r="E881">
        <f t="shared" si="68"/>
        <v>29</v>
      </c>
      <c r="F881" s="14">
        <f t="shared" si="69"/>
        <v>42519</v>
      </c>
      <c r="G881">
        <v>347</v>
      </c>
      <c r="H881">
        <v>17</v>
      </c>
      <c r="I881">
        <v>20</v>
      </c>
      <c r="J881">
        <v>30</v>
      </c>
      <c r="K881">
        <v>12</v>
      </c>
      <c r="L881">
        <v>0</v>
      </c>
      <c r="M881">
        <v>23</v>
      </c>
      <c r="N881">
        <v>60</v>
      </c>
      <c r="O881">
        <v>12</v>
      </c>
      <c r="P881">
        <v>136</v>
      </c>
      <c r="Q881">
        <v>88</v>
      </c>
      <c r="R881">
        <v>24</v>
      </c>
      <c r="S881">
        <v>185</v>
      </c>
      <c r="T881">
        <v>12</v>
      </c>
      <c r="U881">
        <v>63</v>
      </c>
      <c r="V881">
        <v>24</v>
      </c>
      <c r="W881">
        <v>37</v>
      </c>
      <c r="X881">
        <v>23</v>
      </c>
      <c r="Y881">
        <v>1245</v>
      </c>
      <c r="Z881">
        <v>0</v>
      </c>
      <c r="AA881">
        <v>-1</v>
      </c>
      <c r="AB881">
        <v>-1</v>
      </c>
      <c r="AC881">
        <v>13</v>
      </c>
      <c r="AD881">
        <v>10164</v>
      </c>
      <c r="AE881">
        <v>10174</v>
      </c>
      <c r="AF881">
        <v>21</v>
      </c>
      <c r="AG881">
        <v>10157</v>
      </c>
      <c r="AH881">
        <v>3</v>
      </c>
      <c r="AI881">
        <v>30</v>
      </c>
      <c r="AJ881">
        <v>3</v>
      </c>
      <c r="AK881">
        <v>72</v>
      </c>
      <c r="AL881">
        <v>20</v>
      </c>
      <c r="AM881">
        <v>5</v>
      </c>
      <c r="AN881">
        <v>84</v>
      </c>
      <c r="AO881">
        <v>98</v>
      </c>
      <c r="AP881">
        <v>3</v>
      </c>
      <c r="AQ881">
        <v>70</v>
      </c>
      <c r="AR881">
        <v>18</v>
      </c>
      <c r="AS881">
        <v>20</v>
      </c>
    </row>
    <row r="882" spans="1:45" x14ac:dyDescent="0.25">
      <c r="A882">
        <v>20120530</v>
      </c>
      <c r="B882">
        <f t="shared" si="65"/>
        <v>20160530</v>
      </c>
      <c r="C882">
        <f t="shared" si="66"/>
        <v>2016</v>
      </c>
      <c r="D882">
        <f t="shared" si="67"/>
        <v>5</v>
      </c>
      <c r="E882">
        <f t="shared" si="68"/>
        <v>30</v>
      </c>
      <c r="F882" s="14">
        <f t="shared" si="69"/>
        <v>42520</v>
      </c>
      <c r="G882">
        <v>294</v>
      </c>
      <c r="H882">
        <v>13</v>
      </c>
      <c r="I882">
        <v>17</v>
      </c>
      <c r="J882">
        <v>30</v>
      </c>
      <c r="K882">
        <v>16</v>
      </c>
      <c r="L882">
        <v>0</v>
      </c>
      <c r="M882">
        <v>2</v>
      </c>
      <c r="N882">
        <v>60</v>
      </c>
      <c r="O882">
        <v>17</v>
      </c>
      <c r="P882">
        <v>162</v>
      </c>
      <c r="Q882">
        <v>84</v>
      </c>
      <c r="R882">
        <v>1</v>
      </c>
      <c r="S882">
        <v>223</v>
      </c>
      <c r="T882">
        <v>16</v>
      </c>
      <c r="U882">
        <v>56</v>
      </c>
      <c r="V882">
        <v>6</v>
      </c>
      <c r="W882">
        <v>105</v>
      </c>
      <c r="X882">
        <v>64</v>
      </c>
      <c r="Y882">
        <v>2235</v>
      </c>
      <c r="Z882">
        <v>0</v>
      </c>
      <c r="AA882">
        <v>0</v>
      </c>
      <c r="AB882">
        <v>0</v>
      </c>
      <c r="AC882">
        <v>1</v>
      </c>
      <c r="AD882">
        <v>10181</v>
      </c>
      <c r="AE882">
        <v>10189</v>
      </c>
      <c r="AF882">
        <v>10</v>
      </c>
      <c r="AG882">
        <v>10173</v>
      </c>
      <c r="AH882">
        <v>1</v>
      </c>
      <c r="AI882">
        <v>36</v>
      </c>
      <c r="AJ882">
        <v>24</v>
      </c>
      <c r="AK882">
        <v>73</v>
      </c>
      <c r="AL882">
        <v>9</v>
      </c>
      <c r="AM882">
        <v>3</v>
      </c>
      <c r="AN882">
        <v>73</v>
      </c>
      <c r="AO882">
        <v>98</v>
      </c>
      <c r="AP882">
        <v>1</v>
      </c>
      <c r="AQ882">
        <v>53</v>
      </c>
      <c r="AR882">
        <v>15</v>
      </c>
      <c r="AS882">
        <v>38</v>
      </c>
    </row>
    <row r="883" spans="1:45" x14ac:dyDescent="0.25">
      <c r="A883">
        <v>20120531</v>
      </c>
      <c r="B883">
        <f t="shared" si="65"/>
        <v>20160531</v>
      </c>
      <c r="C883">
        <f t="shared" si="66"/>
        <v>2016</v>
      </c>
      <c r="D883">
        <f t="shared" si="67"/>
        <v>5</v>
      </c>
      <c r="E883">
        <f t="shared" si="68"/>
        <v>31</v>
      </c>
      <c r="F883" s="14">
        <f t="shared" si="69"/>
        <v>42521</v>
      </c>
      <c r="G883">
        <v>268</v>
      </c>
      <c r="H883">
        <v>27</v>
      </c>
      <c r="I883">
        <v>30</v>
      </c>
      <c r="J883">
        <v>60</v>
      </c>
      <c r="K883">
        <v>12</v>
      </c>
      <c r="L883">
        <v>10</v>
      </c>
      <c r="M883">
        <v>1</v>
      </c>
      <c r="N883">
        <v>110</v>
      </c>
      <c r="O883">
        <v>12</v>
      </c>
      <c r="P883">
        <v>144</v>
      </c>
      <c r="Q883">
        <v>121</v>
      </c>
      <c r="R883">
        <v>2</v>
      </c>
      <c r="S883">
        <v>184</v>
      </c>
      <c r="T883">
        <v>10</v>
      </c>
      <c r="U883">
        <v>101</v>
      </c>
      <c r="V883">
        <v>6</v>
      </c>
      <c r="W883">
        <v>0</v>
      </c>
      <c r="X883">
        <v>0</v>
      </c>
      <c r="Y883">
        <v>651</v>
      </c>
      <c r="Z883">
        <v>58</v>
      </c>
      <c r="AA883">
        <v>109</v>
      </c>
      <c r="AB883">
        <v>38</v>
      </c>
      <c r="AC883">
        <v>5</v>
      </c>
      <c r="AD883">
        <v>10160</v>
      </c>
      <c r="AE883">
        <v>10180</v>
      </c>
      <c r="AF883">
        <v>1</v>
      </c>
      <c r="AG883">
        <v>10144</v>
      </c>
      <c r="AH883">
        <v>16</v>
      </c>
      <c r="AI883">
        <v>15</v>
      </c>
      <c r="AJ883">
        <v>5</v>
      </c>
      <c r="AK883">
        <v>70</v>
      </c>
      <c r="AL883">
        <v>24</v>
      </c>
      <c r="AM883">
        <v>8</v>
      </c>
      <c r="AN883">
        <v>93</v>
      </c>
      <c r="AO883">
        <v>98</v>
      </c>
      <c r="AP883">
        <v>1</v>
      </c>
      <c r="AQ883">
        <v>81</v>
      </c>
      <c r="AR883">
        <v>10</v>
      </c>
      <c r="AS883">
        <v>11</v>
      </c>
    </row>
    <row r="884" spans="1:45" x14ac:dyDescent="0.25">
      <c r="A884">
        <v>20120601</v>
      </c>
      <c r="B884">
        <f t="shared" si="65"/>
        <v>20160601</v>
      </c>
      <c r="C884">
        <f t="shared" si="66"/>
        <v>2016</v>
      </c>
      <c r="D884">
        <f t="shared" si="67"/>
        <v>6</v>
      </c>
      <c r="E884">
        <f t="shared" si="68"/>
        <v>1</v>
      </c>
      <c r="F884" s="14">
        <f t="shared" si="69"/>
        <v>42522</v>
      </c>
      <c r="G884">
        <v>323</v>
      </c>
      <c r="H884">
        <v>24</v>
      </c>
      <c r="I884">
        <v>26</v>
      </c>
      <c r="J884">
        <v>40</v>
      </c>
      <c r="K884">
        <v>15</v>
      </c>
      <c r="L884">
        <v>20</v>
      </c>
      <c r="M884">
        <v>3</v>
      </c>
      <c r="N884">
        <v>80</v>
      </c>
      <c r="O884">
        <v>1</v>
      </c>
      <c r="P884">
        <v>127</v>
      </c>
      <c r="Q884">
        <v>69</v>
      </c>
      <c r="R884">
        <v>24</v>
      </c>
      <c r="S884">
        <v>161</v>
      </c>
      <c r="T884">
        <v>15</v>
      </c>
      <c r="U884">
        <v>44</v>
      </c>
      <c r="V884">
        <v>24</v>
      </c>
      <c r="W884">
        <v>39</v>
      </c>
      <c r="X884">
        <v>24</v>
      </c>
      <c r="Y884">
        <v>1380</v>
      </c>
      <c r="Z884">
        <v>4</v>
      </c>
      <c r="AA884">
        <v>1</v>
      </c>
      <c r="AB884">
        <v>1</v>
      </c>
      <c r="AC884">
        <v>8</v>
      </c>
      <c r="AD884">
        <v>10185</v>
      </c>
      <c r="AE884">
        <v>10193</v>
      </c>
      <c r="AF884">
        <v>9</v>
      </c>
      <c r="AG884">
        <v>10158</v>
      </c>
      <c r="AH884">
        <v>1</v>
      </c>
      <c r="AI884">
        <v>45</v>
      </c>
      <c r="AJ884">
        <v>8</v>
      </c>
      <c r="AK884">
        <v>81</v>
      </c>
      <c r="AL884">
        <v>18</v>
      </c>
      <c r="AM884">
        <v>6</v>
      </c>
      <c r="AN884">
        <v>78</v>
      </c>
      <c r="AO884">
        <v>97</v>
      </c>
      <c r="AP884">
        <v>24</v>
      </c>
      <c r="AQ884">
        <v>60</v>
      </c>
      <c r="AR884">
        <v>15</v>
      </c>
      <c r="AS884">
        <v>22</v>
      </c>
    </row>
    <row r="885" spans="1:45" x14ac:dyDescent="0.25">
      <c r="A885">
        <v>20120602</v>
      </c>
      <c r="B885">
        <f t="shared" si="65"/>
        <v>20160602</v>
      </c>
      <c r="C885">
        <f t="shared" si="66"/>
        <v>2016</v>
      </c>
      <c r="D885">
        <f t="shared" si="67"/>
        <v>6</v>
      </c>
      <c r="E885">
        <f t="shared" si="68"/>
        <v>2</v>
      </c>
      <c r="F885" s="14">
        <f t="shared" si="69"/>
        <v>42523</v>
      </c>
      <c r="G885">
        <v>10</v>
      </c>
      <c r="H885">
        <v>16</v>
      </c>
      <c r="I885">
        <v>24</v>
      </c>
      <c r="J885">
        <v>30</v>
      </c>
      <c r="K885">
        <v>7</v>
      </c>
      <c r="L885">
        <v>10</v>
      </c>
      <c r="M885">
        <v>1</v>
      </c>
      <c r="N885">
        <v>80</v>
      </c>
      <c r="O885">
        <v>13</v>
      </c>
      <c r="P885">
        <v>118</v>
      </c>
      <c r="Q885">
        <v>46</v>
      </c>
      <c r="R885">
        <v>4</v>
      </c>
      <c r="S885">
        <v>164</v>
      </c>
      <c r="T885">
        <v>14</v>
      </c>
      <c r="U885">
        <v>11</v>
      </c>
      <c r="V885">
        <v>6</v>
      </c>
      <c r="W885">
        <v>135</v>
      </c>
      <c r="X885">
        <v>82</v>
      </c>
      <c r="Y885">
        <v>2623</v>
      </c>
      <c r="Z885">
        <v>0</v>
      </c>
      <c r="AA885">
        <v>0</v>
      </c>
      <c r="AB885">
        <v>0</v>
      </c>
      <c r="AC885">
        <v>1</v>
      </c>
      <c r="AD885">
        <v>10167</v>
      </c>
      <c r="AE885">
        <v>10185</v>
      </c>
      <c r="AF885">
        <v>1</v>
      </c>
      <c r="AG885">
        <v>10127</v>
      </c>
      <c r="AH885">
        <v>24</v>
      </c>
      <c r="AI885">
        <v>5</v>
      </c>
      <c r="AJ885">
        <v>3</v>
      </c>
      <c r="AK885">
        <v>82</v>
      </c>
      <c r="AL885">
        <v>15</v>
      </c>
      <c r="AM885">
        <v>3</v>
      </c>
      <c r="AN885">
        <v>67</v>
      </c>
      <c r="AO885">
        <v>99</v>
      </c>
      <c r="AP885">
        <v>3</v>
      </c>
      <c r="AQ885">
        <v>41</v>
      </c>
      <c r="AR885">
        <v>13</v>
      </c>
      <c r="AS885">
        <v>40</v>
      </c>
    </row>
    <row r="886" spans="1:45" x14ac:dyDescent="0.25">
      <c r="A886">
        <v>20120603</v>
      </c>
      <c r="B886">
        <f t="shared" si="65"/>
        <v>20160603</v>
      </c>
      <c r="C886">
        <f t="shared" si="66"/>
        <v>2016</v>
      </c>
      <c r="D886">
        <f t="shared" si="67"/>
        <v>6</v>
      </c>
      <c r="E886">
        <f t="shared" si="68"/>
        <v>3</v>
      </c>
      <c r="F886" s="14">
        <f t="shared" si="69"/>
        <v>42524</v>
      </c>
      <c r="G886">
        <v>61</v>
      </c>
      <c r="H886">
        <v>24</v>
      </c>
      <c r="I886">
        <v>26</v>
      </c>
      <c r="J886">
        <v>50</v>
      </c>
      <c r="K886">
        <v>9</v>
      </c>
      <c r="L886">
        <v>0</v>
      </c>
      <c r="M886">
        <v>22</v>
      </c>
      <c r="N886">
        <v>80</v>
      </c>
      <c r="O886">
        <v>6</v>
      </c>
      <c r="P886">
        <v>91</v>
      </c>
      <c r="Q886">
        <v>82</v>
      </c>
      <c r="R886">
        <v>9</v>
      </c>
      <c r="S886">
        <v>110</v>
      </c>
      <c r="T886">
        <v>1</v>
      </c>
      <c r="U886">
        <v>84</v>
      </c>
      <c r="V886">
        <v>12</v>
      </c>
      <c r="W886">
        <v>0</v>
      </c>
      <c r="X886">
        <v>0</v>
      </c>
      <c r="Y886">
        <v>444</v>
      </c>
      <c r="Z886">
        <v>90</v>
      </c>
      <c r="AA886">
        <v>86</v>
      </c>
      <c r="AB886">
        <v>27</v>
      </c>
      <c r="AC886">
        <v>7</v>
      </c>
      <c r="AD886">
        <v>10099</v>
      </c>
      <c r="AE886">
        <v>10119</v>
      </c>
      <c r="AF886">
        <v>1</v>
      </c>
      <c r="AG886">
        <v>10076</v>
      </c>
      <c r="AH886">
        <v>11</v>
      </c>
      <c r="AI886">
        <v>58</v>
      </c>
      <c r="AJ886">
        <v>24</v>
      </c>
      <c r="AK886">
        <v>75</v>
      </c>
      <c r="AL886">
        <v>1</v>
      </c>
      <c r="AM886">
        <v>8</v>
      </c>
      <c r="AN886">
        <v>89</v>
      </c>
      <c r="AO886">
        <v>98</v>
      </c>
      <c r="AP886">
        <v>23</v>
      </c>
      <c r="AQ886">
        <v>71</v>
      </c>
      <c r="AR886">
        <v>1</v>
      </c>
      <c r="AS886">
        <v>6</v>
      </c>
    </row>
    <row r="887" spans="1:45" x14ac:dyDescent="0.25">
      <c r="A887">
        <v>20120604</v>
      </c>
      <c r="B887">
        <f t="shared" si="65"/>
        <v>20160604</v>
      </c>
      <c r="C887">
        <f t="shared" si="66"/>
        <v>2016</v>
      </c>
      <c r="D887">
        <f t="shared" si="67"/>
        <v>6</v>
      </c>
      <c r="E887">
        <f t="shared" si="68"/>
        <v>4</v>
      </c>
      <c r="F887" s="14">
        <f t="shared" si="69"/>
        <v>42525</v>
      </c>
      <c r="G887">
        <v>13</v>
      </c>
      <c r="H887">
        <v>20</v>
      </c>
      <c r="I887">
        <v>26</v>
      </c>
      <c r="J887">
        <v>40</v>
      </c>
      <c r="K887">
        <v>9</v>
      </c>
      <c r="L887">
        <v>10</v>
      </c>
      <c r="M887">
        <v>1</v>
      </c>
      <c r="N887">
        <v>100</v>
      </c>
      <c r="O887">
        <v>12</v>
      </c>
      <c r="P887">
        <v>91</v>
      </c>
      <c r="Q887">
        <v>64</v>
      </c>
      <c r="R887">
        <v>24</v>
      </c>
      <c r="S887">
        <v>114</v>
      </c>
      <c r="T887">
        <v>18</v>
      </c>
      <c r="U887">
        <v>37</v>
      </c>
      <c r="V887">
        <v>24</v>
      </c>
      <c r="W887">
        <v>13</v>
      </c>
      <c r="X887">
        <v>8</v>
      </c>
      <c r="Y887">
        <v>725</v>
      </c>
      <c r="Z887">
        <v>87</v>
      </c>
      <c r="AA887">
        <v>90</v>
      </c>
      <c r="AB887">
        <v>17</v>
      </c>
      <c r="AC887">
        <v>12</v>
      </c>
      <c r="AD887">
        <v>10123</v>
      </c>
      <c r="AE887">
        <v>10171</v>
      </c>
      <c r="AF887">
        <v>24</v>
      </c>
      <c r="AG887">
        <v>10101</v>
      </c>
      <c r="AH887">
        <v>6</v>
      </c>
      <c r="AI887">
        <v>50</v>
      </c>
      <c r="AJ887">
        <v>1</v>
      </c>
      <c r="AK887">
        <v>75</v>
      </c>
      <c r="AL887">
        <v>18</v>
      </c>
      <c r="AM887">
        <v>7</v>
      </c>
      <c r="AN887">
        <v>87</v>
      </c>
      <c r="AO887">
        <v>97</v>
      </c>
      <c r="AP887">
        <v>1</v>
      </c>
      <c r="AQ887">
        <v>71</v>
      </c>
      <c r="AR887">
        <v>18</v>
      </c>
      <c r="AS887">
        <v>10</v>
      </c>
    </row>
    <row r="888" spans="1:45" x14ac:dyDescent="0.25">
      <c r="A888">
        <v>20120605</v>
      </c>
      <c r="B888">
        <f t="shared" si="65"/>
        <v>20160605</v>
      </c>
      <c r="C888">
        <f t="shared" si="66"/>
        <v>2016</v>
      </c>
      <c r="D888">
        <f t="shared" si="67"/>
        <v>6</v>
      </c>
      <c r="E888">
        <f t="shared" si="68"/>
        <v>5</v>
      </c>
      <c r="F888" s="14">
        <f t="shared" si="69"/>
        <v>42526</v>
      </c>
      <c r="G888">
        <v>184</v>
      </c>
      <c r="H888">
        <v>9</v>
      </c>
      <c r="I888">
        <v>21</v>
      </c>
      <c r="J888">
        <v>30</v>
      </c>
      <c r="K888">
        <v>15</v>
      </c>
      <c r="L888">
        <v>10</v>
      </c>
      <c r="M888">
        <v>2</v>
      </c>
      <c r="N888">
        <v>70</v>
      </c>
      <c r="O888">
        <v>14</v>
      </c>
      <c r="P888">
        <v>110</v>
      </c>
      <c r="Q888">
        <v>33</v>
      </c>
      <c r="R888">
        <v>4</v>
      </c>
      <c r="S888">
        <v>157</v>
      </c>
      <c r="T888">
        <v>14</v>
      </c>
      <c r="U888">
        <v>-1</v>
      </c>
      <c r="V888">
        <v>6</v>
      </c>
      <c r="W888">
        <v>59</v>
      </c>
      <c r="X888">
        <v>36</v>
      </c>
      <c r="Y888">
        <v>1720</v>
      </c>
      <c r="Z888">
        <v>0</v>
      </c>
      <c r="AA888">
        <v>0</v>
      </c>
      <c r="AB888">
        <v>0</v>
      </c>
      <c r="AC888">
        <v>1</v>
      </c>
      <c r="AD888">
        <v>10164</v>
      </c>
      <c r="AE888">
        <v>10194</v>
      </c>
      <c r="AF888">
        <v>9</v>
      </c>
      <c r="AG888">
        <v>10101</v>
      </c>
      <c r="AH888">
        <v>24</v>
      </c>
      <c r="AI888">
        <v>60</v>
      </c>
      <c r="AJ888">
        <v>4</v>
      </c>
      <c r="AK888">
        <v>80</v>
      </c>
      <c r="AL888">
        <v>8</v>
      </c>
      <c r="AM888">
        <v>6</v>
      </c>
      <c r="AN888">
        <v>70</v>
      </c>
      <c r="AO888">
        <v>97</v>
      </c>
      <c r="AP888">
        <v>2</v>
      </c>
      <c r="AQ888">
        <v>48</v>
      </c>
      <c r="AR888">
        <v>14</v>
      </c>
      <c r="AS888">
        <v>26</v>
      </c>
    </row>
    <row r="889" spans="1:45" x14ac:dyDescent="0.25">
      <c r="A889">
        <v>20120606</v>
      </c>
      <c r="B889">
        <f t="shared" si="65"/>
        <v>20160606</v>
      </c>
      <c r="C889">
        <f t="shared" si="66"/>
        <v>2016</v>
      </c>
      <c r="D889">
        <f t="shared" si="67"/>
        <v>6</v>
      </c>
      <c r="E889">
        <f t="shared" si="68"/>
        <v>6</v>
      </c>
      <c r="F889" s="14">
        <f t="shared" si="69"/>
        <v>42527</v>
      </c>
      <c r="G889">
        <v>190</v>
      </c>
      <c r="H889">
        <v>26</v>
      </c>
      <c r="I889">
        <v>35</v>
      </c>
      <c r="J889">
        <v>50</v>
      </c>
      <c r="K889">
        <v>6</v>
      </c>
      <c r="L889">
        <v>20</v>
      </c>
      <c r="M889">
        <v>2</v>
      </c>
      <c r="N889">
        <v>100</v>
      </c>
      <c r="O889">
        <v>15</v>
      </c>
      <c r="P889">
        <v>139</v>
      </c>
      <c r="Q889">
        <v>98</v>
      </c>
      <c r="R889">
        <v>4</v>
      </c>
      <c r="S889">
        <v>187</v>
      </c>
      <c r="T889">
        <v>18</v>
      </c>
      <c r="U889">
        <v>95</v>
      </c>
      <c r="V889">
        <v>6</v>
      </c>
      <c r="W889">
        <v>55</v>
      </c>
      <c r="X889">
        <v>33</v>
      </c>
      <c r="Y889">
        <v>1231</v>
      </c>
      <c r="Z889">
        <v>90</v>
      </c>
      <c r="AA889">
        <v>81</v>
      </c>
      <c r="AB889">
        <v>16</v>
      </c>
      <c r="AC889">
        <v>11</v>
      </c>
      <c r="AD889">
        <v>10052</v>
      </c>
      <c r="AE889">
        <v>10092</v>
      </c>
      <c r="AF889">
        <v>1</v>
      </c>
      <c r="AG889">
        <v>10037</v>
      </c>
      <c r="AH889">
        <v>9</v>
      </c>
      <c r="AI889">
        <v>28</v>
      </c>
      <c r="AJ889">
        <v>11</v>
      </c>
      <c r="AK889">
        <v>80</v>
      </c>
      <c r="AL889">
        <v>14</v>
      </c>
      <c r="AM889">
        <v>7</v>
      </c>
      <c r="AN889">
        <v>85</v>
      </c>
      <c r="AO889">
        <v>98</v>
      </c>
      <c r="AP889">
        <v>7</v>
      </c>
      <c r="AQ889">
        <v>60</v>
      </c>
      <c r="AR889">
        <v>15</v>
      </c>
      <c r="AS889">
        <v>20</v>
      </c>
    </row>
    <row r="890" spans="1:45" x14ac:dyDescent="0.25">
      <c r="A890">
        <v>20120607</v>
      </c>
      <c r="B890">
        <f t="shared" si="65"/>
        <v>20160607</v>
      </c>
      <c r="C890">
        <f t="shared" si="66"/>
        <v>2016</v>
      </c>
      <c r="D890">
        <f t="shared" si="67"/>
        <v>6</v>
      </c>
      <c r="E890">
        <f t="shared" si="68"/>
        <v>7</v>
      </c>
      <c r="F890" s="14">
        <f t="shared" si="69"/>
        <v>42528</v>
      </c>
      <c r="G890">
        <v>186</v>
      </c>
      <c r="H890">
        <v>25</v>
      </c>
      <c r="I890">
        <v>33</v>
      </c>
      <c r="J890">
        <v>50</v>
      </c>
      <c r="K890">
        <v>1</v>
      </c>
      <c r="L890">
        <v>20</v>
      </c>
      <c r="M890">
        <v>5</v>
      </c>
      <c r="N890">
        <v>90</v>
      </c>
      <c r="O890">
        <v>1</v>
      </c>
      <c r="P890">
        <v>162</v>
      </c>
      <c r="Q890">
        <v>118</v>
      </c>
      <c r="R890">
        <v>4</v>
      </c>
      <c r="S890">
        <v>209</v>
      </c>
      <c r="T890">
        <v>15</v>
      </c>
      <c r="U890">
        <v>93</v>
      </c>
      <c r="V890">
        <v>24</v>
      </c>
      <c r="W890">
        <v>17</v>
      </c>
      <c r="X890">
        <v>10</v>
      </c>
      <c r="Y890">
        <v>1406</v>
      </c>
      <c r="Z890">
        <v>28</v>
      </c>
      <c r="AA890">
        <v>17</v>
      </c>
      <c r="AB890">
        <v>13</v>
      </c>
      <c r="AC890">
        <v>19</v>
      </c>
      <c r="AD890">
        <v>10022</v>
      </c>
      <c r="AE890">
        <v>10052</v>
      </c>
      <c r="AF890">
        <v>6</v>
      </c>
      <c r="AG890">
        <v>9987</v>
      </c>
      <c r="AH890">
        <v>17</v>
      </c>
      <c r="AI890">
        <v>60</v>
      </c>
      <c r="AJ890">
        <v>19</v>
      </c>
      <c r="AK890">
        <v>77</v>
      </c>
      <c r="AL890">
        <v>15</v>
      </c>
      <c r="AM890">
        <v>6</v>
      </c>
      <c r="AN890">
        <v>82</v>
      </c>
      <c r="AO890">
        <v>95</v>
      </c>
      <c r="AP890">
        <v>21</v>
      </c>
      <c r="AQ890">
        <v>65</v>
      </c>
      <c r="AR890">
        <v>15</v>
      </c>
      <c r="AS890">
        <v>24</v>
      </c>
    </row>
    <row r="891" spans="1:45" x14ac:dyDescent="0.25">
      <c r="A891">
        <v>20120608</v>
      </c>
      <c r="B891">
        <f t="shared" si="65"/>
        <v>20160608</v>
      </c>
      <c r="C891">
        <f t="shared" si="66"/>
        <v>2016</v>
      </c>
      <c r="D891">
        <f t="shared" si="67"/>
        <v>6</v>
      </c>
      <c r="E891">
        <f t="shared" si="68"/>
        <v>8</v>
      </c>
      <c r="F891" s="14">
        <f t="shared" si="69"/>
        <v>42529</v>
      </c>
      <c r="G891">
        <v>219</v>
      </c>
      <c r="H891">
        <v>64</v>
      </c>
      <c r="I891">
        <v>66</v>
      </c>
      <c r="J891">
        <v>100</v>
      </c>
      <c r="K891">
        <v>17</v>
      </c>
      <c r="L891">
        <v>20</v>
      </c>
      <c r="M891">
        <v>1</v>
      </c>
      <c r="N891">
        <v>200</v>
      </c>
      <c r="O891">
        <v>18</v>
      </c>
      <c r="P891">
        <v>152</v>
      </c>
      <c r="Q891">
        <v>110</v>
      </c>
      <c r="R891">
        <v>2</v>
      </c>
      <c r="S891">
        <v>192</v>
      </c>
      <c r="T891">
        <v>13</v>
      </c>
      <c r="U891">
        <v>76</v>
      </c>
      <c r="V891">
        <v>6</v>
      </c>
      <c r="W891">
        <v>101</v>
      </c>
      <c r="X891">
        <v>61</v>
      </c>
      <c r="Y891">
        <v>2031</v>
      </c>
      <c r="Z891">
        <v>6</v>
      </c>
      <c r="AA891">
        <v>5</v>
      </c>
      <c r="AB891">
        <v>3</v>
      </c>
      <c r="AC891">
        <v>13</v>
      </c>
      <c r="AD891">
        <v>10042</v>
      </c>
      <c r="AE891">
        <v>10077</v>
      </c>
      <c r="AF891">
        <v>23</v>
      </c>
      <c r="AG891">
        <v>10015</v>
      </c>
      <c r="AH891">
        <v>1</v>
      </c>
      <c r="AI891">
        <v>59</v>
      </c>
      <c r="AJ891">
        <v>13</v>
      </c>
      <c r="AK891">
        <v>81</v>
      </c>
      <c r="AL891">
        <v>10</v>
      </c>
      <c r="AM891">
        <v>4</v>
      </c>
      <c r="AN891">
        <v>68</v>
      </c>
      <c r="AO891">
        <v>97</v>
      </c>
      <c r="AP891">
        <v>1</v>
      </c>
      <c r="AQ891">
        <v>44</v>
      </c>
      <c r="AR891">
        <v>16</v>
      </c>
      <c r="AS891">
        <v>34</v>
      </c>
    </row>
    <row r="892" spans="1:45" x14ac:dyDescent="0.25">
      <c r="A892">
        <v>20120609</v>
      </c>
      <c r="B892">
        <f t="shared" si="65"/>
        <v>20160609</v>
      </c>
      <c r="C892">
        <f t="shared" si="66"/>
        <v>2016</v>
      </c>
      <c r="D892">
        <f t="shared" si="67"/>
        <v>6</v>
      </c>
      <c r="E892">
        <f t="shared" si="68"/>
        <v>9</v>
      </c>
      <c r="F892" s="14">
        <f t="shared" si="69"/>
        <v>42530</v>
      </c>
      <c r="G892">
        <v>224</v>
      </c>
      <c r="H892">
        <v>63</v>
      </c>
      <c r="I892">
        <v>64</v>
      </c>
      <c r="J892">
        <v>80</v>
      </c>
      <c r="K892">
        <v>5</v>
      </c>
      <c r="L892">
        <v>30</v>
      </c>
      <c r="M892">
        <v>24</v>
      </c>
      <c r="N892">
        <v>170</v>
      </c>
      <c r="O892">
        <v>10</v>
      </c>
      <c r="P892">
        <v>133</v>
      </c>
      <c r="Q892">
        <v>113</v>
      </c>
      <c r="R892">
        <v>7</v>
      </c>
      <c r="S892">
        <v>159</v>
      </c>
      <c r="T892">
        <v>15</v>
      </c>
      <c r="U892">
        <v>104</v>
      </c>
      <c r="V892">
        <v>24</v>
      </c>
      <c r="W892">
        <v>4</v>
      </c>
      <c r="X892">
        <v>2</v>
      </c>
      <c r="Y892">
        <v>786</v>
      </c>
      <c r="Z892">
        <v>0</v>
      </c>
      <c r="AA892">
        <v>-1</v>
      </c>
      <c r="AB892">
        <v>-1</v>
      </c>
      <c r="AC892">
        <v>7</v>
      </c>
      <c r="AD892">
        <v>10101</v>
      </c>
      <c r="AE892">
        <v>10118</v>
      </c>
      <c r="AF892">
        <v>21</v>
      </c>
      <c r="AG892">
        <v>10073</v>
      </c>
      <c r="AH892">
        <v>2</v>
      </c>
      <c r="AI892">
        <v>61</v>
      </c>
      <c r="AJ892">
        <v>8</v>
      </c>
      <c r="AK892">
        <v>80</v>
      </c>
      <c r="AL892">
        <v>21</v>
      </c>
      <c r="AM892">
        <v>7</v>
      </c>
      <c r="AN892">
        <v>67</v>
      </c>
      <c r="AO892">
        <v>75</v>
      </c>
      <c r="AP892">
        <v>6</v>
      </c>
      <c r="AQ892">
        <v>53</v>
      </c>
      <c r="AR892">
        <v>15</v>
      </c>
      <c r="AS892">
        <v>12</v>
      </c>
    </row>
    <row r="893" spans="1:45" x14ac:dyDescent="0.25">
      <c r="A893">
        <v>20120610</v>
      </c>
      <c r="B893">
        <f t="shared" si="65"/>
        <v>20160610</v>
      </c>
      <c r="C893">
        <f t="shared" si="66"/>
        <v>2016</v>
      </c>
      <c r="D893">
        <f t="shared" si="67"/>
        <v>6</v>
      </c>
      <c r="E893">
        <f t="shared" si="68"/>
        <v>10</v>
      </c>
      <c r="F893" s="14">
        <f t="shared" si="69"/>
        <v>42531</v>
      </c>
      <c r="G893">
        <v>229</v>
      </c>
      <c r="H893">
        <v>8</v>
      </c>
      <c r="I893">
        <v>28</v>
      </c>
      <c r="J893">
        <v>40</v>
      </c>
      <c r="K893">
        <v>11</v>
      </c>
      <c r="L893">
        <v>20</v>
      </c>
      <c r="M893">
        <v>13</v>
      </c>
      <c r="N893">
        <v>70</v>
      </c>
      <c r="O893">
        <v>11</v>
      </c>
      <c r="P893">
        <v>149</v>
      </c>
      <c r="Q893">
        <v>97</v>
      </c>
      <c r="R893">
        <v>4</v>
      </c>
      <c r="S893">
        <v>201</v>
      </c>
      <c r="T893">
        <v>14</v>
      </c>
      <c r="U893">
        <v>82</v>
      </c>
      <c r="V893">
        <v>6</v>
      </c>
      <c r="W893">
        <v>90</v>
      </c>
      <c r="X893">
        <v>54</v>
      </c>
      <c r="Y893">
        <v>2273</v>
      </c>
      <c r="Z893">
        <v>0</v>
      </c>
      <c r="AA893">
        <v>-1</v>
      </c>
      <c r="AB893">
        <v>-1</v>
      </c>
      <c r="AC893">
        <v>23</v>
      </c>
      <c r="AD893">
        <v>10093</v>
      </c>
      <c r="AE893">
        <v>10116</v>
      </c>
      <c r="AF893">
        <v>3</v>
      </c>
      <c r="AG893">
        <v>10059</v>
      </c>
      <c r="AH893">
        <v>24</v>
      </c>
      <c r="AI893">
        <v>65</v>
      </c>
      <c r="AJ893">
        <v>6</v>
      </c>
      <c r="AK893">
        <v>81</v>
      </c>
      <c r="AL893">
        <v>14</v>
      </c>
      <c r="AM893">
        <v>6</v>
      </c>
      <c r="AN893">
        <v>68</v>
      </c>
      <c r="AO893">
        <v>87</v>
      </c>
      <c r="AP893">
        <v>4</v>
      </c>
      <c r="AQ893">
        <v>44</v>
      </c>
      <c r="AR893">
        <v>14</v>
      </c>
      <c r="AS893">
        <v>37</v>
      </c>
    </row>
    <row r="894" spans="1:45" x14ac:dyDescent="0.25">
      <c r="A894">
        <v>20120611</v>
      </c>
      <c r="B894">
        <f t="shared" si="65"/>
        <v>20160611</v>
      </c>
      <c r="C894">
        <f t="shared" si="66"/>
        <v>2016</v>
      </c>
      <c r="D894">
        <f t="shared" si="67"/>
        <v>6</v>
      </c>
      <c r="E894">
        <f t="shared" si="68"/>
        <v>11</v>
      </c>
      <c r="F894" s="14">
        <f t="shared" si="69"/>
        <v>42532</v>
      </c>
      <c r="G894">
        <v>84</v>
      </c>
      <c r="H894">
        <v>21</v>
      </c>
      <c r="I894">
        <v>25</v>
      </c>
      <c r="J894">
        <v>50</v>
      </c>
      <c r="K894">
        <v>12</v>
      </c>
      <c r="L894">
        <v>0</v>
      </c>
      <c r="M894">
        <v>18</v>
      </c>
      <c r="N894">
        <v>120</v>
      </c>
      <c r="O894">
        <v>15</v>
      </c>
      <c r="P894">
        <v>148</v>
      </c>
      <c r="Q894">
        <v>129</v>
      </c>
      <c r="R894">
        <v>23</v>
      </c>
      <c r="S894">
        <v>200</v>
      </c>
      <c r="T894">
        <v>15</v>
      </c>
      <c r="U894">
        <v>123</v>
      </c>
      <c r="V894">
        <v>24</v>
      </c>
      <c r="W894">
        <v>15</v>
      </c>
      <c r="X894">
        <v>9</v>
      </c>
      <c r="Y894">
        <v>1166</v>
      </c>
      <c r="Z894">
        <v>31</v>
      </c>
      <c r="AA894">
        <v>46</v>
      </c>
      <c r="AB894">
        <v>27</v>
      </c>
      <c r="AC894">
        <v>17</v>
      </c>
      <c r="AD894">
        <v>10027</v>
      </c>
      <c r="AE894">
        <v>10052</v>
      </c>
      <c r="AF894">
        <v>1</v>
      </c>
      <c r="AG894">
        <v>10011</v>
      </c>
      <c r="AH894">
        <v>14</v>
      </c>
      <c r="AI894">
        <v>19</v>
      </c>
      <c r="AJ894">
        <v>23</v>
      </c>
      <c r="AK894">
        <v>80</v>
      </c>
      <c r="AL894">
        <v>12</v>
      </c>
      <c r="AM894">
        <v>8</v>
      </c>
      <c r="AN894">
        <v>81</v>
      </c>
      <c r="AO894">
        <v>97</v>
      </c>
      <c r="AP894">
        <v>22</v>
      </c>
      <c r="AQ894">
        <v>57</v>
      </c>
      <c r="AR894">
        <v>14</v>
      </c>
      <c r="AS894">
        <v>19</v>
      </c>
    </row>
    <row r="895" spans="1:45" x14ac:dyDescent="0.25">
      <c r="A895">
        <v>20120612</v>
      </c>
      <c r="B895">
        <f t="shared" si="65"/>
        <v>20160612</v>
      </c>
      <c r="C895">
        <f t="shared" si="66"/>
        <v>2016</v>
      </c>
      <c r="D895">
        <f t="shared" si="67"/>
        <v>6</v>
      </c>
      <c r="E895">
        <f t="shared" si="68"/>
        <v>12</v>
      </c>
      <c r="F895" s="14">
        <f t="shared" si="69"/>
        <v>42533</v>
      </c>
      <c r="G895">
        <v>7</v>
      </c>
      <c r="H895">
        <v>34</v>
      </c>
      <c r="I895">
        <v>35</v>
      </c>
      <c r="J895">
        <v>60</v>
      </c>
      <c r="K895">
        <v>17</v>
      </c>
      <c r="L895">
        <v>20</v>
      </c>
      <c r="M895">
        <v>1</v>
      </c>
      <c r="N895">
        <v>90</v>
      </c>
      <c r="O895">
        <v>17</v>
      </c>
      <c r="P895">
        <v>136</v>
      </c>
      <c r="Q895">
        <v>106</v>
      </c>
      <c r="R895">
        <v>24</v>
      </c>
      <c r="S895">
        <v>165</v>
      </c>
      <c r="T895">
        <v>16</v>
      </c>
      <c r="U895">
        <v>100</v>
      </c>
      <c r="V895">
        <v>24</v>
      </c>
      <c r="W895">
        <v>15</v>
      </c>
      <c r="X895">
        <v>9</v>
      </c>
      <c r="Y895">
        <v>1140</v>
      </c>
      <c r="Z895">
        <v>0</v>
      </c>
      <c r="AA895">
        <v>0</v>
      </c>
      <c r="AB895">
        <v>0</v>
      </c>
      <c r="AC895">
        <v>1</v>
      </c>
      <c r="AD895">
        <v>10062</v>
      </c>
      <c r="AE895">
        <v>10114</v>
      </c>
      <c r="AF895">
        <v>23</v>
      </c>
      <c r="AG895">
        <v>10020</v>
      </c>
      <c r="AH895">
        <v>1</v>
      </c>
      <c r="AI895">
        <v>46</v>
      </c>
      <c r="AJ895">
        <v>1</v>
      </c>
      <c r="AK895">
        <v>75</v>
      </c>
      <c r="AL895">
        <v>17</v>
      </c>
      <c r="AM895">
        <v>8</v>
      </c>
      <c r="AN895">
        <v>81</v>
      </c>
      <c r="AO895">
        <v>94</v>
      </c>
      <c r="AP895">
        <v>1</v>
      </c>
      <c r="AQ895">
        <v>70</v>
      </c>
      <c r="AR895">
        <v>16</v>
      </c>
      <c r="AS895">
        <v>18</v>
      </c>
    </row>
    <row r="896" spans="1:45" x14ac:dyDescent="0.25">
      <c r="A896">
        <v>20120613</v>
      </c>
      <c r="B896">
        <f t="shared" si="65"/>
        <v>20160613</v>
      </c>
      <c r="C896">
        <f t="shared" si="66"/>
        <v>2016</v>
      </c>
      <c r="D896">
        <f t="shared" si="67"/>
        <v>6</v>
      </c>
      <c r="E896">
        <f t="shared" si="68"/>
        <v>13</v>
      </c>
      <c r="F896" s="14">
        <f t="shared" si="69"/>
        <v>42534</v>
      </c>
      <c r="G896">
        <v>314</v>
      </c>
      <c r="H896">
        <v>24</v>
      </c>
      <c r="I896">
        <v>25</v>
      </c>
      <c r="J896">
        <v>40</v>
      </c>
      <c r="K896">
        <v>12</v>
      </c>
      <c r="L896">
        <v>10</v>
      </c>
      <c r="M896">
        <v>3</v>
      </c>
      <c r="N896">
        <v>70</v>
      </c>
      <c r="O896">
        <v>11</v>
      </c>
      <c r="P896">
        <v>117</v>
      </c>
      <c r="Q896">
        <v>54</v>
      </c>
      <c r="R896">
        <v>24</v>
      </c>
      <c r="S896">
        <v>153</v>
      </c>
      <c r="T896">
        <v>12</v>
      </c>
      <c r="U896">
        <v>13</v>
      </c>
      <c r="V896">
        <v>24</v>
      </c>
      <c r="W896">
        <v>36</v>
      </c>
      <c r="X896">
        <v>22</v>
      </c>
      <c r="Y896">
        <v>1581</v>
      </c>
      <c r="Z896">
        <v>0</v>
      </c>
      <c r="AA896">
        <v>0</v>
      </c>
      <c r="AB896">
        <v>0</v>
      </c>
      <c r="AC896">
        <v>1</v>
      </c>
      <c r="AD896">
        <v>10157</v>
      </c>
      <c r="AE896">
        <v>10195</v>
      </c>
      <c r="AF896">
        <v>24</v>
      </c>
      <c r="AG896">
        <v>10117</v>
      </c>
      <c r="AH896">
        <v>1</v>
      </c>
      <c r="AI896">
        <v>42</v>
      </c>
      <c r="AJ896">
        <v>24</v>
      </c>
      <c r="AK896">
        <v>81</v>
      </c>
      <c r="AL896">
        <v>9</v>
      </c>
      <c r="AM896">
        <v>6</v>
      </c>
      <c r="AN896">
        <v>70</v>
      </c>
      <c r="AO896">
        <v>97</v>
      </c>
      <c r="AP896">
        <v>24</v>
      </c>
      <c r="AQ896">
        <v>51</v>
      </c>
      <c r="AR896">
        <v>15</v>
      </c>
      <c r="AS896">
        <v>24</v>
      </c>
    </row>
    <row r="897" spans="1:45" x14ac:dyDescent="0.25">
      <c r="A897">
        <v>20120614</v>
      </c>
      <c r="B897">
        <f t="shared" si="65"/>
        <v>20160614</v>
      </c>
      <c r="C897">
        <f t="shared" si="66"/>
        <v>2016</v>
      </c>
      <c r="D897">
        <f t="shared" si="67"/>
        <v>6</v>
      </c>
      <c r="E897">
        <f t="shared" si="68"/>
        <v>14</v>
      </c>
      <c r="F897" s="14">
        <f t="shared" si="69"/>
        <v>42535</v>
      </c>
      <c r="G897">
        <v>36</v>
      </c>
      <c r="H897">
        <v>15</v>
      </c>
      <c r="I897">
        <v>18</v>
      </c>
      <c r="J897">
        <v>30</v>
      </c>
      <c r="K897">
        <v>15</v>
      </c>
      <c r="L897">
        <v>0</v>
      </c>
      <c r="M897">
        <v>2</v>
      </c>
      <c r="N897">
        <v>60</v>
      </c>
      <c r="O897">
        <v>14</v>
      </c>
      <c r="P897">
        <v>125</v>
      </c>
      <c r="Q897">
        <v>37</v>
      </c>
      <c r="R897">
        <v>3</v>
      </c>
      <c r="S897">
        <v>180</v>
      </c>
      <c r="T897">
        <v>15</v>
      </c>
      <c r="U897">
        <v>5</v>
      </c>
      <c r="V897">
        <v>6</v>
      </c>
      <c r="W897">
        <v>114</v>
      </c>
      <c r="X897">
        <v>68</v>
      </c>
      <c r="Y897">
        <v>2453</v>
      </c>
      <c r="Z897">
        <v>0</v>
      </c>
      <c r="AA897">
        <v>0</v>
      </c>
      <c r="AB897">
        <v>0</v>
      </c>
      <c r="AC897">
        <v>1</v>
      </c>
      <c r="AD897">
        <v>10190</v>
      </c>
      <c r="AE897">
        <v>10204</v>
      </c>
      <c r="AF897">
        <v>8</v>
      </c>
      <c r="AG897">
        <v>10164</v>
      </c>
      <c r="AH897">
        <v>24</v>
      </c>
      <c r="AI897">
        <v>10</v>
      </c>
      <c r="AJ897">
        <v>3</v>
      </c>
      <c r="AK897">
        <v>82</v>
      </c>
      <c r="AL897">
        <v>20</v>
      </c>
      <c r="AM897">
        <v>3</v>
      </c>
      <c r="AN897">
        <v>65</v>
      </c>
      <c r="AO897">
        <v>98</v>
      </c>
      <c r="AP897">
        <v>1</v>
      </c>
      <c r="AQ897">
        <v>39</v>
      </c>
      <c r="AR897">
        <v>15</v>
      </c>
      <c r="AS897">
        <v>38</v>
      </c>
    </row>
    <row r="898" spans="1:45" x14ac:dyDescent="0.25">
      <c r="A898">
        <v>20120615</v>
      </c>
      <c r="B898">
        <f t="shared" si="65"/>
        <v>20160615</v>
      </c>
      <c r="C898">
        <f t="shared" si="66"/>
        <v>2016</v>
      </c>
      <c r="D898">
        <f t="shared" si="67"/>
        <v>6</v>
      </c>
      <c r="E898">
        <f t="shared" si="68"/>
        <v>15</v>
      </c>
      <c r="F898" s="14">
        <f t="shared" si="69"/>
        <v>42536</v>
      </c>
      <c r="G898">
        <v>175</v>
      </c>
      <c r="H898">
        <v>34</v>
      </c>
      <c r="I898">
        <v>41</v>
      </c>
      <c r="J898">
        <v>60</v>
      </c>
      <c r="K898">
        <v>15</v>
      </c>
      <c r="L898">
        <v>30</v>
      </c>
      <c r="M898">
        <v>1</v>
      </c>
      <c r="N898">
        <v>110</v>
      </c>
      <c r="O898">
        <v>15</v>
      </c>
      <c r="P898">
        <v>149</v>
      </c>
      <c r="Q898">
        <v>111</v>
      </c>
      <c r="R898">
        <v>2</v>
      </c>
      <c r="S898">
        <v>193</v>
      </c>
      <c r="T898">
        <v>15</v>
      </c>
      <c r="U898">
        <v>95</v>
      </c>
      <c r="V898">
        <v>6</v>
      </c>
      <c r="W898">
        <v>9</v>
      </c>
      <c r="X898">
        <v>5</v>
      </c>
      <c r="Y898">
        <v>782</v>
      </c>
      <c r="Z898">
        <v>74</v>
      </c>
      <c r="AA898">
        <v>87</v>
      </c>
      <c r="AB898">
        <v>28</v>
      </c>
      <c r="AC898">
        <v>7</v>
      </c>
      <c r="AD898">
        <v>10125</v>
      </c>
      <c r="AE898">
        <v>10157</v>
      </c>
      <c r="AF898">
        <v>1</v>
      </c>
      <c r="AG898">
        <v>10118</v>
      </c>
      <c r="AH898">
        <v>10</v>
      </c>
      <c r="AI898">
        <v>45</v>
      </c>
      <c r="AJ898">
        <v>7</v>
      </c>
      <c r="AK898">
        <v>75</v>
      </c>
      <c r="AL898">
        <v>15</v>
      </c>
      <c r="AM898">
        <v>8</v>
      </c>
      <c r="AN898">
        <v>84</v>
      </c>
      <c r="AO898">
        <v>94</v>
      </c>
      <c r="AP898">
        <v>10</v>
      </c>
      <c r="AQ898">
        <v>70</v>
      </c>
      <c r="AR898">
        <v>15</v>
      </c>
      <c r="AS898">
        <v>13</v>
      </c>
    </row>
    <row r="899" spans="1:45" x14ac:dyDescent="0.25">
      <c r="A899">
        <v>20120616</v>
      </c>
      <c r="B899">
        <f t="shared" ref="B899:B962" si="70">A899+40000</f>
        <v>20160616</v>
      </c>
      <c r="C899">
        <f t="shared" ref="C899:C962" si="71">FLOOR(B899/10000,1)</f>
        <v>2016</v>
      </c>
      <c r="D899">
        <f t="shared" ref="D899:D962" si="72">FLOOR(B899/100 - 100 * C899, 1)</f>
        <v>6</v>
      </c>
      <c r="E899">
        <f t="shared" ref="E899:E962" si="73">FLOOR(B899-10000*C899-100*D899,1)</f>
        <v>16</v>
      </c>
      <c r="F899" s="14">
        <f t="shared" ref="F899:F962" si="74">DATE(C899,D899,E899)</f>
        <v>42537</v>
      </c>
      <c r="G899">
        <v>217</v>
      </c>
      <c r="H899">
        <v>47</v>
      </c>
      <c r="I899">
        <v>50</v>
      </c>
      <c r="J899">
        <v>70</v>
      </c>
      <c r="K899">
        <v>11</v>
      </c>
      <c r="L899">
        <v>30</v>
      </c>
      <c r="M899">
        <v>2</v>
      </c>
      <c r="N899">
        <v>130</v>
      </c>
      <c r="O899">
        <v>11</v>
      </c>
      <c r="P899">
        <v>167</v>
      </c>
      <c r="Q899">
        <v>133</v>
      </c>
      <c r="R899">
        <v>23</v>
      </c>
      <c r="S899">
        <v>199</v>
      </c>
      <c r="T899">
        <v>13</v>
      </c>
      <c r="U899">
        <v>106</v>
      </c>
      <c r="V899">
        <v>24</v>
      </c>
      <c r="W899">
        <v>72</v>
      </c>
      <c r="X899">
        <v>43</v>
      </c>
      <c r="Y899">
        <v>1980</v>
      </c>
      <c r="Z899">
        <v>0</v>
      </c>
      <c r="AA899">
        <v>-1</v>
      </c>
      <c r="AB899">
        <v>-1</v>
      </c>
      <c r="AC899">
        <v>3</v>
      </c>
      <c r="AD899">
        <v>10124</v>
      </c>
      <c r="AE899">
        <v>10146</v>
      </c>
      <c r="AF899">
        <v>24</v>
      </c>
      <c r="AG899">
        <v>10109</v>
      </c>
      <c r="AH899">
        <v>5</v>
      </c>
      <c r="AI899">
        <v>62</v>
      </c>
      <c r="AJ899">
        <v>4</v>
      </c>
      <c r="AK899">
        <v>81</v>
      </c>
      <c r="AL899">
        <v>14</v>
      </c>
      <c r="AM899">
        <v>5</v>
      </c>
      <c r="AN899">
        <v>69</v>
      </c>
      <c r="AO899">
        <v>92</v>
      </c>
      <c r="AP899">
        <v>2</v>
      </c>
      <c r="AQ899">
        <v>50</v>
      </c>
      <c r="AR899">
        <v>15</v>
      </c>
      <c r="AS899">
        <v>34</v>
      </c>
    </row>
    <row r="900" spans="1:45" x14ac:dyDescent="0.25">
      <c r="A900">
        <v>20120617</v>
      </c>
      <c r="B900">
        <f t="shared" si="70"/>
        <v>20160617</v>
      </c>
      <c r="C900">
        <f t="shared" si="71"/>
        <v>2016</v>
      </c>
      <c r="D900">
        <f t="shared" si="72"/>
        <v>6</v>
      </c>
      <c r="E900">
        <f t="shared" si="73"/>
        <v>17</v>
      </c>
      <c r="F900" s="14">
        <f t="shared" si="74"/>
        <v>42538</v>
      </c>
      <c r="G900">
        <v>225</v>
      </c>
      <c r="H900">
        <v>41</v>
      </c>
      <c r="I900">
        <v>47</v>
      </c>
      <c r="J900">
        <v>70</v>
      </c>
      <c r="K900">
        <v>4</v>
      </c>
      <c r="L900">
        <v>10</v>
      </c>
      <c r="M900">
        <v>20</v>
      </c>
      <c r="N900">
        <v>140</v>
      </c>
      <c r="O900">
        <v>7</v>
      </c>
      <c r="P900">
        <v>156</v>
      </c>
      <c r="Q900">
        <v>101</v>
      </c>
      <c r="R900">
        <v>24</v>
      </c>
      <c r="S900">
        <v>195</v>
      </c>
      <c r="T900">
        <v>13</v>
      </c>
      <c r="U900">
        <v>71</v>
      </c>
      <c r="V900">
        <v>24</v>
      </c>
      <c r="W900">
        <v>51</v>
      </c>
      <c r="X900">
        <v>30</v>
      </c>
      <c r="Y900">
        <v>1732</v>
      </c>
      <c r="Z900">
        <v>0</v>
      </c>
      <c r="AA900">
        <v>-1</v>
      </c>
      <c r="AB900">
        <v>-1</v>
      </c>
      <c r="AC900">
        <v>6</v>
      </c>
      <c r="AD900">
        <v>10185</v>
      </c>
      <c r="AE900">
        <v>10206</v>
      </c>
      <c r="AF900">
        <v>15</v>
      </c>
      <c r="AG900">
        <v>10148</v>
      </c>
      <c r="AH900">
        <v>1</v>
      </c>
      <c r="AI900">
        <v>61</v>
      </c>
      <c r="AJ900">
        <v>24</v>
      </c>
      <c r="AK900">
        <v>81</v>
      </c>
      <c r="AL900">
        <v>15</v>
      </c>
      <c r="AM900">
        <v>6</v>
      </c>
      <c r="AN900">
        <v>71</v>
      </c>
      <c r="AO900">
        <v>97</v>
      </c>
      <c r="AP900">
        <v>24</v>
      </c>
      <c r="AQ900">
        <v>54</v>
      </c>
      <c r="AR900">
        <v>12</v>
      </c>
      <c r="AS900">
        <v>29</v>
      </c>
    </row>
    <row r="901" spans="1:45" x14ac:dyDescent="0.25">
      <c r="A901">
        <v>20120618</v>
      </c>
      <c r="B901">
        <f t="shared" si="70"/>
        <v>20160618</v>
      </c>
      <c r="C901">
        <f t="shared" si="71"/>
        <v>2016</v>
      </c>
      <c r="D901">
        <f t="shared" si="72"/>
        <v>6</v>
      </c>
      <c r="E901">
        <f t="shared" si="73"/>
        <v>18</v>
      </c>
      <c r="F901" s="14">
        <f t="shared" si="74"/>
        <v>42539</v>
      </c>
      <c r="G901">
        <v>312</v>
      </c>
      <c r="H901">
        <v>13</v>
      </c>
      <c r="I901">
        <v>29</v>
      </c>
      <c r="J901">
        <v>50</v>
      </c>
      <c r="K901">
        <v>13</v>
      </c>
      <c r="L901">
        <v>10</v>
      </c>
      <c r="M901">
        <v>21</v>
      </c>
      <c r="N901">
        <v>90</v>
      </c>
      <c r="O901">
        <v>8</v>
      </c>
      <c r="P901">
        <v>144</v>
      </c>
      <c r="Q901">
        <v>86</v>
      </c>
      <c r="R901">
        <v>24</v>
      </c>
      <c r="S901">
        <v>187</v>
      </c>
      <c r="T901">
        <v>12</v>
      </c>
      <c r="U901">
        <v>58</v>
      </c>
      <c r="V901">
        <v>24</v>
      </c>
      <c r="W901">
        <v>43</v>
      </c>
      <c r="X901">
        <v>26</v>
      </c>
      <c r="Y901">
        <v>1418</v>
      </c>
      <c r="Z901">
        <v>22</v>
      </c>
      <c r="AA901">
        <v>102</v>
      </c>
      <c r="AB901">
        <v>57</v>
      </c>
      <c r="AC901">
        <v>7</v>
      </c>
      <c r="AD901">
        <v>10163</v>
      </c>
      <c r="AE901">
        <v>10210</v>
      </c>
      <c r="AF901">
        <v>23</v>
      </c>
      <c r="AG901">
        <v>10102</v>
      </c>
      <c r="AH901">
        <v>8</v>
      </c>
      <c r="AI901">
        <v>15</v>
      </c>
      <c r="AJ901">
        <v>24</v>
      </c>
      <c r="AK901">
        <v>80</v>
      </c>
      <c r="AL901">
        <v>14</v>
      </c>
      <c r="AM901">
        <v>6</v>
      </c>
      <c r="AN901">
        <v>81</v>
      </c>
      <c r="AO901">
        <v>98</v>
      </c>
      <c r="AP901">
        <v>24</v>
      </c>
      <c r="AQ901">
        <v>66</v>
      </c>
      <c r="AR901">
        <v>14</v>
      </c>
      <c r="AS901">
        <v>23</v>
      </c>
    </row>
    <row r="902" spans="1:45" x14ac:dyDescent="0.25">
      <c r="A902">
        <v>20120619</v>
      </c>
      <c r="B902">
        <f t="shared" si="70"/>
        <v>20160619</v>
      </c>
      <c r="C902">
        <f t="shared" si="71"/>
        <v>2016</v>
      </c>
      <c r="D902">
        <f t="shared" si="72"/>
        <v>6</v>
      </c>
      <c r="E902">
        <f t="shared" si="73"/>
        <v>19</v>
      </c>
      <c r="F902" s="14">
        <f t="shared" si="74"/>
        <v>42540</v>
      </c>
      <c r="G902">
        <v>155</v>
      </c>
      <c r="H902">
        <v>4</v>
      </c>
      <c r="I902">
        <v>18</v>
      </c>
      <c r="J902">
        <v>30</v>
      </c>
      <c r="K902">
        <v>19</v>
      </c>
      <c r="L902">
        <v>10</v>
      </c>
      <c r="M902">
        <v>1</v>
      </c>
      <c r="N902">
        <v>60</v>
      </c>
      <c r="O902">
        <v>11</v>
      </c>
      <c r="P902">
        <v>153</v>
      </c>
      <c r="Q902">
        <v>72</v>
      </c>
      <c r="R902">
        <v>4</v>
      </c>
      <c r="S902">
        <v>209</v>
      </c>
      <c r="T902">
        <v>15</v>
      </c>
      <c r="U902">
        <v>47</v>
      </c>
      <c r="V902">
        <v>6</v>
      </c>
      <c r="W902">
        <v>83</v>
      </c>
      <c r="X902">
        <v>50</v>
      </c>
      <c r="Y902">
        <v>2226</v>
      </c>
      <c r="Z902">
        <v>0</v>
      </c>
      <c r="AA902">
        <v>0</v>
      </c>
      <c r="AB902">
        <v>0</v>
      </c>
      <c r="AC902">
        <v>1</v>
      </c>
      <c r="AD902">
        <v>10198</v>
      </c>
      <c r="AE902">
        <v>10214</v>
      </c>
      <c r="AF902">
        <v>4</v>
      </c>
      <c r="AG902">
        <v>10176</v>
      </c>
      <c r="AH902">
        <v>24</v>
      </c>
      <c r="AI902">
        <v>2</v>
      </c>
      <c r="AJ902">
        <v>2</v>
      </c>
      <c r="AK902">
        <v>80</v>
      </c>
      <c r="AL902">
        <v>9</v>
      </c>
      <c r="AM902">
        <v>4</v>
      </c>
      <c r="AN902">
        <v>74</v>
      </c>
      <c r="AO902">
        <v>99</v>
      </c>
      <c r="AP902">
        <v>1</v>
      </c>
      <c r="AQ902">
        <v>50</v>
      </c>
      <c r="AR902">
        <v>16</v>
      </c>
      <c r="AS902">
        <v>37</v>
      </c>
    </row>
    <row r="903" spans="1:45" x14ac:dyDescent="0.25">
      <c r="A903">
        <v>20120620</v>
      </c>
      <c r="B903">
        <f t="shared" si="70"/>
        <v>20160620</v>
      </c>
      <c r="C903">
        <f t="shared" si="71"/>
        <v>2016</v>
      </c>
      <c r="D903">
        <f t="shared" si="72"/>
        <v>6</v>
      </c>
      <c r="E903">
        <f t="shared" si="73"/>
        <v>20</v>
      </c>
      <c r="F903" s="14">
        <f t="shared" si="74"/>
        <v>42541</v>
      </c>
      <c r="G903">
        <v>31</v>
      </c>
      <c r="H903">
        <v>32</v>
      </c>
      <c r="I903">
        <v>33</v>
      </c>
      <c r="J903">
        <v>50</v>
      </c>
      <c r="K903">
        <v>9</v>
      </c>
      <c r="L903">
        <v>20</v>
      </c>
      <c r="M903">
        <v>1</v>
      </c>
      <c r="N903">
        <v>100</v>
      </c>
      <c r="O903">
        <v>11</v>
      </c>
      <c r="P903">
        <v>177</v>
      </c>
      <c r="Q903">
        <v>125</v>
      </c>
      <c r="R903">
        <v>4</v>
      </c>
      <c r="S903">
        <v>218</v>
      </c>
      <c r="T903">
        <v>16</v>
      </c>
      <c r="U903">
        <v>107</v>
      </c>
      <c r="V903">
        <v>6</v>
      </c>
      <c r="W903">
        <v>49</v>
      </c>
      <c r="X903">
        <v>29</v>
      </c>
      <c r="Y903">
        <v>1926</v>
      </c>
      <c r="Z903">
        <v>0</v>
      </c>
      <c r="AA903">
        <v>0</v>
      </c>
      <c r="AB903">
        <v>0</v>
      </c>
      <c r="AC903">
        <v>1</v>
      </c>
      <c r="AD903">
        <v>10158</v>
      </c>
      <c r="AE903">
        <v>10177</v>
      </c>
      <c r="AF903">
        <v>1</v>
      </c>
      <c r="AG903">
        <v>10138</v>
      </c>
      <c r="AH903">
        <v>24</v>
      </c>
      <c r="AI903">
        <v>35</v>
      </c>
      <c r="AJ903">
        <v>4</v>
      </c>
      <c r="AK903">
        <v>79</v>
      </c>
      <c r="AL903">
        <v>17</v>
      </c>
      <c r="AM903">
        <v>6</v>
      </c>
      <c r="AN903">
        <v>74</v>
      </c>
      <c r="AO903">
        <v>95</v>
      </c>
      <c r="AP903">
        <v>4</v>
      </c>
      <c r="AQ903">
        <v>55</v>
      </c>
      <c r="AR903">
        <v>13</v>
      </c>
      <c r="AS903">
        <v>34</v>
      </c>
    </row>
    <row r="904" spans="1:45" x14ac:dyDescent="0.25">
      <c r="A904">
        <v>20120621</v>
      </c>
      <c r="B904">
        <f t="shared" si="70"/>
        <v>20160621</v>
      </c>
      <c r="C904">
        <f t="shared" si="71"/>
        <v>2016</v>
      </c>
      <c r="D904">
        <f t="shared" si="72"/>
        <v>6</v>
      </c>
      <c r="E904">
        <f t="shared" si="73"/>
        <v>21</v>
      </c>
      <c r="F904" s="14">
        <f t="shared" si="74"/>
        <v>42542</v>
      </c>
      <c r="G904">
        <v>128</v>
      </c>
      <c r="H904">
        <v>30</v>
      </c>
      <c r="I904">
        <v>42</v>
      </c>
      <c r="J904">
        <v>60</v>
      </c>
      <c r="K904">
        <v>8</v>
      </c>
      <c r="L904">
        <v>20</v>
      </c>
      <c r="M904">
        <v>1</v>
      </c>
      <c r="N904">
        <v>160</v>
      </c>
      <c r="O904">
        <v>19</v>
      </c>
      <c r="P904">
        <v>178</v>
      </c>
      <c r="Q904">
        <v>140</v>
      </c>
      <c r="R904">
        <v>24</v>
      </c>
      <c r="S904">
        <v>219</v>
      </c>
      <c r="T904">
        <v>15</v>
      </c>
      <c r="U904">
        <v>128</v>
      </c>
      <c r="V904">
        <v>24</v>
      </c>
      <c r="W904">
        <v>33</v>
      </c>
      <c r="X904">
        <v>20</v>
      </c>
      <c r="Y904">
        <v>1616</v>
      </c>
      <c r="Z904">
        <v>31</v>
      </c>
      <c r="AA904">
        <v>169</v>
      </c>
      <c r="AB904">
        <v>128</v>
      </c>
      <c r="AC904">
        <v>20</v>
      </c>
      <c r="AD904">
        <v>10099</v>
      </c>
      <c r="AE904">
        <v>10130</v>
      </c>
      <c r="AF904">
        <v>1</v>
      </c>
      <c r="AG904">
        <v>10064</v>
      </c>
      <c r="AH904">
        <v>18</v>
      </c>
      <c r="AI904">
        <v>42</v>
      </c>
      <c r="AJ904">
        <v>3</v>
      </c>
      <c r="AK904">
        <v>75</v>
      </c>
      <c r="AL904">
        <v>23</v>
      </c>
      <c r="AM904">
        <v>6</v>
      </c>
      <c r="AN904">
        <v>82</v>
      </c>
      <c r="AO904">
        <v>96</v>
      </c>
      <c r="AP904">
        <v>20</v>
      </c>
      <c r="AQ904">
        <v>71</v>
      </c>
      <c r="AR904">
        <v>15</v>
      </c>
      <c r="AS904">
        <v>28</v>
      </c>
    </row>
    <row r="905" spans="1:45" x14ac:dyDescent="0.25">
      <c r="A905">
        <v>20120622</v>
      </c>
      <c r="B905">
        <f t="shared" si="70"/>
        <v>20160622</v>
      </c>
      <c r="C905">
        <f t="shared" si="71"/>
        <v>2016</v>
      </c>
      <c r="D905">
        <f t="shared" si="72"/>
        <v>6</v>
      </c>
      <c r="E905">
        <f t="shared" si="73"/>
        <v>22</v>
      </c>
      <c r="F905" s="14">
        <f t="shared" si="74"/>
        <v>42543</v>
      </c>
      <c r="G905">
        <v>215</v>
      </c>
      <c r="H905">
        <v>62</v>
      </c>
      <c r="I905">
        <v>63</v>
      </c>
      <c r="J905">
        <v>80</v>
      </c>
      <c r="K905">
        <v>8</v>
      </c>
      <c r="L905">
        <v>40</v>
      </c>
      <c r="M905">
        <v>5</v>
      </c>
      <c r="N905">
        <v>160</v>
      </c>
      <c r="O905">
        <v>17</v>
      </c>
      <c r="P905">
        <v>154</v>
      </c>
      <c r="Q905">
        <v>127</v>
      </c>
      <c r="R905">
        <v>10</v>
      </c>
      <c r="S905">
        <v>184</v>
      </c>
      <c r="T905">
        <v>16</v>
      </c>
      <c r="U905">
        <v>117</v>
      </c>
      <c r="V905">
        <v>6</v>
      </c>
      <c r="W905">
        <v>79</v>
      </c>
      <c r="X905">
        <v>47</v>
      </c>
      <c r="Y905">
        <v>1751</v>
      </c>
      <c r="Z905">
        <v>12</v>
      </c>
      <c r="AA905">
        <v>54</v>
      </c>
      <c r="AB905">
        <v>38</v>
      </c>
      <c r="AC905">
        <v>10</v>
      </c>
      <c r="AD905">
        <v>10146</v>
      </c>
      <c r="AE905">
        <v>10183</v>
      </c>
      <c r="AF905">
        <v>24</v>
      </c>
      <c r="AG905">
        <v>10115</v>
      </c>
      <c r="AH905">
        <v>1</v>
      </c>
      <c r="AI905">
        <v>58</v>
      </c>
      <c r="AJ905">
        <v>9</v>
      </c>
      <c r="AK905">
        <v>82</v>
      </c>
      <c r="AL905">
        <v>20</v>
      </c>
      <c r="AM905">
        <v>6</v>
      </c>
      <c r="AN905">
        <v>71</v>
      </c>
      <c r="AO905">
        <v>81</v>
      </c>
      <c r="AP905">
        <v>5</v>
      </c>
      <c r="AQ905">
        <v>60</v>
      </c>
      <c r="AR905">
        <v>18</v>
      </c>
      <c r="AS905">
        <v>29</v>
      </c>
    </row>
    <row r="906" spans="1:45" x14ac:dyDescent="0.25">
      <c r="A906">
        <v>20120623</v>
      </c>
      <c r="B906">
        <f t="shared" si="70"/>
        <v>20160623</v>
      </c>
      <c r="C906">
        <f t="shared" si="71"/>
        <v>2016</v>
      </c>
      <c r="D906">
        <f t="shared" si="72"/>
        <v>6</v>
      </c>
      <c r="E906">
        <f t="shared" si="73"/>
        <v>23</v>
      </c>
      <c r="F906" s="14">
        <f t="shared" si="74"/>
        <v>42544</v>
      </c>
      <c r="G906">
        <v>227</v>
      </c>
      <c r="H906">
        <v>50</v>
      </c>
      <c r="I906">
        <v>51</v>
      </c>
      <c r="J906">
        <v>70</v>
      </c>
      <c r="K906">
        <v>10</v>
      </c>
      <c r="L906">
        <v>30</v>
      </c>
      <c r="M906">
        <v>22</v>
      </c>
      <c r="N906">
        <v>140</v>
      </c>
      <c r="O906">
        <v>10</v>
      </c>
      <c r="P906">
        <v>157</v>
      </c>
      <c r="Q906">
        <v>122</v>
      </c>
      <c r="R906">
        <v>4</v>
      </c>
      <c r="S906">
        <v>193</v>
      </c>
      <c r="T906">
        <v>16</v>
      </c>
      <c r="U906">
        <v>115</v>
      </c>
      <c r="V906">
        <v>6</v>
      </c>
      <c r="W906">
        <v>60</v>
      </c>
      <c r="X906">
        <v>36</v>
      </c>
      <c r="Y906">
        <v>1874</v>
      </c>
      <c r="Z906">
        <v>0</v>
      </c>
      <c r="AA906">
        <v>0</v>
      </c>
      <c r="AB906">
        <v>0</v>
      </c>
      <c r="AC906">
        <v>1</v>
      </c>
      <c r="AD906">
        <v>10205</v>
      </c>
      <c r="AE906">
        <v>10218</v>
      </c>
      <c r="AF906">
        <v>13</v>
      </c>
      <c r="AG906">
        <v>10185</v>
      </c>
      <c r="AH906">
        <v>2</v>
      </c>
      <c r="AI906">
        <v>61</v>
      </c>
      <c r="AJ906">
        <v>4</v>
      </c>
      <c r="AK906">
        <v>81</v>
      </c>
      <c r="AL906">
        <v>17</v>
      </c>
      <c r="AM906">
        <v>7</v>
      </c>
      <c r="AN906">
        <v>68</v>
      </c>
      <c r="AO906">
        <v>87</v>
      </c>
      <c r="AP906">
        <v>4</v>
      </c>
      <c r="AQ906">
        <v>48</v>
      </c>
      <c r="AR906">
        <v>16</v>
      </c>
      <c r="AS906">
        <v>31</v>
      </c>
    </row>
    <row r="907" spans="1:45" x14ac:dyDescent="0.25">
      <c r="A907">
        <v>20120624</v>
      </c>
      <c r="B907">
        <f t="shared" si="70"/>
        <v>20160624</v>
      </c>
      <c r="C907">
        <f t="shared" si="71"/>
        <v>2016</v>
      </c>
      <c r="D907">
        <f t="shared" si="72"/>
        <v>6</v>
      </c>
      <c r="E907">
        <f t="shared" si="73"/>
        <v>24</v>
      </c>
      <c r="F907" s="14">
        <f t="shared" si="74"/>
        <v>42545</v>
      </c>
      <c r="G907">
        <v>232</v>
      </c>
      <c r="H907">
        <v>38</v>
      </c>
      <c r="I907">
        <v>45</v>
      </c>
      <c r="J907">
        <v>90</v>
      </c>
      <c r="K907">
        <v>16</v>
      </c>
      <c r="L907">
        <v>10</v>
      </c>
      <c r="M907">
        <v>4</v>
      </c>
      <c r="N907">
        <v>180</v>
      </c>
      <c r="O907">
        <v>16</v>
      </c>
      <c r="P907">
        <v>137</v>
      </c>
      <c r="Q907">
        <v>119</v>
      </c>
      <c r="R907">
        <v>6</v>
      </c>
      <c r="S907">
        <v>167</v>
      </c>
      <c r="T907">
        <v>15</v>
      </c>
      <c r="U907">
        <v>114</v>
      </c>
      <c r="V907">
        <v>24</v>
      </c>
      <c r="W907">
        <v>27</v>
      </c>
      <c r="X907">
        <v>16</v>
      </c>
      <c r="Y907">
        <v>787</v>
      </c>
      <c r="Z907">
        <v>98</v>
      </c>
      <c r="AA907">
        <v>114</v>
      </c>
      <c r="AB907">
        <v>18</v>
      </c>
      <c r="AC907">
        <v>6</v>
      </c>
      <c r="AD907">
        <v>10119</v>
      </c>
      <c r="AE907">
        <v>10187</v>
      </c>
      <c r="AF907">
        <v>1</v>
      </c>
      <c r="AG907">
        <v>10074</v>
      </c>
      <c r="AH907">
        <v>14</v>
      </c>
      <c r="AI907">
        <v>50</v>
      </c>
      <c r="AJ907">
        <v>9</v>
      </c>
      <c r="AK907">
        <v>75</v>
      </c>
      <c r="AL907">
        <v>1</v>
      </c>
      <c r="AM907">
        <v>7</v>
      </c>
      <c r="AN907">
        <v>84</v>
      </c>
      <c r="AO907">
        <v>94</v>
      </c>
      <c r="AP907">
        <v>6</v>
      </c>
      <c r="AQ907">
        <v>70</v>
      </c>
      <c r="AR907">
        <v>1</v>
      </c>
      <c r="AS907">
        <v>13</v>
      </c>
    </row>
    <row r="908" spans="1:45" x14ac:dyDescent="0.25">
      <c r="A908">
        <v>20120625</v>
      </c>
      <c r="B908">
        <f t="shared" si="70"/>
        <v>20160625</v>
      </c>
      <c r="C908">
        <f t="shared" si="71"/>
        <v>2016</v>
      </c>
      <c r="D908">
        <f t="shared" si="72"/>
        <v>6</v>
      </c>
      <c r="E908">
        <f t="shared" si="73"/>
        <v>25</v>
      </c>
      <c r="F908" s="14">
        <f t="shared" si="74"/>
        <v>42546</v>
      </c>
      <c r="G908">
        <v>274</v>
      </c>
      <c r="H908">
        <v>37</v>
      </c>
      <c r="I908">
        <v>40</v>
      </c>
      <c r="J908">
        <v>60</v>
      </c>
      <c r="K908">
        <v>10</v>
      </c>
      <c r="L908">
        <v>10</v>
      </c>
      <c r="M908">
        <v>22</v>
      </c>
      <c r="N908">
        <v>120</v>
      </c>
      <c r="O908">
        <v>11</v>
      </c>
      <c r="P908">
        <v>143</v>
      </c>
      <c r="Q908">
        <v>105</v>
      </c>
      <c r="R908">
        <v>24</v>
      </c>
      <c r="S908">
        <v>173</v>
      </c>
      <c r="T908">
        <v>11</v>
      </c>
      <c r="U908">
        <v>76</v>
      </c>
      <c r="V908">
        <v>24</v>
      </c>
      <c r="W908">
        <v>74</v>
      </c>
      <c r="X908">
        <v>44</v>
      </c>
      <c r="Y908">
        <v>1610</v>
      </c>
      <c r="Z908">
        <v>0</v>
      </c>
      <c r="AA908">
        <v>0</v>
      </c>
      <c r="AB908">
        <v>0</v>
      </c>
      <c r="AC908">
        <v>1</v>
      </c>
      <c r="AD908">
        <v>10163</v>
      </c>
      <c r="AE908">
        <v>10203</v>
      </c>
      <c r="AF908">
        <v>24</v>
      </c>
      <c r="AG908">
        <v>10123</v>
      </c>
      <c r="AH908">
        <v>1</v>
      </c>
      <c r="AI908">
        <v>60</v>
      </c>
      <c r="AJ908">
        <v>1</v>
      </c>
      <c r="AK908">
        <v>80</v>
      </c>
      <c r="AL908">
        <v>10</v>
      </c>
      <c r="AM908">
        <v>5</v>
      </c>
      <c r="AN908">
        <v>79</v>
      </c>
      <c r="AO908">
        <v>93</v>
      </c>
      <c r="AP908">
        <v>1</v>
      </c>
      <c r="AQ908">
        <v>65</v>
      </c>
      <c r="AR908">
        <v>16</v>
      </c>
      <c r="AS908">
        <v>26</v>
      </c>
    </row>
    <row r="909" spans="1:45" x14ac:dyDescent="0.25">
      <c r="A909">
        <v>20120626</v>
      </c>
      <c r="B909">
        <f t="shared" si="70"/>
        <v>20160626</v>
      </c>
      <c r="C909">
        <f t="shared" si="71"/>
        <v>2016</v>
      </c>
      <c r="D909">
        <f t="shared" si="72"/>
        <v>6</v>
      </c>
      <c r="E909">
        <f t="shared" si="73"/>
        <v>26</v>
      </c>
      <c r="F909" s="14">
        <f t="shared" si="74"/>
        <v>42547</v>
      </c>
      <c r="G909">
        <v>318</v>
      </c>
      <c r="H909">
        <v>11</v>
      </c>
      <c r="I909">
        <v>19</v>
      </c>
      <c r="J909">
        <v>30</v>
      </c>
      <c r="K909">
        <v>11</v>
      </c>
      <c r="L909">
        <v>10</v>
      </c>
      <c r="M909">
        <v>1</v>
      </c>
      <c r="N909">
        <v>60</v>
      </c>
      <c r="O909">
        <v>11</v>
      </c>
      <c r="P909">
        <v>162</v>
      </c>
      <c r="Q909">
        <v>77</v>
      </c>
      <c r="R909">
        <v>3</v>
      </c>
      <c r="S909">
        <v>225</v>
      </c>
      <c r="T909">
        <v>16</v>
      </c>
      <c r="U909">
        <v>39</v>
      </c>
      <c r="V909">
        <v>6</v>
      </c>
      <c r="W909">
        <v>103</v>
      </c>
      <c r="X909">
        <v>62</v>
      </c>
      <c r="Y909">
        <v>2206</v>
      </c>
      <c r="Z909">
        <v>0</v>
      </c>
      <c r="AA909">
        <v>0</v>
      </c>
      <c r="AB909">
        <v>0</v>
      </c>
      <c r="AC909">
        <v>1</v>
      </c>
      <c r="AD909">
        <v>10209</v>
      </c>
      <c r="AE909">
        <v>10219</v>
      </c>
      <c r="AF909">
        <v>11</v>
      </c>
      <c r="AG909">
        <v>10197</v>
      </c>
      <c r="AH909">
        <v>24</v>
      </c>
      <c r="AI909">
        <v>4</v>
      </c>
      <c r="AJ909">
        <v>2</v>
      </c>
      <c r="AK909">
        <v>82</v>
      </c>
      <c r="AL909">
        <v>19</v>
      </c>
      <c r="AM909">
        <v>5</v>
      </c>
      <c r="AN909">
        <v>72</v>
      </c>
      <c r="AO909">
        <v>99</v>
      </c>
      <c r="AP909">
        <v>2</v>
      </c>
      <c r="AQ909">
        <v>49</v>
      </c>
      <c r="AR909">
        <v>18</v>
      </c>
      <c r="AS909">
        <v>37</v>
      </c>
    </row>
    <row r="910" spans="1:45" x14ac:dyDescent="0.25">
      <c r="A910">
        <v>20120627</v>
      </c>
      <c r="B910">
        <f t="shared" si="70"/>
        <v>20160627</v>
      </c>
      <c r="C910">
        <f t="shared" si="71"/>
        <v>2016</v>
      </c>
      <c r="D910">
        <f t="shared" si="72"/>
        <v>6</v>
      </c>
      <c r="E910">
        <f t="shared" si="73"/>
        <v>27</v>
      </c>
      <c r="F910" s="14">
        <f t="shared" si="74"/>
        <v>42548</v>
      </c>
      <c r="G910">
        <v>245</v>
      </c>
      <c r="H910">
        <v>22</v>
      </c>
      <c r="I910">
        <v>26</v>
      </c>
      <c r="J910">
        <v>40</v>
      </c>
      <c r="K910">
        <v>4</v>
      </c>
      <c r="L910">
        <v>10</v>
      </c>
      <c r="M910">
        <v>1</v>
      </c>
      <c r="N910">
        <v>90</v>
      </c>
      <c r="O910">
        <v>14</v>
      </c>
      <c r="P910">
        <v>180</v>
      </c>
      <c r="Q910">
        <v>156</v>
      </c>
      <c r="R910">
        <v>2</v>
      </c>
      <c r="S910">
        <v>209</v>
      </c>
      <c r="T910">
        <v>13</v>
      </c>
      <c r="U910">
        <v>140</v>
      </c>
      <c r="V910">
        <v>24</v>
      </c>
      <c r="W910">
        <v>7</v>
      </c>
      <c r="X910">
        <v>4</v>
      </c>
      <c r="Y910">
        <v>693</v>
      </c>
      <c r="Z910">
        <v>11</v>
      </c>
      <c r="AA910">
        <v>7</v>
      </c>
      <c r="AB910">
        <v>5</v>
      </c>
      <c r="AC910">
        <v>11</v>
      </c>
      <c r="AD910">
        <v>10170</v>
      </c>
      <c r="AE910">
        <v>10191</v>
      </c>
      <c r="AF910">
        <v>1</v>
      </c>
      <c r="AG910">
        <v>10143</v>
      </c>
      <c r="AH910">
        <v>24</v>
      </c>
      <c r="AI910">
        <v>27</v>
      </c>
      <c r="AJ910">
        <v>10</v>
      </c>
      <c r="AK910">
        <v>71</v>
      </c>
      <c r="AL910">
        <v>13</v>
      </c>
      <c r="AM910">
        <v>8</v>
      </c>
      <c r="AN910">
        <v>88</v>
      </c>
      <c r="AO910">
        <v>98</v>
      </c>
      <c r="AP910">
        <v>24</v>
      </c>
      <c r="AQ910">
        <v>78</v>
      </c>
      <c r="AR910">
        <v>16</v>
      </c>
      <c r="AS910">
        <v>12</v>
      </c>
    </row>
    <row r="911" spans="1:45" x14ac:dyDescent="0.25">
      <c r="A911">
        <v>20120628</v>
      </c>
      <c r="B911">
        <f t="shared" si="70"/>
        <v>20160628</v>
      </c>
      <c r="C911">
        <f t="shared" si="71"/>
        <v>2016</v>
      </c>
      <c r="D911">
        <f t="shared" si="72"/>
        <v>6</v>
      </c>
      <c r="E911">
        <f t="shared" si="73"/>
        <v>28</v>
      </c>
      <c r="F911" s="14">
        <f t="shared" si="74"/>
        <v>42549</v>
      </c>
      <c r="G911">
        <v>148</v>
      </c>
      <c r="H911">
        <v>28</v>
      </c>
      <c r="I911">
        <v>33</v>
      </c>
      <c r="J911">
        <v>60</v>
      </c>
      <c r="K911">
        <v>11</v>
      </c>
      <c r="L911">
        <v>10</v>
      </c>
      <c r="M911">
        <v>1</v>
      </c>
      <c r="N911">
        <v>100</v>
      </c>
      <c r="O911">
        <v>11</v>
      </c>
      <c r="P911">
        <v>223</v>
      </c>
      <c r="Q911">
        <v>139</v>
      </c>
      <c r="R911">
        <v>2</v>
      </c>
      <c r="S911">
        <v>279</v>
      </c>
      <c r="T911">
        <v>16</v>
      </c>
      <c r="U911">
        <v>118</v>
      </c>
      <c r="V911">
        <v>6</v>
      </c>
      <c r="W911">
        <v>63</v>
      </c>
      <c r="X911">
        <v>38</v>
      </c>
      <c r="Y911">
        <v>1915</v>
      </c>
      <c r="Z911">
        <v>0</v>
      </c>
      <c r="AA911">
        <v>-1</v>
      </c>
      <c r="AB911">
        <v>-1</v>
      </c>
      <c r="AC911">
        <v>18</v>
      </c>
      <c r="AD911">
        <v>10081</v>
      </c>
      <c r="AE911">
        <v>10138</v>
      </c>
      <c r="AF911">
        <v>1</v>
      </c>
      <c r="AG911">
        <v>10037</v>
      </c>
      <c r="AH911">
        <v>19</v>
      </c>
      <c r="AI911">
        <v>1</v>
      </c>
      <c r="AJ911">
        <v>2</v>
      </c>
      <c r="AK911">
        <v>78</v>
      </c>
      <c r="AL911">
        <v>17</v>
      </c>
      <c r="AM911">
        <v>6</v>
      </c>
      <c r="AN911">
        <v>77</v>
      </c>
      <c r="AO911">
        <v>99</v>
      </c>
      <c r="AP911">
        <v>1</v>
      </c>
      <c r="AQ911">
        <v>56</v>
      </c>
      <c r="AR911">
        <v>16</v>
      </c>
      <c r="AS911">
        <v>36</v>
      </c>
    </row>
    <row r="912" spans="1:45" x14ac:dyDescent="0.25">
      <c r="A912">
        <v>20120629</v>
      </c>
      <c r="B912">
        <f t="shared" si="70"/>
        <v>20160629</v>
      </c>
      <c r="C912">
        <f t="shared" si="71"/>
        <v>2016</v>
      </c>
      <c r="D912">
        <f t="shared" si="72"/>
        <v>6</v>
      </c>
      <c r="E912">
        <f t="shared" si="73"/>
        <v>29</v>
      </c>
      <c r="F912" s="14">
        <f t="shared" si="74"/>
        <v>42550</v>
      </c>
      <c r="G912">
        <v>220</v>
      </c>
      <c r="H912">
        <v>30</v>
      </c>
      <c r="I912">
        <v>32</v>
      </c>
      <c r="J912">
        <v>50</v>
      </c>
      <c r="K912">
        <v>14</v>
      </c>
      <c r="L912">
        <v>20</v>
      </c>
      <c r="M912">
        <v>4</v>
      </c>
      <c r="N912">
        <v>100</v>
      </c>
      <c r="O912">
        <v>14</v>
      </c>
      <c r="P912">
        <v>191</v>
      </c>
      <c r="Q912">
        <v>162</v>
      </c>
      <c r="R912">
        <v>21</v>
      </c>
      <c r="S912">
        <v>223</v>
      </c>
      <c r="T912">
        <v>17</v>
      </c>
      <c r="U912">
        <v>138</v>
      </c>
      <c r="V912">
        <v>24</v>
      </c>
      <c r="W912">
        <v>50</v>
      </c>
      <c r="X912">
        <v>30</v>
      </c>
      <c r="Y912">
        <v>1618</v>
      </c>
      <c r="Z912">
        <v>3</v>
      </c>
      <c r="AA912">
        <v>3</v>
      </c>
      <c r="AB912">
        <v>3</v>
      </c>
      <c r="AC912">
        <v>23</v>
      </c>
      <c r="AD912">
        <v>10082</v>
      </c>
      <c r="AE912">
        <v>10101</v>
      </c>
      <c r="AF912">
        <v>22</v>
      </c>
      <c r="AG912">
        <v>10060</v>
      </c>
      <c r="AH912">
        <v>1</v>
      </c>
      <c r="AI912">
        <v>60</v>
      </c>
      <c r="AJ912">
        <v>24</v>
      </c>
      <c r="AK912">
        <v>80</v>
      </c>
      <c r="AL912">
        <v>8</v>
      </c>
      <c r="AM912">
        <v>5</v>
      </c>
      <c r="AN912">
        <v>69</v>
      </c>
      <c r="AO912">
        <v>87</v>
      </c>
      <c r="AP912">
        <v>23</v>
      </c>
      <c r="AQ912">
        <v>53</v>
      </c>
      <c r="AR912">
        <v>16</v>
      </c>
      <c r="AS912">
        <v>29</v>
      </c>
    </row>
    <row r="913" spans="1:45" x14ac:dyDescent="0.25">
      <c r="A913">
        <v>20120630</v>
      </c>
      <c r="B913">
        <f t="shared" si="70"/>
        <v>20160630</v>
      </c>
      <c r="C913">
        <f t="shared" si="71"/>
        <v>2016</v>
      </c>
      <c r="D913">
        <f t="shared" si="72"/>
        <v>6</v>
      </c>
      <c r="E913">
        <f t="shared" si="73"/>
        <v>30</v>
      </c>
      <c r="F913" s="14">
        <f t="shared" si="74"/>
        <v>42551</v>
      </c>
      <c r="G913">
        <v>218</v>
      </c>
      <c r="H913">
        <v>34</v>
      </c>
      <c r="I913">
        <v>38</v>
      </c>
      <c r="J913">
        <v>60</v>
      </c>
      <c r="K913">
        <v>10</v>
      </c>
      <c r="L913">
        <v>20</v>
      </c>
      <c r="M913">
        <v>2</v>
      </c>
      <c r="N913">
        <v>110</v>
      </c>
      <c r="O913">
        <v>12</v>
      </c>
      <c r="P913">
        <v>191</v>
      </c>
      <c r="Q913">
        <v>151</v>
      </c>
      <c r="R913">
        <v>22</v>
      </c>
      <c r="S913">
        <v>242</v>
      </c>
      <c r="T913">
        <v>16</v>
      </c>
      <c r="U913">
        <v>144</v>
      </c>
      <c r="V913">
        <v>24</v>
      </c>
      <c r="W913">
        <v>87</v>
      </c>
      <c r="X913">
        <v>52</v>
      </c>
      <c r="Y913">
        <v>2297</v>
      </c>
      <c r="Z913">
        <v>22</v>
      </c>
      <c r="AA913">
        <v>49</v>
      </c>
      <c r="AB913">
        <v>37</v>
      </c>
      <c r="AC913">
        <v>20</v>
      </c>
      <c r="AD913">
        <v>10111</v>
      </c>
      <c r="AE913">
        <v>10122</v>
      </c>
      <c r="AF913">
        <v>24</v>
      </c>
      <c r="AG913">
        <v>10098</v>
      </c>
      <c r="AH913">
        <v>1</v>
      </c>
      <c r="AI913">
        <v>60</v>
      </c>
      <c r="AJ913">
        <v>20</v>
      </c>
      <c r="AK913">
        <v>81</v>
      </c>
      <c r="AL913">
        <v>15</v>
      </c>
      <c r="AM913">
        <v>6</v>
      </c>
      <c r="AN913">
        <v>71</v>
      </c>
      <c r="AO913">
        <v>91</v>
      </c>
      <c r="AP913">
        <v>20</v>
      </c>
      <c r="AQ913">
        <v>46</v>
      </c>
      <c r="AR913">
        <v>12</v>
      </c>
      <c r="AS913">
        <v>41</v>
      </c>
    </row>
    <row r="914" spans="1:45" x14ac:dyDescent="0.25">
      <c r="A914">
        <v>20120701</v>
      </c>
      <c r="B914">
        <f t="shared" si="70"/>
        <v>20160701</v>
      </c>
      <c r="C914">
        <f t="shared" si="71"/>
        <v>2016</v>
      </c>
      <c r="D914">
        <f t="shared" si="72"/>
        <v>7</v>
      </c>
      <c r="E914">
        <f t="shared" si="73"/>
        <v>1</v>
      </c>
      <c r="F914" s="14">
        <f t="shared" si="74"/>
        <v>42552</v>
      </c>
      <c r="G914">
        <v>230</v>
      </c>
      <c r="H914">
        <v>44</v>
      </c>
      <c r="I914">
        <v>46</v>
      </c>
      <c r="J914">
        <v>60</v>
      </c>
      <c r="K914">
        <v>8</v>
      </c>
      <c r="L914">
        <v>20</v>
      </c>
      <c r="M914">
        <v>22</v>
      </c>
      <c r="N914">
        <v>140</v>
      </c>
      <c r="O914">
        <v>14</v>
      </c>
      <c r="P914">
        <v>154</v>
      </c>
      <c r="Q914">
        <v>122</v>
      </c>
      <c r="R914">
        <v>24</v>
      </c>
      <c r="S914">
        <v>191</v>
      </c>
      <c r="T914">
        <v>12</v>
      </c>
      <c r="U914">
        <v>91</v>
      </c>
      <c r="V914">
        <v>24</v>
      </c>
      <c r="W914">
        <v>99</v>
      </c>
      <c r="X914">
        <v>59</v>
      </c>
      <c r="Y914">
        <v>1924</v>
      </c>
      <c r="Z914">
        <v>5</v>
      </c>
      <c r="AA914">
        <v>2</v>
      </c>
      <c r="AB914">
        <v>1</v>
      </c>
      <c r="AC914">
        <v>14</v>
      </c>
      <c r="AD914">
        <v>10159</v>
      </c>
      <c r="AE914">
        <v>10196</v>
      </c>
      <c r="AF914">
        <v>22</v>
      </c>
      <c r="AG914">
        <v>10123</v>
      </c>
      <c r="AH914">
        <v>1</v>
      </c>
      <c r="AI914">
        <v>69</v>
      </c>
      <c r="AJ914">
        <v>21</v>
      </c>
      <c r="AK914">
        <v>81</v>
      </c>
      <c r="AL914">
        <v>11</v>
      </c>
      <c r="AM914">
        <v>4</v>
      </c>
      <c r="AN914">
        <v>70</v>
      </c>
      <c r="AO914">
        <v>83</v>
      </c>
      <c r="AP914">
        <v>1</v>
      </c>
      <c r="AQ914">
        <v>51</v>
      </c>
      <c r="AR914">
        <v>12</v>
      </c>
      <c r="AS914">
        <v>32</v>
      </c>
    </row>
    <row r="915" spans="1:45" x14ac:dyDescent="0.25">
      <c r="A915">
        <v>20120702</v>
      </c>
      <c r="B915">
        <f t="shared" si="70"/>
        <v>20160702</v>
      </c>
      <c r="C915">
        <f t="shared" si="71"/>
        <v>2016</v>
      </c>
      <c r="D915">
        <f t="shared" si="72"/>
        <v>7</v>
      </c>
      <c r="E915">
        <f t="shared" si="73"/>
        <v>2</v>
      </c>
      <c r="F915" s="14">
        <f t="shared" si="74"/>
        <v>42553</v>
      </c>
      <c r="G915">
        <v>174</v>
      </c>
      <c r="H915">
        <v>23</v>
      </c>
      <c r="I915">
        <v>28</v>
      </c>
      <c r="J915">
        <v>40</v>
      </c>
      <c r="K915">
        <v>1</v>
      </c>
      <c r="L915">
        <v>20</v>
      </c>
      <c r="M915">
        <v>5</v>
      </c>
      <c r="N915">
        <v>60</v>
      </c>
      <c r="O915">
        <v>1</v>
      </c>
      <c r="P915">
        <v>165</v>
      </c>
      <c r="Q915">
        <v>118</v>
      </c>
      <c r="R915">
        <v>5</v>
      </c>
      <c r="S915">
        <v>213</v>
      </c>
      <c r="T915">
        <v>16</v>
      </c>
      <c r="U915">
        <v>100</v>
      </c>
      <c r="V915">
        <v>24</v>
      </c>
      <c r="W915">
        <v>82</v>
      </c>
      <c r="X915">
        <v>49</v>
      </c>
      <c r="Y915">
        <v>2286</v>
      </c>
      <c r="Z915">
        <v>0</v>
      </c>
      <c r="AA915">
        <v>0</v>
      </c>
      <c r="AB915">
        <v>0</v>
      </c>
      <c r="AC915">
        <v>1</v>
      </c>
      <c r="AD915">
        <v>10188</v>
      </c>
      <c r="AE915">
        <v>10206</v>
      </c>
      <c r="AF915">
        <v>7</v>
      </c>
      <c r="AG915">
        <v>10176</v>
      </c>
      <c r="AH915">
        <v>23</v>
      </c>
      <c r="AI915">
        <v>63</v>
      </c>
      <c r="AJ915">
        <v>24</v>
      </c>
      <c r="AK915">
        <v>82</v>
      </c>
      <c r="AL915">
        <v>17</v>
      </c>
      <c r="AM915">
        <v>4</v>
      </c>
      <c r="AN915">
        <v>64</v>
      </c>
      <c r="AO915">
        <v>82</v>
      </c>
      <c r="AP915">
        <v>4</v>
      </c>
      <c r="AQ915">
        <v>45</v>
      </c>
      <c r="AR915">
        <v>16</v>
      </c>
      <c r="AS915">
        <v>39</v>
      </c>
    </row>
    <row r="916" spans="1:45" x14ac:dyDescent="0.25">
      <c r="A916">
        <v>20120703</v>
      </c>
      <c r="B916">
        <f t="shared" si="70"/>
        <v>20160703</v>
      </c>
      <c r="C916">
        <f t="shared" si="71"/>
        <v>2016</v>
      </c>
      <c r="D916">
        <f t="shared" si="72"/>
        <v>7</v>
      </c>
      <c r="E916">
        <f t="shared" si="73"/>
        <v>3</v>
      </c>
      <c r="F916" s="14">
        <f t="shared" si="74"/>
        <v>42554</v>
      </c>
      <c r="G916">
        <v>182</v>
      </c>
      <c r="H916">
        <v>17</v>
      </c>
      <c r="I916">
        <v>23</v>
      </c>
      <c r="J916">
        <v>40</v>
      </c>
      <c r="K916">
        <v>10</v>
      </c>
      <c r="L916">
        <v>10</v>
      </c>
      <c r="M916">
        <v>17</v>
      </c>
      <c r="N916">
        <v>90</v>
      </c>
      <c r="O916">
        <v>11</v>
      </c>
      <c r="P916">
        <v>190</v>
      </c>
      <c r="Q916">
        <v>139</v>
      </c>
      <c r="R916">
        <v>4</v>
      </c>
      <c r="S916">
        <v>235</v>
      </c>
      <c r="T916">
        <v>12</v>
      </c>
      <c r="U916">
        <v>123</v>
      </c>
      <c r="V916">
        <v>6</v>
      </c>
      <c r="W916">
        <v>36</v>
      </c>
      <c r="X916">
        <v>22</v>
      </c>
      <c r="Y916">
        <v>1665</v>
      </c>
      <c r="Z916">
        <v>0</v>
      </c>
      <c r="AA916">
        <v>0</v>
      </c>
      <c r="AB916">
        <v>0</v>
      </c>
      <c r="AC916">
        <v>1</v>
      </c>
      <c r="AD916">
        <v>10165</v>
      </c>
      <c r="AE916">
        <v>10175</v>
      </c>
      <c r="AF916">
        <v>1</v>
      </c>
      <c r="AG916">
        <v>10152</v>
      </c>
      <c r="AH916">
        <v>24</v>
      </c>
      <c r="AI916">
        <v>59</v>
      </c>
      <c r="AJ916">
        <v>4</v>
      </c>
      <c r="AK916">
        <v>82</v>
      </c>
      <c r="AL916">
        <v>15</v>
      </c>
      <c r="AM916">
        <v>7</v>
      </c>
      <c r="AN916">
        <v>72</v>
      </c>
      <c r="AO916">
        <v>96</v>
      </c>
      <c r="AP916">
        <v>22</v>
      </c>
      <c r="AQ916">
        <v>52</v>
      </c>
      <c r="AR916">
        <v>10</v>
      </c>
      <c r="AS916">
        <v>30</v>
      </c>
    </row>
    <row r="917" spans="1:45" x14ac:dyDescent="0.25">
      <c r="A917">
        <v>20120704</v>
      </c>
      <c r="B917">
        <f t="shared" si="70"/>
        <v>20160704</v>
      </c>
      <c r="C917">
        <f t="shared" si="71"/>
        <v>2016</v>
      </c>
      <c r="D917">
        <f t="shared" si="72"/>
        <v>7</v>
      </c>
      <c r="E917">
        <f t="shared" si="73"/>
        <v>4</v>
      </c>
      <c r="F917" s="14">
        <f t="shared" si="74"/>
        <v>42555</v>
      </c>
      <c r="G917">
        <v>136</v>
      </c>
      <c r="H917">
        <v>22</v>
      </c>
      <c r="I917">
        <v>25</v>
      </c>
      <c r="J917">
        <v>40</v>
      </c>
      <c r="K917">
        <v>12</v>
      </c>
      <c r="L917">
        <v>10</v>
      </c>
      <c r="M917">
        <v>1</v>
      </c>
      <c r="N917">
        <v>70</v>
      </c>
      <c r="O917">
        <v>9</v>
      </c>
      <c r="P917">
        <v>212</v>
      </c>
      <c r="Q917">
        <v>158</v>
      </c>
      <c r="R917">
        <v>4</v>
      </c>
      <c r="S917">
        <v>265</v>
      </c>
      <c r="T917">
        <v>15</v>
      </c>
      <c r="U917">
        <v>140</v>
      </c>
      <c r="V917">
        <v>6</v>
      </c>
      <c r="W917">
        <v>59</v>
      </c>
      <c r="X917">
        <v>35</v>
      </c>
      <c r="Y917">
        <v>1945</v>
      </c>
      <c r="Z917">
        <v>0</v>
      </c>
      <c r="AA917">
        <v>0</v>
      </c>
      <c r="AB917">
        <v>0</v>
      </c>
      <c r="AC917">
        <v>1</v>
      </c>
      <c r="AD917">
        <v>10124</v>
      </c>
      <c r="AE917">
        <v>10149</v>
      </c>
      <c r="AF917">
        <v>1</v>
      </c>
      <c r="AG917">
        <v>10106</v>
      </c>
      <c r="AH917">
        <v>24</v>
      </c>
      <c r="AI917">
        <v>59</v>
      </c>
      <c r="AJ917">
        <v>2</v>
      </c>
      <c r="AK917">
        <v>81</v>
      </c>
      <c r="AL917">
        <v>17</v>
      </c>
      <c r="AM917">
        <v>5</v>
      </c>
      <c r="AN917">
        <v>71</v>
      </c>
      <c r="AO917">
        <v>95</v>
      </c>
      <c r="AP917">
        <v>4</v>
      </c>
      <c r="AQ917">
        <v>47</v>
      </c>
      <c r="AR917">
        <v>16</v>
      </c>
      <c r="AS917">
        <v>36</v>
      </c>
    </row>
    <row r="918" spans="1:45" x14ac:dyDescent="0.25">
      <c r="A918">
        <v>20120705</v>
      </c>
      <c r="B918">
        <f t="shared" si="70"/>
        <v>20160705</v>
      </c>
      <c r="C918">
        <f t="shared" si="71"/>
        <v>2016</v>
      </c>
      <c r="D918">
        <f t="shared" si="72"/>
        <v>7</v>
      </c>
      <c r="E918">
        <f t="shared" si="73"/>
        <v>5</v>
      </c>
      <c r="F918" s="14">
        <f t="shared" si="74"/>
        <v>42556</v>
      </c>
      <c r="G918">
        <v>52</v>
      </c>
      <c r="H918">
        <v>14</v>
      </c>
      <c r="I918">
        <v>21</v>
      </c>
      <c r="J918">
        <v>50</v>
      </c>
      <c r="K918">
        <v>17</v>
      </c>
      <c r="L918">
        <v>10</v>
      </c>
      <c r="M918">
        <v>1</v>
      </c>
      <c r="N918">
        <v>110</v>
      </c>
      <c r="O918">
        <v>16</v>
      </c>
      <c r="P918">
        <v>219</v>
      </c>
      <c r="Q918">
        <v>155</v>
      </c>
      <c r="R918">
        <v>2</v>
      </c>
      <c r="S918">
        <v>274</v>
      </c>
      <c r="T918">
        <v>13</v>
      </c>
      <c r="U918">
        <v>131</v>
      </c>
      <c r="V918">
        <v>6</v>
      </c>
      <c r="W918">
        <v>67</v>
      </c>
      <c r="X918">
        <v>40</v>
      </c>
      <c r="Y918">
        <v>2108</v>
      </c>
      <c r="Z918">
        <v>10</v>
      </c>
      <c r="AA918">
        <v>4</v>
      </c>
      <c r="AB918">
        <v>2</v>
      </c>
      <c r="AC918">
        <v>22</v>
      </c>
      <c r="AD918">
        <v>10092</v>
      </c>
      <c r="AE918">
        <v>10104</v>
      </c>
      <c r="AF918">
        <v>1</v>
      </c>
      <c r="AG918">
        <v>10069</v>
      </c>
      <c r="AH918">
        <v>24</v>
      </c>
      <c r="AI918">
        <v>56</v>
      </c>
      <c r="AJ918">
        <v>24</v>
      </c>
      <c r="AK918">
        <v>80</v>
      </c>
      <c r="AL918">
        <v>18</v>
      </c>
      <c r="AM918">
        <v>6</v>
      </c>
      <c r="AN918">
        <v>75</v>
      </c>
      <c r="AO918">
        <v>94</v>
      </c>
      <c r="AP918">
        <v>2</v>
      </c>
      <c r="AQ918">
        <v>55</v>
      </c>
      <c r="AR918">
        <v>12</v>
      </c>
      <c r="AS918">
        <v>40</v>
      </c>
    </row>
    <row r="919" spans="1:45" x14ac:dyDescent="0.25">
      <c r="A919">
        <v>20120706</v>
      </c>
      <c r="B919">
        <f t="shared" si="70"/>
        <v>20160706</v>
      </c>
      <c r="C919">
        <f t="shared" si="71"/>
        <v>2016</v>
      </c>
      <c r="D919">
        <f t="shared" si="72"/>
        <v>7</v>
      </c>
      <c r="E919">
        <f t="shared" si="73"/>
        <v>6</v>
      </c>
      <c r="F919" s="14">
        <f t="shared" si="74"/>
        <v>42557</v>
      </c>
      <c r="G919">
        <v>192</v>
      </c>
      <c r="H919">
        <v>27</v>
      </c>
      <c r="I919">
        <v>31</v>
      </c>
      <c r="J919">
        <v>60</v>
      </c>
      <c r="K919">
        <v>9</v>
      </c>
      <c r="L919">
        <v>10</v>
      </c>
      <c r="M919">
        <v>1</v>
      </c>
      <c r="N919">
        <v>110</v>
      </c>
      <c r="O919">
        <v>11</v>
      </c>
      <c r="P919">
        <v>190</v>
      </c>
      <c r="Q919">
        <v>135</v>
      </c>
      <c r="R919">
        <v>24</v>
      </c>
      <c r="S919">
        <v>229</v>
      </c>
      <c r="T919">
        <v>16</v>
      </c>
      <c r="U919">
        <v>98</v>
      </c>
      <c r="V919">
        <v>24</v>
      </c>
      <c r="W919">
        <v>42</v>
      </c>
      <c r="X919">
        <v>25</v>
      </c>
      <c r="Y919">
        <v>1435</v>
      </c>
      <c r="Z919">
        <v>0</v>
      </c>
      <c r="AA919">
        <v>-1</v>
      </c>
      <c r="AB919">
        <v>-1</v>
      </c>
      <c r="AC919">
        <v>2</v>
      </c>
      <c r="AD919">
        <v>10088</v>
      </c>
      <c r="AE919">
        <v>10115</v>
      </c>
      <c r="AF919">
        <v>23</v>
      </c>
      <c r="AG919">
        <v>10059</v>
      </c>
      <c r="AH919">
        <v>3</v>
      </c>
      <c r="AI919">
        <v>20</v>
      </c>
      <c r="AJ919">
        <v>3</v>
      </c>
      <c r="AK919">
        <v>81</v>
      </c>
      <c r="AL919">
        <v>19</v>
      </c>
      <c r="AM919">
        <v>6</v>
      </c>
      <c r="AN919">
        <v>82</v>
      </c>
      <c r="AO919">
        <v>98</v>
      </c>
      <c r="AP919">
        <v>3</v>
      </c>
      <c r="AQ919">
        <v>57</v>
      </c>
      <c r="AR919">
        <v>15</v>
      </c>
      <c r="AS919">
        <v>26</v>
      </c>
    </row>
    <row r="920" spans="1:45" x14ac:dyDescent="0.25">
      <c r="A920">
        <v>20120707</v>
      </c>
      <c r="B920">
        <f t="shared" si="70"/>
        <v>20160707</v>
      </c>
      <c r="C920">
        <f t="shared" si="71"/>
        <v>2016</v>
      </c>
      <c r="D920">
        <f t="shared" si="72"/>
        <v>7</v>
      </c>
      <c r="E920">
        <f t="shared" si="73"/>
        <v>7</v>
      </c>
      <c r="F920" s="14">
        <f t="shared" si="74"/>
        <v>42558</v>
      </c>
      <c r="G920">
        <v>182</v>
      </c>
      <c r="H920">
        <v>20</v>
      </c>
      <c r="I920">
        <v>25</v>
      </c>
      <c r="J920">
        <v>40</v>
      </c>
      <c r="K920">
        <v>9</v>
      </c>
      <c r="L920">
        <v>10</v>
      </c>
      <c r="M920">
        <v>19</v>
      </c>
      <c r="N920">
        <v>100</v>
      </c>
      <c r="O920">
        <v>18</v>
      </c>
      <c r="P920">
        <v>184</v>
      </c>
      <c r="Q920">
        <v>123</v>
      </c>
      <c r="R920">
        <v>2</v>
      </c>
      <c r="S920">
        <v>240</v>
      </c>
      <c r="T920">
        <v>17</v>
      </c>
      <c r="U920">
        <v>88</v>
      </c>
      <c r="V920">
        <v>6</v>
      </c>
      <c r="W920">
        <v>84</v>
      </c>
      <c r="X920">
        <v>51</v>
      </c>
      <c r="Y920">
        <v>2136</v>
      </c>
      <c r="Z920">
        <v>12</v>
      </c>
      <c r="AA920">
        <v>26</v>
      </c>
      <c r="AB920">
        <v>20</v>
      </c>
      <c r="AC920">
        <v>23</v>
      </c>
      <c r="AD920">
        <v>10106</v>
      </c>
      <c r="AE920">
        <v>10118</v>
      </c>
      <c r="AF920">
        <v>10</v>
      </c>
      <c r="AG920">
        <v>10078</v>
      </c>
      <c r="AH920">
        <v>24</v>
      </c>
      <c r="AI920">
        <v>50</v>
      </c>
      <c r="AJ920">
        <v>24</v>
      </c>
      <c r="AK920">
        <v>83</v>
      </c>
      <c r="AL920">
        <v>17</v>
      </c>
      <c r="AM920">
        <v>5</v>
      </c>
      <c r="AN920">
        <v>74</v>
      </c>
      <c r="AO920">
        <v>97</v>
      </c>
      <c r="AP920">
        <v>1</v>
      </c>
      <c r="AQ920">
        <v>48</v>
      </c>
      <c r="AR920">
        <v>16</v>
      </c>
      <c r="AS920">
        <v>38</v>
      </c>
    </row>
    <row r="921" spans="1:45" x14ac:dyDescent="0.25">
      <c r="A921">
        <v>20120708</v>
      </c>
      <c r="B921">
        <f t="shared" si="70"/>
        <v>20160708</v>
      </c>
      <c r="C921">
        <f t="shared" si="71"/>
        <v>2016</v>
      </c>
      <c r="D921">
        <f t="shared" si="72"/>
        <v>7</v>
      </c>
      <c r="E921">
        <f t="shared" si="73"/>
        <v>8</v>
      </c>
      <c r="F921" s="14">
        <f t="shared" si="74"/>
        <v>42559</v>
      </c>
      <c r="G921">
        <v>216</v>
      </c>
      <c r="H921">
        <v>23</v>
      </c>
      <c r="I921">
        <v>31</v>
      </c>
      <c r="J921">
        <v>50</v>
      </c>
      <c r="K921">
        <v>14</v>
      </c>
      <c r="L921">
        <v>20</v>
      </c>
      <c r="M921">
        <v>1</v>
      </c>
      <c r="N921">
        <v>110</v>
      </c>
      <c r="O921">
        <v>14</v>
      </c>
      <c r="P921">
        <v>168</v>
      </c>
      <c r="Q921">
        <v>151</v>
      </c>
      <c r="R921">
        <v>24</v>
      </c>
      <c r="S921">
        <v>197</v>
      </c>
      <c r="T921">
        <v>13</v>
      </c>
      <c r="U921">
        <v>136</v>
      </c>
      <c r="V921">
        <v>6</v>
      </c>
      <c r="W921">
        <v>20</v>
      </c>
      <c r="X921">
        <v>12</v>
      </c>
      <c r="Y921">
        <v>805</v>
      </c>
      <c r="Z921">
        <v>66</v>
      </c>
      <c r="AA921">
        <v>199</v>
      </c>
      <c r="AB921">
        <v>98</v>
      </c>
      <c r="AC921">
        <v>10</v>
      </c>
      <c r="AD921">
        <v>10056</v>
      </c>
      <c r="AE921">
        <v>10084</v>
      </c>
      <c r="AF921">
        <v>24</v>
      </c>
      <c r="AG921">
        <v>10036</v>
      </c>
      <c r="AH921">
        <v>13</v>
      </c>
      <c r="AI921">
        <v>28</v>
      </c>
      <c r="AJ921">
        <v>10</v>
      </c>
      <c r="AK921">
        <v>75</v>
      </c>
      <c r="AL921">
        <v>15</v>
      </c>
      <c r="AM921">
        <v>8</v>
      </c>
      <c r="AN921">
        <v>89</v>
      </c>
      <c r="AO921">
        <v>97</v>
      </c>
      <c r="AP921">
        <v>1</v>
      </c>
      <c r="AQ921">
        <v>77</v>
      </c>
      <c r="AR921">
        <v>15</v>
      </c>
      <c r="AS921">
        <v>14</v>
      </c>
    </row>
    <row r="922" spans="1:45" x14ac:dyDescent="0.25">
      <c r="A922">
        <v>20120709</v>
      </c>
      <c r="B922">
        <f t="shared" si="70"/>
        <v>20160709</v>
      </c>
      <c r="C922">
        <f t="shared" si="71"/>
        <v>2016</v>
      </c>
      <c r="D922">
        <f t="shared" si="72"/>
        <v>7</v>
      </c>
      <c r="E922">
        <f t="shared" si="73"/>
        <v>9</v>
      </c>
      <c r="F922" s="14">
        <f t="shared" si="74"/>
        <v>42560</v>
      </c>
      <c r="G922">
        <v>237</v>
      </c>
      <c r="H922">
        <v>41</v>
      </c>
      <c r="I922">
        <v>43</v>
      </c>
      <c r="J922">
        <v>60</v>
      </c>
      <c r="K922">
        <v>5</v>
      </c>
      <c r="L922">
        <v>20</v>
      </c>
      <c r="M922">
        <v>22</v>
      </c>
      <c r="N922">
        <v>120</v>
      </c>
      <c r="O922">
        <v>12</v>
      </c>
      <c r="P922">
        <v>166</v>
      </c>
      <c r="Q922">
        <v>138</v>
      </c>
      <c r="R922">
        <v>3</v>
      </c>
      <c r="S922">
        <v>194</v>
      </c>
      <c r="T922">
        <v>12</v>
      </c>
      <c r="U922">
        <v>127</v>
      </c>
      <c r="V922">
        <v>6</v>
      </c>
      <c r="W922">
        <v>18</v>
      </c>
      <c r="X922">
        <v>11</v>
      </c>
      <c r="Y922">
        <v>1157</v>
      </c>
      <c r="Z922">
        <v>4</v>
      </c>
      <c r="AA922">
        <v>7</v>
      </c>
      <c r="AB922">
        <v>5</v>
      </c>
      <c r="AC922">
        <v>15</v>
      </c>
      <c r="AD922">
        <v>10108</v>
      </c>
      <c r="AE922">
        <v>10124</v>
      </c>
      <c r="AF922">
        <v>22</v>
      </c>
      <c r="AG922">
        <v>10089</v>
      </c>
      <c r="AH922">
        <v>1</v>
      </c>
      <c r="AI922">
        <v>56</v>
      </c>
      <c r="AJ922">
        <v>5</v>
      </c>
      <c r="AK922">
        <v>73</v>
      </c>
      <c r="AL922">
        <v>19</v>
      </c>
      <c r="AM922">
        <v>7</v>
      </c>
      <c r="AN922">
        <v>83</v>
      </c>
      <c r="AO922">
        <v>94</v>
      </c>
      <c r="AP922">
        <v>3</v>
      </c>
      <c r="AQ922">
        <v>72</v>
      </c>
      <c r="AR922">
        <v>17</v>
      </c>
      <c r="AS922">
        <v>20</v>
      </c>
    </row>
    <row r="923" spans="1:45" x14ac:dyDescent="0.25">
      <c r="A923">
        <v>20120710</v>
      </c>
      <c r="B923">
        <f t="shared" si="70"/>
        <v>20160710</v>
      </c>
      <c r="C923">
        <f t="shared" si="71"/>
        <v>2016</v>
      </c>
      <c r="D923">
        <f t="shared" si="72"/>
        <v>7</v>
      </c>
      <c r="E923">
        <f t="shared" si="73"/>
        <v>10</v>
      </c>
      <c r="F923" s="14">
        <f t="shared" si="74"/>
        <v>42561</v>
      </c>
      <c r="G923">
        <v>216</v>
      </c>
      <c r="H923">
        <v>36</v>
      </c>
      <c r="I923">
        <v>37</v>
      </c>
      <c r="J923">
        <v>60</v>
      </c>
      <c r="K923">
        <v>9</v>
      </c>
      <c r="L923">
        <v>20</v>
      </c>
      <c r="M923">
        <v>18</v>
      </c>
      <c r="N923">
        <v>110</v>
      </c>
      <c r="O923">
        <v>9</v>
      </c>
      <c r="P923">
        <v>164</v>
      </c>
      <c r="Q923">
        <v>138</v>
      </c>
      <c r="R923">
        <v>3</v>
      </c>
      <c r="S923">
        <v>196</v>
      </c>
      <c r="T923">
        <v>10</v>
      </c>
      <c r="U923">
        <v>126</v>
      </c>
      <c r="V923">
        <v>6</v>
      </c>
      <c r="W923">
        <v>51</v>
      </c>
      <c r="X923">
        <v>31</v>
      </c>
      <c r="Y923">
        <v>1567</v>
      </c>
      <c r="Z923">
        <v>11</v>
      </c>
      <c r="AA923">
        <v>4</v>
      </c>
      <c r="AB923">
        <v>1</v>
      </c>
      <c r="AC923">
        <v>13</v>
      </c>
      <c r="AD923">
        <v>10115</v>
      </c>
      <c r="AE923">
        <v>10121</v>
      </c>
      <c r="AF923">
        <v>1</v>
      </c>
      <c r="AG923">
        <v>10103</v>
      </c>
      <c r="AH923">
        <v>24</v>
      </c>
      <c r="AI923">
        <v>56</v>
      </c>
      <c r="AJ923">
        <v>3</v>
      </c>
      <c r="AK923">
        <v>77</v>
      </c>
      <c r="AL923">
        <v>10</v>
      </c>
      <c r="AM923">
        <v>6</v>
      </c>
      <c r="AN923">
        <v>79</v>
      </c>
      <c r="AO923">
        <v>95</v>
      </c>
      <c r="AP923">
        <v>3</v>
      </c>
      <c r="AQ923">
        <v>66</v>
      </c>
      <c r="AR923">
        <v>10</v>
      </c>
      <c r="AS923">
        <v>27</v>
      </c>
    </row>
    <row r="924" spans="1:45" x14ac:dyDescent="0.25">
      <c r="A924">
        <v>20120711</v>
      </c>
      <c r="B924">
        <f t="shared" si="70"/>
        <v>20160711</v>
      </c>
      <c r="C924">
        <f t="shared" si="71"/>
        <v>2016</v>
      </c>
      <c r="D924">
        <f t="shared" si="72"/>
        <v>7</v>
      </c>
      <c r="E924">
        <f t="shared" si="73"/>
        <v>11</v>
      </c>
      <c r="F924" s="14">
        <f t="shared" si="74"/>
        <v>42562</v>
      </c>
      <c r="G924">
        <v>228</v>
      </c>
      <c r="H924">
        <v>47</v>
      </c>
      <c r="I924">
        <v>50</v>
      </c>
      <c r="J924">
        <v>60</v>
      </c>
      <c r="K924">
        <v>6</v>
      </c>
      <c r="L924">
        <v>30</v>
      </c>
      <c r="M924">
        <v>21</v>
      </c>
      <c r="N924">
        <v>140</v>
      </c>
      <c r="O924">
        <v>8</v>
      </c>
      <c r="P924">
        <v>156</v>
      </c>
      <c r="Q924">
        <v>129</v>
      </c>
      <c r="R924">
        <v>22</v>
      </c>
      <c r="S924">
        <v>192</v>
      </c>
      <c r="T924">
        <v>15</v>
      </c>
      <c r="U924">
        <v>123</v>
      </c>
      <c r="V924">
        <v>24</v>
      </c>
      <c r="W924">
        <v>52</v>
      </c>
      <c r="X924">
        <v>32</v>
      </c>
      <c r="Y924">
        <v>1659</v>
      </c>
      <c r="Z924">
        <v>8</v>
      </c>
      <c r="AA924">
        <v>27</v>
      </c>
      <c r="AB924">
        <v>26</v>
      </c>
      <c r="AC924">
        <v>22</v>
      </c>
      <c r="AD924">
        <v>10099</v>
      </c>
      <c r="AE924">
        <v>10105</v>
      </c>
      <c r="AF924">
        <v>22</v>
      </c>
      <c r="AG924">
        <v>10090</v>
      </c>
      <c r="AH924">
        <v>4</v>
      </c>
      <c r="AI924">
        <v>65</v>
      </c>
      <c r="AJ924">
        <v>22</v>
      </c>
      <c r="AK924">
        <v>82</v>
      </c>
      <c r="AL924">
        <v>12</v>
      </c>
      <c r="AM924">
        <v>6</v>
      </c>
      <c r="AN924">
        <v>75</v>
      </c>
      <c r="AO924">
        <v>93</v>
      </c>
      <c r="AP924">
        <v>22</v>
      </c>
      <c r="AQ924">
        <v>56</v>
      </c>
      <c r="AR924">
        <v>15</v>
      </c>
      <c r="AS924">
        <v>28</v>
      </c>
    </row>
    <row r="925" spans="1:45" x14ac:dyDescent="0.25">
      <c r="A925">
        <v>20120712</v>
      </c>
      <c r="B925">
        <f t="shared" si="70"/>
        <v>20160712</v>
      </c>
      <c r="C925">
        <f t="shared" si="71"/>
        <v>2016</v>
      </c>
      <c r="D925">
        <f t="shared" si="72"/>
        <v>7</v>
      </c>
      <c r="E925">
        <f t="shared" si="73"/>
        <v>12</v>
      </c>
      <c r="F925" s="14">
        <f t="shared" si="74"/>
        <v>42563</v>
      </c>
      <c r="G925">
        <v>249</v>
      </c>
      <c r="H925">
        <v>30</v>
      </c>
      <c r="I925">
        <v>37</v>
      </c>
      <c r="J925">
        <v>60</v>
      </c>
      <c r="K925">
        <v>11</v>
      </c>
      <c r="L925">
        <v>10</v>
      </c>
      <c r="M925">
        <v>20</v>
      </c>
      <c r="N925">
        <v>120</v>
      </c>
      <c r="O925">
        <v>11</v>
      </c>
      <c r="P925">
        <v>145</v>
      </c>
      <c r="Q925">
        <v>114</v>
      </c>
      <c r="R925">
        <v>9</v>
      </c>
      <c r="S925">
        <v>186</v>
      </c>
      <c r="T925">
        <v>15</v>
      </c>
      <c r="U925">
        <v>114</v>
      </c>
      <c r="V925">
        <v>24</v>
      </c>
      <c r="W925">
        <v>83</v>
      </c>
      <c r="X925">
        <v>51</v>
      </c>
      <c r="Y925">
        <v>1977</v>
      </c>
      <c r="Z925">
        <v>59</v>
      </c>
      <c r="AA925">
        <v>78</v>
      </c>
      <c r="AB925">
        <v>25</v>
      </c>
      <c r="AC925">
        <v>1</v>
      </c>
      <c r="AD925">
        <v>10117</v>
      </c>
      <c r="AE925">
        <v>10137</v>
      </c>
      <c r="AF925">
        <v>14</v>
      </c>
      <c r="AG925">
        <v>10095</v>
      </c>
      <c r="AH925">
        <v>24</v>
      </c>
      <c r="AI925">
        <v>57</v>
      </c>
      <c r="AJ925">
        <v>9</v>
      </c>
      <c r="AK925">
        <v>83</v>
      </c>
      <c r="AL925">
        <v>19</v>
      </c>
      <c r="AM925">
        <v>7</v>
      </c>
      <c r="AN925">
        <v>76</v>
      </c>
      <c r="AO925">
        <v>94</v>
      </c>
      <c r="AP925">
        <v>1</v>
      </c>
      <c r="AQ925">
        <v>50</v>
      </c>
      <c r="AR925">
        <v>17</v>
      </c>
      <c r="AS925">
        <v>32</v>
      </c>
    </row>
    <row r="926" spans="1:45" x14ac:dyDescent="0.25">
      <c r="A926">
        <v>20120713</v>
      </c>
      <c r="B926">
        <f t="shared" si="70"/>
        <v>20160713</v>
      </c>
      <c r="C926">
        <f t="shared" si="71"/>
        <v>2016</v>
      </c>
      <c r="D926">
        <f t="shared" si="72"/>
        <v>7</v>
      </c>
      <c r="E926">
        <f t="shared" si="73"/>
        <v>13</v>
      </c>
      <c r="F926" s="14">
        <f t="shared" si="74"/>
        <v>42564</v>
      </c>
      <c r="G926">
        <v>214</v>
      </c>
      <c r="H926">
        <v>31</v>
      </c>
      <c r="I926">
        <v>35</v>
      </c>
      <c r="J926">
        <v>50</v>
      </c>
      <c r="K926">
        <v>14</v>
      </c>
      <c r="L926">
        <v>20</v>
      </c>
      <c r="M926">
        <v>2</v>
      </c>
      <c r="N926">
        <v>100</v>
      </c>
      <c r="O926">
        <v>14</v>
      </c>
      <c r="P926">
        <v>155</v>
      </c>
      <c r="Q926">
        <v>129</v>
      </c>
      <c r="R926">
        <v>3</v>
      </c>
      <c r="S926">
        <v>205</v>
      </c>
      <c r="T926">
        <v>16</v>
      </c>
      <c r="U926">
        <v>124</v>
      </c>
      <c r="V926">
        <v>24</v>
      </c>
      <c r="W926">
        <v>21</v>
      </c>
      <c r="X926">
        <v>13</v>
      </c>
      <c r="Y926">
        <v>1081</v>
      </c>
      <c r="Z926">
        <v>106</v>
      </c>
      <c r="AA926">
        <v>50</v>
      </c>
      <c r="AB926">
        <v>11</v>
      </c>
      <c r="AC926">
        <v>4</v>
      </c>
      <c r="AD926">
        <v>10033</v>
      </c>
      <c r="AE926">
        <v>10085</v>
      </c>
      <c r="AF926">
        <v>1</v>
      </c>
      <c r="AG926">
        <v>10000</v>
      </c>
      <c r="AH926">
        <v>24</v>
      </c>
      <c r="AI926">
        <v>30</v>
      </c>
      <c r="AJ926">
        <v>12</v>
      </c>
      <c r="AK926">
        <v>80</v>
      </c>
      <c r="AL926">
        <v>15</v>
      </c>
      <c r="AM926">
        <v>8</v>
      </c>
      <c r="AN926">
        <v>83</v>
      </c>
      <c r="AO926">
        <v>97</v>
      </c>
      <c r="AP926">
        <v>3</v>
      </c>
      <c r="AQ926">
        <v>61</v>
      </c>
      <c r="AR926">
        <v>18</v>
      </c>
      <c r="AS926">
        <v>18</v>
      </c>
    </row>
    <row r="927" spans="1:45" x14ac:dyDescent="0.25">
      <c r="A927">
        <v>20120714</v>
      </c>
      <c r="B927">
        <f t="shared" si="70"/>
        <v>20160714</v>
      </c>
      <c r="C927">
        <f t="shared" si="71"/>
        <v>2016</v>
      </c>
      <c r="D927">
        <f t="shared" si="72"/>
        <v>7</v>
      </c>
      <c r="E927">
        <f t="shared" si="73"/>
        <v>14</v>
      </c>
      <c r="F927" s="14">
        <f t="shared" si="74"/>
        <v>42565</v>
      </c>
      <c r="G927">
        <v>241</v>
      </c>
      <c r="H927">
        <v>27</v>
      </c>
      <c r="I927">
        <v>33</v>
      </c>
      <c r="J927">
        <v>60</v>
      </c>
      <c r="K927">
        <v>7</v>
      </c>
      <c r="L927">
        <v>10</v>
      </c>
      <c r="M927">
        <v>18</v>
      </c>
      <c r="N927">
        <v>120</v>
      </c>
      <c r="O927">
        <v>7</v>
      </c>
      <c r="P927">
        <v>149</v>
      </c>
      <c r="Q927">
        <v>131</v>
      </c>
      <c r="R927">
        <v>2</v>
      </c>
      <c r="S927">
        <v>178</v>
      </c>
      <c r="T927">
        <v>14</v>
      </c>
      <c r="U927">
        <v>119</v>
      </c>
      <c r="V927">
        <v>6</v>
      </c>
      <c r="W927">
        <v>12</v>
      </c>
      <c r="X927">
        <v>7</v>
      </c>
      <c r="Y927">
        <v>1122</v>
      </c>
      <c r="Z927">
        <v>8</v>
      </c>
      <c r="AA927">
        <v>37</v>
      </c>
      <c r="AB927">
        <v>36</v>
      </c>
      <c r="AC927">
        <v>15</v>
      </c>
      <c r="AD927">
        <v>10039</v>
      </c>
      <c r="AE927">
        <v>10093</v>
      </c>
      <c r="AF927">
        <v>24</v>
      </c>
      <c r="AG927">
        <v>9994</v>
      </c>
      <c r="AH927">
        <v>4</v>
      </c>
      <c r="AI927">
        <v>61</v>
      </c>
      <c r="AJ927">
        <v>17</v>
      </c>
      <c r="AK927">
        <v>75</v>
      </c>
      <c r="AL927">
        <v>7</v>
      </c>
      <c r="AM927">
        <v>8</v>
      </c>
      <c r="AN927">
        <v>85</v>
      </c>
      <c r="AO927">
        <v>91</v>
      </c>
      <c r="AP927">
        <v>24</v>
      </c>
      <c r="AQ927">
        <v>77</v>
      </c>
      <c r="AR927">
        <v>12</v>
      </c>
      <c r="AS927">
        <v>18</v>
      </c>
    </row>
    <row r="928" spans="1:45" x14ac:dyDescent="0.25">
      <c r="A928">
        <v>20120715</v>
      </c>
      <c r="B928">
        <f t="shared" si="70"/>
        <v>20160715</v>
      </c>
      <c r="C928">
        <f t="shared" si="71"/>
        <v>2016</v>
      </c>
      <c r="D928">
        <f t="shared" si="72"/>
        <v>7</v>
      </c>
      <c r="E928">
        <f t="shared" si="73"/>
        <v>15</v>
      </c>
      <c r="F928" s="14">
        <f t="shared" si="74"/>
        <v>42566</v>
      </c>
      <c r="G928">
        <v>272</v>
      </c>
      <c r="H928">
        <v>22</v>
      </c>
      <c r="I928">
        <v>25</v>
      </c>
      <c r="J928">
        <v>50</v>
      </c>
      <c r="K928">
        <v>17</v>
      </c>
      <c r="L928">
        <v>10</v>
      </c>
      <c r="M928">
        <v>3</v>
      </c>
      <c r="N928">
        <v>100</v>
      </c>
      <c r="O928">
        <v>17</v>
      </c>
      <c r="P928">
        <v>153</v>
      </c>
      <c r="Q928">
        <v>118</v>
      </c>
      <c r="R928">
        <v>4</v>
      </c>
      <c r="S928">
        <v>185</v>
      </c>
      <c r="T928">
        <v>16</v>
      </c>
      <c r="U928">
        <v>103</v>
      </c>
      <c r="V928">
        <v>6</v>
      </c>
      <c r="W928">
        <v>70</v>
      </c>
      <c r="X928">
        <v>43</v>
      </c>
      <c r="Y928">
        <v>1639</v>
      </c>
      <c r="Z928">
        <v>4</v>
      </c>
      <c r="AA928">
        <v>2</v>
      </c>
      <c r="AB928">
        <v>2</v>
      </c>
      <c r="AC928">
        <v>13</v>
      </c>
      <c r="AD928">
        <v>10143</v>
      </c>
      <c r="AE928">
        <v>10195</v>
      </c>
      <c r="AF928">
        <v>24</v>
      </c>
      <c r="AG928">
        <v>10093</v>
      </c>
      <c r="AH928">
        <v>1</v>
      </c>
      <c r="AI928">
        <v>62</v>
      </c>
      <c r="AJ928">
        <v>4</v>
      </c>
      <c r="AK928">
        <v>81</v>
      </c>
      <c r="AL928">
        <v>16</v>
      </c>
      <c r="AM928">
        <v>6</v>
      </c>
      <c r="AN928">
        <v>75</v>
      </c>
      <c r="AO928">
        <v>97</v>
      </c>
      <c r="AP928">
        <v>4</v>
      </c>
      <c r="AQ928">
        <v>54</v>
      </c>
      <c r="AR928">
        <v>16</v>
      </c>
      <c r="AS928">
        <v>27</v>
      </c>
    </row>
    <row r="929" spans="1:45" x14ac:dyDescent="0.25">
      <c r="A929">
        <v>20120716</v>
      </c>
      <c r="B929">
        <f t="shared" si="70"/>
        <v>20160716</v>
      </c>
      <c r="C929">
        <f t="shared" si="71"/>
        <v>2016</v>
      </c>
      <c r="D929">
        <f t="shared" si="72"/>
        <v>7</v>
      </c>
      <c r="E929">
        <f t="shared" si="73"/>
        <v>16</v>
      </c>
      <c r="F929" s="14">
        <f t="shared" si="74"/>
        <v>42567</v>
      </c>
      <c r="G929">
        <v>227</v>
      </c>
      <c r="H929">
        <v>47</v>
      </c>
      <c r="I929">
        <v>48</v>
      </c>
      <c r="J929">
        <v>70</v>
      </c>
      <c r="K929">
        <v>21</v>
      </c>
      <c r="L929">
        <v>40</v>
      </c>
      <c r="M929">
        <v>1</v>
      </c>
      <c r="N929">
        <v>120</v>
      </c>
      <c r="O929">
        <v>16</v>
      </c>
      <c r="P929">
        <v>149</v>
      </c>
      <c r="Q929">
        <v>136</v>
      </c>
      <c r="R929">
        <v>12</v>
      </c>
      <c r="S929">
        <v>177</v>
      </c>
      <c r="T929">
        <v>10</v>
      </c>
      <c r="U929">
        <v>131</v>
      </c>
      <c r="V929">
        <v>6</v>
      </c>
      <c r="W929">
        <v>34</v>
      </c>
      <c r="X929">
        <v>21</v>
      </c>
      <c r="Y929">
        <v>881</v>
      </c>
      <c r="Z929">
        <v>133</v>
      </c>
      <c r="AA929">
        <v>207</v>
      </c>
      <c r="AB929">
        <v>47</v>
      </c>
      <c r="AC929">
        <v>13</v>
      </c>
      <c r="AD929">
        <v>10193</v>
      </c>
      <c r="AE929">
        <v>10215</v>
      </c>
      <c r="AF929">
        <v>11</v>
      </c>
      <c r="AG929">
        <v>10158</v>
      </c>
      <c r="AH929">
        <v>23</v>
      </c>
      <c r="AI929">
        <v>31</v>
      </c>
      <c r="AJ929">
        <v>23</v>
      </c>
      <c r="AK929">
        <v>75</v>
      </c>
      <c r="AL929">
        <v>7</v>
      </c>
      <c r="AM929">
        <v>7</v>
      </c>
      <c r="AN929">
        <v>89</v>
      </c>
      <c r="AO929">
        <v>97</v>
      </c>
      <c r="AP929">
        <v>13</v>
      </c>
      <c r="AQ929">
        <v>70</v>
      </c>
      <c r="AR929">
        <v>9</v>
      </c>
      <c r="AS929">
        <v>15</v>
      </c>
    </row>
    <row r="930" spans="1:45" x14ac:dyDescent="0.25">
      <c r="A930">
        <v>20120717</v>
      </c>
      <c r="B930">
        <f t="shared" si="70"/>
        <v>20160717</v>
      </c>
      <c r="C930">
        <f t="shared" si="71"/>
        <v>2016</v>
      </c>
      <c r="D930">
        <f t="shared" si="72"/>
        <v>7</v>
      </c>
      <c r="E930">
        <f t="shared" si="73"/>
        <v>17</v>
      </c>
      <c r="F930" s="14">
        <f t="shared" si="74"/>
        <v>42568</v>
      </c>
      <c r="G930">
        <v>260</v>
      </c>
      <c r="H930">
        <v>35</v>
      </c>
      <c r="I930">
        <v>38</v>
      </c>
      <c r="J930">
        <v>60</v>
      </c>
      <c r="K930">
        <v>24</v>
      </c>
      <c r="L930">
        <v>20</v>
      </c>
      <c r="M930">
        <v>3</v>
      </c>
      <c r="N930">
        <v>120</v>
      </c>
      <c r="O930">
        <v>24</v>
      </c>
      <c r="P930">
        <v>175</v>
      </c>
      <c r="Q930">
        <v>155</v>
      </c>
      <c r="R930">
        <v>4</v>
      </c>
      <c r="S930">
        <v>195</v>
      </c>
      <c r="T930">
        <v>12</v>
      </c>
      <c r="U930">
        <v>146</v>
      </c>
      <c r="V930">
        <v>6</v>
      </c>
      <c r="W930">
        <v>22</v>
      </c>
      <c r="X930">
        <v>14</v>
      </c>
      <c r="Y930">
        <v>1216</v>
      </c>
      <c r="Z930">
        <v>2</v>
      </c>
      <c r="AA930">
        <v>4</v>
      </c>
      <c r="AB930">
        <v>4</v>
      </c>
      <c r="AC930">
        <v>8</v>
      </c>
      <c r="AD930">
        <v>10200</v>
      </c>
      <c r="AE930">
        <v>10223</v>
      </c>
      <c r="AF930">
        <v>14</v>
      </c>
      <c r="AG930">
        <v>10163</v>
      </c>
      <c r="AH930">
        <v>1</v>
      </c>
      <c r="AI930">
        <v>62</v>
      </c>
      <c r="AJ930">
        <v>1</v>
      </c>
      <c r="AK930">
        <v>75</v>
      </c>
      <c r="AL930">
        <v>12</v>
      </c>
      <c r="AM930">
        <v>8</v>
      </c>
      <c r="AN930">
        <v>83</v>
      </c>
      <c r="AO930">
        <v>96</v>
      </c>
      <c r="AP930">
        <v>5</v>
      </c>
      <c r="AQ930">
        <v>70</v>
      </c>
      <c r="AR930">
        <v>18</v>
      </c>
      <c r="AS930">
        <v>21</v>
      </c>
    </row>
    <row r="931" spans="1:45" x14ac:dyDescent="0.25">
      <c r="A931">
        <v>20120718</v>
      </c>
      <c r="B931">
        <f t="shared" si="70"/>
        <v>20160718</v>
      </c>
      <c r="C931">
        <f t="shared" si="71"/>
        <v>2016</v>
      </c>
      <c r="D931">
        <f t="shared" si="72"/>
        <v>7</v>
      </c>
      <c r="E931">
        <f t="shared" si="73"/>
        <v>18</v>
      </c>
      <c r="F931" s="14">
        <f t="shared" si="74"/>
        <v>42569</v>
      </c>
      <c r="G931">
        <v>234</v>
      </c>
      <c r="H931">
        <v>59</v>
      </c>
      <c r="I931">
        <v>59</v>
      </c>
      <c r="J931">
        <v>70</v>
      </c>
      <c r="K931">
        <v>8</v>
      </c>
      <c r="L931">
        <v>40</v>
      </c>
      <c r="M931">
        <v>24</v>
      </c>
      <c r="N931">
        <v>150</v>
      </c>
      <c r="O931">
        <v>9</v>
      </c>
      <c r="P931">
        <v>171</v>
      </c>
      <c r="Q931">
        <v>151</v>
      </c>
      <c r="R931">
        <v>22</v>
      </c>
      <c r="S931">
        <v>192</v>
      </c>
      <c r="T931">
        <v>12</v>
      </c>
      <c r="U931">
        <v>149</v>
      </c>
      <c r="V931">
        <v>24</v>
      </c>
      <c r="W931">
        <v>28</v>
      </c>
      <c r="X931">
        <v>17</v>
      </c>
      <c r="Y931">
        <v>1409</v>
      </c>
      <c r="Z931">
        <v>18</v>
      </c>
      <c r="AA931">
        <v>15</v>
      </c>
      <c r="AB931">
        <v>7</v>
      </c>
      <c r="AC931">
        <v>22</v>
      </c>
      <c r="AD931">
        <v>10125</v>
      </c>
      <c r="AE931">
        <v>10183</v>
      </c>
      <c r="AF931">
        <v>1</v>
      </c>
      <c r="AG931">
        <v>10059</v>
      </c>
      <c r="AH931">
        <v>24</v>
      </c>
      <c r="AI931">
        <v>49</v>
      </c>
      <c r="AJ931">
        <v>22</v>
      </c>
      <c r="AK931">
        <v>81</v>
      </c>
      <c r="AL931">
        <v>15</v>
      </c>
      <c r="AM931">
        <v>8</v>
      </c>
      <c r="AN931">
        <v>80</v>
      </c>
      <c r="AO931">
        <v>96</v>
      </c>
      <c r="AP931">
        <v>22</v>
      </c>
      <c r="AQ931">
        <v>62</v>
      </c>
      <c r="AR931">
        <v>16</v>
      </c>
      <c r="AS931">
        <v>24</v>
      </c>
    </row>
    <row r="932" spans="1:45" x14ac:dyDescent="0.25">
      <c r="A932">
        <v>20120719</v>
      </c>
      <c r="B932">
        <f t="shared" si="70"/>
        <v>20160719</v>
      </c>
      <c r="C932">
        <f t="shared" si="71"/>
        <v>2016</v>
      </c>
      <c r="D932">
        <f t="shared" si="72"/>
        <v>7</v>
      </c>
      <c r="E932">
        <f t="shared" si="73"/>
        <v>19</v>
      </c>
      <c r="F932" s="14">
        <f t="shared" si="74"/>
        <v>42570</v>
      </c>
      <c r="G932">
        <v>264</v>
      </c>
      <c r="H932">
        <v>40</v>
      </c>
      <c r="I932">
        <v>43</v>
      </c>
      <c r="J932">
        <v>70</v>
      </c>
      <c r="K932">
        <v>9</v>
      </c>
      <c r="L932">
        <v>20</v>
      </c>
      <c r="M932">
        <v>21</v>
      </c>
      <c r="N932">
        <v>130</v>
      </c>
      <c r="O932">
        <v>9</v>
      </c>
      <c r="P932">
        <v>153</v>
      </c>
      <c r="Q932">
        <v>114</v>
      </c>
      <c r="R932">
        <v>24</v>
      </c>
      <c r="S932">
        <v>181</v>
      </c>
      <c r="T932">
        <v>10</v>
      </c>
      <c r="U932">
        <v>83</v>
      </c>
      <c r="V932">
        <v>24</v>
      </c>
      <c r="W932">
        <v>44</v>
      </c>
      <c r="X932">
        <v>27</v>
      </c>
      <c r="Y932">
        <v>1426</v>
      </c>
      <c r="Z932">
        <v>42</v>
      </c>
      <c r="AA932">
        <v>90</v>
      </c>
      <c r="AB932">
        <v>30</v>
      </c>
      <c r="AC932">
        <v>11</v>
      </c>
      <c r="AD932">
        <v>10085</v>
      </c>
      <c r="AE932">
        <v>10130</v>
      </c>
      <c r="AF932">
        <v>24</v>
      </c>
      <c r="AG932">
        <v>10041</v>
      </c>
      <c r="AH932">
        <v>3</v>
      </c>
      <c r="AI932">
        <v>56</v>
      </c>
      <c r="AJ932">
        <v>3</v>
      </c>
      <c r="AK932">
        <v>80</v>
      </c>
      <c r="AL932">
        <v>18</v>
      </c>
      <c r="AM932">
        <v>7</v>
      </c>
      <c r="AN932">
        <v>82</v>
      </c>
      <c r="AO932">
        <v>97</v>
      </c>
      <c r="AP932">
        <v>2</v>
      </c>
      <c r="AQ932">
        <v>67</v>
      </c>
      <c r="AR932">
        <v>18</v>
      </c>
      <c r="AS932">
        <v>24</v>
      </c>
    </row>
    <row r="933" spans="1:45" x14ac:dyDescent="0.25">
      <c r="A933">
        <v>20120720</v>
      </c>
      <c r="B933">
        <f t="shared" si="70"/>
        <v>20160720</v>
      </c>
      <c r="C933">
        <f t="shared" si="71"/>
        <v>2016</v>
      </c>
      <c r="D933">
        <f t="shared" si="72"/>
        <v>7</v>
      </c>
      <c r="E933">
        <f t="shared" si="73"/>
        <v>20</v>
      </c>
      <c r="F933" s="14">
        <f t="shared" si="74"/>
        <v>42571</v>
      </c>
      <c r="G933">
        <v>321</v>
      </c>
      <c r="H933">
        <v>16</v>
      </c>
      <c r="I933">
        <v>20</v>
      </c>
      <c r="J933">
        <v>40</v>
      </c>
      <c r="K933">
        <v>14</v>
      </c>
      <c r="L933">
        <v>10</v>
      </c>
      <c r="M933">
        <v>3</v>
      </c>
      <c r="N933">
        <v>70</v>
      </c>
      <c r="O933">
        <v>16</v>
      </c>
      <c r="P933">
        <v>146</v>
      </c>
      <c r="Q933">
        <v>91</v>
      </c>
      <c r="R933">
        <v>24</v>
      </c>
      <c r="S933">
        <v>191</v>
      </c>
      <c r="T933">
        <v>15</v>
      </c>
      <c r="U933">
        <v>51</v>
      </c>
      <c r="V933">
        <v>24</v>
      </c>
      <c r="W933">
        <v>70</v>
      </c>
      <c r="X933">
        <v>43</v>
      </c>
      <c r="Y933">
        <v>1922</v>
      </c>
      <c r="Z933">
        <v>0</v>
      </c>
      <c r="AA933">
        <v>-1</v>
      </c>
      <c r="AB933">
        <v>-1</v>
      </c>
      <c r="AC933">
        <v>5</v>
      </c>
      <c r="AD933">
        <v>10160</v>
      </c>
      <c r="AE933">
        <v>10194</v>
      </c>
      <c r="AF933">
        <v>23</v>
      </c>
      <c r="AG933">
        <v>10131</v>
      </c>
      <c r="AH933">
        <v>1</v>
      </c>
      <c r="AI933">
        <v>65</v>
      </c>
      <c r="AJ933">
        <v>1</v>
      </c>
      <c r="AK933">
        <v>82</v>
      </c>
      <c r="AL933">
        <v>19</v>
      </c>
      <c r="AM933">
        <v>6</v>
      </c>
      <c r="AN933">
        <v>73</v>
      </c>
      <c r="AO933">
        <v>97</v>
      </c>
      <c r="AP933">
        <v>24</v>
      </c>
      <c r="AQ933">
        <v>48</v>
      </c>
      <c r="AR933">
        <v>14</v>
      </c>
      <c r="AS933">
        <v>31</v>
      </c>
    </row>
    <row r="934" spans="1:45" x14ac:dyDescent="0.25">
      <c r="A934">
        <v>20120721</v>
      </c>
      <c r="B934">
        <f t="shared" si="70"/>
        <v>20160721</v>
      </c>
      <c r="C934">
        <f t="shared" si="71"/>
        <v>2016</v>
      </c>
      <c r="D934">
        <f t="shared" si="72"/>
        <v>7</v>
      </c>
      <c r="E934">
        <f t="shared" si="73"/>
        <v>21</v>
      </c>
      <c r="F934" s="14">
        <f t="shared" si="74"/>
        <v>42572</v>
      </c>
      <c r="G934">
        <v>344</v>
      </c>
      <c r="H934">
        <v>19</v>
      </c>
      <c r="I934">
        <v>21</v>
      </c>
      <c r="J934">
        <v>40</v>
      </c>
      <c r="K934">
        <v>15</v>
      </c>
      <c r="L934">
        <v>0</v>
      </c>
      <c r="M934">
        <v>5</v>
      </c>
      <c r="N934">
        <v>70</v>
      </c>
      <c r="O934">
        <v>15</v>
      </c>
      <c r="P934">
        <v>133</v>
      </c>
      <c r="Q934">
        <v>75</v>
      </c>
      <c r="R934">
        <v>4</v>
      </c>
      <c r="S934">
        <v>184</v>
      </c>
      <c r="T934">
        <v>14</v>
      </c>
      <c r="U934">
        <v>45</v>
      </c>
      <c r="V934">
        <v>6</v>
      </c>
      <c r="W934">
        <v>25</v>
      </c>
      <c r="X934">
        <v>16</v>
      </c>
      <c r="Y934">
        <v>1482</v>
      </c>
      <c r="Z934">
        <v>0</v>
      </c>
      <c r="AA934">
        <v>0</v>
      </c>
      <c r="AB934">
        <v>0</v>
      </c>
      <c r="AC934">
        <v>1</v>
      </c>
      <c r="AD934">
        <v>10234</v>
      </c>
      <c r="AE934">
        <v>10271</v>
      </c>
      <c r="AF934">
        <v>24</v>
      </c>
      <c r="AG934">
        <v>10196</v>
      </c>
      <c r="AH934">
        <v>1</v>
      </c>
      <c r="AI934">
        <v>26</v>
      </c>
      <c r="AJ934">
        <v>24</v>
      </c>
      <c r="AK934">
        <v>83</v>
      </c>
      <c r="AL934">
        <v>11</v>
      </c>
      <c r="AM934">
        <v>6</v>
      </c>
      <c r="AN934">
        <v>76</v>
      </c>
      <c r="AO934">
        <v>98</v>
      </c>
      <c r="AP934">
        <v>3</v>
      </c>
      <c r="AQ934">
        <v>50</v>
      </c>
      <c r="AR934">
        <v>10</v>
      </c>
      <c r="AS934">
        <v>24</v>
      </c>
    </row>
    <row r="935" spans="1:45" x14ac:dyDescent="0.25">
      <c r="A935">
        <v>20120722</v>
      </c>
      <c r="B935">
        <f t="shared" si="70"/>
        <v>20160722</v>
      </c>
      <c r="C935">
        <f t="shared" si="71"/>
        <v>2016</v>
      </c>
      <c r="D935">
        <f t="shared" si="72"/>
        <v>7</v>
      </c>
      <c r="E935">
        <f t="shared" si="73"/>
        <v>22</v>
      </c>
      <c r="F935" s="14">
        <f t="shared" si="74"/>
        <v>42573</v>
      </c>
      <c r="G935">
        <v>173</v>
      </c>
      <c r="H935">
        <v>11</v>
      </c>
      <c r="I935">
        <v>13</v>
      </c>
      <c r="J935">
        <v>20</v>
      </c>
      <c r="K935">
        <v>10</v>
      </c>
      <c r="L935">
        <v>0</v>
      </c>
      <c r="M935">
        <v>1</v>
      </c>
      <c r="N935">
        <v>50</v>
      </c>
      <c r="O935">
        <v>13</v>
      </c>
      <c r="P935">
        <v>150</v>
      </c>
      <c r="Q935">
        <v>62</v>
      </c>
      <c r="R935">
        <v>4</v>
      </c>
      <c r="S935">
        <v>209</v>
      </c>
      <c r="T935">
        <v>16</v>
      </c>
      <c r="U935">
        <v>34</v>
      </c>
      <c r="V935">
        <v>6</v>
      </c>
      <c r="W935">
        <v>139</v>
      </c>
      <c r="X935">
        <v>87</v>
      </c>
      <c r="Y935">
        <v>2723</v>
      </c>
      <c r="Z935">
        <v>0</v>
      </c>
      <c r="AA935">
        <v>0</v>
      </c>
      <c r="AB935">
        <v>0</v>
      </c>
      <c r="AC935">
        <v>1</v>
      </c>
      <c r="AD935">
        <v>10278</v>
      </c>
      <c r="AE935">
        <v>10288</v>
      </c>
      <c r="AF935">
        <v>9</v>
      </c>
      <c r="AG935">
        <v>10268</v>
      </c>
      <c r="AH935">
        <v>19</v>
      </c>
      <c r="AI935">
        <v>14</v>
      </c>
      <c r="AJ935">
        <v>1</v>
      </c>
      <c r="AK935">
        <v>82</v>
      </c>
      <c r="AL935">
        <v>16</v>
      </c>
      <c r="AM935">
        <v>1</v>
      </c>
      <c r="AN935">
        <v>74</v>
      </c>
      <c r="AO935">
        <v>98</v>
      </c>
      <c r="AP935">
        <v>1</v>
      </c>
      <c r="AQ935">
        <v>49</v>
      </c>
      <c r="AR935">
        <v>14</v>
      </c>
      <c r="AS935">
        <v>45</v>
      </c>
    </row>
    <row r="936" spans="1:45" x14ac:dyDescent="0.25">
      <c r="A936">
        <v>20120723</v>
      </c>
      <c r="B936">
        <f t="shared" si="70"/>
        <v>20160723</v>
      </c>
      <c r="C936">
        <f t="shared" si="71"/>
        <v>2016</v>
      </c>
      <c r="D936">
        <f t="shared" si="72"/>
        <v>7</v>
      </c>
      <c r="E936">
        <f t="shared" si="73"/>
        <v>23</v>
      </c>
      <c r="F936" s="14">
        <f t="shared" si="74"/>
        <v>42574</v>
      </c>
      <c r="G936">
        <v>173</v>
      </c>
      <c r="H936">
        <v>20</v>
      </c>
      <c r="I936">
        <v>23</v>
      </c>
      <c r="J936">
        <v>40</v>
      </c>
      <c r="K936">
        <v>10</v>
      </c>
      <c r="L936">
        <v>10</v>
      </c>
      <c r="M936">
        <v>21</v>
      </c>
      <c r="N936">
        <v>60</v>
      </c>
      <c r="O936">
        <v>9</v>
      </c>
      <c r="P936">
        <v>188</v>
      </c>
      <c r="Q936">
        <v>104</v>
      </c>
      <c r="R936">
        <v>3</v>
      </c>
      <c r="S936">
        <v>256</v>
      </c>
      <c r="T936">
        <v>15</v>
      </c>
      <c r="U936">
        <v>71</v>
      </c>
      <c r="V936">
        <v>6</v>
      </c>
      <c r="W936">
        <v>147</v>
      </c>
      <c r="X936">
        <v>92</v>
      </c>
      <c r="Y936">
        <v>2687</v>
      </c>
      <c r="Z936">
        <v>0</v>
      </c>
      <c r="AA936">
        <v>0</v>
      </c>
      <c r="AB936">
        <v>0</v>
      </c>
      <c r="AC936">
        <v>1</v>
      </c>
      <c r="AD936">
        <v>10246</v>
      </c>
      <c r="AE936">
        <v>10268</v>
      </c>
      <c r="AF936">
        <v>1</v>
      </c>
      <c r="AG936">
        <v>10222</v>
      </c>
      <c r="AH936">
        <v>24</v>
      </c>
      <c r="AI936">
        <v>58</v>
      </c>
      <c r="AJ936">
        <v>4</v>
      </c>
      <c r="AK936">
        <v>82</v>
      </c>
      <c r="AL936">
        <v>17</v>
      </c>
      <c r="AM936">
        <v>0</v>
      </c>
      <c r="AN936">
        <v>68</v>
      </c>
      <c r="AO936">
        <v>97</v>
      </c>
      <c r="AP936">
        <v>1</v>
      </c>
      <c r="AQ936">
        <v>41</v>
      </c>
      <c r="AR936">
        <v>16</v>
      </c>
      <c r="AS936">
        <v>48</v>
      </c>
    </row>
    <row r="937" spans="1:45" x14ac:dyDescent="0.25">
      <c r="A937">
        <v>20120724</v>
      </c>
      <c r="B937">
        <f t="shared" si="70"/>
        <v>20160724</v>
      </c>
      <c r="C937">
        <f t="shared" si="71"/>
        <v>2016</v>
      </c>
      <c r="D937">
        <f t="shared" si="72"/>
        <v>7</v>
      </c>
      <c r="E937">
        <f t="shared" si="73"/>
        <v>24</v>
      </c>
      <c r="F937" s="14">
        <f t="shared" si="74"/>
        <v>42575</v>
      </c>
      <c r="G937">
        <v>127</v>
      </c>
      <c r="H937">
        <v>10</v>
      </c>
      <c r="I937">
        <v>15</v>
      </c>
      <c r="J937">
        <v>30</v>
      </c>
      <c r="K937">
        <v>12</v>
      </c>
      <c r="L937">
        <v>0</v>
      </c>
      <c r="M937">
        <v>2</v>
      </c>
      <c r="N937">
        <v>70</v>
      </c>
      <c r="O937">
        <v>14</v>
      </c>
      <c r="P937">
        <v>209</v>
      </c>
      <c r="Q937">
        <v>107</v>
      </c>
      <c r="R937">
        <v>4</v>
      </c>
      <c r="S937">
        <v>289</v>
      </c>
      <c r="T937">
        <v>16</v>
      </c>
      <c r="U937">
        <v>80</v>
      </c>
      <c r="V937">
        <v>6</v>
      </c>
      <c r="W937">
        <v>147</v>
      </c>
      <c r="X937">
        <v>92</v>
      </c>
      <c r="Y937">
        <v>2727</v>
      </c>
      <c r="Z937">
        <v>0</v>
      </c>
      <c r="AA937">
        <v>0</v>
      </c>
      <c r="AB937">
        <v>0</v>
      </c>
      <c r="AC937">
        <v>1</v>
      </c>
      <c r="AD937">
        <v>10185</v>
      </c>
      <c r="AE937">
        <v>10217</v>
      </c>
      <c r="AF937">
        <v>1</v>
      </c>
      <c r="AG937">
        <v>10157</v>
      </c>
      <c r="AH937">
        <v>24</v>
      </c>
      <c r="AI937">
        <v>61</v>
      </c>
      <c r="AJ937">
        <v>24</v>
      </c>
      <c r="AK937">
        <v>81</v>
      </c>
      <c r="AL937">
        <v>13</v>
      </c>
      <c r="AM937">
        <v>0</v>
      </c>
      <c r="AN937">
        <v>66</v>
      </c>
      <c r="AO937">
        <v>97</v>
      </c>
      <c r="AP937">
        <v>1</v>
      </c>
      <c r="AQ937">
        <v>32</v>
      </c>
      <c r="AR937">
        <v>15</v>
      </c>
      <c r="AS937">
        <v>50</v>
      </c>
    </row>
    <row r="938" spans="1:45" x14ac:dyDescent="0.25">
      <c r="A938">
        <v>20120725</v>
      </c>
      <c r="B938">
        <f t="shared" si="70"/>
        <v>20160725</v>
      </c>
      <c r="C938">
        <f t="shared" si="71"/>
        <v>2016</v>
      </c>
      <c r="D938">
        <f t="shared" si="72"/>
        <v>7</v>
      </c>
      <c r="E938">
        <f t="shared" si="73"/>
        <v>25</v>
      </c>
      <c r="F938" s="14">
        <f t="shared" si="74"/>
        <v>42576</v>
      </c>
      <c r="G938">
        <v>343</v>
      </c>
      <c r="H938">
        <v>20</v>
      </c>
      <c r="I938">
        <v>22</v>
      </c>
      <c r="J938">
        <v>40</v>
      </c>
      <c r="K938">
        <v>15</v>
      </c>
      <c r="L938">
        <v>0</v>
      </c>
      <c r="M938">
        <v>4</v>
      </c>
      <c r="N938">
        <v>70</v>
      </c>
      <c r="O938">
        <v>16</v>
      </c>
      <c r="P938">
        <v>223</v>
      </c>
      <c r="Q938">
        <v>133</v>
      </c>
      <c r="R938">
        <v>4</v>
      </c>
      <c r="S938">
        <v>287</v>
      </c>
      <c r="T938">
        <v>13</v>
      </c>
      <c r="U938">
        <v>107</v>
      </c>
      <c r="V938">
        <v>6</v>
      </c>
      <c r="W938">
        <v>138</v>
      </c>
      <c r="X938">
        <v>87</v>
      </c>
      <c r="Y938">
        <v>2602</v>
      </c>
      <c r="Z938">
        <v>0</v>
      </c>
      <c r="AA938">
        <v>0</v>
      </c>
      <c r="AB938">
        <v>0</v>
      </c>
      <c r="AC938">
        <v>1</v>
      </c>
      <c r="AD938">
        <v>10158</v>
      </c>
      <c r="AE938">
        <v>10178</v>
      </c>
      <c r="AF938">
        <v>24</v>
      </c>
      <c r="AG938">
        <v>10149</v>
      </c>
      <c r="AH938">
        <v>3</v>
      </c>
      <c r="AI938">
        <v>3</v>
      </c>
      <c r="AJ938">
        <v>4</v>
      </c>
      <c r="AK938">
        <v>81</v>
      </c>
      <c r="AL938">
        <v>17</v>
      </c>
      <c r="AM938">
        <v>0</v>
      </c>
      <c r="AN938">
        <v>67</v>
      </c>
      <c r="AO938">
        <v>99</v>
      </c>
      <c r="AP938">
        <v>4</v>
      </c>
      <c r="AQ938">
        <v>37</v>
      </c>
      <c r="AR938">
        <v>17</v>
      </c>
      <c r="AS938">
        <v>49</v>
      </c>
    </row>
    <row r="939" spans="1:45" x14ac:dyDescent="0.25">
      <c r="A939">
        <v>20120726</v>
      </c>
      <c r="B939">
        <f t="shared" si="70"/>
        <v>20160726</v>
      </c>
      <c r="C939">
        <f t="shared" si="71"/>
        <v>2016</v>
      </c>
      <c r="D939">
        <f t="shared" si="72"/>
        <v>7</v>
      </c>
      <c r="E939">
        <f t="shared" si="73"/>
        <v>26</v>
      </c>
      <c r="F939" s="14">
        <f t="shared" si="74"/>
        <v>42577</v>
      </c>
      <c r="G939">
        <v>39</v>
      </c>
      <c r="H939">
        <v>28</v>
      </c>
      <c r="I939">
        <v>29</v>
      </c>
      <c r="J939">
        <v>40</v>
      </c>
      <c r="K939">
        <v>16</v>
      </c>
      <c r="L939">
        <v>20</v>
      </c>
      <c r="M939">
        <v>1</v>
      </c>
      <c r="N939">
        <v>70</v>
      </c>
      <c r="O939">
        <v>16</v>
      </c>
      <c r="P939">
        <v>212</v>
      </c>
      <c r="Q939">
        <v>157</v>
      </c>
      <c r="R939">
        <v>5</v>
      </c>
      <c r="S939">
        <v>270</v>
      </c>
      <c r="T939">
        <v>15</v>
      </c>
      <c r="U939">
        <v>143</v>
      </c>
      <c r="V939">
        <v>6</v>
      </c>
      <c r="W939">
        <v>136</v>
      </c>
      <c r="X939">
        <v>86</v>
      </c>
      <c r="Y939">
        <v>2613</v>
      </c>
      <c r="Z939">
        <v>0</v>
      </c>
      <c r="AA939">
        <v>0</v>
      </c>
      <c r="AB939">
        <v>0</v>
      </c>
      <c r="AC939">
        <v>1</v>
      </c>
      <c r="AD939">
        <v>10178</v>
      </c>
      <c r="AE939">
        <v>10193</v>
      </c>
      <c r="AF939">
        <v>8</v>
      </c>
      <c r="AG939">
        <v>10162</v>
      </c>
      <c r="AH939">
        <v>24</v>
      </c>
      <c r="AI939">
        <v>50</v>
      </c>
      <c r="AJ939">
        <v>6</v>
      </c>
      <c r="AK939">
        <v>81</v>
      </c>
      <c r="AL939">
        <v>18</v>
      </c>
      <c r="AM939">
        <v>0</v>
      </c>
      <c r="AN939">
        <v>71</v>
      </c>
      <c r="AO939">
        <v>90</v>
      </c>
      <c r="AP939">
        <v>5</v>
      </c>
      <c r="AQ939">
        <v>45</v>
      </c>
      <c r="AR939">
        <v>13</v>
      </c>
      <c r="AS939">
        <v>49</v>
      </c>
    </row>
    <row r="940" spans="1:45" x14ac:dyDescent="0.25">
      <c r="A940">
        <v>20120727</v>
      </c>
      <c r="B940">
        <f t="shared" si="70"/>
        <v>20160727</v>
      </c>
      <c r="C940">
        <f t="shared" si="71"/>
        <v>2016</v>
      </c>
      <c r="D940">
        <f t="shared" si="72"/>
        <v>7</v>
      </c>
      <c r="E940">
        <f t="shared" si="73"/>
        <v>27</v>
      </c>
      <c r="F940" s="14">
        <f t="shared" si="74"/>
        <v>42578</v>
      </c>
      <c r="G940">
        <v>343</v>
      </c>
      <c r="H940">
        <v>14</v>
      </c>
      <c r="I940">
        <v>20</v>
      </c>
      <c r="J940">
        <v>40</v>
      </c>
      <c r="K940">
        <v>17</v>
      </c>
      <c r="L940">
        <v>10</v>
      </c>
      <c r="M940">
        <v>8</v>
      </c>
      <c r="N940">
        <v>90</v>
      </c>
      <c r="O940">
        <v>17</v>
      </c>
      <c r="P940">
        <v>214</v>
      </c>
      <c r="Q940">
        <v>159</v>
      </c>
      <c r="R940">
        <v>4</v>
      </c>
      <c r="S940">
        <v>287</v>
      </c>
      <c r="T940">
        <v>14</v>
      </c>
      <c r="U940">
        <v>148</v>
      </c>
      <c r="V940">
        <v>6</v>
      </c>
      <c r="W940">
        <v>61</v>
      </c>
      <c r="X940">
        <v>39</v>
      </c>
      <c r="Y940">
        <v>1867</v>
      </c>
      <c r="Z940">
        <v>25</v>
      </c>
      <c r="AA940">
        <v>83</v>
      </c>
      <c r="AB940">
        <v>74</v>
      </c>
      <c r="AC940">
        <v>23</v>
      </c>
      <c r="AD940">
        <v>10112</v>
      </c>
      <c r="AE940">
        <v>10155</v>
      </c>
      <c r="AF940">
        <v>1</v>
      </c>
      <c r="AG940">
        <v>10081</v>
      </c>
      <c r="AH940">
        <v>24</v>
      </c>
      <c r="AI940">
        <v>15</v>
      </c>
      <c r="AJ940">
        <v>23</v>
      </c>
      <c r="AK940">
        <v>71</v>
      </c>
      <c r="AL940">
        <v>7</v>
      </c>
      <c r="AM940">
        <v>4</v>
      </c>
      <c r="AN940">
        <v>76</v>
      </c>
      <c r="AO940">
        <v>98</v>
      </c>
      <c r="AP940">
        <v>23</v>
      </c>
      <c r="AQ940">
        <v>48</v>
      </c>
      <c r="AR940">
        <v>13</v>
      </c>
      <c r="AS940">
        <v>35</v>
      </c>
    </row>
    <row r="941" spans="1:45" x14ac:dyDescent="0.25">
      <c r="A941">
        <v>20120728</v>
      </c>
      <c r="B941">
        <f t="shared" si="70"/>
        <v>20160728</v>
      </c>
      <c r="C941">
        <f t="shared" si="71"/>
        <v>2016</v>
      </c>
      <c r="D941">
        <f t="shared" si="72"/>
        <v>7</v>
      </c>
      <c r="E941">
        <f t="shared" si="73"/>
        <v>28</v>
      </c>
      <c r="F941" s="14">
        <f t="shared" si="74"/>
        <v>42579</v>
      </c>
      <c r="G941">
        <v>347</v>
      </c>
      <c r="H941">
        <v>15</v>
      </c>
      <c r="I941">
        <v>20</v>
      </c>
      <c r="J941">
        <v>30</v>
      </c>
      <c r="K941">
        <v>5</v>
      </c>
      <c r="L941">
        <v>10</v>
      </c>
      <c r="M941">
        <v>13</v>
      </c>
      <c r="N941">
        <v>50</v>
      </c>
      <c r="O941">
        <v>2</v>
      </c>
      <c r="P941">
        <v>185</v>
      </c>
      <c r="Q941">
        <v>155</v>
      </c>
      <c r="R941">
        <v>23</v>
      </c>
      <c r="S941">
        <v>221</v>
      </c>
      <c r="T941">
        <v>15</v>
      </c>
      <c r="U941">
        <v>142</v>
      </c>
      <c r="V941">
        <v>24</v>
      </c>
      <c r="W941">
        <v>16</v>
      </c>
      <c r="X941">
        <v>10</v>
      </c>
      <c r="Y941">
        <v>1269</v>
      </c>
      <c r="Z941">
        <v>4</v>
      </c>
      <c r="AA941">
        <v>8</v>
      </c>
      <c r="AB941">
        <v>8</v>
      </c>
      <c r="AC941">
        <v>18</v>
      </c>
      <c r="AD941">
        <v>10086</v>
      </c>
      <c r="AE941">
        <v>10094</v>
      </c>
      <c r="AF941">
        <v>13</v>
      </c>
      <c r="AG941">
        <v>10071</v>
      </c>
      <c r="AH941">
        <v>1</v>
      </c>
      <c r="AI941">
        <v>21</v>
      </c>
      <c r="AJ941">
        <v>1</v>
      </c>
      <c r="AK941">
        <v>81</v>
      </c>
      <c r="AL941">
        <v>16</v>
      </c>
      <c r="AM941">
        <v>7</v>
      </c>
      <c r="AN941">
        <v>84</v>
      </c>
      <c r="AO941">
        <v>98</v>
      </c>
      <c r="AP941">
        <v>1</v>
      </c>
      <c r="AQ941">
        <v>62</v>
      </c>
      <c r="AR941">
        <v>14</v>
      </c>
      <c r="AS941">
        <v>22</v>
      </c>
    </row>
    <row r="942" spans="1:45" x14ac:dyDescent="0.25">
      <c r="A942">
        <v>20120729</v>
      </c>
      <c r="B942">
        <f t="shared" si="70"/>
        <v>20160729</v>
      </c>
      <c r="C942">
        <f t="shared" si="71"/>
        <v>2016</v>
      </c>
      <c r="D942">
        <f t="shared" si="72"/>
        <v>7</v>
      </c>
      <c r="E942">
        <f t="shared" si="73"/>
        <v>29</v>
      </c>
      <c r="F942" s="14">
        <f t="shared" si="74"/>
        <v>42580</v>
      </c>
      <c r="G942">
        <v>247</v>
      </c>
      <c r="H942">
        <v>27</v>
      </c>
      <c r="I942">
        <v>30</v>
      </c>
      <c r="J942">
        <v>50</v>
      </c>
      <c r="K942">
        <v>10</v>
      </c>
      <c r="L942">
        <v>10</v>
      </c>
      <c r="M942">
        <v>21</v>
      </c>
      <c r="N942">
        <v>120</v>
      </c>
      <c r="O942">
        <v>20</v>
      </c>
      <c r="P942">
        <v>164</v>
      </c>
      <c r="Q942">
        <v>114</v>
      </c>
      <c r="R942">
        <v>24</v>
      </c>
      <c r="S942">
        <v>207</v>
      </c>
      <c r="T942">
        <v>15</v>
      </c>
      <c r="U942">
        <v>85</v>
      </c>
      <c r="V942">
        <v>24</v>
      </c>
      <c r="W942">
        <v>98</v>
      </c>
      <c r="X942">
        <v>62</v>
      </c>
      <c r="Y942">
        <v>2045</v>
      </c>
      <c r="Z942">
        <v>11</v>
      </c>
      <c r="AA942">
        <v>49</v>
      </c>
      <c r="AB942">
        <v>39</v>
      </c>
      <c r="AC942">
        <v>20</v>
      </c>
      <c r="AD942">
        <v>10120</v>
      </c>
      <c r="AE942">
        <v>10148</v>
      </c>
      <c r="AF942">
        <v>20</v>
      </c>
      <c r="AG942">
        <v>10093</v>
      </c>
      <c r="AH942">
        <v>1</v>
      </c>
      <c r="AI942">
        <v>46</v>
      </c>
      <c r="AJ942">
        <v>23</v>
      </c>
      <c r="AK942">
        <v>82</v>
      </c>
      <c r="AL942">
        <v>12</v>
      </c>
      <c r="AM942">
        <v>5</v>
      </c>
      <c r="AN942">
        <v>73</v>
      </c>
      <c r="AO942">
        <v>98</v>
      </c>
      <c r="AP942">
        <v>23</v>
      </c>
      <c r="AQ942">
        <v>41</v>
      </c>
      <c r="AR942">
        <v>15</v>
      </c>
      <c r="AS942">
        <v>35</v>
      </c>
    </row>
    <row r="943" spans="1:45" x14ac:dyDescent="0.25">
      <c r="A943">
        <v>20120730</v>
      </c>
      <c r="B943">
        <f t="shared" si="70"/>
        <v>20160730</v>
      </c>
      <c r="C943">
        <f t="shared" si="71"/>
        <v>2016</v>
      </c>
      <c r="D943">
        <f t="shared" si="72"/>
        <v>7</v>
      </c>
      <c r="E943">
        <f t="shared" si="73"/>
        <v>30</v>
      </c>
      <c r="F943" s="14">
        <f t="shared" si="74"/>
        <v>42581</v>
      </c>
      <c r="G943">
        <v>231</v>
      </c>
      <c r="H943">
        <v>35</v>
      </c>
      <c r="I943">
        <v>38</v>
      </c>
      <c r="J943">
        <v>60</v>
      </c>
      <c r="K943">
        <v>12</v>
      </c>
      <c r="L943">
        <v>10</v>
      </c>
      <c r="M943">
        <v>23</v>
      </c>
      <c r="N943">
        <v>130</v>
      </c>
      <c r="O943">
        <v>12</v>
      </c>
      <c r="P943">
        <v>154</v>
      </c>
      <c r="Q943">
        <v>113</v>
      </c>
      <c r="R943">
        <v>5</v>
      </c>
      <c r="S943">
        <v>195</v>
      </c>
      <c r="T943">
        <v>16</v>
      </c>
      <c r="U943">
        <v>96</v>
      </c>
      <c r="V943">
        <v>24</v>
      </c>
      <c r="W943">
        <v>97</v>
      </c>
      <c r="X943">
        <v>62</v>
      </c>
      <c r="Y943">
        <v>2081</v>
      </c>
      <c r="Z943">
        <v>8</v>
      </c>
      <c r="AA943">
        <v>12</v>
      </c>
      <c r="AB943">
        <v>11</v>
      </c>
      <c r="AC943">
        <v>4</v>
      </c>
      <c r="AD943">
        <v>10152</v>
      </c>
      <c r="AE943">
        <v>10171</v>
      </c>
      <c r="AF943">
        <v>23</v>
      </c>
      <c r="AG943">
        <v>10131</v>
      </c>
      <c r="AH943">
        <v>2</v>
      </c>
      <c r="AI943">
        <v>59</v>
      </c>
      <c r="AJ943">
        <v>6</v>
      </c>
      <c r="AK943">
        <v>80</v>
      </c>
      <c r="AL943">
        <v>10</v>
      </c>
      <c r="AM943">
        <v>4</v>
      </c>
      <c r="AN943">
        <v>72</v>
      </c>
      <c r="AO943">
        <v>94</v>
      </c>
      <c r="AP943">
        <v>1</v>
      </c>
      <c r="AQ943">
        <v>45</v>
      </c>
      <c r="AR943">
        <v>16</v>
      </c>
      <c r="AS943">
        <v>35</v>
      </c>
    </row>
    <row r="944" spans="1:45" x14ac:dyDescent="0.25">
      <c r="A944">
        <v>20120731</v>
      </c>
      <c r="B944">
        <f t="shared" si="70"/>
        <v>20160731</v>
      </c>
      <c r="C944">
        <f t="shared" si="71"/>
        <v>2016</v>
      </c>
      <c r="D944">
        <f t="shared" si="72"/>
        <v>7</v>
      </c>
      <c r="E944">
        <f t="shared" si="73"/>
        <v>31</v>
      </c>
      <c r="F944" s="14">
        <f t="shared" si="74"/>
        <v>42582</v>
      </c>
      <c r="G944">
        <v>195</v>
      </c>
      <c r="H944">
        <v>28</v>
      </c>
      <c r="I944">
        <v>30</v>
      </c>
      <c r="J944">
        <v>40</v>
      </c>
      <c r="K944">
        <v>10</v>
      </c>
      <c r="L944">
        <v>20</v>
      </c>
      <c r="M944">
        <v>1</v>
      </c>
      <c r="N944">
        <v>80</v>
      </c>
      <c r="O944">
        <v>13</v>
      </c>
      <c r="P944">
        <v>153</v>
      </c>
      <c r="Q944">
        <v>123</v>
      </c>
      <c r="R944">
        <v>4</v>
      </c>
      <c r="S944">
        <v>179</v>
      </c>
      <c r="T944">
        <v>15</v>
      </c>
      <c r="U944">
        <v>111</v>
      </c>
      <c r="V944">
        <v>6</v>
      </c>
      <c r="W944">
        <v>2</v>
      </c>
      <c r="X944">
        <v>1</v>
      </c>
      <c r="Y944">
        <v>908</v>
      </c>
      <c r="Z944">
        <v>17</v>
      </c>
      <c r="AA944">
        <v>9</v>
      </c>
      <c r="AB944">
        <v>4</v>
      </c>
      <c r="AC944">
        <v>18</v>
      </c>
      <c r="AD944">
        <v>10168</v>
      </c>
      <c r="AE944">
        <v>10175</v>
      </c>
      <c r="AF944">
        <v>12</v>
      </c>
      <c r="AG944">
        <v>10161</v>
      </c>
      <c r="AH944">
        <v>24</v>
      </c>
      <c r="AI944">
        <v>46</v>
      </c>
      <c r="AJ944">
        <v>20</v>
      </c>
      <c r="AK944">
        <v>80</v>
      </c>
      <c r="AL944">
        <v>13</v>
      </c>
      <c r="AM944">
        <v>8</v>
      </c>
      <c r="AN944">
        <v>84</v>
      </c>
      <c r="AO944">
        <v>97</v>
      </c>
      <c r="AP944">
        <v>24</v>
      </c>
      <c r="AQ944">
        <v>60</v>
      </c>
      <c r="AR944">
        <v>15</v>
      </c>
      <c r="AS944">
        <v>15</v>
      </c>
    </row>
    <row r="945" spans="1:45" x14ac:dyDescent="0.25">
      <c r="A945">
        <v>20120801</v>
      </c>
      <c r="B945">
        <f t="shared" si="70"/>
        <v>20160801</v>
      </c>
      <c r="C945">
        <f t="shared" si="71"/>
        <v>2016</v>
      </c>
      <c r="D945">
        <f t="shared" si="72"/>
        <v>8</v>
      </c>
      <c r="E945">
        <f t="shared" si="73"/>
        <v>1</v>
      </c>
      <c r="F945" s="14">
        <f t="shared" si="74"/>
        <v>42583</v>
      </c>
      <c r="G945">
        <v>134</v>
      </c>
      <c r="H945">
        <v>19</v>
      </c>
      <c r="I945">
        <v>30</v>
      </c>
      <c r="J945">
        <v>50</v>
      </c>
      <c r="K945">
        <v>11</v>
      </c>
      <c r="L945">
        <v>10</v>
      </c>
      <c r="M945">
        <v>4</v>
      </c>
      <c r="N945">
        <v>140</v>
      </c>
      <c r="O945">
        <v>22</v>
      </c>
      <c r="P945">
        <v>202</v>
      </c>
      <c r="Q945">
        <v>118</v>
      </c>
      <c r="R945">
        <v>4</v>
      </c>
      <c r="S945">
        <v>269</v>
      </c>
      <c r="T945">
        <v>16</v>
      </c>
      <c r="U945">
        <v>84</v>
      </c>
      <c r="V945">
        <v>6</v>
      </c>
      <c r="W945">
        <v>85</v>
      </c>
      <c r="X945">
        <v>55</v>
      </c>
      <c r="Y945">
        <v>2231</v>
      </c>
      <c r="Z945">
        <v>35</v>
      </c>
      <c r="AA945">
        <v>218</v>
      </c>
      <c r="AB945">
        <v>180</v>
      </c>
      <c r="AC945">
        <v>23</v>
      </c>
      <c r="AD945">
        <v>10119</v>
      </c>
      <c r="AE945">
        <v>10159</v>
      </c>
      <c r="AF945">
        <v>1</v>
      </c>
      <c r="AG945">
        <v>10081</v>
      </c>
      <c r="AH945">
        <v>24</v>
      </c>
      <c r="AI945">
        <v>1</v>
      </c>
      <c r="AJ945">
        <v>4</v>
      </c>
      <c r="AK945">
        <v>81</v>
      </c>
      <c r="AL945">
        <v>16</v>
      </c>
      <c r="AM945">
        <v>4</v>
      </c>
      <c r="AN945">
        <v>77</v>
      </c>
      <c r="AO945">
        <v>99</v>
      </c>
      <c r="AP945">
        <v>2</v>
      </c>
      <c r="AQ945">
        <v>49</v>
      </c>
      <c r="AR945">
        <v>14</v>
      </c>
      <c r="AS945">
        <v>41</v>
      </c>
    </row>
    <row r="946" spans="1:45" x14ac:dyDescent="0.25">
      <c r="A946">
        <v>20120802</v>
      </c>
      <c r="B946">
        <f t="shared" si="70"/>
        <v>20160802</v>
      </c>
      <c r="C946">
        <f t="shared" si="71"/>
        <v>2016</v>
      </c>
      <c r="D946">
        <f t="shared" si="72"/>
        <v>8</v>
      </c>
      <c r="E946">
        <f t="shared" si="73"/>
        <v>2</v>
      </c>
      <c r="F946" s="14">
        <f t="shared" si="74"/>
        <v>42584</v>
      </c>
      <c r="G946">
        <v>239</v>
      </c>
      <c r="H946">
        <v>24</v>
      </c>
      <c r="I946">
        <v>27</v>
      </c>
      <c r="J946">
        <v>50</v>
      </c>
      <c r="K946">
        <v>11</v>
      </c>
      <c r="L946">
        <v>10</v>
      </c>
      <c r="M946">
        <v>1</v>
      </c>
      <c r="N946">
        <v>110</v>
      </c>
      <c r="O946">
        <v>16</v>
      </c>
      <c r="P946">
        <v>176</v>
      </c>
      <c r="Q946">
        <v>126</v>
      </c>
      <c r="R946">
        <v>24</v>
      </c>
      <c r="S946">
        <v>214</v>
      </c>
      <c r="T946">
        <v>16</v>
      </c>
      <c r="U946">
        <v>93</v>
      </c>
      <c r="V946">
        <v>24</v>
      </c>
      <c r="W946">
        <v>65</v>
      </c>
      <c r="X946">
        <v>42</v>
      </c>
      <c r="Y946">
        <v>1351</v>
      </c>
      <c r="Z946">
        <v>11</v>
      </c>
      <c r="AA946">
        <v>10</v>
      </c>
      <c r="AB946">
        <v>3</v>
      </c>
      <c r="AC946">
        <v>1</v>
      </c>
      <c r="AD946">
        <v>10122</v>
      </c>
      <c r="AE946">
        <v>10149</v>
      </c>
      <c r="AF946">
        <v>22</v>
      </c>
      <c r="AG946">
        <v>10078</v>
      </c>
      <c r="AH946">
        <v>1</v>
      </c>
      <c r="AI946">
        <v>43</v>
      </c>
      <c r="AJ946">
        <v>5</v>
      </c>
      <c r="AK946">
        <v>77</v>
      </c>
      <c r="AL946">
        <v>15</v>
      </c>
      <c r="AM946">
        <v>5</v>
      </c>
      <c r="AN946">
        <v>85</v>
      </c>
      <c r="AO946">
        <v>98</v>
      </c>
      <c r="AP946">
        <v>4</v>
      </c>
      <c r="AQ946">
        <v>53</v>
      </c>
      <c r="AR946">
        <v>16</v>
      </c>
      <c r="AS946">
        <v>24</v>
      </c>
    </row>
    <row r="947" spans="1:45" x14ac:dyDescent="0.25">
      <c r="A947">
        <v>20120803</v>
      </c>
      <c r="B947">
        <f t="shared" si="70"/>
        <v>20160803</v>
      </c>
      <c r="C947">
        <f t="shared" si="71"/>
        <v>2016</v>
      </c>
      <c r="D947">
        <f t="shared" si="72"/>
        <v>8</v>
      </c>
      <c r="E947">
        <f t="shared" si="73"/>
        <v>3</v>
      </c>
      <c r="F947" s="14">
        <f t="shared" si="74"/>
        <v>42585</v>
      </c>
      <c r="G947">
        <v>219</v>
      </c>
      <c r="H947">
        <v>19</v>
      </c>
      <c r="I947">
        <v>26</v>
      </c>
      <c r="J947">
        <v>50</v>
      </c>
      <c r="K947">
        <v>11</v>
      </c>
      <c r="L947">
        <v>10</v>
      </c>
      <c r="M947">
        <v>1</v>
      </c>
      <c r="N947">
        <v>110</v>
      </c>
      <c r="O947">
        <v>19</v>
      </c>
      <c r="P947">
        <v>179</v>
      </c>
      <c r="Q947">
        <v>122</v>
      </c>
      <c r="R947">
        <v>1</v>
      </c>
      <c r="S947">
        <v>230</v>
      </c>
      <c r="T947">
        <v>16</v>
      </c>
      <c r="U947">
        <v>94</v>
      </c>
      <c r="V947">
        <v>6</v>
      </c>
      <c r="W947">
        <v>93</v>
      </c>
      <c r="X947">
        <v>60</v>
      </c>
      <c r="Y947">
        <v>2072</v>
      </c>
      <c r="Z947">
        <v>10</v>
      </c>
      <c r="AA947">
        <v>60</v>
      </c>
      <c r="AB947">
        <v>46</v>
      </c>
      <c r="AC947">
        <v>19</v>
      </c>
      <c r="AD947">
        <v>10147</v>
      </c>
      <c r="AE947">
        <v>10155</v>
      </c>
      <c r="AF947">
        <v>12</v>
      </c>
      <c r="AG947">
        <v>10140</v>
      </c>
      <c r="AH947">
        <v>3</v>
      </c>
      <c r="AI947">
        <v>43</v>
      </c>
      <c r="AJ947">
        <v>5</v>
      </c>
      <c r="AK947">
        <v>81</v>
      </c>
      <c r="AL947">
        <v>17</v>
      </c>
      <c r="AM947">
        <v>6</v>
      </c>
      <c r="AN947">
        <v>79</v>
      </c>
      <c r="AO947">
        <v>98</v>
      </c>
      <c r="AP947">
        <v>1</v>
      </c>
      <c r="AQ947">
        <v>50</v>
      </c>
      <c r="AR947">
        <v>13</v>
      </c>
      <c r="AS947">
        <v>36</v>
      </c>
    </row>
    <row r="948" spans="1:45" x14ac:dyDescent="0.25">
      <c r="A948">
        <v>20120804</v>
      </c>
      <c r="B948">
        <f t="shared" si="70"/>
        <v>20160804</v>
      </c>
      <c r="C948">
        <f t="shared" si="71"/>
        <v>2016</v>
      </c>
      <c r="D948">
        <f t="shared" si="72"/>
        <v>8</v>
      </c>
      <c r="E948">
        <f t="shared" si="73"/>
        <v>4</v>
      </c>
      <c r="F948" s="14">
        <f t="shared" si="74"/>
        <v>42586</v>
      </c>
      <c r="G948">
        <v>206</v>
      </c>
      <c r="H948">
        <v>24</v>
      </c>
      <c r="I948">
        <v>29</v>
      </c>
      <c r="J948">
        <v>60</v>
      </c>
      <c r="K948">
        <v>13</v>
      </c>
      <c r="L948">
        <v>10</v>
      </c>
      <c r="M948">
        <v>1</v>
      </c>
      <c r="N948">
        <v>110</v>
      </c>
      <c r="O948">
        <v>13</v>
      </c>
      <c r="P948">
        <v>185</v>
      </c>
      <c r="Q948">
        <v>140</v>
      </c>
      <c r="R948">
        <v>4</v>
      </c>
      <c r="S948">
        <v>237</v>
      </c>
      <c r="T948">
        <v>16</v>
      </c>
      <c r="U948">
        <v>114</v>
      </c>
      <c r="V948">
        <v>6</v>
      </c>
      <c r="W948">
        <v>85</v>
      </c>
      <c r="X948">
        <v>55</v>
      </c>
      <c r="Y948">
        <v>1897</v>
      </c>
      <c r="Z948">
        <v>0</v>
      </c>
      <c r="AA948">
        <v>0</v>
      </c>
      <c r="AB948">
        <v>0</v>
      </c>
      <c r="AC948">
        <v>1</v>
      </c>
      <c r="AD948">
        <v>10125</v>
      </c>
      <c r="AE948">
        <v>10139</v>
      </c>
      <c r="AF948">
        <v>1</v>
      </c>
      <c r="AG948">
        <v>10110</v>
      </c>
      <c r="AH948">
        <v>24</v>
      </c>
      <c r="AI948">
        <v>44</v>
      </c>
      <c r="AJ948">
        <v>1</v>
      </c>
      <c r="AK948">
        <v>80</v>
      </c>
      <c r="AL948">
        <v>16</v>
      </c>
      <c r="AM948">
        <v>5</v>
      </c>
      <c r="AN948">
        <v>78</v>
      </c>
      <c r="AO948">
        <v>98</v>
      </c>
      <c r="AP948">
        <v>1</v>
      </c>
      <c r="AQ948">
        <v>51</v>
      </c>
      <c r="AR948">
        <v>15</v>
      </c>
      <c r="AS948">
        <v>34</v>
      </c>
    </row>
    <row r="949" spans="1:45" x14ac:dyDescent="0.25">
      <c r="A949">
        <v>20120805</v>
      </c>
      <c r="B949">
        <f t="shared" si="70"/>
        <v>20160805</v>
      </c>
      <c r="C949">
        <f t="shared" si="71"/>
        <v>2016</v>
      </c>
      <c r="D949">
        <f t="shared" si="72"/>
        <v>8</v>
      </c>
      <c r="E949">
        <f t="shared" si="73"/>
        <v>5</v>
      </c>
      <c r="F949" s="14">
        <f t="shared" si="74"/>
        <v>42587</v>
      </c>
      <c r="G949">
        <v>99</v>
      </c>
      <c r="H949">
        <v>3</v>
      </c>
      <c r="I949">
        <v>18</v>
      </c>
      <c r="J949">
        <v>40</v>
      </c>
      <c r="K949">
        <v>16</v>
      </c>
      <c r="L949">
        <v>10</v>
      </c>
      <c r="M949">
        <v>1</v>
      </c>
      <c r="N949">
        <v>160</v>
      </c>
      <c r="O949">
        <v>16</v>
      </c>
      <c r="P949">
        <v>179</v>
      </c>
      <c r="Q949">
        <v>131</v>
      </c>
      <c r="R949">
        <v>3</v>
      </c>
      <c r="S949">
        <v>238</v>
      </c>
      <c r="T949">
        <v>14</v>
      </c>
      <c r="U949">
        <v>103</v>
      </c>
      <c r="V949">
        <v>6</v>
      </c>
      <c r="W949">
        <v>39</v>
      </c>
      <c r="X949">
        <v>25</v>
      </c>
      <c r="Y949">
        <v>1463</v>
      </c>
      <c r="Z949">
        <v>28</v>
      </c>
      <c r="AA949">
        <v>37</v>
      </c>
      <c r="AB949">
        <v>15</v>
      </c>
      <c r="AC949">
        <v>19</v>
      </c>
      <c r="AD949">
        <v>10086</v>
      </c>
      <c r="AE949">
        <v>10105</v>
      </c>
      <c r="AF949">
        <v>1</v>
      </c>
      <c r="AG949">
        <v>10070</v>
      </c>
      <c r="AH949">
        <v>24</v>
      </c>
      <c r="AI949">
        <v>50</v>
      </c>
      <c r="AJ949">
        <v>3</v>
      </c>
      <c r="AK949">
        <v>80</v>
      </c>
      <c r="AL949">
        <v>9</v>
      </c>
      <c r="AM949">
        <v>6</v>
      </c>
      <c r="AN949">
        <v>84</v>
      </c>
      <c r="AO949">
        <v>98</v>
      </c>
      <c r="AP949">
        <v>3</v>
      </c>
      <c r="AQ949">
        <v>60</v>
      </c>
      <c r="AR949">
        <v>11</v>
      </c>
      <c r="AS949">
        <v>26</v>
      </c>
    </row>
    <row r="950" spans="1:45" x14ac:dyDescent="0.25">
      <c r="A950">
        <v>20120806</v>
      </c>
      <c r="B950">
        <f t="shared" si="70"/>
        <v>20160806</v>
      </c>
      <c r="C950">
        <f t="shared" si="71"/>
        <v>2016</v>
      </c>
      <c r="D950">
        <f t="shared" si="72"/>
        <v>8</v>
      </c>
      <c r="E950">
        <f t="shared" si="73"/>
        <v>6</v>
      </c>
      <c r="F950" s="14">
        <f t="shared" si="74"/>
        <v>42588</v>
      </c>
      <c r="G950">
        <v>222</v>
      </c>
      <c r="H950">
        <v>40</v>
      </c>
      <c r="I950">
        <v>42</v>
      </c>
      <c r="J950">
        <v>60</v>
      </c>
      <c r="K950">
        <v>8</v>
      </c>
      <c r="L950">
        <v>30</v>
      </c>
      <c r="M950">
        <v>1</v>
      </c>
      <c r="N950">
        <v>110</v>
      </c>
      <c r="O950">
        <v>8</v>
      </c>
      <c r="P950">
        <v>172</v>
      </c>
      <c r="Q950">
        <v>152</v>
      </c>
      <c r="R950">
        <v>3</v>
      </c>
      <c r="S950">
        <v>204</v>
      </c>
      <c r="T950">
        <v>17</v>
      </c>
      <c r="U950">
        <v>139</v>
      </c>
      <c r="V950">
        <v>6</v>
      </c>
      <c r="W950">
        <v>51</v>
      </c>
      <c r="X950">
        <v>33</v>
      </c>
      <c r="Y950">
        <v>1272</v>
      </c>
      <c r="Z950">
        <v>7</v>
      </c>
      <c r="AA950">
        <v>12</v>
      </c>
      <c r="AB950">
        <v>9</v>
      </c>
      <c r="AC950">
        <v>15</v>
      </c>
      <c r="AD950">
        <v>10099</v>
      </c>
      <c r="AE950">
        <v>10144</v>
      </c>
      <c r="AF950">
        <v>24</v>
      </c>
      <c r="AG950">
        <v>10068</v>
      </c>
      <c r="AH950">
        <v>3</v>
      </c>
      <c r="AI950">
        <v>59</v>
      </c>
      <c r="AJ950">
        <v>4</v>
      </c>
      <c r="AK950">
        <v>80</v>
      </c>
      <c r="AL950">
        <v>17</v>
      </c>
      <c r="AM950">
        <v>6</v>
      </c>
      <c r="AN950">
        <v>80</v>
      </c>
      <c r="AO950">
        <v>96</v>
      </c>
      <c r="AP950">
        <v>4</v>
      </c>
      <c r="AQ950">
        <v>67</v>
      </c>
      <c r="AR950">
        <v>13</v>
      </c>
      <c r="AS950">
        <v>22</v>
      </c>
    </row>
    <row r="951" spans="1:45" x14ac:dyDescent="0.25">
      <c r="A951">
        <v>20120807</v>
      </c>
      <c r="B951">
        <f t="shared" si="70"/>
        <v>20160807</v>
      </c>
      <c r="C951">
        <f t="shared" si="71"/>
        <v>2016</v>
      </c>
      <c r="D951">
        <f t="shared" si="72"/>
        <v>8</v>
      </c>
      <c r="E951">
        <f t="shared" si="73"/>
        <v>7</v>
      </c>
      <c r="F951" s="14">
        <f t="shared" si="74"/>
        <v>42589</v>
      </c>
      <c r="G951">
        <v>237</v>
      </c>
      <c r="H951">
        <v>38</v>
      </c>
      <c r="I951">
        <v>41</v>
      </c>
      <c r="J951">
        <v>60</v>
      </c>
      <c r="K951">
        <v>14</v>
      </c>
      <c r="L951">
        <v>20</v>
      </c>
      <c r="M951">
        <v>20</v>
      </c>
      <c r="N951">
        <v>110</v>
      </c>
      <c r="O951">
        <v>11</v>
      </c>
      <c r="P951">
        <v>156</v>
      </c>
      <c r="Q951">
        <v>143</v>
      </c>
      <c r="R951">
        <v>21</v>
      </c>
      <c r="S951">
        <v>192</v>
      </c>
      <c r="T951">
        <v>14</v>
      </c>
      <c r="U951">
        <v>126</v>
      </c>
      <c r="V951">
        <v>24</v>
      </c>
      <c r="W951">
        <v>14</v>
      </c>
      <c r="X951">
        <v>9</v>
      </c>
      <c r="Y951">
        <v>895</v>
      </c>
      <c r="Z951">
        <v>48</v>
      </c>
      <c r="AA951">
        <v>88</v>
      </c>
      <c r="AB951">
        <v>42</v>
      </c>
      <c r="AC951">
        <v>10</v>
      </c>
      <c r="AD951">
        <v>10190</v>
      </c>
      <c r="AE951">
        <v>10222</v>
      </c>
      <c r="AF951">
        <v>24</v>
      </c>
      <c r="AG951">
        <v>10147</v>
      </c>
      <c r="AH951">
        <v>1</v>
      </c>
      <c r="AI951">
        <v>30</v>
      </c>
      <c r="AJ951">
        <v>20</v>
      </c>
      <c r="AK951">
        <v>82</v>
      </c>
      <c r="AL951">
        <v>13</v>
      </c>
      <c r="AM951">
        <v>7</v>
      </c>
      <c r="AN951">
        <v>86</v>
      </c>
      <c r="AO951">
        <v>97</v>
      </c>
      <c r="AP951">
        <v>20</v>
      </c>
      <c r="AQ951">
        <v>58</v>
      </c>
      <c r="AR951">
        <v>13</v>
      </c>
      <c r="AS951">
        <v>15</v>
      </c>
    </row>
    <row r="952" spans="1:45" x14ac:dyDescent="0.25">
      <c r="A952">
        <v>20120808</v>
      </c>
      <c r="B952">
        <f t="shared" si="70"/>
        <v>20160808</v>
      </c>
      <c r="C952">
        <f t="shared" si="71"/>
        <v>2016</v>
      </c>
      <c r="D952">
        <f t="shared" si="72"/>
        <v>8</v>
      </c>
      <c r="E952">
        <f t="shared" si="73"/>
        <v>8</v>
      </c>
      <c r="F952" s="14">
        <f t="shared" si="74"/>
        <v>42590</v>
      </c>
      <c r="G952">
        <v>237</v>
      </c>
      <c r="H952">
        <v>19</v>
      </c>
      <c r="I952">
        <v>23</v>
      </c>
      <c r="J952">
        <v>40</v>
      </c>
      <c r="K952">
        <v>11</v>
      </c>
      <c r="L952">
        <v>10</v>
      </c>
      <c r="M952">
        <v>4</v>
      </c>
      <c r="N952">
        <v>70</v>
      </c>
      <c r="O952">
        <v>11</v>
      </c>
      <c r="P952">
        <v>169</v>
      </c>
      <c r="Q952">
        <v>124</v>
      </c>
      <c r="R952">
        <v>5</v>
      </c>
      <c r="S952">
        <v>207</v>
      </c>
      <c r="T952">
        <v>11</v>
      </c>
      <c r="U952">
        <v>91</v>
      </c>
      <c r="V952">
        <v>6</v>
      </c>
      <c r="W952">
        <v>38</v>
      </c>
      <c r="X952">
        <v>25</v>
      </c>
      <c r="Y952">
        <v>1407</v>
      </c>
      <c r="Z952">
        <v>0</v>
      </c>
      <c r="AA952">
        <v>-1</v>
      </c>
      <c r="AB952">
        <v>-1</v>
      </c>
      <c r="AC952">
        <v>18</v>
      </c>
      <c r="AD952">
        <v>10232</v>
      </c>
      <c r="AE952">
        <v>10241</v>
      </c>
      <c r="AF952">
        <v>23</v>
      </c>
      <c r="AG952">
        <v>10220</v>
      </c>
      <c r="AH952">
        <v>3</v>
      </c>
      <c r="AI952">
        <v>40</v>
      </c>
      <c r="AJ952">
        <v>20</v>
      </c>
      <c r="AK952">
        <v>75</v>
      </c>
      <c r="AL952">
        <v>11</v>
      </c>
      <c r="AM952">
        <v>6</v>
      </c>
      <c r="AN952">
        <v>87</v>
      </c>
      <c r="AO952">
        <v>98</v>
      </c>
      <c r="AP952">
        <v>3</v>
      </c>
      <c r="AQ952">
        <v>69</v>
      </c>
      <c r="AR952">
        <v>10</v>
      </c>
      <c r="AS952">
        <v>24</v>
      </c>
    </row>
    <row r="953" spans="1:45" x14ac:dyDescent="0.25">
      <c r="A953">
        <v>20120809</v>
      </c>
      <c r="B953">
        <f t="shared" si="70"/>
        <v>20160809</v>
      </c>
      <c r="C953">
        <f t="shared" si="71"/>
        <v>2016</v>
      </c>
      <c r="D953">
        <f t="shared" si="72"/>
        <v>8</v>
      </c>
      <c r="E953">
        <f t="shared" si="73"/>
        <v>9</v>
      </c>
      <c r="F953" s="14">
        <f t="shared" si="74"/>
        <v>42591</v>
      </c>
      <c r="G953">
        <v>2</v>
      </c>
      <c r="H953">
        <v>22</v>
      </c>
      <c r="I953">
        <v>24</v>
      </c>
      <c r="J953">
        <v>40</v>
      </c>
      <c r="K953">
        <v>12</v>
      </c>
      <c r="L953">
        <v>10</v>
      </c>
      <c r="M953">
        <v>4</v>
      </c>
      <c r="N953">
        <v>80</v>
      </c>
      <c r="O953">
        <v>15</v>
      </c>
      <c r="P953">
        <v>168</v>
      </c>
      <c r="Q953">
        <v>100</v>
      </c>
      <c r="R953">
        <v>24</v>
      </c>
      <c r="S953">
        <v>219</v>
      </c>
      <c r="T953">
        <v>13</v>
      </c>
      <c r="U953">
        <v>72</v>
      </c>
      <c r="V953">
        <v>24</v>
      </c>
      <c r="W953">
        <v>112</v>
      </c>
      <c r="X953">
        <v>74</v>
      </c>
      <c r="Y953">
        <v>2108</v>
      </c>
      <c r="Z953">
        <v>0</v>
      </c>
      <c r="AA953">
        <v>0</v>
      </c>
      <c r="AB953">
        <v>0</v>
      </c>
      <c r="AC953">
        <v>1</v>
      </c>
      <c r="AD953">
        <v>10262</v>
      </c>
      <c r="AE953">
        <v>10281</v>
      </c>
      <c r="AF953">
        <v>24</v>
      </c>
      <c r="AG953">
        <v>10241</v>
      </c>
      <c r="AH953">
        <v>1</v>
      </c>
      <c r="AI953">
        <v>1</v>
      </c>
      <c r="AJ953">
        <v>5</v>
      </c>
      <c r="AK953">
        <v>83</v>
      </c>
      <c r="AL953">
        <v>18</v>
      </c>
      <c r="AM953">
        <v>2</v>
      </c>
      <c r="AN953">
        <v>75</v>
      </c>
      <c r="AO953">
        <v>99</v>
      </c>
      <c r="AP953">
        <v>3</v>
      </c>
      <c r="AQ953">
        <v>53</v>
      </c>
      <c r="AR953">
        <v>13</v>
      </c>
      <c r="AS953">
        <v>36</v>
      </c>
    </row>
    <row r="954" spans="1:45" x14ac:dyDescent="0.25">
      <c r="A954">
        <v>20120810</v>
      </c>
      <c r="B954">
        <f t="shared" si="70"/>
        <v>20160810</v>
      </c>
      <c r="C954">
        <f t="shared" si="71"/>
        <v>2016</v>
      </c>
      <c r="D954">
        <f t="shared" si="72"/>
        <v>8</v>
      </c>
      <c r="E954">
        <f t="shared" si="73"/>
        <v>10</v>
      </c>
      <c r="F954" s="14">
        <f t="shared" si="74"/>
        <v>42592</v>
      </c>
      <c r="G954">
        <v>42</v>
      </c>
      <c r="H954">
        <v>18</v>
      </c>
      <c r="I954">
        <v>19</v>
      </c>
      <c r="J954">
        <v>30</v>
      </c>
      <c r="K954">
        <v>11</v>
      </c>
      <c r="L954">
        <v>0</v>
      </c>
      <c r="M954">
        <v>3</v>
      </c>
      <c r="N954">
        <v>70</v>
      </c>
      <c r="O954">
        <v>12</v>
      </c>
      <c r="P954">
        <v>157</v>
      </c>
      <c r="Q954">
        <v>76</v>
      </c>
      <c r="R954">
        <v>5</v>
      </c>
      <c r="S954">
        <v>219</v>
      </c>
      <c r="T954">
        <v>15</v>
      </c>
      <c r="U954">
        <v>52</v>
      </c>
      <c r="V954">
        <v>6</v>
      </c>
      <c r="W954">
        <v>131</v>
      </c>
      <c r="X954">
        <v>87</v>
      </c>
      <c r="Y954">
        <v>2303</v>
      </c>
      <c r="Z954">
        <v>0</v>
      </c>
      <c r="AA954">
        <v>0</v>
      </c>
      <c r="AB954">
        <v>0</v>
      </c>
      <c r="AC954">
        <v>1</v>
      </c>
      <c r="AD954">
        <v>10272</v>
      </c>
      <c r="AE954">
        <v>10284</v>
      </c>
      <c r="AF954">
        <v>8</v>
      </c>
      <c r="AG954">
        <v>10258</v>
      </c>
      <c r="AH954">
        <v>18</v>
      </c>
      <c r="AI954">
        <v>7</v>
      </c>
      <c r="AJ954">
        <v>3</v>
      </c>
      <c r="AK954">
        <v>82</v>
      </c>
      <c r="AL954">
        <v>19</v>
      </c>
      <c r="AM954">
        <v>1</v>
      </c>
      <c r="AN954">
        <v>72</v>
      </c>
      <c r="AO954">
        <v>99</v>
      </c>
      <c r="AP954">
        <v>3</v>
      </c>
      <c r="AQ954">
        <v>46</v>
      </c>
      <c r="AR954">
        <v>15</v>
      </c>
      <c r="AS954">
        <v>39</v>
      </c>
    </row>
    <row r="955" spans="1:45" x14ac:dyDescent="0.25">
      <c r="A955">
        <v>20120811</v>
      </c>
      <c r="B955">
        <f t="shared" si="70"/>
        <v>20160811</v>
      </c>
      <c r="C955">
        <f t="shared" si="71"/>
        <v>2016</v>
      </c>
      <c r="D955">
        <f t="shared" si="72"/>
        <v>8</v>
      </c>
      <c r="E955">
        <f t="shared" si="73"/>
        <v>11</v>
      </c>
      <c r="F955" s="14">
        <f t="shared" si="74"/>
        <v>42593</v>
      </c>
      <c r="G955">
        <v>73</v>
      </c>
      <c r="H955">
        <v>21</v>
      </c>
      <c r="I955">
        <v>23</v>
      </c>
      <c r="J955">
        <v>40</v>
      </c>
      <c r="K955">
        <v>13</v>
      </c>
      <c r="L955">
        <v>0</v>
      </c>
      <c r="M955">
        <v>3</v>
      </c>
      <c r="N955">
        <v>80</v>
      </c>
      <c r="O955">
        <v>18</v>
      </c>
      <c r="P955">
        <v>159</v>
      </c>
      <c r="Q955">
        <v>93</v>
      </c>
      <c r="R955">
        <v>4</v>
      </c>
      <c r="S955">
        <v>213</v>
      </c>
      <c r="T955">
        <v>15</v>
      </c>
      <c r="U955">
        <v>71</v>
      </c>
      <c r="V955">
        <v>6</v>
      </c>
      <c r="W955">
        <v>62</v>
      </c>
      <c r="X955">
        <v>41</v>
      </c>
      <c r="Y955">
        <v>1539</v>
      </c>
      <c r="Z955">
        <v>0</v>
      </c>
      <c r="AA955">
        <v>0</v>
      </c>
      <c r="AB955">
        <v>0</v>
      </c>
      <c r="AC955">
        <v>1</v>
      </c>
      <c r="AD955">
        <v>10225</v>
      </c>
      <c r="AE955">
        <v>10258</v>
      </c>
      <c r="AF955">
        <v>1</v>
      </c>
      <c r="AG955">
        <v>10181</v>
      </c>
      <c r="AH955">
        <v>24</v>
      </c>
      <c r="AI955">
        <v>57</v>
      </c>
      <c r="AJ955">
        <v>3</v>
      </c>
      <c r="AK955">
        <v>82</v>
      </c>
      <c r="AL955">
        <v>14</v>
      </c>
      <c r="AM955">
        <v>4</v>
      </c>
      <c r="AN955">
        <v>77</v>
      </c>
      <c r="AO955">
        <v>98</v>
      </c>
      <c r="AP955">
        <v>2</v>
      </c>
      <c r="AQ955">
        <v>56</v>
      </c>
      <c r="AR955">
        <v>15</v>
      </c>
      <c r="AS955">
        <v>26</v>
      </c>
    </row>
    <row r="956" spans="1:45" x14ac:dyDescent="0.25">
      <c r="A956">
        <v>20120812</v>
      </c>
      <c r="B956">
        <f t="shared" si="70"/>
        <v>20160812</v>
      </c>
      <c r="C956">
        <f t="shared" si="71"/>
        <v>2016</v>
      </c>
      <c r="D956">
        <f t="shared" si="72"/>
        <v>8</v>
      </c>
      <c r="E956">
        <f t="shared" si="73"/>
        <v>12</v>
      </c>
      <c r="F956" s="14">
        <f t="shared" si="74"/>
        <v>42594</v>
      </c>
      <c r="G956">
        <v>110</v>
      </c>
      <c r="H956">
        <v>38</v>
      </c>
      <c r="I956">
        <v>41</v>
      </c>
      <c r="J956">
        <v>60</v>
      </c>
      <c r="K956">
        <v>10</v>
      </c>
      <c r="L956">
        <v>30</v>
      </c>
      <c r="M956">
        <v>1</v>
      </c>
      <c r="N956">
        <v>120</v>
      </c>
      <c r="O956">
        <v>12</v>
      </c>
      <c r="P956">
        <v>186</v>
      </c>
      <c r="Q956">
        <v>126</v>
      </c>
      <c r="R956">
        <v>4</v>
      </c>
      <c r="S956">
        <v>241</v>
      </c>
      <c r="T956">
        <v>16</v>
      </c>
      <c r="U956">
        <v>104</v>
      </c>
      <c r="V956">
        <v>6</v>
      </c>
      <c r="W956">
        <v>130</v>
      </c>
      <c r="X956">
        <v>87</v>
      </c>
      <c r="Y956">
        <v>2368</v>
      </c>
      <c r="Z956">
        <v>0</v>
      </c>
      <c r="AA956">
        <v>0</v>
      </c>
      <c r="AB956">
        <v>0</v>
      </c>
      <c r="AC956">
        <v>1</v>
      </c>
      <c r="AD956">
        <v>10151</v>
      </c>
      <c r="AE956">
        <v>10178</v>
      </c>
      <c r="AF956">
        <v>1</v>
      </c>
      <c r="AG956">
        <v>10134</v>
      </c>
      <c r="AH956">
        <v>24</v>
      </c>
      <c r="AI956">
        <v>70</v>
      </c>
      <c r="AJ956">
        <v>1</v>
      </c>
      <c r="AK956">
        <v>83</v>
      </c>
      <c r="AL956">
        <v>19</v>
      </c>
      <c r="AM956">
        <v>1</v>
      </c>
      <c r="AN956">
        <v>63</v>
      </c>
      <c r="AO956">
        <v>85</v>
      </c>
      <c r="AP956">
        <v>1</v>
      </c>
      <c r="AQ956">
        <v>42</v>
      </c>
      <c r="AR956">
        <v>15</v>
      </c>
      <c r="AS956">
        <v>42</v>
      </c>
    </row>
    <row r="957" spans="1:45" x14ac:dyDescent="0.25">
      <c r="A957">
        <v>20120813</v>
      </c>
      <c r="B957">
        <f t="shared" si="70"/>
        <v>20160813</v>
      </c>
      <c r="C957">
        <f t="shared" si="71"/>
        <v>2016</v>
      </c>
      <c r="D957">
        <f t="shared" si="72"/>
        <v>8</v>
      </c>
      <c r="E957">
        <f t="shared" si="73"/>
        <v>13</v>
      </c>
      <c r="F957" s="14">
        <f t="shared" si="74"/>
        <v>42595</v>
      </c>
      <c r="G957">
        <v>127</v>
      </c>
      <c r="H957">
        <v>17</v>
      </c>
      <c r="I957">
        <v>22</v>
      </c>
      <c r="J957">
        <v>40</v>
      </c>
      <c r="K957">
        <v>8</v>
      </c>
      <c r="L957">
        <v>10</v>
      </c>
      <c r="M957">
        <v>14</v>
      </c>
      <c r="N957">
        <v>60</v>
      </c>
      <c r="O957">
        <v>7</v>
      </c>
      <c r="P957">
        <v>186</v>
      </c>
      <c r="Q957">
        <v>140</v>
      </c>
      <c r="R957">
        <v>5</v>
      </c>
      <c r="S957">
        <v>245</v>
      </c>
      <c r="T957">
        <v>14</v>
      </c>
      <c r="U957">
        <v>121</v>
      </c>
      <c r="V957">
        <v>6</v>
      </c>
      <c r="W957">
        <v>53</v>
      </c>
      <c r="X957">
        <v>36</v>
      </c>
      <c r="Y957">
        <v>1423</v>
      </c>
      <c r="Z957">
        <v>0</v>
      </c>
      <c r="AA957">
        <v>-1</v>
      </c>
      <c r="AB957">
        <v>-1</v>
      </c>
      <c r="AC957">
        <v>11</v>
      </c>
      <c r="AD957">
        <v>10131</v>
      </c>
      <c r="AE957">
        <v>10136</v>
      </c>
      <c r="AF957">
        <v>11</v>
      </c>
      <c r="AG957">
        <v>10126</v>
      </c>
      <c r="AH957">
        <v>18</v>
      </c>
      <c r="AI957">
        <v>28</v>
      </c>
      <c r="AJ957">
        <v>24</v>
      </c>
      <c r="AK957">
        <v>75</v>
      </c>
      <c r="AL957">
        <v>1</v>
      </c>
      <c r="AM957">
        <v>6</v>
      </c>
      <c r="AN957">
        <v>78</v>
      </c>
      <c r="AO957">
        <v>97</v>
      </c>
      <c r="AP957">
        <v>22</v>
      </c>
      <c r="AQ957">
        <v>62</v>
      </c>
      <c r="AR957">
        <v>15</v>
      </c>
      <c r="AS957">
        <v>25</v>
      </c>
    </row>
    <row r="958" spans="1:45" x14ac:dyDescent="0.25">
      <c r="A958">
        <v>20120814</v>
      </c>
      <c r="B958">
        <f t="shared" si="70"/>
        <v>20160814</v>
      </c>
      <c r="C958">
        <f t="shared" si="71"/>
        <v>2016</v>
      </c>
      <c r="D958">
        <f t="shared" si="72"/>
        <v>8</v>
      </c>
      <c r="E958">
        <f t="shared" si="73"/>
        <v>14</v>
      </c>
      <c r="F958" s="14">
        <f t="shared" si="74"/>
        <v>42596</v>
      </c>
      <c r="G958">
        <v>79</v>
      </c>
      <c r="H958">
        <v>8</v>
      </c>
      <c r="I958">
        <v>13</v>
      </c>
      <c r="J958">
        <v>20</v>
      </c>
      <c r="K958">
        <v>8</v>
      </c>
      <c r="L958">
        <v>10</v>
      </c>
      <c r="M958">
        <v>1</v>
      </c>
      <c r="N958">
        <v>60</v>
      </c>
      <c r="O958">
        <v>13</v>
      </c>
      <c r="P958">
        <v>199</v>
      </c>
      <c r="Q958">
        <v>152</v>
      </c>
      <c r="R958">
        <v>5</v>
      </c>
      <c r="S958">
        <v>262</v>
      </c>
      <c r="T958">
        <v>12</v>
      </c>
      <c r="U958">
        <v>127</v>
      </c>
      <c r="V958">
        <v>24</v>
      </c>
      <c r="W958">
        <v>61</v>
      </c>
      <c r="X958">
        <v>41</v>
      </c>
      <c r="Y958">
        <v>1336</v>
      </c>
      <c r="Z958">
        <v>6</v>
      </c>
      <c r="AA958">
        <v>7</v>
      </c>
      <c r="AB958">
        <v>4</v>
      </c>
      <c r="AC958">
        <v>14</v>
      </c>
      <c r="AD958">
        <v>10131</v>
      </c>
      <c r="AE958">
        <v>10143</v>
      </c>
      <c r="AF958">
        <v>20</v>
      </c>
      <c r="AG958">
        <v>10123</v>
      </c>
      <c r="AH958">
        <v>4</v>
      </c>
      <c r="AI958">
        <v>2</v>
      </c>
      <c r="AJ958">
        <v>24</v>
      </c>
      <c r="AK958">
        <v>70</v>
      </c>
      <c r="AL958">
        <v>17</v>
      </c>
      <c r="AM958">
        <v>5</v>
      </c>
      <c r="AN958">
        <v>87</v>
      </c>
      <c r="AO958">
        <v>99</v>
      </c>
      <c r="AP958">
        <v>24</v>
      </c>
      <c r="AQ958">
        <v>60</v>
      </c>
      <c r="AR958">
        <v>11</v>
      </c>
      <c r="AS958">
        <v>24</v>
      </c>
    </row>
    <row r="959" spans="1:45" x14ac:dyDescent="0.25">
      <c r="A959">
        <v>20120815</v>
      </c>
      <c r="B959">
        <f t="shared" si="70"/>
        <v>20160815</v>
      </c>
      <c r="C959">
        <f t="shared" si="71"/>
        <v>2016</v>
      </c>
      <c r="D959">
        <f t="shared" si="72"/>
        <v>8</v>
      </c>
      <c r="E959">
        <f t="shared" si="73"/>
        <v>15</v>
      </c>
      <c r="F959" s="14">
        <f t="shared" si="74"/>
        <v>42597</v>
      </c>
      <c r="G959">
        <v>112</v>
      </c>
      <c r="H959">
        <v>18</v>
      </c>
      <c r="I959">
        <v>38</v>
      </c>
      <c r="J959">
        <v>70</v>
      </c>
      <c r="K959">
        <v>13</v>
      </c>
      <c r="L959">
        <v>10</v>
      </c>
      <c r="M959">
        <v>1</v>
      </c>
      <c r="N959">
        <v>140</v>
      </c>
      <c r="O959">
        <v>14</v>
      </c>
      <c r="P959">
        <v>219</v>
      </c>
      <c r="Q959">
        <v>144</v>
      </c>
      <c r="R959">
        <v>2</v>
      </c>
      <c r="S959">
        <v>288</v>
      </c>
      <c r="T959">
        <v>14</v>
      </c>
      <c r="U959">
        <v>119</v>
      </c>
      <c r="V959">
        <v>6</v>
      </c>
      <c r="W959">
        <v>68</v>
      </c>
      <c r="X959">
        <v>46</v>
      </c>
      <c r="Y959">
        <v>1844</v>
      </c>
      <c r="Z959">
        <v>2</v>
      </c>
      <c r="AA959">
        <v>9</v>
      </c>
      <c r="AB959">
        <v>9</v>
      </c>
      <c r="AC959">
        <v>19</v>
      </c>
      <c r="AD959">
        <v>10101</v>
      </c>
      <c r="AE959">
        <v>10134</v>
      </c>
      <c r="AF959">
        <v>24</v>
      </c>
      <c r="AG959">
        <v>10065</v>
      </c>
      <c r="AH959">
        <v>16</v>
      </c>
      <c r="AI959">
        <v>4</v>
      </c>
      <c r="AJ959">
        <v>1</v>
      </c>
      <c r="AK959">
        <v>81</v>
      </c>
      <c r="AL959">
        <v>18</v>
      </c>
      <c r="AM959">
        <v>5</v>
      </c>
      <c r="AN959">
        <v>72</v>
      </c>
      <c r="AO959">
        <v>99</v>
      </c>
      <c r="AP959">
        <v>1</v>
      </c>
      <c r="AQ959">
        <v>46</v>
      </c>
      <c r="AR959">
        <v>13</v>
      </c>
      <c r="AS959">
        <v>35</v>
      </c>
    </row>
    <row r="960" spans="1:45" x14ac:dyDescent="0.25">
      <c r="A960">
        <v>20120816</v>
      </c>
      <c r="B960">
        <f t="shared" si="70"/>
        <v>20160816</v>
      </c>
      <c r="C960">
        <f t="shared" si="71"/>
        <v>2016</v>
      </c>
      <c r="D960">
        <f t="shared" si="72"/>
        <v>8</v>
      </c>
      <c r="E960">
        <f t="shared" si="73"/>
        <v>16</v>
      </c>
      <c r="F960" s="14">
        <f t="shared" si="74"/>
        <v>42598</v>
      </c>
      <c r="G960">
        <v>214</v>
      </c>
      <c r="H960">
        <v>18</v>
      </c>
      <c r="I960">
        <v>23</v>
      </c>
      <c r="J960">
        <v>40</v>
      </c>
      <c r="K960">
        <v>12</v>
      </c>
      <c r="L960">
        <v>10</v>
      </c>
      <c r="M960">
        <v>2</v>
      </c>
      <c r="N960">
        <v>80</v>
      </c>
      <c r="O960">
        <v>12</v>
      </c>
      <c r="P960">
        <v>190</v>
      </c>
      <c r="Q960">
        <v>135</v>
      </c>
      <c r="R960">
        <v>4</v>
      </c>
      <c r="S960">
        <v>241</v>
      </c>
      <c r="T960">
        <v>15</v>
      </c>
      <c r="U960">
        <v>104</v>
      </c>
      <c r="V960">
        <v>6</v>
      </c>
      <c r="W960">
        <v>85</v>
      </c>
      <c r="X960">
        <v>58</v>
      </c>
      <c r="Y960">
        <v>1919</v>
      </c>
      <c r="Z960">
        <v>0</v>
      </c>
      <c r="AA960">
        <v>0</v>
      </c>
      <c r="AB960">
        <v>0</v>
      </c>
      <c r="AC960">
        <v>1</v>
      </c>
      <c r="AD960">
        <v>10174</v>
      </c>
      <c r="AE960">
        <v>10193</v>
      </c>
      <c r="AF960">
        <v>23</v>
      </c>
      <c r="AG960">
        <v>10137</v>
      </c>
      <c r="AH960">
        <v>1</v>
      </c>
      <c r="AI960">
        <v>61</v>
      </c>
      <c r="AJ960">
        <v>4</v>
      </c>
      <c r="AK960">
        <v>78</v>
      </c>
      <c r="AL960">
        <v>13</v>
      </c>
      <c r="AM960">
        <v>4</v>
      </c>
      <c r="AN960">
        <v>75</v>
      </c>
      <c r="AO960">
        <v>97</v>
      </c>
      <c r="AP960">
        <v>4</v>
      </c>
      <c r="AQ960">
        <v>50</v>
      </c>
      <c r="AR960">
        <v>14</v>
      </c>
      <c r="AS960">
        <v>34</v>
      </c>
    </row>
    <row r="961" spans="1:45" x14ac:dyDescent="0.25">
      <c r="A961">
        <v>20120817</v>
      </c>
      <c r="B961">
        <f t="shared" si="70"/>
        <v>20160817</v>
      </c>
      <c r="C961">
        <f t="shared" si="71"/>
        <v>2016</v>
      </c>
      <c r="D961">
        <f t="shared" si="72"/>
        <v>8</v>
      </c>
      <c r="E961">
        <f t="shared" si="73"/>
        <v>17</v>
      </c>
      <c r="F961" s="14">
        <f t="shared" si="74"/>
        <v>42599</v>
      </c>
      <c r="G961">
        <v>155</v>
      </c>
      <c r="H961">
        <v>27</v>
      </c>
      <c r="I961">
        <v>28</v>
      </c>
      <c r="J961">
        <v>40</v>
      </c>
      <c r="K961">
        <v>10</v>
      </c>
      <c r="L961">
        <v>20</v>
      </c>
      <c r="M961">
        <v>1</v>
      </c>
      <c r="N961">
        <v>80</v>
      </c>
      <c r="O961">
        <v>12</v>
      </c>
      <c r="P961">
        <v>216</v>
      </c>
      <c r="Q961">
        <v>151</v>
      </c>
      <c r="R961">
        <v>5</v>
      </c>
      <c r="S961">
        <v>270</v>
      </c>
      <c r="T961">
        <v>16</v>
      </c>
      <c r="U961">
        <v>120</v>
      </c>
      <c r="V961">
        <v>6</v>
      </c>
      <c r="W961">
        <v>81</v>
      </c>
      <c r="X961">
        <v>55</v>
      </c>
      <c r="Y961">
        <v>1839</v>
      </c>
      <c r="Z961">
        <v>0</v>
      </c>
      <c r="AA961">
        <v>0</v>
      </c>
      <c r="AB961">
        <v>0</v>
      </c>
      <c r="AC961">
        <v>1</v>
      </c>
      <c r="AD961">
        <v>10182</v>
      </c>
      <c r="AE961">
        <v>10190</v>
      </c>
      <c r="AF961">
        <v>2</v>
      </c>
      <c r="AG961">
        <v>10171</v>
      </c>
      <c r="AH961">
        <v>18</v>
      </c>
      <c r="AI961">
        <v>67</v>
      </c>
      <c r="AJ961">
        <v>3</v>
      </c>
      <c r="AK961">
        <v>81</v>
      </c>
      <c r="AL961">
        <v>19</v>
      </c>
      <c r="AM961">
        <v>3</v>
      </c>
      <c r="AN961">
        <v>67</v>
      </c>
      <c r="AO961">
        <v>90</v>
      </c>
      <c r="AP961">
        <v>5</v>
      </c>
      <c r="AQ961">
        <v>44</v>
      </c>
      <c r="AR961">
        <v>12</v>
      </c>
      <c r="AS961">
        <v>34</v>
      </c>
    </row>
    <row r="962" spans="1:45" x14ac:dyDescent="0.25">
      <c r="A962">
        <v>20120818</v>
      </c>
      <c r="B962">
        <f t="shared" si="70"/>
        <v>20160818</v>
      </c>
      <c r="C962">
        <f t="shared" si="71"/>
        <v>2016</v>
      </c>
      <c r="D962">
        <f t="shared" si="72"/>
        <v>8</v>
      </c>
      <c r="E962">
        <f t="shared" si="73"/>
        <v>18</v>
      </c>
      <c r="F962" s="14">
        <f t="shared" si="74"/>
        <v>42600</v>
      </c>
      <c r="G962">
        <v>148</v>
      </c>
      <c r="H962">
        <v>22</v>
      </c>
      <c r="I962">
        <v>25</v>
      </c>
      <c r="J962">
        <v>40</v>
      </c>
      <c r="K962">
        <v>8</v>
      </c>
      <c r="L962">
        <v>0</v>
      </c>
      <c r="M962">
        <v>24</v>
      </c>
      <c r="N962">
        <v>80</v>
      </c>
      <c r="O962">
        <v>15</v>
      </c>
      <c r="P962">
        <v>241</v>
      </c>
      <c r="Q962">
        <v>159</v>
      </c>
      <c r="R962">
        <v>3</v>
      </c>
      <c r="S962">
        <v>320</v>
      </c>
      <c r="T962">
        <v>16</v>
      </c>
      <c r="U962">
        <v>127</v>
      </c>
      <c r="V962">
        <v>6</v>
      </c>
      <c r="W962">
        <v>113</v>
      </c>
      <c r="X962">
        <v>78</v>
      </c>
      <c r="Y962">
        <v>2194</v>
      </c>
      <c r="Z962">
        <v>0</v>
      </c>
      <c r="AA962">
        <v>0</v>
      </c>
      <c r="AB962">
        <v>0</v>
      </c>
      <c r="AC962">
        <v>1</v>
      </c>
      <c r="AD962">
        <v>10164</v>
      </c>
      <c r="AE962">
        <v>10176</v>
      </c>
      <c r="AF962">
        <v>1</v>
      </c>
      <c r="AG962">
        <v>10151</v>
      </c>
      <c r="AH962">
        <v>17</v>
      </c>
      <c r="AI962">
        <v>65</v>
      </c>
      <c r="AJ962">
        <v>21</v>
      </c>
      <c r="AK962">
        <v>82</v>
      </c>
      <c r="AL962">
        <v>14</v>
      </c>
      <c r="AM962">
        <v>1</v>
      </c>
      <c r="AN962">
        <v>70</v>
      </c>
      <c r="AO962">
        <v>96</v>
      </c>
      <c r="AP962">
        <v>23</v>
      </c>
      <c r="AQ962">
        <v>43</v>
      </c>
      <c r="AR962">
        <v>14</v>
      </c>
      <c r="AS962">
        <v>43</v>
      </c>
    </row>
    <row r="963" spans="1:45" x14ac:dyDescent="0.25">
      <c r="A963">
        <v>20120819</v>
      </c>
      <c r="B963">
        <f t="shared" ref="B963:B1026" si="75">A963+40000</f>
        <v>20160819</v>
      </c>
      <c r="C963">
        <f t="shared" ref="C963:C1026" si="76">FLOOR(B963/10000,1)</f>
        <v>2016</v>
      </c>
      <c r="D963">
        <f t="shared" ref="D963:D1026" si="77">FLOOR(B963/100 - 100 * C963, 1)</f>
        <v>8</v>
      </c>
      <c r="E963">
        <f t="shared" ref="E963:E1026" si="78">FLOOR(B963-10000*C963-100*D963,1)</f>
        <v>19</v>
      </c>
      <c r="F963" s="14">
        <f t="shared" ref="F963:F1026" si="79">DATE(C963,D963,E963)</f>
        <v>42601</v>
      </c>
      <c r="G963">
        <v>186</v>
      </c>
      <c r="H963">
        <v>13</v>
      </c>
      <c r="I963">
        <v>26</v>
      </c>
      <c r="J963">
        <v>50</v>
      </c>
      <c r="K963">
        <v>13</v>
      </c>
      <c r="L963">
        <v>10</v>
      </c>
      <c r="M963">
        <v>1</v>
      </c>
      <c r="N963">
        <v>90</v>
      </c>
      <c r="O963">
        <v>15</v>
      </c>
      <c r="P963">
        <v>255</v>
      </c>
      <c r="Q963">
        <v>176</v>
      </c>
      <c r="R963">
        <v>4</v>
      </c>
      <c r="S963">
        <v>330</v>
      </c>
      <c r="T963">
        <v>16</v>
      </c>
      <c r="U963">
        <v>149</v>
      </c>
      <c r="V963">
        <v>6</v>
      </c>
      <c r="W963">
        <v>93</v>
      </c>
      <c r="X963">
        <v>64</v>
      </c>
      <c r="Y963">
        <v>1980</v>
      </c>
      <c r="Z963">
        <v>0</v>
      </c>
      <c r="AA963">
        <v>-1</v>
      </c>
      <c r="AB963">
        <v>-1</v>
      </c>
      <c r="AC963">
        <v>17</v>
      </c>
      <c r="AD963">
        <v>10149</v>
      </c>
      <c r="AE963">
        <v>10161</v>
      </c>
      <c r="AF963">
        <v>1</v>
      </c>
      <c r="AG963">
        <v>10133</v>
      </c>
      <c r="AH963">
        <v>17</v>
      </c>
      <c r="AI963">
        <v>38</v>
      </c>
      <c r="AJ963">
        <v>23</v>
      </c>
      <c r="AK963">
        <v>81</v>
      </c>
      <c r="AL963">
        <v>14</v>
      </c>
      <c r="AM963">
        <v>3</v>
      </c>
      <c r="AN963">
        <v>71</v>
      </c>
      <c r="AO963">
        <v>97</v>
      </c>
      <c r="AP963">
        <v>2</v>
      </c>
      <c r="AQ963">
        <v>44</v>
      </c>
      <c r="AR963">
        <v>15</v>
      </c>
      <c r="AS963">
        <v>39</v>
      </c>
    </row>
    <row r="964" spans="1:45" x14ac:dyDescent="0.25">
      <c r="A964">
        <v>20120820</v>
      </c>
      <c r="B964">
        <f t="shared" si="75"/>
        <v>20160820</v>
      </c>
      <c r="C964">
        <f t="shared" si="76"/>
        <v>2016</v>
      </c>
      <c r="D964">
        <f t="shared" si="77"/>
        <v>8</v>
      </c>
      <c r="E964">
        <f t="shared" si="78"/>
        <v>20</v>
      </c>
      <c r="F964" s="14">
        <f t="shared" si="79"/>
        <v>42602</v>
      </c>
      <c r="G964">
        <v>288</v>
      </c>
      <c r="H964">
        <v>18</v>
      </c>
      <c r="I964">
        <v>23</v>
      </c>
      <c r="J964">
        <v>40</v>
      </c>
      <c r="K964">
        <v>11</v>
      </c>
      <c r="L964">
        <v>10</v>
      </c>
      <c r="M964">
        <v>19</v>
      </c>
      <c r="N964">
        <v>90</v>
      </c>
      <c r="O964">
        <v>13</v>
      </c>
      <c r="P964">
        <v>219</v>
      </c>
      <c r="Q964">
        <v>162</v>
      </c>
      <c r="R964">
        <v>24</v>
      </c>
      <c r="S964">
        <v>270</v>
      </c>
      <c r="T964">
        <v>12</v>
      </c>
      <c r="U964">
        <v>133</v>
      </c>
      <c r="V964">
        <v>24</v>
      </c>
      <c r="W964">
        <v>81</v>
      </c>
      <c r="X964">
        <v>56</v>
      </c>
      <c r="Y964">
        <v>1786</v>
      </c>
      <c r="Z964">
        <v>0</v>
      </c>
      <c r="AA964">
        <v>0</v>
      </c>
      <c r="AB964">
        <v>0</v>
      </c>
      <c r="AC964">
        <v>1</v>
      </c>
      <c r="AD964">
        <v>10191</v>
      </c>
      <c r="AE964">
        <v>10208</v>
      </c>
      <c r="AF964">
        <v>14</v>
      </c>
      <c r="AG964">
        <v>10156</v>
      </c>
      <c r="AH964">
        <v>1</v>
      </c>
      <c r="AI964">
        <v>18</v>
      </c>
      <c r="AJ964">
        <v>4</v>
      </c>
      <c r="AK964">
        <v>81</v>
      </c>
      <c r="AL964">
        <v>11</v>
      </c>
      <c r="AM964">
        <v>3</v>
      </c>
      <c r="AN964">
        <v>78</v>
      </c>
      <c r="AO964">
        <v>98</v>
      </c>
      <c r="AP964">
        <v>22</v>
      </c>
      <c r="AQ964">
        <v>56</v>
      </c>
      <c r="AR964">
        <v>11</v>
      </c>
      <c r="AS964">
        <v>34</v>
      </c>
    </row>
    <row r="965" spans="1:45" x14ac:dyDescent="0.25">
      <c r="A965">
        <v>20120821</v>
      </c>
      <c r="B965">
        <f t="shared" si="75"/>
        <v>20160821</v>
      </c>
      <c r="C965">
        <f t="shared" si="76"/>
        <v>2016</v>
      </c>
      <c r="D965">
        <f t="shared" si="77"/>
        <v>8</v>
      </c>
      <c r="E965">
        <f t="shared" si="78"/>
        <v>21</v>
      </c>
      <c r="F965" s="14">
        <f t="shared" si="79"/>
        <v>42603</v>
      </c>
      <c r="G965">
        <v>241</v>
      </c>
      <c r="H965">
        <v>11</v>
      </c>
      <c r="I965">
        <v>20</v>
      </c>
      <c r="J965">
        <v>30</v>
      </c>
      <c r="K965">
        <v>13</v>
      </c>
      <c r="L965">
        <v>10</v>
      </c>
      <c r="M965">
        <v>1</v>
      </c>
      <c r="N965">
        <v>70</v>
      </c>
      <c r="O965">
        <v>15</v>
      </c>
      <c r="P965">
        <v>205</v>
      </c>
      <c r="Q965">
        <v>149</v>
      </c>
      <c r="R965">
        <v>2</v>
      </c>
      <c r="S965">
        <v>267</v>
      </c>
      <c r="T965">
        <v>15</v>
      </c>
      <c r="U965">
        <v>124</v>
      </c>
      <c r="V965">
        <v>6</v>
      </c>
      <c r="W965">
        <v>39</v>
      </c>
      <c r="X965">
        <v>27</v>
      </c>
      <c r="Y965">
        <v>1489</v>
      </c>
      <c r="Z965">
        <v>0</v>
      </c>
      <c r="AA965">
        <v>-1</v>
      </c>
      <c r="AB965">
        <v>-1</v>
      </c>
      <c r="AC965">
        <v>23</v>
      </c>
      <c r="AD965">
        <v>10167</v>
      </c>
      <c r="AE965">
        <v>10204</v>
      </c>
      <c r="AF965">
        <v>1</v>
      </c>
      <c r="AG965">
        <v>10139</v>
      </c>
      <c r="AH965">
        <v>24</v>
      </c>
      <c r="AI965">
        <v>2</v>
      </c>
      <c r="AJ965">
        <v>1</v>
      </c>
      <c r="AK965">
        <v>81</v>
      </c>
      <c r="AL965">
        <v>18</v>
      </c>
      <c r="AM965">
        <v>6</v>
      </c>
      <c r="AN965">
        <v>78</v>
      </c>
      <c r="AO965">
        <v>99</v>
      </c>
      <c r="AP965">
        <v>1</v>
      </c>
      <c r="AQ965">
        <v>51</v>
      </c>
      <c r="AR965">
        <v>15</v>
      </c>
      <c r="AS965">
        <v>27</v>
      </c>
    </row>
    <row r="966" spans="1:45" x14ac:dyDescent="0.25">
      <c r="A966">
        <v>20120822</v>
      </c>
      <c r="B966">
        <f t="shared" si="75"/>
        <v>20160822</v>
      </c>
      <c r="C966">
        <f t="shared" si="76"/>
        <v>2016</v>
      </c>
      <c r="D966">
        <f t="shared" si="77"/>
        <v>8</v>
      </c>
      <c r="E966">
        <f t="shared" si="78"/>
        <v>22</v>
      </c>
      <c r="F966" s="14">
        <f t="shared" si="79"/>
        <v>42604</v>
      </c>
      <c r="G966">
        <v>247</v>
      </c>
      <c r="H966">
        <v>40</v>
      </c>
      <c r="I966">
        <v>41</v>
      </c>
      <c r="J966">
        <v>60</v>
      </c>
      <c r="K966">
        <v>10</v>
      </c>
      <c r="L966">
        <v>20</v>
      </c>
      <c r="M966">
        <v>20</v>
      </c>
      <c r="N966">
        <v>110</v>
      </c>
      <c r="O966">
        <v>14</v>
      </c>
      <c r="P966">
        <v>184</v>
      </c>
      <c r="Q966">
        <v>157</v>
      </c>
      <c r="R966">
        <v>21</v>
      </c>
      <c r="S966">
        <v>221</v>
      </c>
      <c r="T966">
        <v>14</v>
      </c>
      <c r="U966">
        <v>127</v>
      </c>
      <c r="V966">
        <v>24</v>
      </c>
      <c r="W966">
        <v>93</v>
      </c>
      <c r="X966">
        <v>65</v>
      </c>
      <c r="Y966">
        <v>1804</v>
      </c>
      <c r="Z966">
        <v>0</v>
      </c>
      <c r="AA966">
        <v>0</v>
      </c>
      <c r="AB966">
        <v>0</v>
      </c>
      <c r="AC966">
        <v>1</v>
      </c>
      <c r="AD966">
        <v>10162</v>
      </c>
      <c r="AE966">
        <v>10172</v>
      </c>
      <c r="AF966">
        <v>12</v>
      </c>
      <c r="AG966">
        <v>10137</v>
      </c>
      <c r="AH966">
        <v>1</v>
      </c>
      <c r="AI966">
        <v>63</v>
      </c>
      <c r="AJ966">
        <v>4</v>
      </c>
      <c r="AK966">
        <v>80</v>
      </c>
      <c r="AL966">
        <v>12</v>
      </c>
      <c r="AM966">
        <v>4</v>
      </c>
      <c r="AN966">
        <v>72</v>
      </c>
      <c r="AO966">
        <v>90</v>
      </c>
      <c r="AP966">
        <v>4</v>
      </c>
      <c r="AQ966">
        <v>51</v>
      </c>
      <c r="AR966">
        <v>11</v>
      </c>
      <c r="AS966">
        <v>32</v>
      </c>
    </row>
    <row r="967" spans="1:45" x14ac:dyDescent="0.25">
      <c r="A967">
        <v>20120823</v>
      </c>
      <c r="B967">
        <f t="shared" si="75"/>
        <v>20160823</v>
      </c>
      <c r="C967">
        <f t="shared" si="76"/>
        <v>2016</v>
      </c>
      <c r="D967">
        <f t="shared" si="77"/>
        <v>8</v>
      </c>
      <c r="E967">
        <f t="shared" si="78"/>
        <v>23</v>
      </c>
      <c r="F967" s="14">
        <f t="shared" si="79"/>
        <v>42605</v>
      </c>
      <c r="G967">
        <v>248</v>
      </c>
      <c r="H967">
        <v>13</v>
      </c>
      <c r="I967">
        <v>28</v>
      </c>
      <c r="J967">
        <v>40</v>
      </c>
      <c r="K967">
        <v>1</v>
      </c>
      <c r="L967">
        <v>20</v>
      </c>
      <c r="M967">
        <v>4</v>
      </c>
      <c r="N967">
        <v>70</v>
      </c>
      <c r="O967">
        <v>9</v>
      </c>
      <c r="P967">
        <v>181</v>
      </c>
      <c r="Q967">
        <v>135</v>
      </c>
      <c r="R967">
        <v>5</v>
      </c>
      <c r="S967">
        <v>231</v>
      </c>
      <c r="T967">
        <v>14</v>
      </c>
      <c r="U967">
        <v>120</v>
      </c>
      <c r="V967">
        <v>6</v>
      </c>
      <c r="W967">
        <v>63</v>
      </c>
      <c r="X967">
        <v>44</v>
      </c>
      <c r="Y967">
        <v>1691</v>
      </c>
      <c r="Z967">
        <v>0</v>
      </c>
      <c r="AA967">
        <v>-1</v>
      </c>
      <c r="AB967">
        <v>-1</v>
      </c>
      <c r="AC967">
        <v>23</v>
      </c>
      <c r="AD967">
        <v>10142</v>
      </c>
      <c r="AE967">
        <v>10163</v>
      </c>
      <c r="AF967">
        <v>1</v>
      </c>
      <c r="AG967">
        <v>10099</v>
      </c>
      <c r="AH967">
        <v>24</v>
      </c>
      <c r="AI967">
        <v>56</v>
      </c>
      <c r="AJ967">
        <v>7</v>
      </c>
      <c r="AK967">
        <v>81</v>
      </c>
      <c r="AL967">
        <v>13</v>
      </c>
      <c r="AM967">
        <v>6</v>
      </c>
      <c r="AN967">
        <v>73</v>
      </c>
      <c r="AO967">
        <v>95</v>
      </c>
      <c r="AP967">
        <v>5</v>
      </c>
      <c r="AQ967">
        <v>49</v>
      </c>
      <c r="AR967">
        <v>13</v>
      </c>
      <c r="AS967">
        <v>30</v>
      </c>
    </row>
    <row r="968" spans="1:45" x14ac:dyDescent="0.25">
      <c r="A968">
        <v>20120824</v>
      </c>
      <c r="B968">
        <f t="shared" si="75"/>
        <v>20160824</v>
      </c>
      <c r="C968">
        <f t="shared" si="76"/>
        <v>2016</v>
      </c>
      <c r="D968">
        <f t="shared" si="77"/>
        <v>8</v>
      </c>
      <c r="E968">
        <f t="shared" si="78"/>
        <v>24</v>
      </c>
      <c r="F968" s="14">
        <f t="shared" si="79"/>
        <v>42606</v>
      </c>
      <c r="G968">
        <v>189</v>
      </c>
      <c r="H968">
        <v>10</v>
      </c>
      <c r="I968">
        <v>20</v>
      </c>
      <c r="J968">
        <v>30</v>
      </c>
      <c r="K968">
        <v>12</v>
      </c>
      <c r="L968">
        <v>0</v>
      </c>
      <c r="M968">
        <v>6</v>
      </c>
      <c r="N968">
        <v>70</v>
      </c>
      <c r="O968">
        <v>21</v>
      </c>
      <c r="P968">
        <v>184</v>
      </c>
      <c r="Q968">
        <v>130</v>
      </c>
      <c r="R968">
        <v>5</v>
      </c>
      <c r="S968">
        <v>239</v>
      </c>
      <c r="T968">
        <v>14</v>
      </c>
      <c r="U968">
        <v>111</v>
      </c>
      <c r="V968">
        <v>6</v>
      </c>
      <c r="W968">
        <v>45</v>
      </c>
      <c r="X968">
        <v>32</v>
      </c>
      <c r="Y968">
        <v>1516</v>
      </c>
      <c r="Z968">
        <v>25</v>
      </c>
      <c r="AA968">
        <v>58</v>
      </c>
      <c r="AB968">
        <v>32</v>
      </c>
      <c r="AC968">
        <v>21</v>
      </c>
      <c r="AD968">
        <v>10064</v>
      </c>
      <c r="AE968">
        <v>10094</v>
      </c>
      <c r="AF968">
        <v>1</v>
      </c>
      <c r="AG968">
        <v>10044</v>
      </c>
      <c r="AH968">
        <v>20</v>
      </c>
      <c r="AI968">
        <v>34</v>
      </c>
      <c r="AJ968">
        <v>22</v>
      </c>
      <c r="AK968">
        <v>72</v>
      </c>
      <c r="AL968">
        <v>14</v>
      </c>
      <c r="AM968">
        <v>7</v>
      </c>
      <c r="AN968">
        <v>75</v>
      </c>
      <c r="AO968">
        <v>97</v>
      </c>
      <c r="AP968">
        <v>22</v>
      </c>
      <c r="AQ968">
        <v>47</v>
      </c>
      <c r="AR968">
        <v>14</v>
      </c>
      <c r="AS968">
        <v>27</v>
      </c>
    </row>
    <row r="969" spans="1:45" x14ac:dyDescent="0.25">
      <c r="A969">
        <v>20120825</v>
      </c>
      <c r="B969">
        <f t="shared" si="75"/>
        <v>20160825</v>
      </c>
      <c r="C969">
        <f t="shared" si="76"/>
        <v>2016</v>
      </c>
      <c r="D969">
        <f t="shared" si="77"/>
        <v>8</v>
      </c>
      <c r="E969">
        <f t="shared" si="78"/>
        <v>25</v>
      </c>
      <c r="F969" s="14">
        <f t="shared" si="79"/>
        <v>42607</v>
      </c>
      <c r="G969">
        <v>210</v>
      </c>
      <c r="H969">
        <v>48</v>
      </c>
      <c r="I969">
        <v>50</v>
      </c>
      <c r="J969">
        <v>80</v>
      </c>
      <c r="K969">
        <v>15</v>
      </c>
      <c r="L969">
        <v>30</v>
      </c>
      <c r="M969">
        <v>1</v>
      </c>
      <c r="N969">
        <v>160</v>
      </c>
      <c r="O969">
        <v>17</v>
      </c>
      <c r="P969">
        <v>177</v>
      </c>
      <c r="Q969">
        <v>153</v>
      </c>
      <c r="R969">
        <v>4</v>
      </c>
      <c r="S969">
        <v>218</v>
      </c>
      <c r="T969">
        <v>15</v>
      </c>
      <c r="U969">
        <v>146</v>
      </c>
      <c r="V969">
        <v>6</v>
      </c>
      <c r="W969">
        <v>44</v>
      </c>
      <c r="X969">
        <v>31</v>
      </c>
      <c r="Y969">
        <v>1231</v>
      </c>
      <c r="Z969">
        <v>16</v>
      </c>
      <c r="AA969">
        <v>20</v>
      </c>
      <c r="AB969">
        <v>10</v>
      </c>
      <c r="AC969">
        <v>12</v>
      </c>
      <c r="AD969">
        <v>10040</v>
      </c>
      <c r="AE969">
        <v>10047</v>
      </c>
      <c r="AF969">
        <v>20</v>
      </c>
      <c r="AG969">
        <v>10032</v>
      </c>
      <c r="AH969">
        <v>6</v>
      </c>
      <c r="AI969">
        <v>35</v>
      </c>
      <c r="AJ969">
        <v>2</v>
      </c>
      <c r="AK969">
        <v>81</v>
      </c>
      <c r="AL969">
        <v>15</v>
      </c>
      <c r="AM969">
        <v>7</v>
      </c>
      <c r="AN969">
        <v>81</v>
      </c>
      <c r="AO969">
        <v>97</v>
      </c>
      <c r="AP969">
        <v>2</v>
      </c>
      <c r="AQ969">
        <v>61</v>
      </c>
      <c r="AR969">
        <v>15</v>
      </c>
      <c r="AS969">
        <v>21</v>
      </c>
    </row>
    <row r="970" spans="1:45" x14ac:dyDescent="0.25">
      <c r="A970">
        <v>20120826</v>
      </c>
      <c r="B970">
        <f t="shared" si="75"/>
        <v>20160826</v>
      </c>
      <c r="C970">
        <f t="shared" si="76"/>
        <v>2016</v>
      </c>
      <c r="D970">
        <f t="shared" si="77"/>
        <v>8</v>
      </c>
      <c r="E970">
        <f t="shared" si="78"/>
        <v>26</v>
      </c>
      <c r="F970" s="14">
        <f t="shared" si="79"/>
        <v>42608</v>
      </c>
      <c r="G970">
        <v>259</v>
      </c>
      <c r="H970">
        <v>29</v>
      </c>
      <c r="I970">
        <v>36</v>
      </c>
      <c r="J970">
        <v>60</v>
      </c>
      <c r="K970">
        <v>1</v>
      </c>
      <c r="L970">
        <v>10</v>
      </c>
      <c r="M970">
        <v>21</v>
      </c>
      <c r="N970">
        <v>170</v>
      </c>
      <c r="O970">
        <v>12</v>
      </c>
      <c r="P970">
        <v>160</v>
      </c>
      <c r="Q970">
        <v>105</v>
      </c>
      <c r="R970">
        <v>24</v>
      </c>
      <c r="S970">
        <v>196</v>
      </c>
      <c r="T970">
        <v>12</v>
      </c>
      <c r="U970">
        <v>77</v>
      </c>
      <c r="V970">
        <v>24</v>
      </c>
      <c r="W970">
        <v>44</v>
      </c>
      <c r="X970">
        <v>31</v>
      </c>
      <c r="Y970">
        <v>1068</v>
      </c>
      <c r="Z970">
        <v>76</v>
      </c>
      <c r="AA970">
        <v>219</v>
      </c>
      <c r="AB970">
        <v>51</v>
      </c>
      <c r="AC970">
        <v>7</v>
      </c>
      <c r="AD970">
        <v>10118</v>
      </c>
      <c r="AE970">
        <v>10200</v>
      </c>
      <c r="AF970">
        <v>24</v>
      </c>
      <c r="AG970">
        <v>10039</v>
      </c>
      <c r="AH970">
        <v>1</v>
      </c>
      <c r="AI970">
        <v>0</v>
      </c>
      <c r="AJ970">
        <v>24</v>
      </c>
      <c r="AK970">
        <v>75</v>
      </c>
      <c r="AL970">
        <v>15</v>
      </c>
      <c r="AM970">
        <v>6</v>
      </c>
      <c r="AN970">
        <v>90</v>
      </c>
      <c r="AO970">
        <v>100</v>
      </c>
      <c r="AP970">
        <v>23</v>
      </c>
      <c r="AQ970">
        <v>78</v>
      </c>
      <c r="AR970">
        <v>15</v>
      </c>
      <c r="AS970">
        <v>18</v>
      </c>
    </row>
    <row r="971" spans="1:45" x14ac:dyDescent="0.25">
      <c r="A971">
        <v>20120827</v>
      </c>
      <c r="B971">
        <f t="shared" si="75"/>
        <v>20160827</v>
      </c>
      <c r="C971">
        <f t="shared" si="76"/>
        <v>2016</v>
      </c>
      <c r="D971">
        <f t="shared" si="77"/>
        <v>8</v>
      </c>
      <c r="E971">
        <f t="shared" si="78"/>
        <v>27</v>
      </c>
      <c r="F971" s="14">
        <f t="shared" si="79"/>
        <v>42609</v>
      </c>
      <c r="G971">
        <v>157</v>
      </c>
      <c r="H971">
        <v>26</v>
      </c>
      <c r="I971">
        <v>28</v>
      </c>
      <c r="J971">
        <v>50</v>
      </c>
      <c r="K971">
        <v>11</v>
      </c>
      <c r="L971">
        <v>10</v>
      </c>
      <c r="M971">
        <v>1</v>
      </c>
      <c r="N971">
        <v>80</v>
      </c>
      <c r="O971">
        <v>11</v>
      </c>
      <c r="P971">
        <v>169</v>
      </c>
      <c r="Q971">
        <v>97</v>
      </c>
      <c r="R971">
        <v>3</v>
      </c>
      <c r="S971">
        <v>218</v>
      </c>
      <c r="T971">
        <v>14</v>
      </c>
      <c r="U971">
        <v>74</v>
      </c>
      <c r="V971">
        <v>6</v>
      </c>
      <c r="W971">
        <v>80</v>
      </c>
      <c r="X971">
        <v>57</v>
      </c>
      <c r="Y971">
        <v>1851</v>
      </c>
      <c r="Z971">
        <v>0</v>
      </c>
      <c r="AA971">
        <v>-1</v>
      </c>
      <c r="AB971">
        <v>-1</v>
      </c>
      <c r="AC971">
        <v>16</v>
      </c>
      <c r="AD971">
        <v>10177</v>
      </c>
      <c r="AE971">
        <v>10205</v>
      </c>
      <c r="AF971">
        <v>7</v>
      </c>
      <c r="AG971">
        <v>10129</v>
      </c>
      <c r="AH971">
        <v>24</v>
      </c>
      <c r="AI971">
        <v>1</v>
      </c>
      <c r="AJ971">
        <v>3</v>
      </c>
      <c r="AK971">
        <v>81</v>
      </c>
      <c r="AL971">
        <v>14</v>
      </c>
      <c r="AM971">
        <v>5</v>
      </c>
      <c r="AN971">
        <v>75</v>
      </c>
      <c r="AO971">
        <v>100</v>
      </c>
      <c r="AP971">
        <v>3</v>
      </c>
      <c r="AQ971">
        <v>51</v>
      </c>
      <c r="AR971">
        <v>14</v>
      </c>
      <c r="AS971">
        <v>32</v>
      </c>
    </row>
    <row r="972" spans="1:45" x14ac:dyDescent="0.25">
      <c r="A972">
        <v>20120828</v>
      </c>
      <c r="B972">
        <f t="shared" si="75"/>
        <v>20160828</v>
      </c>
      <c r="C972">
        <f t="shared" si="76"/>
        <v>2016</v>
      </c>
      <c r="D972">
        <f t="shared" si="77"/>
        <v>8</v>
      </c>
      <c r="E972">
        <f t="shared" si="78"/>
        <v>28</v>
      </c>
      <c r="F972" s="14">
        <f t="shared" si="79"/>
        <v>42610</v>
      </c>
      <c r="G972">
        <v>223</v>
      </c>
      <c r="H972">
        <v>16</v>
      </c>
      <c r="I972">
        <v>26</v>
      </c>
      <c r="J972">
        <v>40</v>
      </c>
      <c r="K972">
        <v>11</v>
      </c>
      <c r="L972">
        <v>10</v>
      </c>
      <c r="M972">
        <v>20</v>
      </c>
      <c r="N972">
        <v>90</v>
      </c>
      <c r="O972">
        <v>14</v>
      </c>
      <c r="P972">
        <v>177</v>
      </c>
      <c r="Q972">
        <v>116</v>
      </c>
      <c r="R972">
        <v>24</v>
      </c>
      <c r="S972">
        <v>228</v>
      </c>
      <c r="T972">
        <v>14</v>
      </c>
      <c r="U972">
        <v>84</v>
      </c>
      <c r="V972">
        <v>24</v>
      </c>
      <c r="W972">
        <v>52</v>
      </c>
      <c r="X972">
        <v>37</v>
      </c>
      <c r="Y972">
        <v>1308</v>
      </c>
      <c r="Z972">
        <v>10</v>
      </c>
      <c r="AA972">
        <v>17</v>
      </c>
      <c r="AB972">
        <v>16</v>
      </c>
      <c r="AC972">
        <v>2</v>
      </c>
      <c r="AD972">
        <v>10146</v>
      </c>
      <c r="AE972">
        <v>10179</v>
      </c>
      <c r="AF972">
        <v>23</v>
      </c>
      <c r="AG972">
        <v>10115</v>
      </c>
      <c r="AH972">
        <v>4</v>
      </c>
      <c r="AI972">
        <v>14</v>
      </c>
      <c r="AJ972">
        <v>24</v>
      </c>
      <c r="AK972">
        <v>80</v>
      </c>
      <c r="AL972">
        <v>13</v>
      </c>
      <c r="AM972">
        <v>5</v>
      </c>
      <c r="AN972">
        <v>80</v>
      </c>
      <c r="AO972">
        <v>98</v>
      </c>
      <c r="AP972">
        <v>22</v>
      </c>
      <c r="AQ972">
        <v>61</v>
      </c>
      <c r="AR972">
        <v>15</v>
      </c>
      <c r="AS972">
        <v>23</v>
      </c>
    </row>
    <row r="973" spans="1:45" x14ac:dyDescent="0.25">
      <c r="A973">
        <v>20120829</v>
      </c>
      <c r="B973">
        <f t="shared" si="75"/>
        <v>20160829</v>
      </c>
      <c r="C973">
        <f t="shared" si="76"/>
        <v>2016</v>
      </c>
      <c r="D973">
        <f t="shared" si="77"/>
        <v>8</v>
      </c>
      <c r="E973">
        <f t="shared" si="78"/>
        <v>29</v>
      </c>
      <c r="F973" s="14">
        <f t="shared" si="79"/>
        <v>42611</v>
      </c>
      <c r="G973">
        <v>208</v>
      </c>
      <c r="H973">
        <v>20</v>
      </c>
      <c r="I973">
        <v>29</v>
      </c>
      <c r="J973">
        <v>60</v>
      </c>
      <c r="K973">
        <v>13</v>
      </c>
      <c r="L973">
        <v>10</v>
      </c>
      <c r="M973">
        <v>4</v>
      </c>
      <c r="N973">
        <v>110</v>
      </c>
      <c r="O973">
        <v>13</v>
      </c>
      <c r="P973">
        <v>179</v>
      </c>
      <c r="Q973">
        <v>102</v>
      </c>
      <c r="R973">
        <v>5</v>
      </c>
      <c r="S973">
        <v>241</v>
      </c>
      <c r="T973">
        <v>14</v>
      </c>
      <c r="U973">
        <v>72</v>
      </c>
      <c r="V973">
        <v>6</v>
      </c>
      <c r="W973">
        <v>94</v>
      </c>
      <c r="X973">
        <v>68</v>
      </c>
      <c r="Y973">
        <v>1841</v>
      </c>
      <c r="Z973">
        <v>9</v>
      </c>
      <c r="AA973">
        <v>21</v>
      </c>
      <c r="AB973">
        <v>21</v>
      </c>
      <c r="AC973">
        <v>24</v>
      </c>
      <c r="AD973">
        <v>10153</v>
      </c>
      <c r="AE973">
        <v>10176</v>
      </c>
      <c r="AF973">
        <v>1</v>
      </c>
      <c r="AG973">
        <v>10136</v>
      </c>
      <c r="AH973">
        <v>18</v>
      </c>
      <c r="AI973">
        <v>0</v>
      </c>
      <c r="AJ973">
        <v>5</v>
      </c>
      <c r="AK973">
        <v>80</v>
      </c>
      <c r="AL973">
        <v>13</v>
      </c>
      <c r="AM973">
        <v>4</v>
      </c>
      <c r="AN973">
        <v>74</v>
      </c>
      <c r="AO973">
        <v>100</v>
      </c>
      <c r="AP973">
        <v>2</v>
      </c>
      <c r="AQ973">
        <v>45</v>
      </c>
      <c r="AR973">
        <v>13</v>
      </c>
      <c r="AS973">
        <v>32</v>
      </c>
    </row>
    <row r="974" spans="1:45" x14ac:dyDescent="0.25">
      <c r="A974">
        <v>20120830</v>
      </c>
      <c r="B974">
        <f t="shared" si="75"/>
        <v>20160830</v>
      </c>
      <c r="C974">
        <f t="shared" si="76"/>
        <v>2016</v>
      </c>
      <c r="D974">
        <f t="shared" si="77"/>
        <v>8</v>
      </c>
      <c r="E974">
        <f t="shared" si="78"/>
        <v>30</v>
      </c>
      <c r="F974" s="14">
        <f t="shared" si="79"/>
        <v>42612</v>
      </c>
      <c r="G974">
        <v>210</v>
      </c>
      <c r="H974">
        <v>29</v>
      </c>
      <c r="I974">
        <v>30</v>
      </c>
      <c r="J974">
        <v>50</v>
      </c>
      <c r="K974">
        <v>10</v>
      </c>
      <c r="L974">
        <v>10</v>
      </c>
      <c r="M974">
        <v>20</v>
      </c>
      <c r="N974">
        <v>120</v>
      </c>
      <c r="O974">
        <v>15</v>
      </c>
      <c r="P974">
        <v>158</v>
      </c>
      <c r="Q974">
        <v>134</v>
      </c>
      <c r="R974">
        <v>6</v>
      </c>
      <c r="S974">
        <v>210</v>
      </c>
      <c r="T974">
        <v>14</v>
      </c>
      <c r="U974">
        <v>118</v>
      </c>
      <c r="V974">
        <v>24</v>
      </c>
      <c r="W974">
        <v>57</v>
      </c>
      <c r="X974">
        <v>41</v>
      </c>
      <c r="Y974">
        <v>1316</v>
      </c>
      <c r="Z974">
        <v>30</v>
      </c>
      <c r="AA974">
        <v>44</v>
      </c>
      <c r="AB974">
        <v>17</v>
      </c>
      <c r="AC974">
        <v>1</v>
      </c>
      <c r="AD974">
        <v>10153</v>
      </c>
      <c r="AE974">
        <v>10157</v>
      </c>
      <c r="AF974">
        <v>8</v>
      </c>
      <c r="AG974">
        <v>10148</v>
      </c>
      <c r="AH974">
        <v>2</v>
      </c>
      <c r="AI974">
        <v>41</v>
      </c>
      <c r="AJ974">
        <v>23</v>
      </c>
      <c r="AK974">
        <v>79</v>
      </c>
      <c r="AL974">
        <v>13</v>
      </c>
      <c r="AM974">
        <v>6</v>
      </c>
      <c r="AN974">
        <v>86</v>
      </c>
      <c r="AO974">
        <v>98</v>
      </c>
      <c r="AP974">
        <v>22</v>
      </c>
      <c r="AQ974">
        <v>55</v>
      </c>
      <c r="AR974">
        <v>13</v>
      </c>
      <c r="AS974">
        <v>22</v>
      </c>
    </row>
    <row r="975" spans="1:45" x14ac:dyDescent="0.25">
      <c r="A975">
        <v>20120831</v>
      </c>
      <c r="B975">
        <f t="shared" si="75"/>
        <v>20160831</v>
      </c>
      <c r="C975">
        <f t="shared" si="76"/>
        <v>2016</v>
      </c>
      <c r="D975">
        <f t="shared" si="77"/>
        <v>8</v>
      </c>
      <c r="E975">
        <f t="shared" si="78"/>
        <v>31</v>
      </c>
      <c r="F975" s="14">
        <f t="shared" si="79"/>
        <v>42613</v>
      </c>
      <c r="G975">
        <v>340</v>
      </c>
      <c r="H975">
        <v>38</v>
      </c>
      <c r="I975">
        <v>42</v>
      </c>
      <c r="J975">
        <v>70</v>
      </c>
      <c r="K975">
        <v>10</v>
      </c>
      <c r="L975">
        <v>10</v>
      </c>
      <c r="M975">
        <v>21</v>
      </c>
      <c r="N975">
        <v>140</v>
      </c>
      <c r="O975">
        <v>9</v>
      </c>
      <c r="P975">
        <v>135</v>
      </c>
      <c r="Q975">
        <v>91</v>
      </c>
      <c r="R975">
        <v>24</v>
      </c>
      <c r="S975">
        <v>171</v>
      </c>
      <c r="T975">
        <v>14</v>
      </c>
      <c r="U975">
        <v>71</v>
      </c>
      <c r="V975">
        <v>24</v>
      </c>
      <c r="W975">
        <v>34</v>
      </c>
      <c r="X975">
        <v>25</v>
      </c>
      <c r="Y975">
        <v>910</v>
      </c>
      <c r="Z975">
        <v>57</v>
      </c>
      <c r="AA975">
        <v>102</v>
      </c>
      <c r="AB975">
        <v>39</v>
      </c>
      <c r="AC975">
        <v>8</v>
      </c>
      <c r="AD975">
        <v>10219</v>
      </c>
      <c r="AE975">
        <v>10266</v>
      </c>
      <c r="AF975">
        <v>24</v>
      </c>
      <c r="AG975">
        <v>10152</v>
      </c>
      <c r="AH975">
        <v>1</v>
      </c>
      <c r="AI975">
        <v>50</v>
      </c>
      <c r="AJ975">
        <v>8</v>
      </c>
      <c r="AK975">
        <v>81</v>
      </c>
      <c r="AL975">
        <v>16</v>
      </c>
      <c r="AM975">
        <v>7</v>
      </c>
      <c r="AN975">
        <v>82</v>
      </c>
      <c r="AO975">
        <v>97</v>
      </c>
      <c r="AP975">
        <v>2</v>
      </c>
      <c r="AQ975">
        <v>58</v>
      </c>
      <c r="AR975">
        <v>12</v>
      </c>
      <c r="AS975">
        <v>15</v>
      </c>
    </row>
    <row r="976" spans="1:45" x14ac:dyDescent="0.25">
      <c r="A976">
        <v>20120901</v>
      </c>
      <c r="B976">
        <f t="shared" si="75"/>
        <v>20160901</v>
      </c>
      <c r="C976">
        <f t="shared" si="76"/>
        <v>2016</v>
      </c>
      <c r="D976">
        <f t="shared" si="77"/>
        <v>9</v>
      </c>
      <c r="E976">
        <f t="shared" si="78"/>
        <v>1</v>
      </c>
      <c r="F976" s="14">
        <f t="shared" si="79"/>
        <v>42614</v>
      </c>
      <c r="G976">
        <v>224</v>
      </c>
      <c r="H976">
        <v>16</v>
      </c>
      <c r="I976">
        <v>20</v>
      </c>
      <c r="J976">
        <v>30</v>
      </c>
      <c r="K976">
        <v>14</v>
      </c>
      <c r="L976">
        <v>10</v>
      </c>
      <c r="M976">
        <v>3</v>
      </c>
      <c r="N976">
        <v>60</v>
      </c>
      <c r="O976">
        <v>10</v>
      </c>
      <c r="P976">
        <v>139</v>
      </c>
      <c r="Q976">
        <v>66</v>
      </c>
      <c r="R976">
        <v>5</v>
      </c>
      <c r="S976">
        <v>193</v>
      </c>
      <c r="T976">
        <v>14</v>
      </c>
      <c r="U976">
        <v>32</v>
      </c>
      <c r="V976">
        <v>6</v>
      </c>
      <c r="W976">
        <v>107</v>
      </c>
      <c r="X976">
        <v>78</v>
      </c>
      <c r="Y976">
        <v>1810</v>
      </c>
      <c r="Z976">
        <v>0</v>
      </c>
      <c r="AA976">
        <v>0</v>
      </c>
      <c r="AB976">
        <v>0</v>
      </c>
      <c r="AC976">
        <v>1</v>
      </c>
      <c r="AD976">
        <v>10262</v>
      </c>
      <c r="AE976">
        <v>10272</v>
      </c>
      <c r="AF976">
        <v>8</v>
      </c>
      <c r="AG976">
        <v>10249</v>
      </c>
      <c r="AH976">
        <v>24</v>
      </c>
      <c r="AI976">
        <v>58</v>
      </c>
      <c r="AJ976">
        <v>3</v>
      </c>
      <c r="AK976">
        <v>82</v>
      </c>
      <c r="AL976">
        <v>18</v>
      </c>
      <c r="AM976">
        <v>4</v>
      </c>
      <c r="AN976">
        <v>72</v>
      </c>
      <c r="AO976">
        <v>98</v>
      </c>
      <c r="AP976">
        <v>3</v>
      </c>
      <c r="AQ976">
        <v>43</v>
      </c>
      <c r="AR976">
        <v>14</v>
      </c>
      <c r="AS976">
        <v>29</v>
      </c>
    </row>
    <row r="977" spans="1:45" x14ac:dyDescent="0.25">
      <c r="A977">
        <v>20120902</v>
      </c>
      <c r="B977">
        <f t="shared" si="75"/>
        <v>20160902</v>
      </c>
      <c r="C977">
        <f t="shared" si="76"/>
        <v>2016</v>
      </c>
      <c r="D977">
        <f t="shared" si="77"/>
        <v>9</v>
      </c>
      <c r="E977">
        <f t="shared" si="78"/>
        <v>2</v>
      </c>
      <c r="F977" s="14">
        <f t="shared" si="79"/>
        <v>42615</v>
      </c>
      <c r="G977">
        <v>218</v>
      </c>
      <c r="H977">
        <v>18</v>
      </c>
      <c r="I977">
        <v>23</v>
      </c>
      <c r="J977">
        <v>40</v>
      </c>
      <c r="K977">
        <v>10</v>
      </c>
      <c r="L977">
        <v>10</v>
      </c>
      <c r="M977">
        <v>19</v>
      </c>
      <c r="N977">
        <v>60</v>
      </c>
      <c r="O977">
        <v>10</v>
      </c>
      <c r="P977">
        <v>158</v>
      </c>
      <c r="Q977">
        <v>102</v>
      </c>
      <c r="R977">
        <v>5</v>
      </c>
      <c r="S977">
        <v>196</v>
      </c>
      <c r="T977">
        <v>14</v>
      </c>
      <c r="U977">
        <v>80</v>
      </c>
      <c r="V977">
        <v>6</v>
      </c>
      <c r="W977">
        <v>11</v>
      </c>
      <c r="X977">
        <v>8</v>
      </c>
      <c r="Y977">
        <v>877</v>
      </c>
      <c r="Z977">
        <v>0</v>
      </c>
      <c r="AA977">
        <v>0</v>
      </c>
      <c r="AB977">
        <v>0</v>
      </c>
      <c r="AC977">
        <v>1</v>
      </c>
      <c r="AD977">
        <v>10245</v>
      </c>
      <c r="AE977">
        <v>10253</v>
      </c>
      <c r="AF977">
        <v>23</v>
      </c>
      <c r="AG977">
        <v>10237</v>
      </c>
      <c r="AH977">
        <v>14</v>
      </c>
      <c r="AI977">
        <v>59</v>
      </c>
      <c r="AJ977">
        <v>10</v>
      </c>
      <c r="AK977">
        <v>79</v>
      </c>
      <c r="AL977">
        <v>16</v>
      </c>
      <c r="AM977">
        <v>7</v>
      </c>
      <c r="AN977">
        <v>80</v>
      </c>
      <c r="AO977">
        <v>96</v>
      </c>
      <c r="AP977">
        <v>24</v>
      </c>
      <c r="AQ977">
        <v>67</v>
      </c>
      <c r="AR977">
        <v>13</v>
      </c>
      <c r="AS977">
        <v>15</v>
      </c>
    </row>
    <row r="978" spans="1:45" x14ac:dyDescent="0.25">
      <c r="A978">
        <v>20120903</v>
      </c>
      <c r="B978">
        <f t="shared" si="75"/>
        <v>20160903</v>
      </c>
      <c r="C978">
        <f t="shared" si="76"/>
        <v>2016</v>
      </c>
      <c r="D978">
        <f t="shared" si="77"/>
        <v>9</v>
      </c>
      <c r="E978">
        <f t="shared" si="78"/>
        <v>3</v>
      </c>
      <c r="F978" s="14">
        <f t="shared" si="79"/>
        <v>42616</v>
      </c>
      <c r="G978">
        <v>358</v>
      </c>
      <c r="H978">
        <v>11</v>
      </c>
      <c r="I978">
        <v>14</v>
      </c>
      <c r="J978">
        <v>30</v>
      </c>
      <c r="K978">
        <v>13</v>
      </c>
      <c r="L978">
        <v>0</v>
      </c>
      <c r="M978">
        <v>5</v>
      </c>
      <c r="N978">
        <v>80</v>
      </c>
      <c r="O978">
        <v>14</v>
      </c>
      <c r="P978">
        <v>171</v>
      </c>
      <c r="Q978">
        <v>117</v>
      </c>
      <c r="R978">
        <v>24</v>
      </c>
      <c r="S978">
        <v>230</v>
      </c>
      <c r="T978">
        <v>16</v>
      </c>
      <c r="U978">
        <v>88</v>
      </c>
      <c r="V978">
        <v>24</v>
      </c>
      <c r="W978">
        <v>98</v>
      </c>
      <c r="X978">
        <v>72</v>
      </c>
      <c r="Y978">
        <v>1777</v>
      </c>
      <c r="Z978">
        <v>0</v>
      </c>
      <c r="AA978">
        <v>0</v>
      </c>
      <c r="AB978">
        <v>0</v>
      </c>
      <c r="AC978">
        <v>1</v>
      </c>
      <c r="AD978">
        <v>10250</v>
      </c>
      <c r="AE978">
        <v>10257</v>
      </c>
      <c r="AF978">
        <v>7</v>
      </c>
      <c r="AG978">
        <v>10243</v>
      </c>
      <c r="AH978">
        <v>24</v>
      </c>
      <c r="AI978">
        <v>5</v>
      </c>
      <c r="AJ978">
        <v>24</v>
      </c>
      <c r="AK978">
        <v>81</v>
      </c>
      <c r="AL978">
        <v>12</v>
      </c>
      <c r="AM978">
        <v>3</v>
      </c>
      <c r="AN978">
        <v>82</v>
      </c>
      <c r="AO978">
        <v>99</v>
      </c>
      <c r="AP978">
        <v>24</v>
      </c>
      <c r="AQ978">
        <v>52</v>
      </c>
      <c r="AR978">
        <v>14</v>
      </c>
      <c r="AS978">
        <v>31</v>
      </c>
    </row>
    <row r="979" spans="1:45" x14ac:dyDescent="0.25">
      <c r="A979">
        <v>20120904</v>
      </c>
      <c r="B979">
        <f t="shared" si="75"/>
        <v>20160904</v>
      </c>
      <c r="C979">
        <f t="shared" si="76"/>
        <v>2016</v>
      </c>
      <c r="D979">
        <f t="shared" si="77"/>
        <v>9</v>
      </c>
      <c r="E979">
        <f t="shared" si="78"/>
        <v>4</v>
      </c>
      <c r="F979" s="14">
        <f t="shared" si="79"/>
        <v>42617</v>
      </c>
      <c r="G979">
        <v>287</v>
      </c>
      <c r="H979">
        <v>12</v>
      </c>
      <c r="I979">
        <v>19</v>
      </c>
      <c r="J979">
        <v>40</v>
      </c>
      <c r="K979">
        <v>16</v>
      </c>
      <c r="L979">
        <v>0</v>
      </c>
      <c r="M979">
        <v>1</v>
      </c>
      <c r="N979">
        <v>70</v>
      </c>
      <c r="O979">
        <v>15</v>
      </c>
      <c r="P979">
        <v>176</v>
      </c>
      <c r="Q979">
        <v>97</v>
      </c>
      <c r="R979">
        <v>5</v>
      </c>
      <c r="S979">
        <v>247</v>
      </c>
      <c r="T979">
        <v>15</v>
      </c>
      <c r="U979">
        <v>70</v>
      </c>
      <c r="V979">
        <v>6</v>
      </c>
      <c r="W979">
        <v>107</v>
      </c>
      <c r="X979">
        <v>79</v>
      </c>
      <c r="Y979">
        <v>1823</v>
      </c>
      <c r="Z979">
        <v>0</v>
      </c>
      <c r="AA979">
        <v>0</v>
      </c>
      <c r="AB979">
        <v>0</v>
      </c>
      <c r="AC979">
        <v>1</v>
      </c>
      <c r="AD979">
        <v>10226</v>
      </c>
      <c r="AE979">
        <v>10242</v>
      </c>
      <c r="AF979">
        <v>1</v>
      </c>
      <c r="AG979">
        <v>10212</v>
      </c>
      <c r="AH979">
        <v>17</v>
      </c>
      <c r="AI979">
        <v>4</v>
      </c>
      <c r="AJ979">
        <v>1</v>
      </c>
      <c r="AK979">
        <v>81</v>
      </c>
      <c r="AL979">
        <v>15</v>
      </c>
      <c r="AM979">
        <v>3</v>
      </c>
      <c r="AN979">
        <v>80</v>
      </c>
      <c r="AO979">
        <v>99</v>
      </c>
      <c r="AP979">
        <v>1</v>
      </c>
      <c r="AQ979">
        <v>55</v>
      </c>
      <c r="AR979">
        <v>11</v>
      </c>
      <c r="AS979">
        <v>32</v>
      </c>
    </row>
    <row r="980" spans="1:45" x14ac:dyDescent="0.25">
      <c r="A980">
        <v>20120905</v>
      </c>
      <c r="B980">
        <f t="shared" si="75"/>
        <v>20160905</v>
      </c>
      <c r="C980">
        <f t="shared" si="76"/>
        <v>2016</v>
      </c>
      <c r="D980">
        <f t="shared" si="77"/>
        <v>9</v>
      </c>
      <c r="E980">
        <f t="shared" si="78"/>
        <v>5</v>
      </c>
      <c r="F980" s="14">
        <f t="shared" si="79"/>
        <v>42618</v>
      </c>
      <c r="G980">
        <v>342</v>
      </c>
      <c r="H980">
        <v>25</v>
      </c>
      <c r="I980">
        <v>26</v>
      </c>
      <c r="J980">
        <v>40</v>
      </c>
      <c r="K980">
        <v>13</v>
      </c>
      <c r="L980">
        <v>20</v>
      </c>
      <c r="M980">
        <v>1</v>
      </c>
      <c r="N980">
        <v>80</v>
      </c>
      <c r="O980">
        <v>14</v>
      </c>
      <c r="P980">
        <v>159</v>
      </c>
      <c r="Q980">
        <v>125</v>
      </c>
      <c r="R980">
        <v>22</v>
      </c>
      <c r="S980">
        <v>201</v>
      </c>
      <c r="T980">
        <v>13</v>
      </c>
      <c r="U980">
        <v>108</v>
      </c>
      <c r="V980">
        <v>24</v>
      </c>
      <c r="W980">
        <v>49</v>
      </c>
      <c r="X980">
        <v>37</v>
      </c>
      <c r="Y980">
        <v>1225</v>
      </c>
      <c r="Z980">
        <v>0</v>
      </c>
      <c r="AA980">
        <v>0</v>
      </c>
      <c r="AB980">
        <v>0</v>
      </c>
      <c r="AC980">
        <v>1</v>
      </c>
      <c r="AD980">
        <v>10245</v>
      </c>
      <c r="AE980">
        <v>10275</v>
      </c>
      <c r="AF980">
        <v>24</v>
      </c>
      <c r="AG980">
        <v>10223</v>
      </c>
      <c r="AH980">
        <v>1</v>
      </c>
      <c r="AI980">
        <v>61</v>
      </c>
      <c r="AJ980">
        <v>2</v>
      </c>
      <c r="AK980">
        <v>75</v>
      </c>
      <c r="AL980">
        <v>13</v>
      </c>
      <c r="AM980">
        <v>6</v>
      </c>
      <c r="AN980">
        <v>74</v>
      </c>
      <c r="AO980">
        <v>97</v>
      </c>
      <c r="AP980">
        <v>2</v>
      </c>
      <c r="AQ980">
        <v>57</v>
      </c>
      <c r="AR980">
        <v>12</v>
      </c>
      <c r="AS980">
        <v>21</v>
      </c>
    </row>
    <row r="981" spans="1:45" x14ac:dyDescent="0.25">
      <c r="A981">
        <v>20120906</v>
      </c>
      <c r="B981">
        <f t="shared" si="75"/>
        <v>20160906</v>
      </c>
      <c r="C981">
        <f t="shared" si="76"/>
        <v>2016</v>
      </c>
      <c r="D981">
        <f t="shared" si="77"/>
        <v>9</v>
      </c>
      <c r="E981">
        <f t="shared" si="78"/>
        <v>6</v>
      </c>
      <c r="F981" s="14">
        <f t="shared" si="79"/>
        <v>42619</v>
      </c>
      <c r="G981">
        <v>259</v>
      </c>
      <c r="H981">
        <v>17</v>
      </c>
      <c r="I981">
        <v>20</v>
      </c>
      <c r="J981">
        <v>30</v>
      </c>
      <c r="K981">
        <v>13</v>
      </c>
      <c r="L981">
        <v>10</v>
      </c>
      <c r="M981">
        <v>4</v>
      </c>
      <c r="N981">
        <v>70</v>
      </c>
      <c r="O981">
        <v>14</v>
      </c>
      <c r="P981">
        <v>151</v>
      </c>
      <c r="Q981">
        <v>112</v>
      </c>
      <c r="R981">
        <v>3</v>
      </c>
      <c r="S981">
        <v>196</v>
      </c>
      <c r="T981">
        <v>16</v>
      </c>
      <c r="U981">
        <v>86</v>
      </c>
      <c r="V981">
        <v>24</v>
      </c>
      <c r="W981">
        <v>37</v>
      </c>
      <c r="X981">
        <v>28</v>
      </c>
      <c r="Y981">
        <v>1120</v>
      </c>
      <c r="Z981">
        <v>0</v>
      </c>
      <c r="AA981">
        <v>0</v>
      </c>
      <c r="AB981">
        <v>0</v>
      </c>
      <c r="AC981">
        <v>1</v>
      </c>
      <c r="AD981">
        <v>10269</v>
      </c>
      <c r="AE981">
        <v>10287</v>
      </c>
      <c r="AF981">
        <v>9</v>
      </c>
      <c r="AG981">
        <v>10243</v>
      </c>
      <c r="AH981">
        <v>24</v>
      </c>
      <c r="AI981">
        <v>65</v>
      </c>
      <c r="AJ981">
        <v>3</v>
      </c>
      <c r="AK981">
        <v>80</v>
      </c>
      <c r="AL981">
        <v>12</v>
      </c>
      <c r="AM981">
        <v>5</v>
      </c>
      <c r="AN981">
        <v>72</v>
      </c>
      <c r="AO981">
        <v>92</v>
      </c>
      <c r="AP981">
        <v>3</v>
      </c>
      <c r="AQ981">
        <v>54</v>
      </c>
      <c r="AR981">
        <v>14</v>
      </c>
      <c r="AS981">
        <v>19</v>
      </c>
    </row>
    <row r="982" spans="1:45" x14ac:dyDescent="0.25">
      <c r="A982">
        <v>20120907</v>
      </c>
      <c r="B982">
        <f t="shared" si="75"/>
        <v>20160907</v>
      </c>
      <c r="C982">
        <f t="shared" si="76"/>
        <v>2016</v>
      </c>
      <c r="D982">
        <f t="shared" si="77"/>
        <v>9</v>
      </c>
      <c r="E982">
        <f t="shared" si="78"/>
        <v>7</v>
      </c>
      <c r="F982" s="14">
        <f t="shared" si="79"/>
        <v>42620</v>
      </c>
      <c r="G982">
        <v>248</v>
      </c>
      <c r="H982">
        <v>26</v>
      </c>
      <c r="I982">
        <v>30</v>
      </c>
      <c r="J982">
        <v>40</v>
      </c>
      <c r="K982">
        <v>3</v>
      </c>
      <c r="L982">
        <v>10</v>
      </c>
      <c r="M982">
        <v>20</v>
      </c>
      <c r="N982">
        <v>80</v>
      </c>
      <c r="O982">
        <v>9</v>
      </c>
      <c r="P982">
        <v>172</v>
      </c>
      <c r="Q982">
        <v>123</v>
      </c>
      <c r="R982">
        <v>24</v>
      </c>
      <c r="S982">
        <v>232</v>
      </c>
      <c r="T982">
        <v>15</v>
      </c>
      <c r="U982">
        <v>98</v>
      </c>
      <c r="V982">
        <v>24</v>
      </c>
      <c r="W982">
        <v>101</v>
      </c>
      <c r="X982">
        <v>76</v>
      </c>
      <c r="Y982">
        <v>1648</v>
      </c>
      <c r="Z982">
        <v>0</v>
      </c>
      <c r="AA982">
        <v>0</v>
      </c>
      <c r="AB982">
        <v>0</v>
      </c>
      <c r="AC982">
        <v>1</v>
      </c>
      <c r="AD982">
        <v>10232</v>
      </c>
      <c r="AE982">
        <v>10239</v>
      </c>
      <c r="AF982">
        <v>1</v>
      </c>
      <c r="AG982">
        <v>10226</v>
      </c>
      <c r="AH982">
        <v>24</v>
      </c>
      <c r="AI982">
        <v>5</v>
      </c>
      <c r="AJ982">
        <v>24</v>
      </c>
      <c r="AK982">
        <v>77</v>
      </c>
      <c r="AL982">
        <v>15</v>
      </c>
      <c r="AM982">
        <v>2</v>
      </c>
      <c r="AN982">
        <v>81</v>
      </c>
      <c r="AO982">
        <v>99</v>
      </c>
      <c r="AP982">
        <v>23</v>
      </c>
      <c r="AQ982">
        <v>61</v>
      </c>
      <c r="AR982">
        <v>14</v>
      </c>
      <c r="AS982">
        <v>28</v>
      </c>
    </row>
    <row r="983" spans="1:45" x14ac:dyDescent="0.25">
      <c r="A983">
        <v>20120908</v>
      </c>
      <c r="B983">
        <f t="shared" si="75"/>
        <v>20160908</v>
      </c>
      <c r="C983">
        <f t="shared" si="76"/>
        <v>2016</v>
      </c>
      <c r="D983">
        <f t="shared" si="77"/>
        <v>9</v>
      </c>
      <c r="E983">
        <f t="shared" si="78"/>
        <v>8</v>
      </c>
      <c r="F983" s="14">
        <f t="shared" si="79"/>
        <v>42621</v>
      </c>
      <c r="G983">
        <v>107</v>
      </c>
      <c r="H983">
        <v>2</v>
      </c>
      <c r="I983">
        <v>11</v>
      </c>
      <c r="J983">
        <v>20</v>
      </c>
      <c r="K983">
        <v>10</v>
      </c>
      <c r="L983">
        <v>0</v>
      </c>
      <c r="M983">
        <v>18</v>
      </c>
      <c r="N983">
        <v>40</v>
      </c>
      <c r="O983">
        <v>13</v>
      </c>
      <c r="P983">
        <v>177</v>
      </c>
      <c r="Q983">
        <v>118</v>
      </c>
      <c r="R983">
        <v>24</v>
      </c>
      <c r="S983">
        <v>254</v>
      </c>
      <c r="T983">
        <v>15</v>
      </c>
      <c r="U983">
        <v>85</v>
      </c>
      <c r="V983">
        <v>24</v>
      </c>
      <c r="W983">
        <v>88</v>
      </c>
      <c r="X983">
        <v>67</v>
      </c>
      <c r="Y983">
        <v>1637</v>
      </c>
      <c r="Z983">
        <v>0</v>
      </c>
      <c r="AA983">
        <v>0</v>
      </c>
      <c r="AB983">
        <v>0</v>
      </c>
      <c r="AC983">
        <v>1</v>
      </c>
      <c r="AD983">
        <v>10204</v>
      </c>
      <c r="AE983">
        <v>10224</v>
      </c>
      <c r="AF983">
        <v>1</v>
      </c>
      <c r="AG983">
        <v>10179</v>
      </c>
      <c r="AH983">
        <v>24</v>
      </c>
      <c r="AI983">
        <v>1</v>
      </c>
      <c r="AJ983">
        <v>23</v>
      </c>
      <c r="AK983">
        <v>72</v>
      </c>
      <c r="AL983">
        <v>17</v>
      </c>
      <c r="AM983">
        <v>2</v>
      </c>
      <c r="AN983">
        <v>83</v>
      </c>
      <c r="AO983">
        <v>99</v>
      </c>
      <c r="AP983">
        <v>23</v>
      </c>
      <c r="AQ983">
        <v>55</v>
      </c>
      <c r="AR983">
        <v>14</v>
      </c>
      <c r="AS983">
        <v>29</v>
      </c>
    </row>
    <row r="984" spans="1:45" x14ac:dyDescent="0.25">
      <c r="A984">
        <v>20120909</v>
      </c>
      <c r="B984">
        <f t="shared" si="75"/>
        <v>20160909</v>
      </c>
      <c r="C984">
        <f t="shared" si="76"/>
        <v>2016</v>
      </c>
      <c r="D984">
        <f t="shared" si="77"/>
        <v>9</v>
      </c>
      <c r="E984">
        <f t="shared" si="78"/>
        <v>9</v>
      </c>
      <c r="F984" s="14">
        <f t="shared" si="79"/>
        <v>42622</v>
      </c>
      <c r="G984">
        <v>162</v>
      </c>
      <c r="H984">
        <v>19</v>
      </c>
      <c r="I984">
        <v>22</v>
      </c>
      <c r="J984">
        <v>40</v>
      </c>
      <c r="K984">
        <v>15</v>
      </c>
      <c r="L984">
        <v>10</v>
      </c>
      <c r="M984">
        <v>1</v>
      </c>
      <c r="N984">
        <v>60</v>
      </c>
      <c r="O984">
        <v>12</v>
      </c>
      <c r="P984">
        <v>185</v>
      </c>
      <c r="Q984">
        <v>91</v>
      </c>
      <c r="R984">
        <v>5</v>
      </c>
      <c r="S984">
        <v>281</v>
      </c>
      <c r="T984">
        <v>15</v>
      </c>
      <c r="U984">
        <v>58</v>
      </c>
      <c r="V984">
        <v>6</v>
      </c>
      <c r="W984">
        <v>116</v>
      </c>
      <c r="X984">
        <v>88</v>
      </c>
      <c r="Y984">
        <v>1794</v>
      </c>
      <c r="Z984">
        <v>0</v>
      </c>
      <c r="AA984">
        <v>0</v>
      </c>
      <c r="AB984">
        <v>0</v>
      </c>
      <c r="AC984">
        <v>1</v>
      </c>
      <c r="AD984">
        <v>10131</v>
      </c>
      <c r="AE984">
        <v>10174</v>
      </c>
      <c r="AF984">
        <v>1</v>
      </c>
      <c r="AG984">
        <v>10104</v>
      </c>
      <c r="AH984">
        <v>23</v>
      </c>
      <c r="AI984">
        <v>2</v>
      </c>
      <c r="AJ984">
        <v>1</v>
      </c>
      <c r="AK984">
        <v>81</v>
      </c>
      <c r="AL984">
        <v>17</v>
      </c>
      <c r="AM984">
        <v>0</v>
      </c>
      <c r="AN984">
        <v>75</v>
      </c>
      <c r="AO984">
        <v>100</v>
      </c>
      <c r="AP984">
        <v>1</v>
      </c>
      <c r="AQ984">
        <v>40</v>
      </c>
      <c r="AR984">
        <v>16</v>
      </c>
      <c r="AS984">
        <v>32</v>
      </c>
    </row>
    <row r="985" spans="1:45" x14ac:dyDescent="0.25">
      <c r="A985">
        <v>20120910</v>
      </c>
      <c r="B985">
        <f t="shared" si="75"/>
        <v>20160910</v>
      </c>
      <c r="C985">
        <f t="shared" si="76"/>
        <v>2016</v>
      </c>
      <c r="D985">
        <f t="shared" si="77"/>
        <v>9</v>
      </c>
      <c r="E985">
        <f t="shared" si="78"/>
        <v>10</v>
      </c>
      <c r="F985" s="14">
        <f t="shared" si="79"/>
        <v>42623</v>
      </c>
      <c r="G985">
        <v>217</v>
      </c>
      <c r="H985">
        <v>31</v>
      </c>
      <c r="I985">
        <v>32</v>
      </c>
      <c r="J985">
        <v>60</v>
      </c>
      <c r="K985">
        <v>13</v>
      </c>
      <c r="L985">
        <v>10</v>
      </c>
      <c r="M985">
        <v>1</v>
      </c>
      <c r="N985">
        <v>110</v>
      </c>
      <c r="O985">
        <v>14</v>
      </c>
      <c r="P985">
        <v>186</v>
      </c>
      <c r="Q985">
        <v>130</v>
      </c>
      <c r="R985">
        <v>2</v>
      </c>
      <c r="S985">
        <v>233</v>
      </c>
      <c r="T985">
        <v>16</v>
      </c>
      <c r="U985">
        <v>100</v>
      </c>
      <c r="V985">
        <v>6</v>
      </c>
      <c r="W985">
        <v>59</v>
      </c>
      <c r="X985">
        <v>45</v>
      </c>
      <c r="Y985">
        <v>1128</v>
      </c>
      <c r="Z985">
        <v>0</v>
      </c>
      <c r="AA985">
        <v>0</v>
      </c>
      <c r="AB985">
        <v>0</v>
      </c>
      <c r="AC985">
        <v>1</v>
      </c>
      <c r="AD985">
        <v>10123</v>
      </c>
      <c r="AE985">
        <v>10132</v>
      </c>
      <c r="AF985">
        <v>10</v>
      </c>
      <c r="AG985">
        <v>10110</v>
      </c>
      <c r="AH985">
        <v>2</v>
      </c>
      <c r="AI985">
        <v>56</v>
      </c>
      <c r="AJ985">
        <v>6</v>
      </c>
      <c r="AK985">
        <v>77</v>
      </c>
      <c r="AL985">
        <v>17</v>
      </c>
      <c r="AM985">
        <v>5</v>
      </c>
      <c r="AN985">
        <v>81</v>
      </c>
      <c r="AO985">
        <v>98</v>
      </c>
      <c r="AP985">
        <v>23</v>
      </c>
      <c r="AQ985">
        <v>60</v>
      </c>
      <c r="AR985">
        <v>16</v>
      </c>
      <c r="AS985">
        <v>20</v>
      </c>
    </row>
    <row r="986" spans="1:45" x14ac:dyDescent="0.25">
      <c r="A986">
        <v>20120911</v>
      </c>
      <c r="B986">
        <f t="shared" si="75"/>
        <v>20160911</v>
      </c>
      <c r="C986">
        <f t="shared" si="76"/>
        <v>2016</v>
      </c>
      <c r="D986">
        <f t="shared" si="77"/>
        <v>9</v>
      </c>
      <c r="E986">
        <f t="shared" si="78"/>
        <v>11</v>
      </c>
      <c r="F986" s="14">
        <f t="shared" si="79"/>
        <v>42624</v>
      </c>
      <c r="G986">
        <v>249</v>
      </c>
      <c r="H986">
        <v>25</v>
      </c>
      <c r="I986">
        <v>35</v>
      </c>
      <c r="J986">
        <v>60</v>
      </c>
      <c r="K986">
        <v>15</v>
      </c>
      <c r="L986">
        <v>10</v>
      </c>
      <c r="M986">
        <v>20</v>
      </c>
      <c r="N986">
        <v>110</v>
      </c>
      <c r="O986">
        <v>14</v>
      </c>
      <c r="P986">
        <v>156</v>
      </c>
      <c r="Q986">
        <v>93</v>
      </c>
      <c r="R986">
        <v>23</v>
      </c>
      <c r="S986">
        <v>182</v>
      </c>
      <c r="T986">
        <v>4</v>
      </c>
      <c r="U986">
        <v>65</v>
      </c>
      <c r="V986">
        <v>24</v>
      </c>
      <c r="W986">
        <v>36</v>
      </c>
      <c r="X986">
        <v>28</v>
      </c>
      <c r="Y986">
        <v>743</v>
      </c>
      <c r="Z986">
        <v>20</v>
      </c>
      <c r="AA986">
        <v>29</v>
      </c>
      <c r="AB986">
        <v>22</v>
      </c>
      <c r="AC986">
        <v>11</v>
      </c>
      <c r="AD986">
        <v>10113</v>
      </c>
      <c r="AE986">
        <v>10135</v>
      </c>
      <c r="AF986">
        <v>22</v>
      </c>
      <c r="AG986">
        <v>10097</v>
      </c>
      <c r="AH986">
        <v>6</v>
      </c>
      <c r="AI986">
        <v>60</v>
      </c>
      <c r="AJ986">
        <v>11</v>
      </c>
      <c r="AK986">
        <v>83</v>
      </c>
      <c r="AL986">
        <v>18</v>
      </c>
      <c r="AM986">
        <v>7</v>
      </c>
      <c r="AN986">
        <v>80</v>
      </c>
      <c r="AO986">
        <v>97</v>
      </c>
      <c r="AP986">
        <v>20</v>
      </c>
      <c r="AQ986">
        <v>61</v>
      </c>
      <c r="AR986">
        <v>14</v>
      </c>
      <c r="AS986">
        <v>12</v>
      </c>
    </row>
    <row r="987" spans="1:45" x14ac:dyDescent="0.25">
      <c r="A987">
        <v>20120912</v>
      </c>
      <c r="B987">
        <f t="shared" si="75"/>
        <v>20160912</v>
      </c>
      <c r="C987">
        <f t="shared" si="76"/>
        <v>2016</v>
      </c>
      <c r="D987">
        <f t="shared" si="77"/>
        <v>9</v>
      </c>
      <c r="E987">
        <f t="shared" si="78"/>
        <v>12</v>
      </c>
      <c r="F987" s="14">
        <f t="shared" si="79"/>
        <v>42625</v>
      </c>
      <c r="G987">
        <v>246</v>
      </c>
      <c r="H987">
        <v>26</v>
      </c>
      <c r="I987">
        <v>33</v>
      </c>
      <c r="J987">
        <v>50</v>
      </c>
      <c r="K987">
        <v>12</v>
      </c>
      <c r="L987">
        <v>20</v>
      </c>
      <c r="M987">
        <v>3</v>
      </c>
      <c r="N987">
        <v>100</v>
      </c>
      <c r="O987">
        <v>11</v>
      </c>
      <c r="P987">
        <v>133</v>
      </c>
      <c r="Q987">
        <v>90</v>
      </c>
      <c r="R987">
        <v>6</v>
      </c>
      <c r="S987">
        <v>169</v>
      </c>
      <c r="T987">
        <v>16</v>
      </c>
      <c r="U987">
        <v>48</v>
      </c>
      <c r="V987">
        <v>6</v>
      </c>
      <c r="W987">
        <v>89</v>
      </c>
      <c r="X987">
        <v>69</v>
      </c>
      <c r="Y987">
        <v>1431</v>
      </c>
      <c r="Z987">
        <v>23</v>
      </c>
      <c r="AA987">
        <v>33</v>
      </c>
      <c r="AB987">
        <v>16</v>
      </c>
      <c r="AC987">
        <v>2</v>
      </c>
      <c r="AD987">
        <v>10126</v>
      </c>
      <c r="AE987">
        <v>10134</v>
      </c>
      <c r="AF987">
        <v>9</v>
      </c>
      <c r="AG987">
        <v>10109</v>
      </c>
      <c r="AH987">
        <v>24</v>
      </c>
      <c r="AI987">
        <v>58</v>
      </c>
      <c r="AJ987">
        <v>24</v>
      </c>
      <c r="AK987">
        <v>81</v>
      </c>
      <c r="AL987">
        <v>9</v>
      </c>
      <c r="AM987">
        <v>4</v>
      </c>
      <c r="AN987">
        <v>72</v>
      </c>
      <c r="AO987">
        <v>97</v>
      </c>
      <c r="AP987">
        <v>4</v>
      </c>
      <c r="AQ987">
        <v>48</v>
      </c>
      <c r="AR987">
        <v>15</v>
      </c>
      <c r="AS987">
        <v>23</v>
      </c>
    </row>
    <row r="988" spans="1:45" x14ac:dyDescent="0.25">
      <c r="A988">
        <v>20120913</v>
      </c>
      <c r="B988">
        <f t="shared" si="75"/>
        <v>20160913</v>
      </c>
      <c r="C988">
        <f t="shared" si="76"/>
        <v>2016</v>
      </c>
      <c r="D988">
        <f t="shared" si="77"/>
        <v>9</v>
      </c>
      <c r="E988">
        <f t="shared" si="78"/>
        <v>13</v>
      </c>
      <c r="F988" s="14">
        <f t="shared" si="79"/>
        <v>42626</v>
      </c>
      <c r="G988">
        <v>311</v>
      </c>
      <c r="H988">
        <v>6</v>
      </c>
      <c r="I988">
        <v>22</v>
      </c>
      <c r="J988">
        <v>40</v>
      </c>
      <c r="K988">
        <v>23</v>
      </c>
      <c r="L988">
        <v>10</v>
      </c>
      <c r="M988">
        <v>1</v>
      </c>
      <c r="N988">
        <v>80</v>
      </c>
      <c r="O988">
        <v>24</v>
      </c>
      <c r="P988">
        <v>132</v>
      </c>
      <c r="Q988">
        <v>83</v>
      </c>
      <c r="R988">
        <v>3</v>
      </c>
      <c r="S988">
        <v>171</v>
      </c>
      <c r="T988">
        <v>14</v>
      </c>
      <c r="U988">
        <v>57</v>
      </c>
      <c r="V988">
        <v>6</v>
      </c>
      <c r="W988">
        <v>25</v>
      </c>
      <c r="X988">
        <v>19</v>
      </c>
      <c r="Y988">
        <v>931</v>
      </c>
      <c r="Z988">
        <v>12</v>
      </c>
      <c r="AA988">
        <v>4</v>
      </c>
      <c r="AB988">
        <v>2</v>
      </c>
      <c r="AC988">
        <v>1</v>
      </c>
      <c r="AD988">
        <v>10160</v>
      </c>
      <c r="AE988">
        <v>10180</v>
      </c>
      <c r="AF988">
        <v>16</v>
      </c>
      <c r="AG988">
        <v>10110</v>
      </c>
      <c r="AH988">
        <v>1</v>
      </c>
      <c r="AI988">
        <v>2</v>
      </c>
      <c r="AJ988">
        <v>3</v>
      </c>
      <c r="AK988">
        <v>82</v>
      </c>
      <c r="AL988">
        <v>17</v>
      </c>
      <c r="AM988">
        <v>7</v>
      </c>
      <c r="AN988">
        <v>77</v>
      </c>
      <c r="AO988">
        <v>99</v>
      </c>
      <c r="AP988">
        <v>3</v>
      </c>
      <c r="AQ988">
        <v>55</v>
      </c>
      <c r="AR988">
        <v>16</v>
      </c>
      <c r="AS988">
        <v>15</v>
      </c>
    </row>
    <row r="989" spans="1:45" x14ac:dyDescent="0.25">
      <c r="A989">
        <v>20120914</v>
      </c>
      <c r="B989">
        <f t="shared" si="75"/>
        <v>20160914</v>
      </c>
      <c r="C989">
        <f t="shared" si="76"/>
        <v>2016</v>
      </c>
      <c r="D989">
        <f t="shared" si="77"/>
        <v>9</v>
      </c>
      <c r="E989">
        <f t="shared" si="78"/>
        <v>14</v>
      </c>
      <c r="F989" s="14">
        <f t="shared" si="79"/>
        <v>42627</v>
      </c>
      <c r="G989">
        <v>237</v>
      </c>
      <c r="H989">
        <v>36</v>
      </c>
      <c r="I989">
        <v>43</v>
      </c>
      <c r="J989">
        <v>60</v>
      </c>
      <c r="K989">
        <v>8</v>
      </c>
      <c r="L989">
        <v>20</v>
      </c>
      <c r="M989">
        <v>20</v>
      </c>
      <c r="N989">
        <v>140</v>
      </c>
      <c r="O989">
        <v>14</v>
      </c>
      <c r="P989">
        <v>140</v>
      </c>
      <c r="Q989">
        <v>112</v>
      </c>
      <c r="R989">
        <v>2</v>
      </c>
      <c r="S989">
        <v>175</v>
      </c>
      <c r="T989">
        <v>14</v>
      </c>
      <c r="U989">
        <v>102</v>
      </c>
      <c r="V989">
        <v>6</v>
      </c>
      <c r="W989">
        <v>15</v>
      </c>
      <c r="X989">
        <v>12</v>
      </c>
      <c r="Y989">
        <v>462</v>
      </c>
      <c r="Z989">
        <v>29</v>
      </c>
      <c r="AA989">
        <v>20</v>
      </c>
      <c r="AB989">
        <v>7</v>
      </c>
      <c r="AC989">
        <v>14</v>
      </c>
      <c r="AD989">
        <v>10112</v>
      </c>
      <c r="AE989">
        <v>10146</v>
      </c>
      <c r="AF989">
        <v>1</v>
      </c>
      <c r="AG989">
        <v>10086</v>
      </c>
      <c r="AH989">
        <v>13</v>
      </c>
      <c r="AI989">
        <v>32</v>
      </c>
      <c r="AJ989">
        <v>11</v>
      </c>
      <c r="AK989">
        <v>74</v>
      </c>
      <c r="AL989">
        <v>16</v>
      </c>
      <c r="AM989">
        <v>7</v>
      </c>
      <c r="AN989">
        <v>82</v>
      </c>
      <c r="AO989">
        <v>97</v>
      </c>
      <c r="AP989">
        <v>11</v>
      </c>
      <c r="AQ989">
        <v>71</v>
      </c>
      <c r="AR989">
        <v>18</v>
      </c>
      <c r="AS989">
        <v>7</v>
      </c>
    </row>
    <row r="990" spans="1:45" x14ac:dyDescent="0.25">
      <c r="A990">
        <v>20120915</v>
      </c>
      <c r="B990">
        <f t="shared" si="75"/>
        <v>20160915</v>
      </c>
      <c r="C990">
        <f t="shared" si="76"/>
        <v>2016</v>
      </c>
      <c r="D990">
        <f t="shared" si="77"/>
        <v>9</v>
      </c>
      <c r="E990">
        <f t="shared" si="78"/>
        <v>15</v>
      </c>
      <c r="F990" s="14">
        <f t="shared" si="79"/>
        <v>42628</v>
      </c>
      <c r="G990">
        <v>236</v>
      </c>
      <c r="H990">
        <v>22</v>
      </c>
      <c r="I990">
        <v>23</v>
      </c>
      <c r="J990">
        <v>40</v>
      </c>
      <c r="K990">
        <v>14</v>
      </c>
      <c r="L990">
        <v>10</v>
      </c>
      <c r="M990">
        <v>2</v>
      </c>
      <c r="N990">
        <v>70</v>
      </c>
      <c r="O990">
        <v>11</v>
      </c>
      <c r="P990">
        <v>135</v>
      </c>
      <c r="Q990">
        <v>82</v>
      </c>
      <c r="R990">
        <v>4</v>
      </c>
      <c r="S990">
        <v>191</v>
      </c>
      <c r="T990">
        <v>13</v>
      </c>
      <c r="U990">
        <v>47</v>
      </c>
      <c r="V990">
        <v>6</v>
      </c>
      <c r="W990">
        <v>34</v>
      </c>
      <c r="X990">
        <v>27</v>
      </c>
      <c r="Y990">
        <v>968</v>
      </c>
      <c r="Z990">
        <v>0</v>
      </c>
      <c r="AA990">
        <v>0</v>
      </c>
      <c r="AB990">
        <v>0</v>
      </c>
      <c r="AC990">
        <v>1</v>
      </c>
      <c r="AD990">
        <v>10164</v>
      </c>
      <c r="AE990">
        <v>10174</v>
      </c>
      <c r="AF990">
        <v>9</v>
      </c>
      <c r="AG990">
        <v>10141</v>
      </c>
      <c r="AH990">
        <v>1</v>
      </c>
      <c r="AI990">
        <v>59</v>
      </c>
      <c r="AJ990">
        <v>22</v>
      </c>
      <c r="AK990">
        <v>76</v>
      </c>
      <c r="AL990">
        <v>10</v>
      </c>
      <c r="AM990">
        <v>5</v>
      </c>
      <c r="AN990">
        <v>83</v>
      </c>
      <c r="AO990">
        <v>98</v>
      </c>
      <c r="AP990">
        <v>22</v>
      </c>
      <c r="AQ990">
        <v>62</v>
      </c>
      <c r="AR990">
        <v>12</v>
      </c>
      <c r="AS990">
        <v>15</v>
      </c>
    </row>
    <row r="991" spans="1:45" x14ac:dyDescent="0.25">
      <c r="A991">
        <v>20120916</v>
      </c>
      <c r="B991">
        <f t="shared" si="75"/>
        <v>20160916</v>
      </c>
      <c r="C991">
        <f t="shared" si="76"/>
        <v>2016</v>
      </c>
      <c r="D991">
        <f t="shared" si="77"/>
        <v>9</v>
      </c>
      <c r="E991">
        <f t="shared" si="78"/>
        <v>16</v>
      </c>
      <c r="F991" s="14">
        <f t="shared" si="79"/>
        <v>42629</v>
      </c>
      <c r="G991">
        <v>217</v>
      </c>
      <c r="H991">
        <v>27</v>
      </c>
      <c r="I991">
        <v>28</v>
      </c>
      <c r="J991">
        <v>50</v>
      </c>
      <c r="K991">
        <v>12</v>
      </c>
      <c r="L991">
        <v>10</v>
      </c>
      <c r="M991">
        <v>2</v>
      </c>
      <c r="N991">
        <v>100</v>
      </c>
      <c r="O991">
        <v>12</v>
      </c>
      <c r="P991">
        <v>143</v>
      </c>
      <c r="Q991">
        <v>71</v>
      </c>
      <c r="R991">
        <v>2</v>
      </c>
      <c r="S991">
        <v>193</v>
      </c>
      <c r="T991">
        <v>16</v>
      </c>
      <c r="U991">
        <v>32</v>
      </c>
      <c r="V991">
        <v>6</v>
      </c>
      <c r="W991">
        <v>41</v>
      </c>
      <c r="X991">
        <v>32</v>
      </c>
      <c r="Y991">
        <v>981</v>
      </c>
      <c r="Z991">
        <v>0</v>
      </c>
      <c r="AA991">
        <v>0</v>
      </c>
      <c r="AB991">
        <v>0</v>
      </c>
      <c r="AC991">
        <v>1</v>
      </c>
      <c r="AD991">
        <v>10134</v>
      </c>
      <c r="AE991">
        <v>10159</v>
      </c>
      <c r="AF991">
        <v>1</v>
      </c>
      <c r="AG991">
        <v>10108</v>
      </c>
      <c r="AH991">
        <v>23</v>
      </c>
      <c r="AI991">
        <v>2</v>
      </c>
      <c r="AJ991">
        <v>2</v>
      </c>
      <c r="AK991">
        <v>78</v>
      </c>
      <c r="AL991">
        <v>15</v>
      </c>
      <c r="AM991">
        <v>4</v>
      </c>
      <c r="AN991">
        <v>85</v>
      </c>
      <c r="AO991">
        <v>99</v>
      </c>
      <c r="AP991">
        <v>2</v>
      </c>
      <c r="AQ991">
        <v>65</v>
      </c>
      <c r="AR991">
        <v>12</v>
      </c>
      <c r="AS991">
        <v>16</v>
      </c>
    </row>
    <row r="992" spans="1:45" x14ac:dyDescent="0.25">
      <c r="A992">
        <v>20120917</v>
      </c>
      <c r="B992">
        <f t="shared" si="75"/>
        <v>20160917</v>
      </c>
      <c r="C992">
        <f t="shared" si="76"/>
        <v>2016</v>
      </c>
      <c r="D992">
        <f t="shared" si="77"/>
        <v>9</v>
      </c>
      <c r="E992">
        <f t="shared" si="78"/>
        <v>17</v>
      </c>
      <c r="F992" s="14">
        <f t="shared" si="79"/>
        <v>42630</v>
      </c>
      <c r="G992">
        <v>227</v>
      </c>
      <c r="H992">
        <v>34</v>
      </c>
      <c r="I992">
        <v>35</v>
      </c>
      <c r="J992">
        <v>50</v>
      </c>
      <c r="K992">
        <v>12</v>
      </c>
      <c r="L992">
        <v>30</v>
      </c>
      <c r="M992">
        <v>1</v>
      </c>
      <c r="N992">
        <v>90</v>
      </c>
      <c r="O992">
        <v>12</v>
      </c>
      <c r="P992">
        <v>167</v>
      </c>
      <c r="Q992">
        <v>143</v>
      </c>
      <c r="R992">
        <v>24</v>
      </c>
      <c r="S992">
        <v>199</v>
      </c>
      <c r="T992">
        <v>14</v>
      </c>
      <c r="U992">
        <v>127</v>
      </c>
      <c r="V992">
        <v>24</v>
      </c>
      <c r="W992">
        <v>31</v>
      </c>
      <c r="X992">
        <v>25</v>
      </c>
      <c r="Y992">
        <v>967</v>
      </c>
      <c r="Z992">
        <v>0</v>
      </c>
      <c r="AA992">
        <v>-1</v>
      </c>
      <c r="AB992">
        <v>-1</v>
      </c>
      <c r="AC992">
        <v>5</v>
      </c>
      <c r="AD992">
        <v>10122</v>
      </c>
      <c r="AE992">
        <v>10135</v>
      </c>
      <c r="AF992">
        <v>10</v>
      </c>
      <c r="AG992">
        <v>10109</v>
      </c>
      <c r="AH992">
        <v>1</v>
      </c>
      <c r="AI992">
        <v>59</v>
      </c>
      <c r="AJ992">
        <v>5</v>
      </c>
      <c r="AK992">
        <v>80</v>
      </c>
      <c r="AL992">
        <v>14</v>
      </c>
      <c r="AM992">
        <v>7</v>
      </c>
      <c r="AN992">
        <v>81</v>
      </c>
      <c r="AO992">
        <v>94</v>
      </c>
      <c r="AP992">
        <v>7</v>
      </c>
      <c r="AQ992">
        <v>66</v>
      </c>
      <c r="AR992">
        <v>12</v>
      </c>
      <c r="AS992">
        <v>17</v>
      </c>
    </row>
    <row r="993" spans="1:45" x14ac:dyDescent="0.25">
      <c r="A993">
        <v>20120918</v>
      </c>
      <c r="B993">
        <f t="shared" si="75"/>
        <v>20160918</v>
      </c>
      <c r="C993">
        <f t="shared" si="76"/>
        <v>2016</v>
      </c>
      <c r="D993">
        <f t="shared" si="77"/>
        <v>9</v>
      </c>
      <c r="E993">
        <f t="shared" si="78"/>
        <v>18</v>
      </c>
      <c r="F993" s="14">
        <f t="shared" si="79"/>
        <v>42631</v>
      </c>
      <c r="G993">
        <v>248</v>
      </c>
      <c r="H993">
        <v>27</v>
      </c>
      <c r="I993">
        <v>33</v>
      </c>
      <c r="J993">
        <v>50</v>
      </c>
      <c r="K993">
        <v>7</v>
      </c>
      <c r="L993">
        <v>10</v>
      </c>
      <c r="M993">
        <v>21</v>
      </c>
      <c r="N993">
        <v>150</v>
      </c>
      <c r="O993">
        <v>19</v>
      </c>
      <c r="P993">
        <v>128</v>
      </c>
      <c r="Q993">
        <v>83</v>
      </c>
      <c r="R993">
        <v>21</v>
      </c>
      <c r="S993">
        <v>174</v>
      </c>
      <c r="T993">
        <v>11</v>
      </c>
      <c r="U993">
        <v>61</v>
      </c>
      <c r="V993">
        <v>24</v>
      </c>
      <c r="W993">
        <v>41</v>
      </c>
      <c r="X993">
        <v>33</v>
      </c>
      <c r="Y993">
        <v>976</v>
      </c>
      <c r="Z993">
        <v>36</v>
      </c>
      <c r="AA993">
        <v>72</v>
      </c>
      <c r="AB993">
        <v>19</v>
      </c>
      <c r="AC993">
        <v>24</v>
      </c>
      <c r="AD993">
        <v>10116</v>
      </c>
      <c r="AE993">
        <v>10154</v>
      </c>
      <c r="AF993">
        <v>23</v>
      </c>
      <c r="AG993">
        <v>10092</v>
      </c>
      <c r="AH993">
        <v>7</v>
      </c>
      <c r="AI993">
        <v>44</v>
      </c>
      <c r="AJ993">
        <v>19</v>
      </c>
      <c r="AK993">
        <v>80</v>
      </c>
      <c r="AL993">
        <v>13</v>
      </c>
      <c r="AM993">
        <v>6</v>
      </c>
      <c r="AN993">
        <v>85</v>
      </c>
      <c r="AO993">
        <v>98</v>
      </c>
      <c r="AP993">
        <v>21</v>
      </c>
      <c r="AQ993">
        <v>61</v>
      </c>
      <c r="AR993">
        <v>14</v>
      </c>
      <c r="AS993">
        <v>15</v>
      </c>
    </row>
    <row r="994" spans="1:45" x14ac:dyDescent="0.25">
      <c r="A994">
        <v>20120919</v>
      </c>
      <c r="B994">
        <f t="shared" si="75"/>
        <v>20160919</v>
      </c>
      <c r="C994">
        <f t="shared" si="76"/>
        <v>2016</v>
      </c>
      <c r="D994">
        <f t="shared" si="77"/>
        <v>9</v>
      </c>
      <c r="E994">
        <f t="shared" si="78"/>
        <v>19</v>
      </c>
      <c r="F994" s="14">
        <f t="shared" si="79"/>
        <v>42632</v>
      </c>
      <c r="G994">
        <v>245</v>
      </c>
      <c r="H994">
        <v>22</v>
      </c>
      <c r="I994">
        <v>27</v>
      </c>
      <c r="J994">
        <v>50</v>
      </c>
      <c r="K994">
        <v>13</v>
      </c>
      <c r="L994">
        <v>10</v>
      </c>
      <c r="M994">
        <v>1</v>
      </c>
      <c r="N994">
        <v>130</v>
      </c>
      <c r="O994">
        <v>11</v>
      </c>
      <c r="P994">
        <v>93</v>
      </c>
      <c r="Q994">
        <v>48</v>
      </c>
      <c r="R994">
        <v>24</v>
      </c>
      <c r="S994">
        <v>150</v>
      </c>
      <c r="T994">
        <v>14</v>
      </c>
      <c r="U994">
        <v>17</v>
      </c>
      <c r="V994">
        <v>24</v>
      </c>
      <c r="W994">
        <v>49</v>
      </c>
      <c r="X994">
        <v>39</v>
      </c>
      <c r="Y994">
        <v>964</v>
      </c>
      <c r="Z994">
        <v>57</v>
      </c>
      <c r="AA994">
        <v>106</v>
      </c>
      <c r="AB994">
        <v>29</v>
      </c>
      <c r="AC994">
        <v>15</v>
      </c>
      <c r="AD994">
        <v>10190</v>
      </c>
      <c r="AE994">
        <v>10221</v>
      </c>
      <c r="AF994">
        <v>22</v>
      </c>
      <c r="AG994">
        <v>10152</v>
      </c>
      <c r="AH994">
        <v>2</v>
      </c>
      <c r="AI994">
        <v>3</v>
      </c>
      <c r="AJ994">
        <v>24</v>
      </c>
      <c r="AK994">
        <v>82</v>
      </c>
      <c r="AL994">
        <v>12</v>
      </c>
      <c r="AM994">
        <v>5</v>
      </c>
      <c r="AN994">
        <v>88</v>
      </c>
      <c r="AO994">
        <v>99</v>
      </c>
      <c r="AP994">
        <v>24</v>
      </c>
      <c r="AQ994">
        <v>59</v>
      </c>
      <c r="AR994">
        <v>12</v>
      </c>
      <c r="AS994">
        <v>14</v>
      </c>
    </row>
    <row r="995" spans="1:45" x14ac:dyDescent="0.25">
      <c r="A995">
        <v>20120920</v>
      </c>
      <c r="B995">
        <f t="shared" si="75"/>
        <v>20160920</v>
      </c>
      <c r="C995">
        <f t="shared" si="76"/>
        <v>2016</v>
      </c>
      <c r="D995">
        <f t="shared" si="77"/>
        <v>9</v>
      </c>
      <c r="E995">
        <f t="shared" si="78"/>
        <v>20</v>
      </c>
      <c r="F995" s="14">
        <f t="shared" si="79"/>
        <v>42633</v>
      </c>
      <c r="G995">
        <v>203</v>
      </c>
      <c r="H995">
        <v>26</v>
      </c>
      <c r="I995">
        <v>27</v>
      </c>
      <c r="J995">
        <v>40</v>
      </c>
      <c r="K995">
        <v>14</v>
      </c>
      <c r="L995">
        <v>10</v>
      </c>
      <c r="M995">
        <v>1</v>
      </c>
      <c r="N995">
        <v>80</v>
      </c>
      <c r="O995">
        <v>15</v>
      </c>
      <c r="P995">
        <v>110</v>
      </c>
      <c r="Q995">
        <v>46</v>
      </c>
      <c r="R995">
        <v>1</v>
      </c>
      <c r="S995">
        <v>157</v>
      </c>
      <c r="T995">
        <v>14</v>
      </c>
      <c r="U995">
        <v>17</v>
      </c>
      <c r="V995">
        <v>6</v>
      </c>
      <c r="W995">
        <v>27</v>
      </c>
      <c r="X995">
        <v>22</v>
      </c>
      <c r="Y995">
        <v>549</v>
      </c>
      <c r="Z995">
        <v>9</v>
      </c>
      <c r="AA995">
        <v>6</v>
      </c>
      <c r="AB995">
        <v>5</v>
      </c>
      <c r="AC995">
        <v>9</v>
      </c>
      <c r="AD995">
        <v>10210</v>
      </c>
      <c r="AE995">
        <v>10223</v>
      </c>
      <c r="AF995">
        <v>9</v>
      </c>
      <c r="AG995">
        <v>10193</v>
      </c>
      <c r="AH995">
        <v>24</v>
      </c>
      <c r="AI995">
        <v>32</v>
      </c>
      <c r="AJ995">
        <v>4</v>
      </c>
      <c r="AK995">
        <v>80</v>
      </c>
      <c r="AL995">
        <v>14</v>
      </c>
      <c r="AM995">
        <v>6</v>
      </c>
      <c r="AN995">
        <v>83</v>
      </c>
      <c r="AO995">
        <v>98</v>
      </c>
      <c r="AP995">
        <v>1</v>
      </c>
      <c r="AQ995">
        <v>62</v>
      </c>
      <c r="AR995">
        <v>16</v>
      </c>
      <c r="AS995">
        <v>8</v>
      </c>
    </row>
    <row r="996" spans="1:45" x14ac:dyDescent="0.25">
      <c r="A996">
        <v>20120921</v>
      </c>
      <c r="B996">
        <f t="shared" si="75"/>
        <v>20160921</v>
      </c>
      <c r="C996">
        <f t="shared" si="76"/>
        <v>2016</v>
      </c>
      <c r="D996">
        <f t="shared" si="77"/>
        <v>9</v>
      </c>
      <c r="E996">
        <f t="shared" si="78"/>
        <v>21</v>
      </c>
      <c r="F996" s="14">
        <f t="shared" si="79"/>
        <v>42634</v>
      </c>
      <c r="G996">
        <v>203</v>
      </c>
      <c r="H996">
        <v>17</v>
      </c>
      <c r="I996">
        <v>21</v>
      </c>
      <c r="J996">
        <v>30</v>
      </c>
      <c r="K996">
        <v>1</v>
      </c>
      <c r="L996">
        <v>10</v>
      </c>
      <c r="M996">
        <v>15</v>
      </c>
      <c r="N996">
        <v>70</v>
      </c>
      <c r="O996">
        <v>24</v>
      </c>
      <c r="P996">
        <v>125</v>
      </c>
      <c r="Q996">
        <v>97</v>
      </c>
      <c r="R996">
        <v>6</v>
      </c>
      <c r="S996">
        <v>162</v>
      </c>
      <c r="T996">
        <v>13</v>
      </c>
      <c r="U996">
        <v>82</v>
      </c>
      <c r="V996">
        <v>6</v>
      </c>
      <c r="W996">
        <v>4</v>
      </c>
      <c r="X996">
        <v>3</v>
      </c>
      <c r="Y996">
        <v>802</v>
      </c>
      <c r="Z996">
        <v>0</v>
      </c>
      <c r="AA996">
        <v>-1</v>
      </c>
      <c r="AB996">
        <v>-1</v>
      </c>
      <c r="AC996">
        <v>24</v>
      </c>
      <c r="AD996">
        <v>10145</v>
      </c>
      <c r="AE996">
        <v>10189</v>
      </c>
      <c r="AF996">
        <v>1</v>
      </c>
      <c r="AG996">
        <v>10107</v>
      </c>
      <c r="AH996">
        <v>22</v>
      </c>
      <c r="AI996">
        <v>65</v>
      </c>
      <c r="AJ996">
        <v>18</v>
      </c>
      <c r="AK996">
        <v>81</v>
      </c>
      <c r="AL996">
        <v>12</v>
      </c>
      <c r="AM996">
        <v>7</v>
      </c>
      <c r="AN996">
        <v>76</v>
      </c>
      <c r="AO996">
        <v>96</v>
      </c>
      <c r="AP996">
        <v>20</v>
      </c>
      <c r="AQ996">
        <v>55</v>
      </c>
      <c r="AR996">
        <v>13</v>
      </c>
      <c r="AS996">
        <v>13</v>
      </c>
    </row>
    <row r="997" spans="1:45" x14ac:dyDescent="0.25">
      <c r="A997">
        <v>20120922</v>
      </c>
      <c r="B997">
        <f t="shared" si="75"/>
        <v>20160922</v>
      </c>
      <c r="C997">
        <f t="shared" si="76"/>
        <v>2016</v>
      </c>
      <c r="D997">
        <f t="shared" si="77"/>
        <v>9</v>
      </c>
      <c r="E997">
        <f t="shared" si="78"/>
        <v>22</v>
      </c>
      <c r="F997" s="14">
        <f t="shared" si="79"/>
        <v>42635</v>
      </c>
      <c r="G997">
        <v>333</v>
      </c>
      <c r="H997">
        <v>19</v>
      </c>
      <c r="I997">
        <v>21</v>
      </c>
      <c r="J997">
        <v>40</v>
      </c>
      <c r="K997">
        <v>9</v>
      </c>
      <c r="L997">
        <v>0</v>
      </c>
      <c r="M997">
        <v>21</v>
      </c>
      <c r="N997">
        <v>90</v>
      </c>
      <c r="O997">
        <v>14</v>
      </c>
      <c r="P997">
        <v>105</v>
      </c>
      <c r="Q997">
        <v>37</v>
      </c>
      <c r="R997">
        <v>24</v>
      </c>
      <c r="S997">
        <v>161</v>
      </c>
      <c r="T997">
        <v>14</v>
      </c>
      <c r="U997">
        <v>15</v>
      </c>
      <c r="V997">
        <v>24</v>
      </c>
      <c r="W997">
        <v>94</v>
      </c>
      <c r="X997">
        <v>77</v>
      </c>
      <c r="Y997">
        <v>1338</v>
      </c>
      <c r="Z997">
        <v>14</v>
      </c>
      <c r="AA997">
        <v>11</v>
      </c>
      <c r="AB997">
        <v>4</v>
      </c>
      <c r="AC997">
        <v>5</v>
      </c>
      <c r="AD997">
        <v>10173</v>
      </c>
      <c r="AE997">
        <v>10209</v>
      </c>
      <c r="AF997">
        <v>19</v>
      </c>
      <c r="AG997">
        <v>10115</v>
      </c>
      <c r="AH997">
        <v>1</v>
      </c>
      <c r="AI997">
        <v>15</v>
      </c>
      <c r="AJ997">
        <v>24</v>
      </c>
      <c r="AK997">
        <v>82</v>
      </c>
      <c r="AL997">
        <v>17</v>
      </c>
      <c r="AM997">
        <v>3</v>
      </c>
      <c r="AN997">
        <v>82</v>
      </c>
      <c r="AO997">
        <v>98</v>
      </c>
      <c r="AP997">
        <v>21</v>
      </c>
      <c r="AQ997">
        <v>52</v>
      </c>
      <c r="AR997">
        <v>15</v>
      </c>
      <c r="AS997">
        <v>20</v>
      </c>
    </row>
    <row r="998" spans="1:45" x14ac:dyDescent="0.25">
      <c r="A998">
        <v>20120923</v>
      </c>
      <c r="B998">
        <f t="shared" si="75"/>
        <v>20160923</v>
      </c>
      <c r="C998">
        <f t="shared" si="76"/>
        <v>2016</v>
      </c>
      <c r="D998">
        <f t="shared" si="77"/>
        <v>9</v>
      </c>
      <c r="E998">
        <f t="shared" si="78"/>
        <v>23</v>
      </c>
      <c r="F998" s="14">
        <f t="shared" si="79"/>
        <v>42636</v>
      </c>
      <c r="G998">
        <v>84</v>
      </c>
      <c r="H998">
        <v>38</v>
      </c>
      <c r="I998">
        <v>40</v>
      </c>
      <c r="J998">
        <v>70</v>
      </c>
      <c r="K998">
        <v>19</v>
      </c>
      <c r="L998">
        <v>0</v>
      </c>
      <c r="M998">
        <v>2</v>
      </c>
      <c r="N998">
        <v>130</v>
      </c>
      <c r="O998">
        <v>19</v>
      </c>
      <c r="P998">
        <v>88</v>
      </c>
      <c r="Q998">
        <v>22</v>
      </c>
      <c r="R998">
        <v>5</v>
      </c>
      <c r="S998">
        <v>136</v>
      </c>
      <c r="T998">
        <v>12</v>
      </c>
      <c r="U998">
        <v>6</v>
      </c>
      <c r="V998">
        <v>6</v>
      </c>
      <c r="W998">
        <v>24</v>
      </c>
      <c r="X998">
        <v>20</v>
      </c>
      <c r="Y998">
        <v>757</v>
      </c>
      <c r="Z998">
        <v>37</v>
      </c>
      <c r="AA998">
        <v>109</v>
      </c>
      <c r="AB998">
        <v>45</v>
      </c>
      <c r="AC998">
        <v>19</v>
      </c>
      <c r="AD998">
        <v>10126</v>
      </c>
      <c r="AE998">
        <v>10202</v>
      </c>
      <c r="AF998">
        <v>1</v>
      </c>
      <c r="AG998">
        <v>9992</v>
      </c>
      <c r="AH998">
        <v>24</v>
      </c>
      <c r="AI998">
        <v>12</v>
      </c>
      <c r="AJ998">
        <v>4</v>
      </c>
      <c r="AK998">
        <v>82</v>
      </c>
      <c r="AL998">
        <v>14</v>
      </c>
      <c r="AM998">
        <v>8</v>
      </c>
      <c r="AN998">
        <v>85</v>
      </c>
      <c r="AO998">
        <v>98</v>
      </c>
      <c r="AP998">
        <v>2</v>
      </c>
      <c r="AQ998">
        <v>59</v>
      </c>
      <c r="AR998">
        <v>12</v>
      </c>
      <c r="AS998">
        <v>11</v>
      </c>
    </row>
    <row r="999" spans="1:45" x14ac:dyDescent="0.25">
      <c r="A999">
        <v>20120924</v>
      </c>
      <c r="B999">
        <f t="shared" si="75"/>
        <v>20160924</v>
      </c>
      <c r="C999">
        <f t="shared" si="76"/>
        <v>2016</v>
      </c>
      <c r="D999">
        <f t="shared" si="77"/>
        <v>9</v>
      </c>
      <c r="E999">
        <f t="shared" si="78"/>
        <v>24</v>
      </c>
      <c r="F999" s="14">
        <f t="shared" si="79"/>
        <v>42637</v>
      </c>
      <c r="G999">
        <v>178</v>
      </c>
      <c r="H999">
        <v>54</v>
      </c>
      <c r="I999">
        <v>68</v>
      </c>
      <c r="J999">
        <v>120</v>
      </c>
      <c r="K999">
        <v>15</v>
      </c>
      <c r="L999">
        <v>40</v>
      </c>
      <c r="M999">
        <v>5</v>
      </c>
      <c r="N999">
        <v>260</v>
      </c>
      <c r="O999">
        <v>15</v>
      </c>
      <c r="P999">
        <v>142</v>
      </c>
      <c r="Q999">
        <v>97</v>
      </c>
      <c r="R999">
        <v>2</v>
      </c>
      <c r="S999">
        <v>216</v>
      </c>
      <c r="T999">
        <v>13</v>
      </c>
      <c r="U999">
        <v>95</v>
      </c>
      <c r="V999">
        <v>6</v>
      </c>
      <c r="W999">
        <v>9</v>
      </c>
      <c r="X999">
        <v>7</v>
      </c>
      <c r="Y999">
        <v>580</v>
      </c>
      <c r="Z999">
        <v>45</v>
      </c>
      <c r="AA999">
        <v>96</v>
      </c>
      <c r="AB999">
        <v>39</v>
      </c>
      <c r="AC999">
        <v>2</v>
      </c>
      <c r="AD999">
        <v>9921</v>
      </c>
      <c r="AE999">
        <v>9987</v>
      </c>
      <c r="AF999">
        <v>1</v>
      </c>
      <c r="AG999">
        <v>9874</v>
      </c>
      <c r="AH999">
        <v>13</v>
      </c>
      <c r="AI999">
        <v>45</v>
      </c>
      <c r="AJ999">
        <v>1</v>
      </c>
      <c r="AK999">
        <v>75</v>
      </c>
      <c r="AL999">
        <v>12</v>
      </c>
      <c r="AM999">
        <v>7</v>
      </c>
      <c r="AN999">
        <v>86</v>
      </c>
      <c r="AO999">
        <v>97</v>
      </c>
      <c r="AP999">
        <v>4</v>
      </c>
      <c r="AQ999">
        <v>72</v>
      </c>
      <c r="AR999">
        <v>19</v>
      </c>
      <c r="AS999">
        <v>9</v>
      </c>
    </row>
    <row r="1000" spans="1:45" x14ac:dyDescent="0.25">
      <c r="A1000">
        <v>20120925</v>
      </c>
      <c r="B1000">
        <f t="shared" si="75"/>
        <v>20160925</v>
      </c>
      <c r="C1000">
        <f t="shared" si="76"/>
        <v>2016</v>
      </c>
      <c r="D1000">
        <f t="shared" si="77"/>
        <v>9</v>
      </c>
      <c r="E1000">
        <f t="shared" si="78"/>
        <v>25</v>
      </c>
      <c r="F1000" s="14">
        <f t="shared" si="79"/>
        <v>42638</v>
      </c>
      <c r="G1000">
        <v>182</v>
      </c>
      <c r="H1000">
        <v>49</v>
      </c>
      <c r="I1000">
        <v>50</v>
      </c>
      <c r="J1000">
        <v>70</v>
      </c>
      <c r="K1000">
        <v>10</v>
      </c>
      <c r="L1000">
        <v>30</v>
      </c>
      <c r="M1000">
        <v>24</v>
      </c>
      <c r="N1000">
        <v>140</v>
      </c>
      <c r="O1000">
        <v>13</v>
      </c>
      <c r="P1000">
        <v>135</v>
      </c>
      <c r="Q1000">
        <v>112</v>
      </c>
      <c r="R1000">
        <v>6</v>
      </c>
      <c r="S1000">
        <v>168</v>
      </c>
      <c r="T1000">
        <v>14</v>
      </c>
      <c r="U1000">
        <v>102</v>
      </c>
      <c r="V1000">
        <v>6</v>
      </c>
      <c r="W1000">
        <v>65</v>
      </c>
      <c r="X1000">
        <v>54</v>
      </c>
      <c r="Y1000">
        <v>1067</v>
      </c>
      <c r="Z1000">
        <v>17</v>
      </c>
      <c r="AA1000">
        <v>25</v>
      </c>
      <c r="AB1000">
        <v>14</v>
      </c>
      <c r="AC1000">
        <v>1</v>
      </c>
      <c r="AD1000">
        <v>9949</v>
      </c>
      <c r="AE1000">
        <v>9965</v>
      </c>
      <c r="AF1000">
        <v>20</v>
      </c>
      <c r="AG1000">
        <v>9924</v>
      </c>
      <c r="AH1000">
        <v>2</v>
      </c>
      <c r="AI1000">
        <v>65</v>
      </c>
      <c r="AJ1000">
        <v>1</v>
      </c>
      <c r="AK1000">
        <v>81</v>
      </c>
      <c r="AL1000">
        <v>15</v>
      </c>
      <c r="AM1000">
        <v>5</v>
      </c>
      <c r="AN1000">
        <v>81</v>
      </c>
      <c r="AO1000">
        <v>94</v>
      </c>
      <c r="AP1000">
        <v>1</v>
      </c>
      <c r="AQ1000">
        <v>64</v>
      </c>
      <c r="AR1000">
        <v>15</v>
      </c>
      <c r="AS1000">
        <v>17</v>
      </c>
    </row>
    <row r="1001" spans="1:45" x14ac:dyDescent="0.25">
      <c r="A1001">
        <v>20120926</v>
      </c>
      <c r="B1001">
        <f t="shared" si="75"/>
        <v>20160926</v>
      </c>
      <c r="C1001">
        <f t="shared" si="76"/>
        <v>2016</v>
      </c>
      <c r="D1001">
        <f t="shared" si="77"/>
        <v>9</v>
      </c>
      <c r="E1001">
        <f t="shared" si="78"/>
        <v>26</v>
      </c>
      <c r="F1001" s="14">
        <f t="shared" si="79"/>
        <v>42639</v>
      </c>
      <c r="G1001">
        <v>179</v>
      </c>
      <c r="H1001">
        <v>43</v>
      </c>
      <c r="I1001">
        <v>44</v>
      </c>
      <c r="J1001">
        <v>60</v>
      </c>
      <c r="K1001">
        <v>8</v>
      </c>
      <c r="L1001">
        <v>30</v>
      </c>
      <c r="M1001">
        <v>18</v>
      </c>
      <c r="N1001">
        <v>120</v>
      </c>
      <c r="O1001">
        <v>14</v>
      </c>
      <c r="P1001">
        <v>132</v>
      </c>
      <c r="Q1001">
        <v>108</v>
      </c>
      <c r="R1001">
        <v>23</v>
      </c>
      <c r="S1001">
        <v>161</v>
      </c>
      <c r="T1001">
        <v>15</v>
      </c>
      <c r="U1001">
        <v>93</v>
      </c>
      <c r="V1001">
        <v>24</v>
      </c>
      <c r="W1001">
        <v>21</v>
      </c>
      <c r="X1001">
        <v>18</v>
      </c>
      <c r="Y1001">
        <v>649</v>
      </c>
      <c r="Z1001">
        <v>0</v>
      </c>
      <c r="AA1001">
        <v>-1</v>
      </c>
      <c r="AB1001">
        <v>-1</v>
      </c>
      <c r="AC1001">
        <v>1</v>
      </c>
      <c r="AD1001">
        <v>9980</v>
      </c>
      <c r="AE1001">
        <v>10009</v>
      </c>
      <c r="AF1001">
        <v>21</v>
      </c>
      <c r="AG1001">
        <v>9951</v>
      </c>
      <c r="AH1001">
        <v>4</v>
      </c>
      <c r="AI1001">
        <v>64</v>
      </c>
      <c r="AJ1001">
        <v>4</v>
      </c>
      <c r="AK1001">
        <v>80</v>
      </c>
      <c r="AL1001">
        <v>16</v>
      </c>
      <c r="AM1001">
        <v>6</v>
      </c>
      <c r="AN1001">
        <v>84</v>
      </c>
      <c r="AO1001">
        <v>94</v>
      </c>
      <c r="AP1001">
        <v>4</v>
      </c>
      <c r="AQ1001">
        <v>69</v>
      </c>
      <c r="AR1001">
        <v>16</v>
      </c>
      <c r="AS1001">
        <v>10</v>
      </c>
    </row>
    <row r="1002" spans="1:45" x14ac:dyDescent="0.25">
      <c r="A1002">
        <v>20120927</v>
      </c>
      <c r="B1002">
        <f t="shared" si="75"/>
        <v>20160927</v>
      </c>
      <c r="C1002">
        <f t="shared" si="76"/>
        <v>2016</v>
      </c>
      <c r="D1002">
        <f t="shared" si="77"/>
        <v>9</v>
      </c>
      <c r="E1002">
        <f t="shared" si="78"/>
        <v>27</v>
      </c>
      <c r="F1002" s="14">
        <f t="shared" si="79"/>
        <v>42640</v>
      </c>
      <c r="G1002">
        <v>225</v>
      </c>
      <c r="H1002">
        <v>22</v>
      </c>
      <c r="I1002">
        <v>29</v>
      </c>
      <c r="J1002">
        <v>50</v>
      </c>
      <c r="K1002">
        <v>10</v>
      </c>
      <c r="L1002">
        <v>20</v>
      </c>
      <c r="M1002">
        <v>12</v>
      </c>
      <c r="N1002">
        <v>90</v>
      </c>
      <c r="O1002">
        <v>18</v>
      </c>
      <c r="P1002">
        <v>125</v>
      </c>
      <c r="Q1002">
        <v>97</v>
      </c>
      <c r="R1002">
        <v>24</v>
      </c>
      <c r="S1002">
        <v>166</v>
      </c>
      <c r="T1002">
        <v>15</v>
      </c>
      <c r="U1002">
        <v>70</v>
      </c>
      <c r="V1002">
        <v>24</v>
      </c>
      <c r="W1002">
        <v>24</v>
      </c>
      <c r="X1002">
        <v>20</v>
      </c>
      <c r="Y1002">
        <v>603</v>
      </c>
      <c r="Z1002">
        <v>24</v>
      </c>
      <c r="AA1002">
        <v>45</v>
      </c>
      <c r="AB1002">
        <v>14</v>
      </c>
      <c r="AC1002">
        <v>20</v>
      </c>
      <c r="AD1002">
        <v>10055</v>
      </c>
      <c r="AE1002">
        <v>10130</v>
      </c>
      <c r="AF1002">
        <v>24</v>
      </c>
      <c r="AG1002">
        <v>10007</v>
      </c>
      <c r="AH1002">
        <v>1</v>
      </c>
      <c r="AI1002">
        <v>58</v>
      </c>
      <c r="AJ1002">
        <v>10</v>
      </c>
      <c r="AK1002">
        <v>80</v>
      </c>
      <c r="AL1002">
        <v>15</v>
      </c>
      <c r="AM1002">
        <v>6</v>
      </c>
      <c r="AN1002">
        <v>90</v>
      </c>
      <c r="AO1002">
        <v>97</v>
      </c>
      <c r="AP1002">
        <v>21</v>
      </c>
      <c r="AQ1002">
        <v>69</v>
      </c>
      <c r="AR1002">
        <v>15</v>
      </c>
      <c r="AS1002">
        <v>9</v>
      </c>
    </row>
    <row r="1003" spans="1:45" x14ac:dyDescent="0.25">
      <c r="A1003">
        <v>20120928</v>
      </c>
      <c r="B1003">
        <f t="shared" si="75"/>
        <v>20160928</v>
      </c>
      <c r="C1003">
        <f t="shared" si="76"/>
        <v>2016</v>
      </c>
      <c r="D1003">
        <f t="shared" si="77"/>
        <v>9</v>
      </c>
      <c r="E1003">
        <f t="shared" si="78"/>
        <v>28</v>
      </c>
      <c r="F1003" s="14">
        <f t="shared" si="79"/>
        <v>42641</v>
      </c>
      <c r="G1003">
        <v>213</v>
      </c>
      <c r="H1003">
        <v>41</v>
      </c>
      <c r="I1003">
        <v>42</v>
      </c>
      <c r="J1003">
        <v>60</v>
      </c>
      <c r="K1003">
        <v>11</v>
      </c>
      <c r="L1003">
        <v>30</v>
      </c>
      <c r="M1003">
        <v>1</v>
      </c>
      <c r="N1003">
        <v>110</v>
      </c>
      <c r="O1003">
        <v>11</v>
      </c>
      <c r="P1003">
        <v>132</v>
      </c>
      <c r="Q1003">
        <v>98</v>
      </c>
      <c r="R1003">
        <v>1</v>
      </c>
      <c r="S1003">
        <v>171</v>
      </c>
      <c r="T1003">
        <v>14</v>
      </c>
      <c r="U1003">
        <v>81</v>
      </c>
      <c r="V1003">
        <v>6</v>
      </c>
      <c r="W1003">
        <v>42</v>
      </c>
      <c r="X1003">
        <v>35</v>
      </c>
      <c r="Y1003">
        <v>872</v>
      </c>
      <c r="Z1003">
        <v>12</v>
      </c>
      <c r="AA1003">
        <v>4</v>
      </c>
      <c r="AB1003">
        <v>2</v>
      </c>
      <c r="AC1003">
        <v>24</v>
      </c>
      <c r="AD1003">
        <v>10136</v>
      </c>
      <c r="AE1003">
        <v>10145</v>
      </c>
      <c r="AF1003">
        <v>9</v>
      </c>
      <c r="AG1003">
        <v>10128</v>
      </c>
      <c r="AH1003">
        <v>24</v>
      </c>
      <c r="AI1003">
        <v>57</v>
      </c>
      <c r="AJ1003">
        <v>4</v>
      </c>
      <c r="AK1003">
        <v>80</v>
      </c>
      <c r="AL1003">
        <v>13</v>
      </c>
      <c r="AM1003">
        <v>7</v>
      </c>
      <c r="AN1003">
        <v>83</v>
      </c>
      <c r="AO1003">
        <v>95</v>
      </c>
      <c r="AP1003">
        <v>1</v>
      </c>
      <c r="AQ1003">
        <v>62</v>
      </c>
      <c r="AR1003">
        <v>14</v>
      </c>
      <c r="AS1003">
        <v>14</v>
      </c>
    </row>
    <row r="1004" spans="1:45" x14ac:dyDescent="0.25">
      <c r="A1004">
        <v>20120929</v>
      </c>
      <c r="B1004">
        <f t="shared" si="75"/>
        <v>20160929</v>
      </c>
      <c r="C1004">
        <f t="shared" si="76"/>
        <v>2016</v>
      </c>
      <c r="D1004">
        <f t="shared" si="77"/>
        <v>9</v>
      </c>
      <c r="E1004">
        <f t="shared" si="78"/>
        <v>29</v>
      </c>
      <c r="F1004" s="14">
        <f t="shared" si="79"/>
        <v>42642</v>
      </c>
      <c r="G1004">
        <v>247</v>
      </c>
      <c r="H1004">
        <v>33</v>
      </c>
      <c r="I1004">
        <v>37</v>
      </c>
      <c r="J1004">
        <v>60</v>
      </c>
      <c r="K1004">
        <v>13</v>
      </c>
      <c r="L1004">
        <v>20</v>
      </c>
      <c r="M1004">
        <v>21</v>
      </c>
      <c r="N1004">
        <v>110</v>
      </c>
      <c r="O1004">
        <v>12</v>
      </c>
      <c r="P1004">
        <v>128</v>
      </c>
      <c r="Q1004">
        <v>101</v>
      </c>
      <c r="R1004">
        <v>21</v>
      </c>
      <c r="S1004">
        <v>158</v>
      </c>
      <c r="T1004">
        <v>12</v>
      </c>
      <c r="U1004">
        <v>72</v>
      </c>
      <c r="V1004">
        <v>24</v>
      </c>
      <c r="W1004">
        <v>80</v>
      </c>
      <c r="X1004">
        <v>68</v>
      </c>
      <c r="Y1004">
        <v>1082</v>
      </c>
      <c r="Z1004">
        <v>15</v>
      </c>
      <c r="AA1004">
        <v>9</v>
      </c>
      <c r="AB1004">
        <v>5</v>
      </c>
      <c r="AC1004">
        <v>3</v>
      </c>
      <c r="AD1004">
        <v>10160</v>
      </c>
      <c r="AE1004">
        <v>10198</v>
      </c>
      <c r="AF1004">
        <v>24</v>
      </c>
      <c r="AG1004">
        <v>10124</v>
      </c>
      <c r="AH1004">
        <v>4</v>
      </c>
      <c r="AI1004">
        <v>50</v>
      </c>
      <c r="AJ1004">
        <v>3</v>
      </c>
      <c r="AK1004">
        <v>81</v>
      </c>
      <c r="AL1004">
        <v>15</v>
      </c>
      <c r="AM1004">
        <v>5</v>
      </c>
      <c r="AN1004">
        <v>78</v>
      </c>
      <c r="AO1004">
        <v>97</v>
      </c>
      <c r="AP1004">
        <v>3</v>
      </c>
      <c r="AQ1004">
        <v>53</v>
      </c>
      <c r="AR1004">
        <v>14</v>
      </c>
      <c r="AS1004">
        <v>17</v>
      </c>
    </row>
    <row r="1005" spans="1:45" x14ac:dyDescent="0.25">
      <c r="A1005">
        <v>20120930</v>
      </c>
      <c r="B1005">
        <f t="shared" si="75"/>
        <v>20160930</v>
      </c>
      <c r="C1005">
        <f t="shared" si="76"/>
        <v>2016</v>
      </c>
      <c r="D1005">
        <f t="shared" si="77"/>
        <v>9</v>
      </c>
      <c r="E1005">
        <f t="shared" si="78"/>
        <v>30</v>
      </c>
      <c r="F1005" s="14">
        <f t="shared" si="79"/>
        <v>42643</v>
      </c>
      <c r="G1005">
        <v>218</v>
      </c>
      <c r="H1005">
        <v>37</v>
      </c>
      <c r="I1005">
        <v>38</v>
      </c>
      <c r="J1005">
        <v>60</v>
      </c>
      <c r="K1005">
        <v>11</v>
      </c>
      <c r="L1005">
        <v>20</v>
      </c>
      <c r="M1005">
        <v>3</v>
      </c>
      <c r="N1005">
        <v>120</v>
      </c>
      <c r="O1005">
        <v>15</v>
      </c>
      <c r="P1005">
        <v>123</v>
      </c>
      <c r="Q1005">
        <v>79</v>
      </c>
      <c r="R1005">
        <v>5</v>
      </c>
      <c r="S1005">
        <v>165</v>
      </c>
      <c r="T1005">
        <v>14</v>
      </c>
      <c r="U1005">
        <v>47</v>
      </c>
      <c r="V1005">
        <v>6</v>
      </c>
      <c r="W1005">
        <v>104</v>
      </c>
      <c r="X1005">
        <v>89</v>
      </c>
      <c r="Y1005">
        <v>1321</v>
      </c>
      <c r="Z1005">
        <v>0</v>
      </c>
      <c r="AA1005">
        <v>0</v>
      </c>
      <c r="AB1005">
        <v>0</v>
      </c>
      <c r="AC1005">
        <v>1</v>
      </c>
      <c r="AD1005">
        <v>10195</v>
      </c>
      <c r="AE1005">
        <v>10212</v>
      </c>
      <c r="AF1005">
        <v>8</v>
      </c>
      <c r="AG1005">
        <v>10170</v>
      </c>
      <c r="AH1005">
        <v>24</v>
      </c>
      <c r="AI1005">
        <v>65</v>
      </c>
      <c r="AJ1005">
        <v>3</v>
      </c>
      <c r="AK1005">
        <v>77</v>
      </c>
      <c r="AL1005">
        <v>15</v>
      </c>
      <c r="AM1005">
        <v>1</v>
      </c>
      <c r="AN1005">
        <v>77</v>
      </c>
      <c r="AO1005">
        <v>93</v>
      </c>
      <c r="AP1005">
        <v>3</v>
      </c>
      <c r="AQ1005">
        <v>56</v>
      </c>
      <c r="AR1005">
        <v>11</v>
      </c>
      <c r="AS1005">
        <v>21</v>
      </c>
    </row>
    <row r="1006" spans="1:45" x14ac:dyDescent="0.25">
      <c r="A1006">
        <v>20121001</v>
      </c>
      <c r="B1006">
        <f t="shared" si="75"/>
        <v>20161001</v>
      </c>
      <c r="C1006">
        <f t="shared" si="76"/>
        <v>2016</v>
      </c>
      <c r="D1006">
        <f t="shared" si="77"/>
        <v>10</v>
      </c>
      <c r="E1006">
        <f t="shared" si="78"/>
        <v>1</v>
      </c>
      <c r="F1006" s="14">
        <f t="shared" si="79"/>
        <v>42644</v>
      </c>
      <c r="G1006">
        <v>202</v>
      </c>
      <c r="H1006">
        <v>45</v>
      </c>
      <c r="I1006">
        <v>45</v>
      </c>
      <c r="J1006">
        <v>60</v>
      </c>
      <c r="K1006">
        <v>11</v>
      </c>
      <c r="L1006">
        <v>30</v>
      </c>
      <c r="M1006">
        <v>1</v>
      </c>
      <c r="N1006">
        <v>110</v>
      </c>
      <c r="O1006">
        <v>13</v>
      </c>
      <c r="P1006">
        <v>142</v>
      </c>
      <c r="Q1006">
        <v>100</v>
      </c>
      <c r="R1006">
        <v>2</v>
      </c>
      <c r="S1006">
        <v>187</v>
      </c>
      <c r="T1006">
        <v>14</v>
      </c>
      <c r="U1006">
        <v>91</v>
      </c>
      <c r="V1006">
        <v>6</v>
      </c>
      <c r="W1006">
        <v>48</v>
      </c>
      <c r="X1006">
        <v>41</v>
      </c>
      <c r="Y1006">
        <v>979</v>
      </c>
      <c r="Z1006">
        <v>11</v>
      </c>
      <c r="AA1006">
        <v>3</v>
      </c>
      <c r="AB1006">
        <v>2</v>
      </c>
      <c r="AC1006">
        <v>24</v>
      </c>
      <c r="AD1006">
        <v>10144</v>
      </c>
      <c r="AE1006">
        <v>10169</v>
      </c>
      <c r="AF1006">
        <v>1</v>
      </c>
      <c r="AG1006">
        <v>10131</v>
      </c>
      <c r="AH1006">
        <v>18</v>
      </c>
      <c r="AI1006">
        <v>61</v>
      </c>
      <c r="AJ1006">
        <v>24</v>
      </c>
      <c r="AK1006">
        <v>80</v>
      </c>
      <c r="AL1006">
        <v>15</v>
      </c>
      <c r="AM1006">
        <v>7</v>
      </c>
      <c r="AN1006">
        <v>77</v>
      </c>
      <c r="AO1006">
        <v>94</v>
      </c>
      <c r="AP1006">
        <v>24</v>
      </c>
      <c r="AQ1006">
        <v>56</v>
      </c>
      <c r="AR1006">
        <v>13</v>
      </c>
      <c r="AS1006">
        <v>16</v>
      </c>
    </row>
    <row r="1007" spans="1:45" x14ac:dyDescent="0.25">
      <c r="A1007">
        <v>20121002</v>
      </c>
      <c r="B1007">
        <f t="shared" si="75"/>
        <v>20161002</v>
      </c>
      <c r="C1007">
        <f t="shared" si="76"/>
        <v>2016</v>
      </c>
      <c r="D1007">
        <f t="shared" si="77"/>
        <v>10</v>
      </c>
      <c r="E1007">
        <f t="shared" si="78"/>
        <v>2</v>
      </c>
      <c r="F1007" s="14">
        <f t="shared" si="79"/>
        <v>42645</v>
      </c>
      <c r="G1007">
        <v>200</v>
      </c>
      <c r="H1007">
        <v>39</v>
      </c>
      <c r="I1007">
        <v>40</v>
      </c>
      <c r="J1007">
        <v>50</v>
      </c>
      <c r="K1007">
        <v>1</v>
      </c>
      <c r="L1007">
        <v>30</v>
      </c>
      <c r="M1007">
        <v>4</v>
      </c>
      <c r="N1007">
        <v>90</v>
      </c>
      <c r="O1007">
        <v>2</v>
      </c>
      <c r="P1007">
        <v>145</v>
      </c>
      <c r="Q1007">
        <v>128</v>
      </c>
      <c r="R1007">
        <v>7</v>
      </c>
      <c r="S1007">
        <v>178</v>
      </c>
      <c r="T1007">
        <v>15</v>
      </c>
      <c r="U1007">
        <v>114</v>
      </c>
      <c r="V1007">
        <v>24</v>
      </c>
      <c r="W1007">
        <v>40</v>
      </c>
      <c r="X1007">
        <v>34</v>
      </c>
      <c r="Y1007">
        <v>864</v>
      </c>
      <c r="Z1007">
        <v>0</v>
      </c>
      <c r="AA1007">
        <v>-1</v>
      </c>
      <c r="AB1007">
        <v>-1</v>
      </c>
      <c r="AC1007">
        <v>2</v>
      </c>
      <c r="AD1007">
        <v>10127</v>
      </c>
      <c r="AE1007">
        <v>10141</v>
      </c>
      <c r="AF1007">
        <v>10</v>
      </c>
      <c r="AG1007">
        <v>10097</v>
      </c>
      <c r="AH1007">
        <v>24</v>
      </c>
      <c r="AI1007">
        <v>60</v>
      </c>
      <c r="AJ1007">
        <v>2</v>
      </c>
      <c r="AK1007">
        <v>75</v>
      </c>
      <c r="AL1007">
        <v>17</v>
      </c>
      <c r="AM1007">
        <v>6</v>
      </c>
      <c r="AN1007">
        <v>84</v>
      </c>
      <c r="AO1007">
        <v>94</v>
      </c>
      <c r="AP1007">
        <v>2</v>
      </c>
      <c r="AQ1007">
        <v>69</v>
      </c>
      <c r="AR1007">
        <v>13</v>
      </c>
      <c r="AS1007">
        <v>14</v>
      </c>
    </row>
    <row r="1008" spans="1:45" x14ac:dyDescent="0.25">
      <c r="A1008">
        <v>20121003</v>
      </c>
      <c r="B1008">
        <f t="shared" si="75"/>
        <v>20161003</v>
      </c>
      <c r="C1008">
        <f t="shared" si="76"/>
        <v>2016</v>
      </c>
      <c r="D1008">
        <f t="shared" si="77"/>
        <v>10</v>
      </c>
      <c r="E1008">
        <f t="shared" si="78"/>
        <v>3</v>
      </c>
      <c r="F1008" s="14">
        <f t="shared" si="79"/>
        <v>42646</v>
      </c>
      <c r="G1008">
        <v>205</v>
      </c>
      <c r="H1008">
        <v>49</v>
      </c>
      <c r="I1008">
        <v>50</v>
      </c>
      <c r="J1008">
        <v>60</v>
      </c>
      <c r="K1008">
        <v>4</v>
      </c>
      <c r="L1008">
        <v>40</v>
      </c>
      <c r="M1008">
        <v>11</v>
      </c>
      <c r="N1008">
        <v>130</v>
      </c>
      <c r="O1008">
        <v>9</v>
      </c>
      <c r="P1008">
        <v>128</v>
      </c>
      <c r="Q1008">
        <v>104</v>
      </c>
      <c r="R1008">
        <v>24</v>
      </c>
      <c r="S1008">
        <v>150</v>
      </c>
      <c r="T1008">
        <v>13</v>
      </c>
      <c r="U1008">
        <v>97</v>
      </c>
      <c r="V1008">
        <v>24</v>
      </c>
      <c r="W1008">
        <v>3</v>
      </c>
      <c r="X1008">
        <v>3</v>
      </c>
      <c r="Y1008">
        <v>341</v>
      </c>
      <c r="Z1008">
        <v>81</v>
      </c>
      <c r="AA1008">
        <v>55</v>
      </c>
      <c r="AB1008">
        <v>15</v>
      </c>
      <c r="AC1008">
        <v>10</v>
      </c>
      <c r="AD1008">
        <v>10074</v>
      </c>
      <c r="AE1008">
        <v>10093</v>
      </c>
      <c r="AF1008">
        <v>1</v>
      </c>
      <c r="AG1008">
        <v>10060</v>
      </c>
      <c r="AH1008">
        <v>24</v>
      </c>
      <c r="AI1008">
        <v>59</v>
      </c>
      <c r="AJ1008">
        <v>24</v>
      </c>
      <c r="AK1008">
        <v>75</v>
      </c>
      <c r="AL1008">
        <v>13</v>
      </c>
      <c r="AM1008">
        <v>8</v>
      </c>
      <c r="AN1008">
        <v>89</v>
      </c>
      <c r="AO1008">
        <v>95</v>
      </c>
      <c r="AP1008">
        <v>24</v>
      </c>
      <c r="AQ1008">
        <v>79</v>
      </c>
      <c r="AR1008">
        <v>13</v>
      </c>
      <c r="AS1008">
        <v>5</v>
      </c>
    </row>
    <row r="1009" spans="1:45" x14ac:dyDescent="0.25">
      <c r="A1009">
        <v>20121004</v>
      </c>
      <c r="B1009">
        <f t="shared" si="75"/>
        <v>20161004</v>
      </c>
      <c r="C1009">
        <f t="shared" si="76"/>
        <v>2016</v>
      </c>
      <c r="D1009">
        <f t="shared" si="77"/>
        <v>10</v>
      </c>
      <c r="E1009">
        <f t="shared" si="78"/>
        <v>4</v>
      </c>
      <c r="F1009" s="14">
        <f t="shared" si="79"/>
        <v>42647</v>
      </c>
      <c r="G1009">
        <v>228</v>
      </c>
      <c r="H1009">
        <v>34</v>
      </c>
      <c r="I1009">
        <v>40</v>
      </c>
      <c r="J1009">
        <v>70</v>
      </c>
      <c r="K1009">
        <v>13</v>
      </c>
      <c r="L1009">
        <v>30</v>
      </c>
      <c r="M1009">
        <v>5</v>
      </c>
      <c r="N1009">
        <v>120</v>
      </c>
      <c r="O1009">
        <v>12</v>
      </c>
      <c r="P1009">
        <v>116</v>
      </c>
      <c r="Q1009">
        <v>100</v>
      </c>
      <c r="R1009">
        <v>8</v>
      </c>
      <c r="S1009">
        <v>151</v>
      </c>
      <c r="T1009">
        <v>14</v>
      </c>
      <c r="U1009">
        <v>93</v>
      </c>
      <c r="V1009">
        <v>24</v>
      </c>
      <c r="W1009">
        <v>46</v>
      </c>
      <c r="X1009">
        <v>40</v>
      </c>
      <c r="Y1009">
        <v>777</v>
      </c>
      <c r="Z1009">
        <v>52</v>
      </c>
      <c r="AA1009">
        <v>90</v>
      </c>
      <c r="AB1009">
        <v>30</v>
      </c>
      <c r="AC1009">
        <v>6</v>
      </c>
      <c r="AD1009">
        <v>10082</v>
      </c>
      <c r="AE1009">
        <v>10129</v>
      </c>
      <c r="AF1009">
        <v>21</v>
      </c>
      <c r="AG1009">
        <v>10041</v>
      </c>
      <c r="AH1009">
        <v>5</v>
      </c>
      <c r="AI1009">
        <v>45</v>
      </c>
      <c r="AJ1009">
        <v>5</v>
      </c>
      <c r="AK1009">
        <v>82</v>
      </c>
      <c r="AL1009">
        <v>13</v>
      </c>
      <c r="AM1009">
        <v>7</v>
      </c>
      <c r="AN1009">
        <v>83</v>
      </c>
      <c r="AO1009">
        <v>98</v>
      </c>
      <c r="AP1009">
        <v>5</v>
      </c>
      <c r="AQ1009">
        <v>61</v>
      </c>
      <c r="AR1009">
        <v>12</v>
      </c>
      <c r="AS1009">
        <v>12</v>
      </c>
    </row>
    <row r="1010" spans="1:45" x14ac:dyDescent="0.25">
      <c r="A1010">
        <v>20121005</v>
      </c>
      <c r="B1010">
        <f t="shared" si="75"/>
        <v>20161005</v>
      </c>
      <c r="C1010">
        <f t="shared" si="76"/>
        <v>2016</v>
      </c>
      <c r="D1010">
        <f t="shared" si="77"/>
        <v>10</v>
      </c>
      <c r="E1010">
        <f t="shared" si="78"/>
        <v>5</v>
      </c>
      <c r="F1010" s="14">
        <f t="shared" si="79"/>
        <v>42648</v>
      </c>
      <c r="G1010">
        <v>234</v>
      </c>
      <c r="H1010">
        <v>37</v>
      </c>
      <c r="I1010">
        <v>45</v>
      </c>
      <c r="J1010">
        <v>100</v>
      </c>
      <c r="K1010">
        <v>10</v>
      </c>
      <c r="L1010">
        <v>10</v>
      </c>
      <c r="M1010">
        <v>23</v>
      </c>
      <c r="N1010">
        <v>210</v>
      </c>
      <c r="O1010">
        <v>10</v>
      </c>
      <c r="P1010">
        <v>128</v>
      </c>
      <c r="Q1010">
        <v>98</v>
      </c>
      <c r="R1010">
        <v>24</v>
      </c>
      <c r="S1010">
        <v>164</v>
      </c>
      <c r="T1010">
        <v>14</v>
      </c>
      <c r="U1010">
        <v>93</v>
      </c>
      <c r="V1010">
        <v>6</v>
      </c>
      <c r="W1010">
        <v>18</v>
      </c>
      <c r="X1010">
        <v>16</v>
      </c>
      <c r="Y1010">
        <v>539</v>
      </c>
      <c r="Z1010">
        <v>111</v>
      </c>
      <c r="AA1010">
        <v>129</v>
      </c>
      <c r="AB1010">
        <v>33</v>
      </c>
      <c r="AC1010">
        <v>6</v>
      </c>
      <c r="AD1010">
        <v>10075</v>
      </c>
      <c r="AE1010">
        <v>10112</v>
      </c>
      <c r="AF1010">
        <v>20</v>
      </c>
      <c r="AG1010">
        <v>10013</v>
      </c>
      <c r="AH1010">
        <v>8</v>
      </c>
      <c r="AI1010">
        <v>32</v>
      </c>
      <c r="AJ1010">
        <v>6</v>
      </c>
      <c r="AK1010">
        <v>80</v>
      </c>
      <c r="AL1010">
        <v>14</v>
      </c>
      <c r="AM1010">
        <v>8</v>
      </c>
      <c r="AN1010">
        <v>86</v>
      </c>
      <c r="AO1010">
        <v>98</v>
      </c>
      <c r="AP1010">
        <v>6</v>
      </c>
      <c r="AQ1010">
        <v>67</v>
      </c>
      <c r="AR1010">
        <v>14</v>
      </c>
      <c r="AS1010">
        <v>8</v>
      </c>
    </row>
    <row r="1011" spans="1:45" x14ac:dyDescent="0.25">
      <c r="A1011">
        <v>20121006</v>
      </c>
      <c r="B1011">
        <f t="shared" si="75"/>
        <v>20161006</v>
      </c>
      <c r="C1011">
        <f t="shared" si="76"/>
        <v>2016</v>
      </c>
      <c r="D1011">
        <f t="shared" si="77"/>
        <v>10</v>
      </c>
      <c r="E1011">
        <f t="shared" si="78"/>
        <v>6</v>
      </c>
      <c r="F1011" s="14">
        <f t="shared" si="79"/>
        <v>42649</v>
      </c>
      <c r="G1011">
        <v>316</v>
      </c>
      <c r="H1011">
        <v>15</v>
      </c>
      <c r="I1011">
        <v>18</v>
      </c>
      <c r="J1011">
        <v>30</v>
      </c>
      <c r="K1011">
        <v>6</v>
      </c>
      <c r="L1011">
        <v>0</v>
      </c>
      <c r="M1011">
        <v>21</v>
      </c>
      <c r="N1011">
        <v>70</v>
      </c>
      <c r="O1011">
        <v>8</v>
      </c>
      <c r="P1011">
        <v>96</v>
      </c>
      <c r="Q1011">
        <v>33</v>
      </c>
      <c r="R1011">
        <v>24</v>
      </c>
      <c r="S1011">
        <v>153</v>
      </c>
      <c r="T1011">
        <v>15</v>
      </c>
      <c r="U1011">
        <v>6</v>
      </c>
      <c r="V1011">
        <v>24</v>
      </c>
      <c r="W1011">
        <v>45</v>
      </c>
      <c r="X1011">
        <v>40</v>
      </c>
      <c r="Y1011">
        <v>708</v>
      </c>
      <c r="Z1011">
        <v>96</v>
      </c>
      <c r="AA1011">
        <v>183</v>
      </c>
      <c r="AB1011">
        <v>47</v>
      </c>
      <c r="AC1011">
        <v>6</v>
      </c>
      <c r="AD1011">
        <v>10114</v>
      </c>
      <c r="AE1011">
        <v>10158</v>
      </c>
      <c r="AF1011">
        <v>24</v>
      </c>
      <c r="AG1011">
        <v>10058</v>
      </c>
      <c r="AH1011">
        <v>5</v>
      </c>
      <c r="AI1011">
        <v>4</v>
      </c>
      <c r="AJ1011">
        <v>20</v>
      </c>
      <c r="AK1011">
        <v>80</v>
      </c>
      <c r="AL1011">
        <v>13</v>
      </c>
      <c r="AM1011">
        <v>5</v>
      </c>
      <c r="AN1011">
        <v>91</v>
      </c>
      <c r="AO1011">
        <v>99</v>
      </c>
      <c r="AP1011">
        <v>20</v>
      </c>
      <c r="AQ1011">
        <v>65</v>
      </c>
      <c r="AR1011">
        <v>15</v>
      </c>
      <c r="AS1011">
        <v>10</v>
      </c>
    </row>
    <row r="1012" spans="1:45" x14ac:dyDescent="0.25">
      <c r="A1012">
        <v>20121007</v>
      </c>
      <c r="B1012">
        <f t="shared" si="75"/>
        <v>20161007</v>
      </c>
      <c r="C1012">
        <f t="shared" si="76"/>
        <v>2016</v>
      </c>
      <c r="D1012">
        <f t="shared" si="77"/>
        <v>10</v>
      </c>
      <c r="E1012">
        <f t="shared" si="78"/>
        <v>7</v>
      </c>
      <c r="F1012" s="14">
        <f t="shared" si="79"/>
        <v>42650</v>
      </c>
      <c r="G1012">
        <v>313</v>
      </c>
      <c r="H1012">
        <v>13</v>
      </c>
      <c r="I1012">
        <v>16</v>
      </c>
      <c r="J1012">
        <v>40</v>
      </c>
      <c r="K1012">
        <v>12</v>
      </c>
      <c r="L1012">
        <v>0</v>
      </c>
      <c r="M1012">
        <v>2</v>
      </c>
      <c r="N1012">
        <v>80</v>
      </c>
      <c r="O1012">
        <v>12</v>
      </c>
      <c r="P1012">
        <v>78</v>
      </c>
      <c r="Q1012">
        <v>26</v>
      </c>
      <c r="R1012">
        <v>24</v>
      </c>
      <c r="S1012">
        <v>153</v>
      </c>
      <c r="T1012">
        <v>13</v>
      </c>
      <c r="U1012">
        <v>5</v>
      </c>
      <c r="V1012">
        <v>6</v>
      </c>
      <c r="W1012">
        <v>89</v>
      </c>
      <c r="X1012">
        <v>79</v>
      </c>
      <c r="Y1012">
        <v>1116</v>
      </c>
      <c r="Z1012">
        <v>0</v>
      </c>
      <c r="AA1012">
        <v>0</v>
      </c>
      <c r="AB1012">
        <v>0</v>
      </c>
      <c r="AC1012">
        <v>1</v>
      </c>
      <c r="AD1012">
        <v>10208</v>
      </c>
      <c r="AE1012">
        <v>10241</v>
      </c>
      <c r="AF1012">
        <v>22</v>
      </c>
      <c r="AG1012">
        <v>10158</v>
      </c>
      <c r="AH1012">
        <v>1</v>
      </c>
      <c r="AI1012">
        <v>5</v>
      </c>
      <c r="AJ1012">
        <v>2</v>
      </c>
      <c r="AK1012">
        <v>82</v>
      </c>
      <c r="AL1012">
        <v>13</v>
      </c>
      <c r="AM1012">
        <v>2</v>
      </c>
      <c r="AN1012">
        <v>84</v>
      </c>
      <c r="AO1012">
        <v>99</v>
      </c>
      <c r="AP1012">
        <v>2</v>
      </c>
      <c r="AQ1012">
        <v>56</v>
      </c>
      <c r="AR1012">
        <v>13</v>
      </c>
      <c r="AS1012">
        <v>15</v>
      </c>
    </row>
    <row r="1013" spans="1:45" x14ac:dyDescent="0.25">
      <c r="A1013">
        <v>20121008</v>
      </c>
      <c r="B1013">
        <f t="shared" si="75"/>
        <v>20161008</v>
      </c>
      <c r="C1013">
        <f t="shared" si="76"/>
        <v>2016</v>
      </c>
      <c r="D1013">
        <f t="shared" si="77"/>
        <v>10</v>
      </c>
      <c r="E1013">
        <f t="shared" si="78"/>
        <v>8</v>
      </c>
      <c r="F1013" s="14">
        <f t="shared" si="79"/>
        <v>42651</v>
      </c>
      <c r="G1013">
        <v>124</v>
      </c>
      <c r="H1013">
        <v>14</v>
      </c>
      <c r="I1013">
        <v>18</v>
      </c>
      <c r="J1013">
        <v>40</v>
      </c>
      <c r="K1013">
        <v>13</v>
      </c>
      <c r="L1013">
        <v>10</v>
      </c>
      <c r="M1013">
        <v>1</v>
      </c>
      <c r="N1013">
        <v>70</v>
      </c>
      <c r="O1013">
        <v>12</v>
      </c>
      <c r="P1013">
        <v>78</v>
      </c>
      <c r="Q1013">
        <v>15</v>
      </c>
      <c r="R1013">
        <v>6</v>
      </c>
      <c r="S1013">
        <v>138</v>
      </c>
      <c r="T1013">
        <v>12</v>
      </c>
      <c r="U1013">
        <v>-7</v>
      </c>
      <c r="V1013">
        <v>6</v>
      </c>
      <c r="W1013">
        <v>35</v>
      </c>
      <c r="X1013">
        <v>31</v>
      </c>
      <c r="Y1013">
        <v>779</v>
      </c>
      <c r="Z1013">
        <v>0</v>
      </c>
      <c r="AA1013">
        <v>-1</v>
      </c>
      <c r="AB1013">
        <v>-1</v>
      </c>
      <c r="AC1013">
        <v>19</v>
      </c>
      <c r="AD1013">
        <v>10174</v>
      </c>
      <c r="AE1013">
        <v>10235</v>
      </c>
      <c r="AF1013">
        <v>1</v>
      </c>
      <c r="AG1013">
        <v>10119</v>
      </c>
      <c r="AH1013">
        <v>24</v>
      </c>
      <c r="AI1013">
        <v>2</v>
      </c>
      <c r="AJ1013">
        <v>5</v>
      </c>
      <c r="AK1013">
        <v>80</v>
      </c>
      <c r="AL1013">
        <v>13</v>
      </c>
      <c r="AM1013">
        <v>5</v>
      </c>
      <c r="AN1013">
        <v>86</v>
      </c>
      <c r="AO1013">
        <v>100</v>
      </c>
      <c r="AP1013">
        <v>6</v>
      </c>
      <c r="AQ1013">
        <v>61</v>
      </c>
      <c r="AR1013">
        <v>13</v>
      </c>
      <c r="AS1013">
        <v>11</v>
      </c>
    </row>
    <row r="1014" spans="1:45" x14ac:dyDescent="0.25">
      <c r="A1014">
        <v>20121009</v>
      </c>
      <c r="B1014">
        <f t="shared" si="75"/>
        <v>20161009</v>
      </c>
      <c r="C1014">
        <f t="shared" si="76"/>
        <v>2016</v>
      </c>
      <c r="D1014">
        <f t="shared" si="77"/>
        <v>10</v>
      </c>
      <c r="E1014">
        <f t="shared" si="78"/>
        <v>9</v>
      </c>
      <c r="F1014" s="14">
        <f t="shared" si="79"/>
        <v>42652</v>
      </c>
      <c r="G1014">
        <v>343</v>
      </c>
      <c r="H1014">
        <v>14</v>
      </c>
      <c r="I1014">
        <v>15</v>
      </c>
      <c r="J1014">
        <v>40</v>
      </c>
      <c r="K1014">
        <v>12</v>
      </c>
      <c r="L1014">
        <v>0</v>
      </c>
      <c r="M1014">
        <v>18</v>
      </c>
      <c r="N1014">
        <v>70</v>
      </c>
      <c r="O1014">
        <v>12</v>
      </c>
      <c r="P1014">
        <v>75</v>
      </c>
      <c r="Q1014">
        <v>20</v>
      </c>
      <c r="R1014">
        <v>5</v>
      </c>
      <c r="S1014">
        <v>142</v>
      </c>
      <c r="T1014">
        <v>14</v>
      </c>
      <c r="U1014">
        <v>1</v>
      </c>
      <c r="V1014">
        <v>6</v>
      </c>
      <c r="W1014">
        <v>54</v>
      </c>
      <c r="X1014">
        <v>48</v>
      </c>
      <c r="Y1014">
        <v>954</v>
      </c>
      <c r="Z1014">
        <v>0</v>
      </c>
      <c r="AA1014">
        <v>0</v>
      </c>
      <c r="AB1014">
        <v>0</v>
      </c>
      <c r="AC1014">
        <v>1</v>
      </c>
      <c r="AD1014">
        <v>10155</v>
      </c>
      <c r="AE1014">
        <v>10173</v>
      </c>
      <c r="AF1014">
        <v>21</v>
      </c>
      <c r="AG1014">
        <v>10119</v>
      </c>
      <c r="AH1014">
        <v>2</v>
      </c>
      <c r="AI1014">
        <v>3</v>
      </c>
      <c r="AJ1014">
        <v>2</v>
      </c>
      <c r="AK1014">
        <v>80</v>
      </c>
      <c r="AL1014">
        <v>12</v>
      </c>
      <c r="AM1014">
        <v>4</v>
      </c>
      <c r="AN1014">
        <v>82</v>
      </c>
      <c r="AO1014">
        <v>99</v>
      </c>
      <c r="AP1014">
        <v>2</v>
      </c>
      <c r="AQ1014">
        <v>47</v>
      </c>
      <c r="AR1014">
        <v>13</v>
      </c>
      <c r="AS1014">
        <v>13</v>
      </c>
    </row>
    <row r="1015" spans="1:45" x14ac:dyDescent="0.25">
      <c r="A1015">
        <v>20121010</v>
      </c>
      <c r="B1015">
        <f t="shared" si="75"/>
        <v>20161010</v>
      </c>
      <c r="C1015">
        <f t="shared" si="76"/>
        <v>2016</v>
      </c>
      <c r="D1015">
        <f t="shared" si="77"/>
        <v>10</v>
      </c>
      <c r="E1015">
        <f t="shared" si="78"/>
        <v>10</v>
      </c>
      <c r="F1015" s="14">
        <f t="shared" si="79"/>
        <v>42653</v>
      </c>
      <c r="G1015">
        <v>42</v>
      </c>
      <c r="H1015">
        <v>7</v>
      </c>
      <c r="I1015">
        <v>11</v>
      </c>
      <c r="J1015">
        <v>20</v>
      </c>
      <c r="K1015">
        <v>12</v>
      </c>
      <c r="L1015">
        <v>0</v>
      </c>
      <c r="M1015">
        <v>1</v>
      </c>
      <c r="N1015">
        <v>40</v>
      </c>
      <c r="O1015">
        <v>3</v>
      </c>
      <c r="P1015">
        <v>81</v>
      </c>
      <c r="Q1015">
        <v>20</v>
      </c>
      <c r="R1015">
        <v>24</v>
      </c>
      <c r="S1015">
        <v>145</v>
      </c>
      <c r="T1015">
        <v>14</v>
      </c>
      <c r="U1015">
        <v>-4</v>
      </c>
      <c r="V1015">
        <v>24</v>
      </c>
      <c r="W1015">
        <v>52</v>
      </c>
      <c r="X1015">
        <v>47</v>
      </c>
      <c r="Y1015">
        <v>875</v>
      </c>
      <c r="Z1015">
        <v>0</v>
      </c>
      <c r="AA1015">
        <v>0</v>
      </c>
      <c r="AB1015">
        <v>0</v>
      </c>
      <c r="AC1015">
        <v>1</v>
      </c>
      <c r="AD1015">
        <v>10162</v>
      </c>
      <c r="AE1015">
        <v>10170</v>
      </c>
      <c r="AF1015">
        <v>1</v>
      </c>
      <c r="AG1015">
        <v>10154</v>
      </c>
      <c r="AH1015">
        <v>24</v>
      </c>
      <c r="AI1015">
        <v>57</v>
      </c>
      <c r="AJ1015">
        <v>22</v>
      </c>
      <c r="AK1015">
        <v>81</v>
      </c>
      <c r="AL1015">
        <v>12</v>
      </c>
      <c r="AM1015">
        <v>4</v>
      </c>
      <c r="AN1015">
        <v>84</v>
      </c>
      <c r="AO1015">
        <v>98</v>
      </c>
      <c r="AP1015">
        <v>22</v>
      </c>
      <c r="AQ1015">
        <v>54</v>
      </c>
      <c r="AR1015">
        <v>15</v>
      </c>
      <c r="AS1015">
        <v>12</v>
      </c>
    </row>
    <row r="1016" spans="1:45" x14ac:dyDescent="0.25">
      <c r="A1016">
        <v>20121011</v>
      </c>
      <c r="B1016">
        <f t="shared" si="75"/>
        <v>20161011</v>
      </c>
      <c r="C1016">
        <f t="shared" si="76"/>
        <v>2016</v>
      </c>
      <c r="D1016">
        <f t="shared" si="77"/>
        <v>10</v>
      </c>
      <c r="E1016">
        <f t="shared" si="78"/>
        <v>11</v>
      </c>
      <c r="F1016" s="14">
        <f t="shared" si="79"/>
        <v>42654</v>
      </c>
      <c r="G1016">
        <v>118</v>
      </c>
      <c r="H1016">
        <v>35</v>
      </c>
      <c r="I1016">
        <v>36</v>
      </c>
      <c r="J1016">
        <v>60</v>
      </c>
      <c r="K1016">
        <v>14</v>
      </c>
      <c r="L1016">
        <v>20</v>
      </c>
      <c r="M1016">
        <v>1</v>
      </c>
      <c r="N1016">
        <v>100</v>
      </c>
      <c r="O1016">
        <v>15</v>
      </c>
      <c r="P1016">
        <v>89</v>
      </c>
      <c r="Q1016">
        <v>17</v>
      </c>
      <c r="R1016">
        <v>2</v>
      </c>
      <c r="S1016">
        <v>143</v>
      </c>
      <c r="T1016">
        <v>15</v>
      </c>
      <c r="U1016">
        <v>-9</v>
      </c>
      <c r="V1016">
        <v>6</v>
      </c>
      <c r="W1016">
        <v>92</v>
      </c>
      <c r="X1016">
        <v>84</v>
      </c>
      <c r="Y1016">
        <v>1103</v>
      </c>
      <c r="Z1016">
        <v>9</v>
      </c>
      <c r="AA1016">
        <v>23</v>
      </c>
      <c r="AB1016">
        <v>23</v>
      </c>
      <c r="AC1016">
        <v>24</v>
      </c>
      <c r="AD1016">
        <v>10095</v>
      </c>
      <c r="AE1016">
        <v>10147</v>
      </c>
      <c r="AF1016">
        <v>1</v>
      </c>
      <c r="AG1016">
        <v>10043</v>
      </c>
      <c r="AH1016">
        <v>24</v>
      </c>
      <c r="AI1016">
        <v>49</v>
      </c>
      <c r="AJ1016">
        <v>2</v>
      </c>
      <c r="AK1016">
        <v>75</v>
      </c>
      <c r="AL1016">
        <v>16</v>
      </c>
      <c r="AM1016">
        <v>2</v>
      </c>
      <c r="AN1016">
        <v>80</v>
      </c>
      <c r="AO1016">
        <v>98</v>
      </c>
      <c r="AP1016">
        <v>1</v>
      </c>
      <c r="AQ1016">
        <v>56</v>
      </c>
      <c r="AR1016">
        <v>14</v>
      </c>
      <c r="AS1016">
        <v>16</v>
      </c>
    </row>
    <row r="1017" spans="1:45" x14ac:dyDescent="0.25">
      <c r="A1017">
        <v>20121012</v>
      </c>
      <c r="B1017">
        <f t="shared" si="75"/>
        <v>20161012</v>
      </c>
      <c r="C1017">
        <f t="shared" si="76"/>
        <v>2016</v>
      </c>
      <c r="D1017">
        <f t="shared" si="77"/>
        <v>10</v>
      </c>
      <c r="E1017">
        <f t="shared" si="78"/>
        <v>12</v>
      </c>
      <c r="F1017" s="14">
        <f t="shared" si="79"/>
        <v>42655</v>
      </c>
      <c r="G1017">
        <v>213</v>
      </c>
      <c r="H1017">
        <v>36</v>
      </c>
      <c r="I1017">
        <v>46</v>
      </c>
      <c r="J1017">
        <v>70</v>
      </c>
      <c r="K1017">
        <v>12</v>
      </c>
      <c r="L1017">
        <v>30</v>
      </c>
      <c r="M1017">
        <v>5</v>
      </c>
      <c r="N1017">
        <v>140</v>
      </c>
      <c r="O1017">
        <v>12</v>
      </c>
      <c r="P1017">
        <v>112</v>
      </c>
      <c r="Q1017">
        <v>82</v>
      </c>
      <c r="R1017">
        <v>24</v>
      </c>
      <c r="S1017">
        <v>144</v>
      </c>
      <c r="T1017">
        <v>11</v>
      </c>
      <c r="U1017">
        <v>74</v>
      </c>
      <c r="V1017">
        <v>24</v>
      </c>
      <c r="W1017">
        <v>10</v>
      </c>
      <c r="X1017">
        <v>9</v>
      </c>
      <c r="Y1017">
        <v>382</v>
      </c>
      <c r="Z1017">
        <v>66</v>
      </c>
      <c r="AA1017">
        <v>164</v>
      </c>
      <c r="AB1017">
        <v>45</v>
      </c>
      <c r="AC1017">
        <v>4</v>
      </c>
      <c r="AD1017">
        <v>10052</v>
      </c>
      <c r="AE1017">
        <v>10100</v>
      </c>
      <c r="AF1017">
        <v>24</v>
      </c>
      <c r="AG1017">
        <v>10014</v>
      </c>
      <c r="AH1017">
        <v>6</v>
      </c>
      <c r="AI1017">
        <v>36</v>
      </c>
      <c r="AJ1017">
        <v>6</v>
      </c>
      <c r="AK1017">
        <v>75</v>
      </c>
      <c r="AL1017">
        <v>11</v>
      </c>
      <c r="AM1017">
        <v>7</v>
      </c>
      <c r="AN1017">
        <v>88</v>
      </c>
      <c r="AO1017">
        <v>98</v>
      </c>
      <c r="AP1017">
        <v>5</v>
      </c>
      <c r="AQ1017">
        <v>77</v>
      </c>
      <c r="AR1017">
        <v>22</v>
      </c>
      <c r="AS1017">
        <v>6</v>
      </c>
    </row>
    <row r="1018" spans="1:45" x14ac:dyDescent="0.25">
      <c r="A1018">
        <v>20121013</v>
      </c>
      <c r="B1018">
        <f t="shared" si="75"/>
        <v>20161013</v>
      </c>
      <c r="C1018">
        <f t="shared" si="76"/>
        <v>2016</v>
      </c>
      <c r="D1018">
        <f t="shared" si="77"/>
        <v>10</v>
      </c>
      <c r="E1018">
        <f t="shared" si="78"/>
        <v>13</v>
      </c>
      <c r="F1018" s="14">
        <f t="shared" si="79"/>
        <v>42656</v>
      </c>
      <c r="G1018">
        <v>195</v>
      </c>
      <c r="H1018">
        <v>35</v>
      </c>
      <c r="I1018">
        <v>37</v>
      </c>
      <c r="J1018">
        <v>50</v>
      </c>
      <c r="K1018">
        <v>10</v>
      </c>
      <c r="L1018">
        <v>30</v>
      </c>
      <c r="M1018">
        <v>1</v>
      </c>
      <c r="N1018">
        <v>100</v>
      </c>
      <c r="O1018">
        <v>14</v>
      </c>
      <c r="P1018">
        <v>89</v>
      </c>
      <c r="Q1018">
        <v>75</v>
      </c>
      <c r="R1018">
        <v>1</v>
      </c>
      <c r="S1018">
        <v>113</v>
      </c>
      <c r="T1018">
        <v>14</v>
      </c>
      <c r="U1018">
        <v>66</v>
      </c>
      <c r="V1018">
        <v>6</v>
      </c>
      <c r="W1018">
        <v>6</v>
      </c>
      <c r="X1018">
        <v>6</v>
      </c>
      <c r="Y1018">
        <v>282</v>
      </c>
      <c r="Z1018">
        <v>57</v>
      </c>
      <c r="AA1018">
        <v>44</v>
      </c>
      <c r="AB1018">
        <v>15</v>
      </c>
      <c r="AC1018">
        <v>11</v>
      </c>
      <c r="AD1018">
        <v>10049</v>
      </c>
      <c r="AE1018">
        <v>10101</v>
      </c>
      <c r="AF1018">
        <v>1</v>
      </c>
      <c r="AG1018">
        <v>10006</v>
      </c>
      <c r="AH1018">
        <v>23</v>
      </c>
      <c r="AI1018">
        <v>56</v>
      </c>
      <c r="AJ1018">
        <v>12</v>
      </c>
      <c r="AK1018">
        <v>70</v>
      </c>
      <c r="AL1018">
        <v>4</v>
      </c>
      <c r="AM1018">
        <v>8</v>
      </c>
      <c r="AN1018">
        <v>92</v>
      </c>
      <c r="AO1018">
        <v>97</v>
      </c>
      <c r="AP1018">
        <v>12</v>
      </c>
      <c r="AQ1018">
        <v>84</v>
      </c>
      <c r="AR1018">
        <v>10</v>
      </c>
      <c r="AS1018">
        <v>4</v>
      </c>
    </row>
    <row r="1019" spans="1:45" x14ac:dyDescent="0.25">
      <c r="A1019">
        <v>20121014</v>
      </c>
      <c r="B1019">
        <f t="shared" si="75"/>
        <v>20161014</v>
      </c>
      <c r="C1019">
        <f t="shared" si="76"/>
        <v>2016</v>
      </c>
      <c r="D1019">
        <f t="shared" si="77"/>
        <v>10</v>
      </c>
      <c r="E1019">
        <f t="shared" si="78"/>
        <v>14</v>
      </c>
      <c r="F1019" s="14">
        <f t="shared" si="79"/>
        <v>42657</v>
      </c>
      <c r="G1019">
        <v>217</v>
      </c>
      <c r="H1019">
        <v>40</v>
      </c>
      <c r="I1019">
        <v>41</v>
      </c>
      <c r="J1019">
        <v>60</v>
      </c>
      <c r="K1019">
        <v>11</v>
      </c>
      <c r="L1019">
        <v>30</v>
      </c>
      <c r="M1019">
        <v>15</v>
      </c>
      <c r="N1019">
        <v>110</v>
      </c>
      <c r="O1019">
        <v>12</v>
      </c>
      <c r="P1019">
        <v>86</v>
      </c>
      <c r="Q1019">
        <v>63</v>
      </c>
      <c r="R1019">
        <v>6</v>
      </c>
      <c r="S1019">
        <v>118</v>
      </c>
      <c r="T1019">
        <v>14</v>
      </c>
      <c r="U1019">
        <v>55</v>
      </c>
      <c r="V1019">
        <v>6</v>
      </c>
      <c r="W1019">
        <v>49</v>
      </c>
      <c r="X1019">
        <v>45</v>
      </c>
      <c r="Y1019">
        <v>732</v>
      </c>
      <c r="Z1019">
        <v>11</v>
      </c>
      <c r="AA1019">
        <v>15</v>
      </c>
      <c r="AB1019">
        <v>7</v>
      </c>
      <c r="AC1019">
        <v>8</v>
      </c>
      <c r="AD1019">
        <v>9984</v>
      </c>
      <c r="AE1019">
        <v>10005</v>
      </c>
      <c r="AF1019">
        <v>1</v>
      </c>
      <c r="AG1019">
        <v>9966</v>
      </c>
      <c r="AH1019">
        <v>22</v>
      </c>
      <c r="AI1019">
        <v>57</v>
      </c>
      <c r="AJ1019">
        <v>7</v>
      </c>
      <c r="AK1019">
        <v>75</v>
      </c>
      <c r="AL1019">
        <v>12</v>
      </c>
      <c r="AM1019">
        <v>6</v>
      </c>
      <c r="AN1019">
        <v>86</v>
      </c>
      <c r="AO1019">
        <v>94</v>
      </c>
      <c r="AP1019">
        <v>6</v>
      </c>
      <c r="AQ1019">
        <v>71</v>
      </c>
      <c r="AR1019">
        <v>14</v>
      </c>
      <c r="AS1019">
        <v>10</v>
      </c>
    </row>
    <row r="1020" spans="1:45" x14ac:dyDescent="0.25">
      <c r="A1020">
        <v>20121015</v>
      </c>
      <c r="B1020">
        <f t="shared" si="75"/>
        <v>20161015</v>
      </c>
      <c r="C1020">
        <f t="shared" si="76"/>
        <v>2016</v>
      </c>
      <c r="D1020">
        <f t="shared" si="77"/>
        <v>10</v>
      </c>
      <c r="E1020">
        <f t="shared" si="78"/>
        <v>15</v>
      </c>
      <c r="F1020" s="14">
        <f t="shared" si="79"/>
        <v>42658</v>
      </c>
      <c r="G1020">
        <v>217</v>
      </c>
      <c r="H1020">
        <v>32</v>
      </c>
      <c r="I1020">
        <v>37</v>
      </c>
      <c r="J1020">
        <v>60</v>
      </c>
      <c r="K1020">
        <v>14</v>
      </c>
      <c r="L1020">
        <v>20</v>
      </c>
      <c r="M1020">
        <v>1</v>
      </c>
      <c r="N1020">
        <v>110</v>
      </c>
      <c r="O1020">
        <v>13</v>
      </c>
      <c r="P1020">
        <v>104</v>
      </c>
      <c r="Q1020">
        <v>74</v>
      </c>
      <c r="R1020">
        <v>7</v>
      </c>
      <c r="S1020">
        <v>135</v>
      </c>
      <c r="T1020">
        <v>14</v>
      </c>
      <c r="U1020">
        <v>48</v>
      </c>
      <c r="V1020">
        <v>6</v>
      </c>
      <c r="W1020">
        <v>64</v>
      </c>
      <c r="X1020">
        <v>60</v>
      </c>
      <c r="Y1020">
        <v>793</v>
      </c>
      <c r="Z1020">
        <v>5</v>
      </c>
      <c r="AA1020">
        <v>3</v>
      </c>
      <c r="AB1020">
        <v>2</v>
      </c>
      <c r="AC1020">
        <v>2</v>
      </c>
      <c r="AD1020">
        <v>10029</v>
      </c>
      <c r="AE1020">
        <v>10052</v>
      </c>
      <c r="AF1020">
        <v>21</v>
      </c>
      <c r="AG1020">
        <v>9972</v>
      </c>
      <c r="AH1020">
        <v>1</v>
      </c>
      <c r="AI1020">
        <v>58</v>
      </c>
      <c r="AJ1020">
        <v>1</v>
      </c>
      <c r="AK1020">
        <v>82</v>
      </c>
      <c r="AL1020">
        <v>14</v>
      </c>
      <c r="AM1020">
        <v>6</v>
      </c>
      <c r="AN1020">
        <v>77</v>
      </c>
      <c r="AO1020">
        <v>97</v>
      </c>
      <c r="AP1020">
        <v>2</v>
      </c>
      <c r="AQ1020">
        <v>56</v>
      </c>
      <c r="AR1020">
        <v>13</v>
      </c>
      <c r="AS1020">
        <v>12</v>
      </c>
    </row>
    <row r="1021" spans="1:45" x14ac:dyDescent="0.25">
      <c r="A1021">
        <v>20121016</v>
      </c>
      <c r="B1021">
        <f t="shared" si="75"/>
        <v>20161016</v>
      </c>
      <c r="C1021">
        <f t="shared" si="76"/>
        <v>2016</v>
      </c>
      <c r="D1021">
        <f t="shared" si="77"/>
        <v>10</v>
      </c>
      <c r="E1021">
        <f t="shared" si="78"/>
        <v>16</v>
      </c>
      <c r="F1021" s="14">
        <f t="shared" si="79"/>
        <v>42659</v>
      </c>
      <c r="G1021">
        <v>204</v>
      </c>
      <c r="H1021">
        <v>52</v>
      </c>
      <c r="I1021">
        <v>56</v>
      </c>
      <c r="J1021">
        <v>80</v>
      </c>
      <c r="K1021">
        <v>15</v>
      </c>
      <c r="L1021">
        <v>30</v>
      </c>
      <c r="M1021">
        <v>22</v>
      </c>
      <c r="N1021">
        <v>160</v>
      </c>
      <c r="O1021">
        <v>15</v>
      </c>
      <c r="P1021">
        <v>110</v>
      </c>
      <c r="Q1021">
        <v>88</v>
      </c>
      <c r="R1021">
        <v>23</v>
      </c>
      <c r="S1021">
        <v>150</v>
      </c>
      <c r="T1021">
        <v>14</v>
      </c>
      <c r="U1021">
        <v>74</v>
      </c>
      <c r="V1021">
        <v>24</v>
      </c>
      <c r="W1021">
        <v>48</v>
      </c>
      <c r="X1021">
        <v>45</v>
      </c>
      <c r="Y1021">
        <v>585</v>
      </c>
      <c r="Z1021">
        <v>23</v>
      </c>
      <c r="AA1021">
        <v>14</v>
      </c>
      <c r="AB1021">
        <v>9</v>
      </c>
      <c r="AC1021">
        <v>8</v>
      </c>
      <c r="AD1021">
        <v>10043</v>
      </c>
      <c r="AE1021">
        <v>10086</v>
      </c>
      <c r="AF1021">
        <v>24</v>
      </c>
      <c r="AG1021">
        <v>10016</v>
      </c>
      <c r="AH1021">
        <v>7</v>
      </c>
      <c r="AI1021">
        <v>58</v>
      </c>
      <c r="AJ1021">
        <v>8</v>
      </c>
      <c r="AK1021">
        <v>76</v>
      </c>
      <c r="AL1021">
        <v>14</v>
      </c>
      <c r="AM1021">
        <v>5</v>
      </c>
      <c r="AN1021">
        <v>79</v>
      </c>
      <c r="AO1021">
        <v>93</v>
      </c>
      <c r="AP1021">
        <v>8</v>
      </c>
      <c r="AQ1021">
        <v>59</v>
      </c>
      <c r="AR1021">
        <v>15</v>
      </c>
      <c r="AS1021">
        <v>9</v>
      </c>
    </row>
    <row r="1022" spans="1:45" x14ac:dyDescent="0.25">
      <c r="A1022">
        <v>20121017</v>
      </c>
      <c r="B1022">
        <f t="shared" si="75"/>
        <v>20161017</v>
      </c>
      <c r="C1022">
        <f t="shared" si="76"/>
        <v>2016</v>
      </c>
      <c r="D1022">
        <f t="shared" si="77"/>
        <v>10</v>
      </c>
      <c r="E1022">
        <f t="shared" si="78"/>
        <v>17</v>
      </c>
      <c r="F1022" s="14">
        <f t="shared" si="79"/>
        <v>42660</v>
      </c>
      <c r="G1022">
        <v>167</v>
      </c>
      <c r="H1022">
        <v>40</v>
      </c>
      <c r="I1022">
        <v>42</v>
      </c>
      <c r="J1022">
        <v>60</v>
      </c>
      <c r="K1022">
        <v>9</v>
      </c>
      <c r="L1022">
        <v>30</v>
      </c>
      <c r="M1022">
        <v>1</v>
      </c>
      <c r="N1022">
        <v>130</v>
      </c>
      <c r="O1022">
        <v>10</v>
      </c>
      <c r="P1022">
        <v>117</v>
      </c>
      <c r="Q1022">
        <v>70</v>
      </c>
      <c r="R1022">
        <v>2</v>
      </c>
      <c r="S1022">
        <v>157</v>
      </c>
      <c r="T1022">
        <v>14</v>
      </c>
      <c r="U1022">
        <v>54</v>
      </c>
      <c r="V1022">
        <v>6</v>
      </c>
      <c r="W1022">
        <v>4</v>
      </c>
      <c r="X1022">
        <v>4</v>
      </c>
      <c r="Y1022">
        <v>363</v>
      </c>
      <c r="Z1022">
        <v>33</v>
      </c>
      <c r="AA1022">
        <v>19</v>
      </c>
      <c r="AB1022">
        <v>8</v>
      </c>
      <c r="AC1022">
        <v>8</v>
      </c>
      <c r="AD1022">
        <v>10052</v>
      </c>
      <c r="AE1022">
        <v>10083</v>
      </c>
      <c r="AF1022">
        <v>1</v>
      </c>
      <c r="AG1022">
        <v>10034</v>
      </c>
      <c r="AH1022">
        <v>11</v>
      </c>
      <c r="AI1022">
        <v>50</v>
      </c>
      <c r="AJ1022">
        <v>8</v>
      </c>
      <c r="AK1022">
        <v>75</v>
      </c>
      <c r="AL1022">
        <v>14</v>
      </c>
      <c r="AM1022">
        <v>7</v>
      </c>
      <c r="AN1022">
        <v>91</v>
      </c>
      <c r="AO1022">
        <v>97</v>
      </c>
      <c r="AP1022">
        <v>2</v>
      </c>
      <c r="AQ1022">
        <v>80</v>
      </c>
      <c r="AR1022">
        <v>14</v>
      </c>
      <c r="AS1022">
        <v>6</v>
      </c>
    </row>
    <row r="1023" spans="1:45" x14ac:dyDescent="0.25">
      <c r="A1023">
        <v>20121018</v>
      </c>
      <c r="B1023">
        <f t="shared" si="75"/>
        <v>20161018</v>
      </c>
      <c r="C1023">
        <f t="shared" si="76"/>
        <v>2016</v>
      </c>
      <c r="D1023">
        <f t="shared" si="77"/>
        <v>10</v>
      </c>
      <c r="E1023">
        <f t="shared" si="78"/>
        <v>18</v>
      </c>
      <c r="F1023" s="14">
        <f t="shared" si="79"/>
        <v>42661</v>
      </c>
      <c r="G1023">
        <v>174</v>
      </c>
      <c r="H1023">
        <v>23</v>
      </c>
      <c r="I1023">
        <v>29</v>
      </c>
      <c r="J1023">
        <v>40</v>
      </c>
      <c r="K1023">
        <v>1</v>
      </c>
      <c r="L1023">
        <v>10</v>
      </c>
      <c r="M1023">
        <v>18</v>
      </c>
      <c r="N1023">
        <v>70</v>
      </c>
      <c r="O1023">
        <v>2</v>
      </c>
      <c r="P1023">
        <v>152</v>
      </c>
      <c r="Q1023">
        <v>130</v>
      </c>
      <c r="R1023">
        <v>21</v>
      </c>
      <c r="S1023">
        <v>186</v>
      </c>
      <c r="T1023">
        <v>13</v>
      </c>
      <c r="U1023">
        <v>115</v>
      </c>
      <c r="V1023">
        <v>24</v>
      </c>
      <c r="W1023">
        <v>2</v>
      </c>
      <c r="X1023">
        <v>2</v>
      </c>
      <c r="Y1023">
        <v>220</v>
      </c>
      <c r="Z1023">
        <v>31</v>
      </c>
      <c r="AA1023">
        <v>80</v>
      </c>
      <c r="AB1023">
        <v>56</v>
      </c>
      <c r="AC1023">
        <v>24</v>
      </c>
      <c r="AD1023">
        <v>10066</v>
      </c>
      <c r="AE1023">
        <v>10092</v>
      </c>
      <c r="AF1023">
        <v>24</v>
      </c>
      <c r="AG1023">
        <v>10043</v>
      </c>
      <c r="AH1023">
        <v>5</v>
      </c>
      <c r="AI1023">
        <v>56</v>
      </c>
      <c r="AJ1023">
        <v>19</v>
      </c>
      <c r="AK1023">
        <v>75</v>
      </c>
      <c r="AL1023">
        <v>11</v>
      </c>
      <c r="AM1023">
        <v>8</v>
      </c>
      <c r="AN1023">
        <v>88</v>
      </c>
      <c r="AO1023">
        <v>98</v>
      </c>
      <c r="AP1023">
        <v>19</v>
      </c>
      <c r="AQ1023">
        <v>75</v>
      </c>
      <c r="AR1023">
        <v>12</v>
      </c>
      <c r="AS1023">
        <v>4</v>
      </c>
    </row>
    <row r="1024" spans="1:45" x14ac:dyDescent="0.25">
      <c r="A1024">
        <v>20121019</v>
      </c>
      <c r="B1024">
        <f t="shared" si="75"/>
        <v>20161019</v>
      </c>
      <c r="C1024">
        <f t="shared" si="76"/>
        <v>2016</v>
      </c>
      <c r="D1024">
        <f t="shared" si="77"/>
        <v>10</v>
      </c>
      <c r="E1024">
        <f t="shared" si="78"/>
        <v>19</v>
      </c>
      <c r="F1024" s="14">
        <f t="shared" si="79"/>
        <v>42662</v>
      </c>
      <c r="G1024">
        <v>162</v>
      </c>
      <c r="H1024">
        <v>24</v>
      </c>
      <c r="I1024">
        <v>25</v>
      </c>
      <c r="J1024">
        <v>40</v>
      </c>
      <c r="K1024">
        <v>11</v>
      </c>
      <c r="L1024">
        <v>10</v>
      </c>
      <c r="M1024">
        <v>2</v>
      </c>
      <c r="N1024">
        <v>70</v>
      </c>
      <c r="O1024">
        <v>13</v>
      </c>
      <c r="P1024">
        <v>168</v>
      </c>
      <c r="Q1024">
        <v>131</v>
      </c>
      <c r="R1024">
        <v>3</v>
      </c>
      <c r="S1024">
        <v>212</v>
      </c>
      <c r="T1024">
        <v>14</v>
      </c>
      <c r="U1024">
        <v>119</v>
      </c>
      <c r="V1024">
        <v>6</v>
      </c>
      <c r="W1024">
        <v>48</v>
      </c>
      <c r="X1024">
        <v>46</v>
      </c>
      <c r="Y1024">
        <v>692</v>
      </c>
      <c r="Z1024">
        <v>16</v>
      </c>
      <c r="AA1024">
        <v>6</v>
      </c>
      <c r="AB1024">
        <v>4</v>
      </c>
      <c r="AC1024">
        <v>2</v>
      </c>
      <c r="AD1024">
        <v>10100</v>
      </c>
      <c r="AE1024">
        <v>10117</v>
      </c>
      <c r="AF1024">
        <v>20</v>
      </c>
      <c r="AG1024">
        <v>10077</v>
      </c>
      <c r="AH1024">
        <v>6</v>
      </c>
      <c r="AI1024">
        <v>20</v>
      </c>
      <c r="AJ1024">
        <v>3</v>
      </c>
      <c r="AK1024">
        <v>80</v>
      </c>
      <c r="AL1024">
        <v>15</v>
      </c>
      <c r="AM1024">
        <v>7</v>
      </c>
      <c r="AN1024">
        <v>82</v>
      </c>
      <c r="AO1024">
        <v>98</v>
      </c>
      <c r="AP1024">
        <v>1</v>
      </c>
      <c r="AQ1024">
        <v>59</v>
      </c>
      <c r="AR1024">
        <v>13</v>
      </c>
      <c r="AS1024">
        <v>12</v>
      </c>
    </row>
    <row r="1025" spans="1:45" x14ac:dyDescent="0.25">
      <c r="A1025">
        <v>20121020</v>
      </c>
      <c r="B1025">
        <f t="shared" si="75"/>
        <v>20161020</v>
      </c>
      <c r="C1025">
        <f t="shared" si="76"/>
        <v>2016</v>
      </c>
      <c r="D1025">
        <f t="shared" si="77"/>
        <v>10</v>
      </c>
      <c r="E1025">
        <f t="shared" si="78"/>
        <v>20</v>
      </c>
      <c r="F1025" s="14">
        <f t="shared" si="79"/>
        <v>42663</v>
      </c>
      <c r="G1025">
        <v>235</v>
      </c>
      <c r="H1025">
        <v>4</v>
      </c>
      <c r="I1025">
        <v>21</v>
      </c>
      <c r="J1025">
        <v>30</v>
      </c>
      <c r="K1025">
        <v>9</v>
      </c>
      <c r="L1025">
        <v>10</v>
      </c>
      <c r="M1025">
        <v>14</v>
      </c>
      <c r="N1025">
        <v>80</v>
      </c>
      <c r="O1025">
        <v>9</v>
      </c>
      <c r="P1025">
        <v>149</v>
      </c>
      <c r="Q1025">
        <v>134</v>
      </c>
      <c r="R1025">
        <v>22</v>
      </c>
      <c r="S1025">
        <v>164</v>
      </c>
      <c r="T1025">
        <v>10</v>
      </c>
      <c r="U1025">
        <v>132</v>
      </c>
      <c r="V1025">
        <v>24</v>
      </c>
      <c r="W1025">
        <v>4</v>
      </c>
      <c r="X1025">
        <v>4</v>
      </c>
      <c r="Y1025">
        <v>306</v>
      </c>
      <c r="Z1025">
        <v>10</v>
      </c>
      <c r="AA1025">
        <v>3</v>
      </c>
      <c r="AB1025">
        <v>2</v>
      </c>
      <c r="AC1025">
        <v>5</v>
      </c>
      <c r="AD1025">
        <v>10165</v>
      </c>
      <c r="AE1025">
        <v>10189</v>
      </c>
      <c r="AF1025">
        <v>20</v>
      </c>
      <c r="AG1025">
        <v>10117</v>
      </c>
      <c r="AH1025">
        <v>1</v>
      </c>
      <c r="AI1025">
        <v>56</v>
      </c>
      <c r="AJ1025">
        <v>8</v>
      </c>
      <c r="AK1025">
        <v>75</v>
      </c>
      <c r="AL1025">
        <v>13</v>
      </c>
      <c r="AM1025">
        <v>8</v>
      </c>
      <c r="AN1025">
        <v>88</v>
      </c>
      <c r="AO1025">
        <v>96</v>
      </c>
      <c r="AP1025">
        <v>6</v>
      </c>
      <c r="AQ1025">
        <v>77</v>
      </c>
      <c r="AR1025">
        <v>14</v>
      </c>
      <c r="AS1025">
        <v>5</v>
      </c>
    </row>
    <row r="1026" spans="1:45" x14ac:dyDescent="0.25">
      <c r="A1026">
        <v>20121021</v>
      </c>
      <c r="B1026">
        <f t="shared" si="75"/>
        <v>20161021</v>
      </c>
      <c r="C1026">
        <f t="shared" si="76"/>
        <v>2016</v>
      </c>
      <c r="D1026">
        <f t="shared" si="77"/>
        <v>10</v>
      </c>
      <c r="E1026">
        <f t="shared" si="78"/>
        <v>21</v>
      </c>
      <c r="F1026" s="14">
        <f t="shared" si="79"/>
        <v>42664</v>
      </c>
      <c r="G1026">
        <v>37</v>
      </c>
      <c r="H1026">
        <v>32</v>
      </c>
      <c r="I1026">
        <v>35</v>
      </c>
      <c r="J1026">
        <v>50</v>
      </c>
      <c r="K1026">
        <v>6</v>
      </c>
      <c r="L1026">
        <v>20</v>
      </c>
      <c r="M1026">
        <v>1</v>
      </c>
      <c r="N1026">
        <v>110</v>
      </c>
      <c r="O1026">
        <v>7</v>
      </c>
      <c r="P1026">
        <v>135</v>
      </c>
      <c r="Q1026">
        <v>115</v>
      </c>
      <c r="R1026">
        <v>7</v>
      </c>
      <c r="S1026">
        <v>148</v>
      </c>
      <c r="T1026">
        <v>15</v>
      </c>
      <c r="U1026">
        <v>114</v>
      </c>
      <c r="V1026">
        <v>12</v>
      </c>
      <c r="W1026">
        <v>0</v>
      </c>
      <c r="X1026">
        <v>0</v>
      </c>
      <c r="Y1026">
        <v>243</v>
      </c>
      <c r="Z1026">
        <v>0</v>
      </c>
      <c r="AA1026">
        <v>-1</v>
      </c>
      <c r="AB1026">
        <v>-1</v>
      </c>
      <c r="AC1026">
        <v>2</v>
      </c>
      <c r="AD1026">
        <v>10176</v>
      </c>
      <c r="AE1026">
        <v>10184</v>
      </c>
      <c r="AF1026">
        <v>8</v>
      </c>
      <c r="AG1026">
        <v>10166</v>
      </c>
      <c r="AH1026">
        <v>15</v>
      </c>
      <c r="AI1026">
        <v>4</v>
      </c>
      <c r="AJ1026">
        <v>24</v>
      </c>
      <c r="AK1026">
        <v>65</v>
      </c>
      <c r="AL1026">
        <v>5</v>
      </c>
      <c r="AM1026">
        <v>8</v>
      </c>
      <c r="AN1026">
        <v>95</v>
      </c>
      <c r="AO1026">
        <v>99</v>
      </c>
      <c r="AP1026">
        <v>23</v>
      </c>
      <c r="AQ1026">
        <v>92</v>
      </c>
      <c r="AR1026">
        <v>5</v>
      </c>
      <c r="AS1026">
        <v>4</v>
      </c>
    </row>
    <row r="1027" spans="1:45" x14ac:dyDescent="0.25">
      <c r="A1027">
        <v>20121022</v>
      </c>
      <c r="B1027">
        <f t="shared" ref="B1027:B1090" si="80">A1027+40000</f>
        <v>20161022</v>
      </c>
      <c r="C1027">
        <f t="shared" ref="C1027:C1090" si="81">FLOOR(B1027/10000,1)</f>
        <v>2016</v>
      </c>
      <c r="D1027">
        <f t="shared" ref="D1027:D1090" si="82">FLOOR(B1027/100 - 100 * C1027, 1)</f>
        <v>10</v>
      </c>
      <c r="E1027">
        <f t="shared" ref="E1027:E1090" si="83">FLOOR(B1027-10000*C1027-100*D1027,1)</f>
        <v>22</v>
      </c>
      <c r="F1027" s="14">
        <f t="shared" ref="F1027:F1090" si="84">DATE(C1027,D1027,E1027)</f>
        <v>42665</v>
      </c>
      <c r="G1027">
        <v>72</v>
      </c>
      <c r="H1027">
        <v>16</v>
      </c>
      <c r="I1027">
        <v>16</v>
      </c>
      <c r="J1027">
        <v>30</v>
      </c>
      <c r="K1027">
        <v>21</v>
      </c>
      <c r="L1027">
        <v>10</v>
      </c>
      <c r="M1027">
        <v>1</v>
      </c>
      <c r="N1027">
        <v>40</v>
      </c>
      <c r="O1027">
        <v>20</v>
      </c>
      <c r="P1027">
        <v>162</v>
      </c>
      <c r="Q1027">
        <v>123</v>
      </c>
      <c r="R1027">
        <v>7</v>
      </c>
      <c r="S1027">
        <v>220</v>
      </c>
      <c r="T1027">
        <v>14</v>
      </c>
      <c r="U1027">
        <v>123</v>
      </c>
      <c r="V1027">
        <v>12</v>
      </c>
      <c r="W1027">
        <v>65</v>
      </c>
      <c r="X1027">
        <v>63</v>
      </c>
      <c r="Y1027">
        <v>750</v>
      </c>
      <c r="Z1027">
        <v>0</v>
      </c>
      <c r="AA1027">
        <v>0</v>
      </c>
      <c r="AB1027">
        <v>0</v>
      </c>
      <c r="AC1027">
        <v>1</v>
      </c>
      <c r="AD1027">
        <v>10209</v>
      </c>
      <c r="AE1027">
        <v>10230</v>
      </c>
      <c r="AF1027">
        <v>23</v>
      </c>
      <c r="AG1027">
        <v>10185</v>
      </c>
      <c r="AH1027">
        <v>2</v>
      </c>
      <c r="AI1027">
        <v>1</v>
      </c>
      <c r="AJ1027">
        <v>1</v>
      </c>
      <c r="AK1027">
        <v>67</v>
      </c>
      <c r="AL1027">
        <v>15</v>
      </c>
      <c r="AM1027">
        <v>6</v>
      </c>
      <c r="AN1027">
        <v>87</v>
      </c>
      <c r="AO1027">
        <v>100</v>
      </c>
      <c r="AP1027">
        <v>1</v>
      </c>
      <c r="AQ1027">
        <v>63</v>
      </c>
      <c r="AR1027">
        <v>14</v>
      </c>
      <c r="AS1027">
        <v>13</v>
      </c>
    </row>
    <row r="1028" spans="1:45" x14ac:dyDescent="0.25">
      <c r="A1028">
        <v>20121023</v>
      </c>
      <c r="B1028">
        <f t="shared" si="80"/>
        <v>20161023</v>
      </c>
      <c r="C1028">
        <f t="shared" si="81"/>
        <v>2016</v>
      </c>
      <c r="D1028">
        <f t="shared" si="82"/>
        <v>10</v>
      </c>
      <c r="E1028">
        <f t="shared" si="83"/>
        <v>23</v>
      </c>
      <c r="F1028" s="14">
        <f t="shared" si="84"/>
        <v>42666</v>
      </c>
      <c r="G1028">
        <v>73</v>
      </c>
      <c r="H1028">
        <v>24</v>
      </c>
      <c r="I1028">
        <v>25</v>
      </c>
      <c r="J1028">
        <v>30</v>
      </c>
      <c r="K1028">
        <v>7</v>
      </c>
      <c r="L1028">
        <v>10</v>
      </c>
      <c r="M1028">
        <v>2</v>
      </c>
      <c r="N1028">
        <v>60</v>
      </c>
      <c r="O1028">
        <v>19</v>
      </c>
      <c r="P1028">
        <v>143</v>
      </c>
      <c r="Q1028">
        <v>117</v>
      </c>
      <c r="R1028">
        <v>24</v>
      </c>
      <c r="S1028">
        <v>182</v>
      </c>
      <c r="T1028">
        <v>15</v>
      </c>
      <c r="U1028">
        <v>104</v>
      </c>
      <c r="V1028">
        <v>6</v>
      </c>
      <c r="W1028">
        <v>37</v>
      </c>
      <c r="X1028">
        <v>36</v>
      </c>
      <c r="Y1028">
        <v>549</v>
      </c>
      <c r="Z1028">
        <v>0</v>
      </c>
      <c r="AA1028">
        <v>0</v>
      </c>
      <c r="AB1028">
        <v>0</v>
      </c>
      <c r="AC1028">
        <v>1</v>
      </c>
      <c r="AD1028">
        <v>10237</v>
      </c>
      <c r="AE1028">
        <v>10246</v>
      </c>
      <c r="AF1028">
        <v>9</v>
      </c>
      <c r="AG1028">
        <v>10229</v>
      </c>
      <c r="AH1028">
        <v>1</v>
      </c>
      <c r="AI1028">
        <v>19</v>
      </c>
      <c r="AJ1028">
        <v>5</v>
      </c>
      <c r="AK1028">
        <v>58</v>
      </c>
      <c r="AL1028">
        <v>14</v>
      </c>
      <c r="AM1028">
        <v>7</v>
      </c>
      <c r="AN1028">
        <v>89</v>
      </c>
      <c r="AO1028">
        <v>98</v>
      </c>
      <c r="AP1028">
        <v>4</v>
      </c>
      <c r="AQ1028">
        <v>68</v>
      </c>
      <c r="AR1028">
        <v>14</v>
      </c>
      <c r="AS1028">
        <v>9</v>
      </c>
    </row>
    <row r="1029" spans="1:45" x14ac:dyDescent="0.25">
      <c r="A1029">
        <v>20121024</v>
      </c>
      <c r="B1029">
        <f t="shared" si="80"/>
        <v>20161024</v>
      </c>
      <c r="C1029">
        <f t="shared" si="81"/>
        <v>2016</v>
      </c>
      <c r="D1029">
        <f t="shared" si="82"/>
        <v>10</v>
      </c>
      <c r="E1029">
        <f t="shared" si="83"/>
        <v>24</v>
      </c>
      <c r="F1029" s="14">
        <f t="shared" si="84"/>
        <v>42667</v>
      </c>
      <c r="G1029">
        <v>64</v>
      </c>
      <c r="H1029">
        <v>24</v>
      </c>
      <c r="I1029">
        <v>26</v>
      </c>
      <c r="J1029">
        <v>40</v>
      </c>
      <c r="K1029">
        <v>20</v>
      </c>
      <c r="L1029">
        <v>20</v>
      </c>
      <c r="M1029">
        <v>1</v>
      </c>
      <c r="N1029">
        <v>60</v>
      </c>
      <c r="O1029">
        <v>4</v>
      </c>
      <c r="P1029">
        <v>119</v>
      </c>
      <c r="Q1029">
        <v>107</v>
      </c>
      <c r="R1029">
        <v>6</v>
      </c>
      <c r="S1029">
        <v>137</v>
      </c>
      <c r="T1029">
        <v>11</v>
      </c>
      <c r="U1029">
        <v>102</v>
      </c>
      <c r="V1029">
        <v>6</v>
      </c>
      <c r="W1029">
        <v>2</v>
      </c>
      <c r="X1029">
        <v>2</v>
      </c>
      <c r="Y1029">
        <v>289</v>
      </c>
      <c r="Z1029">
        <v>2</v>
      </c>
      <c r="AA1029">
        <v>1</v>
      </c>
      <c r="AB1029">
        <v>1</v>
      </c>
      <c r="AC1029">
        <v>3</v>
      </c>
      <c r="AD1029">
        <v>10208</v>
      </c>
      <c r="AE1029">
        <v>10231</v>
      </c>
      <c r="AF1029">
        <v>1</v>
      </c>
      <c r="AG1029">
        <v>10188</v>
      </c>
      <c r="AH1029">
        <v>24</v>
      </c>
      <c r="AI1029">
        <v>15</v>
      </c>
      <c r="AJ1029">
        <v>8</v>
      </c>
      <c r="AK1029">
        <v>50</v>
      </c>
      <c r="AL1029">
        <v>20</v>
      </c>
      <c r="AM1029">
        <v>8</v>
      </c>
      <c r="AN1029">
        <v>94</v>
      </c>
      <c r="AO1029">
        <v>98</v>
      </c>
      <c r="AP1029">
        <v>8</v>
      </c>
      <c r="AQ1029">
        <v>91</v>
      </c>
      <c r="AR1029">
        <v>9</v>
      </c>
      <c r="AS1029">
        <v>4</v>
      </c>
    </row>
    <row r="1030" spans="1:45" x14ac:dyDescent="0.25">
      <c r="A1030">
        <v>20121025</v>
      </c>
      <c r="B1030">
        <f t="shared" si="80"/>
        <v>20161025</v>
      </c>
      <c r="C1030">
        <f t="shared" si="81"/>
        <v>2016</v>
      </c>
      <c r="D1030">
        <f t="shared" si="82"/>
        <v>10</v>
      </c>
      <c r="E1030">
        <f t="shared" si="83"/>
        <v>25</v>
      </c>
      <c r="F1030" s="14">
        <f t="shared" si="84"/>
        <v>42668</v>
      </c>
      <c r="G1030">
        <v>11</v>
      </c>
      <c r="H1030">
        <v>22</v>
      </c>
      <c r="I1030">
        <v>24</v>
      </c>
      <c r="J1030">
        <v>40</v>
      </c>
      <c r="K1030">
        <v>15</v>
      </c>
      <c r="L1030">
        <v>10</v>
      </c>
      <c r="M1030">
        <v>3</v>
      </c>
      <c r="N1030">
        <v>90</v>
      </c>
      <c r="O1030">
        <v>17</v>
      </c>
      <c r="P1030">
        <v>107</v>
      </c>
      <c r="Q1030">
        <v>86</v>
      </c>
      <c r="R1030">
        <v>24</v>
      </c>
      <c r="S1030">
        <v>133</v>
      </c>
      <c r="T1030">
        <v>13</v>
      </c>
      <c r="U1030">
        <v>78</v>
      </c>
      <c r="V1030">
        <v>24</v>
      </c>
      <c r="W1030">
        <v>12</v>
      </c>
      <c r="X1030">
        <v>12</v>
      </c>
      <c r="Y1030">
        <v>273</v>
      </c>
      <c r="Z1030">
        <v>0</v>
      </c>
      <c r="AA1030">
        <v>-1</v>
      </c>
      <c r="AB1030">
        <v>-1</v>
      </c>
      <c r="AC1030">
        <v>19</v>
      </c>
      <c r="AD1030">
        <v>10167</v>
      </c>
      <c r="AE1030">
        <v>10192</v>
      </c>
      <c r="AF1030">
        <v>1</v>
      </c>
      <c r="AG1030">
        <v>10155</v>
      </c>
      <c r="AH1030">
        <v>15</v>
      </c>
      <c r="AI1030">
        <v>17</v>
      </c>
      <c r="AJ1030">
        <v>8</v>
      </c>
      <c r="AK1030">
        <v>80</v>
      </c>
      <c r="AL1030">
        <v>13</v>
      </c>
      <c r="AM1030">
        <v>8</v>
      </c>
      <c r="AN1030">
        <v>83</v>
      </c>
      <c r="AO1030">
        <v>98</v>
      </c>
      <c r="AP1030">
        <v>3</v>
      </c>
      <c r="AQ1030">
        <v>66</v>
      </c>
      <c r="AR1030">
        <v>13</v>
      </c>
      <c r="AS1030">
        <v>4</v>
      </c>
    </row>
    <row r="1031" spans="1:45" x14ac:dyDescent="0.25">
      <c r="A1031">
        <v>20121026</v>
      </c>
      <c r="B1031">
        <f t="shared" si="80"/>
        <v>20161026</v>
      </c>
      <c r="C1031">
        <f t="shared" si="81"/>
        <v>2016</v>
      </c>
      <c r="D1031">
        <f t="shared" si="82"/>
        <v>10</v>
      </c>
      <c r="E1031">
        <f t="shared" si="83"/>
        <v>26</v>
      </c>
      <c r="F1031" s="14">
        <f t="shared" si="84"/>
        <v>42669</v>
      </c>
      <c r="G1031">
        <v>45</v>
      </c>
      <c r="H1031">
        <v>29</v>
      </c>
      <c r="I1031">
        <v>30</v>
      </c>
      <c r="J1031">
        <v>40</v>
      </c>
      <c r="K1031">
        <v>4</v>
      </c>
      <c r="L1031">
        <v>20</v>
      </c>
      <c r="M1031">
        <v>6</v>
      </c>
      <c r="N1031">
        <v>90</v>
      </c>
      <c r="O1031">
        <v>1</v>
      </c>
      <c r="P1031">
        <v>50</v>
      </c>
      <c r="Q1031">
        <v>1</v>
      </c>
      <c r="R1031">
        <v>23</v>
      </c>
      <c r="S1031">
        <v>86</v>
      </c>
      <c r="T1031">
        <v>1</v>
      </c>
      <c r="U1031">
        <v>-26</v>
      </c>
      <c r="V1031">
        <v>24</v>
      </c>
      <c r="W1031">
        <v>19</v>
      </c>
      <c r="X1031">
        <v>19</v>
      </c>
      <c r="Y1031">
        <v>474</v>
      </c>
      <c r="Z1031">
        <v>3</v>
      </c>
      <c r="AA1031">
        <v>1</v>
      </c>
      <c r="AB1031">
        <v>1</v>
      </c>
      <c r="AC1031">
        <v>1</v>
      </c>
      <c r="AD1031">
        <v>10114</v>
      </c>
      <c r="AE1031">
        <v>10165</v>
      </c>
      <c r="AF1031">
        <v>1</v>
      </c>
      <c r="AG1031">
        <v>10057</v>
      </c>
      <c r="AH1031">
        <v>24</v>
      </c>
      <c r="AI1031">
        <v>65</v>
      </c>
      <c r="AJ1031">
        <v>1</v>
      </c>
      <c r="AK1031">
        <v>82</v>
      </c>
      <c r="AL1031">
        <v>14</v>
      </c>
      <c r="AM1031">
        <v>7</v>
      </c>
      <c r="AN1031">
        <v>69</v>
      </c>
      <c r="AO1031">
        <v>91</v>
      </c>
      <c r="AP1031">
        <v>1</v>
      </c>
      <c r="AQ1031">
        <v>49</v>
      </c>
      <c r="AR1031">
        <v>12</v>
      </c>
      <c r="AS1031">
        <v>6</v>
      </c>
    </row>
    <row r="1032" spans="1:45" x14ac:dyDescent="0.25">
      <c r="A1032">
        <v>20121027</v>
      </c>
      <c r="B1032">
        <f t="shared" si="80"/>
        <v>20161027</v>
      </c>
      <c r="C1032">
        <f t="shared" si="81"/>
        <v>2016</v>
      </c>
      <c r="D1032">
        <f t="shared" si="82"/>
        <v>10</v>
      </c>
      <c r="E1032">
        <f t="shared" si="83"/>
        <v>27</v>
      </c>
      <c r="F1032" s="14">
        <f t="shared" si="84"/>
        <v>42670</v>
      </c>
      <c r="G1032">
        <v>11</v>
      </c>
      <c r="H1032">
        <v>27</v>
      </c>
      <c r="I1032">
        <v>28</v>
      </c>
      <c r="J1032">
        <v>50</v>
      </c>
      <c r="K1032">
        <v>11</v>
      </c>
      <c r="L1032">
        <v>10</v>
      </c>
      <c r="M1032">
        <v>6</v>
      </c>
      <c r="N1032">
        <v>100</v>
      </c>
      <c r="O1032">
        <v>16</v>
      </c>
      <c r="P1032">
        <v>29</v>
      </c>
      <c r="Q1032">
        <v>-16</v>
      </c>
      <c r="R1032">
        <v>6</v>
      </c>
      <c r="S1032">
        <v>82</v>
      </c>
      <c r="T1032">
        <v>12</v>
      </c>
      <c r="U1032">
        <v>-44</v>
      </c>
      <c r="V1032">
        <v>12</v>
      </c>
      <c r="W1032">
        <v>77</v>
      </c>
      <c r="X1032">
        <v>77</v>
      </c>
      <c r="Y1032">
        <v>792</v>
      </c>
      <c r="Z1032">
        <v>0</v>
      </c>
      <c r="AA1032">
        <v>-1</v>
      </c>
      <c r="AB1032">
        <v>-1</v>
      </c>
      <c r="AC1032">
        <v>21</v>
      </c>
      <c r="AD1032">
        <v>10104</v>
      </c>
      <c r="AE1032">
        <v>10159</v>
      </c>
      <c r="AF1032">
        <v>24</v>
      </c>
      <c r="AG1032">
        <v>10052</v>
      </c>
      <c r="AH1032">
        <v>3</v>
      </c>
      <c r="AI1032">
        <v>61</v>
      </c>
      <c r="AJ1032">
        <v>6</v>
      </c>
      <c r="AK1032">
        <v>82</v>
      </c>
      <c r="AL1032">
        <v>12</v>
      </c>
      <c r="AM1032">
        <v>2</v>
      </c>
      <c r="AN1032">
        <v>81</v>
      </c>
      <c r="AO1032">
        <v>97</v>
      </c>
      <c r="AP1032">
        <v>5</v>
      </c>
      <c r="AQ1032">
        <v>56</v>
      </c>
      <c r="AR1032">
        <v>14</v>
      </c>
      <c r="AS1032">
        <v>9</v>
      </c>
    </row>
    <row r="1033" spans="1:45" x14ac:dyDescent="0.25">
      <c r="A1033">
        <v>20121028</v>
      </c>
      <c r="B1033">
        <f t="shared" si="80"/>
        <v>20161028</v>
      </c>
      <c r="C1033">
        <f t="shared" si="81"/>
        <v>2016</v>
      </c>
      <c r="D1033">
        <f t="shared" si="82"/>
        <v>10</v>
      </c>
      <c r="E1033">
        <f t="shared" si="83"/>
        <v>28</v>
      </c>
      <c r="F1033" s="14">
        <f t="shared" si="84"/>
        <v>42671</v>
      </c>
      <c r="G1033">
        <v>204</v>
      </c>
      <c r="H1033">
        <v>27</v>
      </c>
      <c r="I1033">
        <v>30</v>
      </c>
      <c r="J1033">
        <v>60</v>
      </c>
      <c r="K1033">
        <v>24</v>
      </c>
      <c r="L1033">
        <v>10</v>
      </c>
      <c r="M1033">
        <v>1</v>
      </c>
      <c r="N1033">
        <v>100</v>
      </c>
      <c r="O1033">
        <v>15</v>
      </c>
      <c r="P1033">
        <v>47</v>
      </c>
      <c r="Q1033">
        <v>-28</v>
      </c>
      <c r="R1033">
        <v>6</v>
      </c>
      <c r="S1033">
        <v>102</v>
      </c>
      <c r="T1033">
        <v>14</v>
      </c>
      <c r="U1033">
        <v>-54</v>
      </c>
      <c r="V1033">
        <v>6</v>
      </c>
      <c r="W1033">
        <v>54</v>
      </c>
      <c r="X1033">
        <v>55</v>
      </c>
      <c r="Y1033">
        <v>625</v>
      </c>
      <c r="Z1033">
        <v>0</v>
      </c>
      <c r="AA1033">
        <v>-1</v>
      </c>
      <c r="AB1033">
        <v>-1</v>
      </c>
      <c r="AC1033">
        <v>21</v>
      </c>
      <c r="AD1033">
        <v>10147</v>
      </c>
      <c r="AE1033">
        <v>10160</v>
      </c>
      <c r="AF1033">
        <v>8</v>
      </c>
      <c r="AG1033">
        <v>10128</v>
      </c>
      <c r="AH1033">
        <v>24</v>
      </c>
      <c r="AI1033">
        <v>11</v>
      </c>
      <c r="AJ1033">
        <v>2</v>
      </c>
      <c r="AK1033">
        <v>80</v>
      </c>
      <c r="AL1033">
        <v>11</v>
      </c>
      <c r="AM1033">
        <v>5</v>
      </c>
      <c r="AN1033">
        <v>78</v>
      </c>
      <c r="AO1033">
        <v>98</v>
      </c>
      <c r="AP1033">
        <v>2</v>
      </c>
      <c r="AQ1033">
        <v>59</v>
      </c>
      <c r="AR1033">
        <v>14</v>
      </c>
      <c r="AS1033">
        <v>8</v>
      </c>
    </row>
    <row r="1034" spans="1:45" x14ac:dyDescent="0.25">
      <c r="A1034">
        <v>20121029</v>
      </c>
      <c r="B1034">
        <f t="shared" si="80"/>
        <v>20161029</v>
      </c>
      <c r="C1034">
        <f t="shared" si="81"/>
        <v>2016</v>
      </c>
      <c r="D1034">
        <f t="shared" si="82"/>
        <v>10</v>
      </c>
      <c r="E1034">
        <f t="shared" si="83"/>
        <v>29</v>
      </c>
      <c r="F1034" s="14">
        <f t="shared" si="84"/>
        <v>42672</v>
      </c>
      <c r="G1034">
        <v>207</v>
      </c>
      <c r="H1034">
        <v>52</v>
      </c>
      <c r="I1034">
        <v>53</v>
      </c>
      <c r="J1034">
        <v>60</v>
      </c>
      <c r="K1034">
        <v>1</v>
      </c>
      <c r="L1034">
        <v>40</v>
      </c>
      <c r="M1034">
        <v>9</v>
      </c>
      <c r="N1034">
        <v>110</v>
      </c>
      <c r="O1034">
        <v>4</v>
      </c>
      <c r="P1034">
        <v>75</v>
      </c>
      <c r="Q1034">
        <v>54</v>
      </c>
      <c r="R1034">
        <v>6</v>
      </c>
      <c r="S1034">
        <v>95</v>
      </c>
      <c r="T1034">
        <v>14</v>
      </c>
      <c r="U1034">
        <v>51</v>
      </c>
      <c r="V1034">
        <v>6</v>
      </c>
      <c r="W1034">
        <v>0</v>
      </c>
      <c r="X1034">
        <v>0</v>
      </c>
      <c r="Y1034">
        <v>203</v>
      </c>
      <c r="Z1034">
        <v>95</v>
      </c>
      <c r="AA1034">
        <v>145</v>
      </c>
      <c r="AB1034">
        <v>33</v>
      </c>
      <c r="AC1034">
        <v>18</v>
      </c>
      <c r="AD1034">
        <v>10085</v>
      </c>
      <c r="AE1034">
        <v>10125</v>
      </c>
      <c r="AF1034">
        <v>1</v>
      </c>
      <c r="AG1034">
        <v>10039</v>
      </c>
      <c r="AH1034">
        <v>24</v>
      </c>
      <c r="AI1034">
        <v>35</v>
      </c>
      <c r="AJ1034">
        <v>24</v>
      </c>
      <c r="AK1034">
        <v>79</v>
      </c>
      <c r="AL1034">
        <v>1</v>
      </c>
      <c r="AM1034">
        <v>8</v>
      </c>
      <c r="AN1034">
        <v>90</v>
      </c>
      <c r="AO1034">
        <v>97</v>
      </c>
      <c r="AP1034">
        <v>18</v>
      </c>
      <c r="AQ1034">
        <v>67</v>
      </c>
      <c r="AR1034">
        <v>1</v>
      </c>
      <c r="AS1034">
        <v>3</v>
      </c>
    </row>
    <row r="1035" spans="1:45" x14ac:dyDescent="0.25">
      <c r="A1035">
        <v>20121030</v>
      </c>
      <c r="B1035">
        <f t="shared" si="80"/>
        <v>20161030</v>
      </c>
      <c r="C1035">
        <f t="shared" si="81"/>
        <v>2016</v>
      </c>
      <c r="D1035">
        <f t="shared" si="82"/>
        <v>10</v>
      </c>
      <c r="E1035">
        <f t="shared" si="83"/>
        <v>30</v>
      </c>
      <c r="F1035" s="14">
        <f t="shared" si="84"/>
        <v>42673</v>
      </c>
      <c r="G1035">
        <v>221</v>
      </c>
      <c r="H1035">
        <v>13</v>
      </c>
      <c r="I1035">
        <v>20</v>
      </c>
      <c r="J1035">
        <v>40</v>
      </c>
      <c r="K1035">
        <v>24</v>
      </c>
      <c r="L1035">
        <v>10</v>
      </c>
      <c r="M1035">
        <v>2</v>
      </c>
      <c r="N1035">
        <v>70</v>
      </c>
      <c r="O1035">
        <v>1</v>
      </c>
      <c r="P1035">
        <v>69</v>
      </c>
      <c r="Q1035">
        <v>32</v>
      </c>
      <c r="R1035">
        <v>7</v>
      </c>
      <c r="S1035">
        <v>96</v>
      </c>
      <c r="T1035">
        <v>14</v>
      </c>
      <c r="U1035">
        <v>11</v>
      </c>
      <c r="V1035">
        <v>12</v>
      </c>
      <c r="W1035">
        <v>6</v>
      </c>
      <c r="X1035">
        <v>6</v>
      </c>
      <c r="Y1035">
        <v>321</v>
      </c>
      <c r="Z1035">
        <v>26</v>
      </c>
      <c r="AA1035">
        <v>49</v>
      </c>
      <c r="AB1035">
        <v>40</v>
      </c>
      <c r="AC1035">
        <v>1</v>
      </c>
      <c r="AD1035">
        <v>10030</v>
      </c>
      <c r="AE1035">
        <v>10044</v>
      </c>
      <c r="AF1035">
        <v>9</v>
      </c>
      <c r="AG1035">
        <v>10012</v>
      </c>
      <c r="AH1035">
        <v>24</v>
      </c>
      <c r="AI1035">
        <v>4</v>
      </c>
      <c r="AJ1035">
        <v>6</v>
      </c>
      <c r="AK1035">
        <v>75</v>
      </c>
      <c r="AL1035">
        <v>14</v>
      </c>
      <c r="AM1035">
        <v>6</v>
      </c>
      <c r="AN1035">
        <v>92</v>
      </c>
      <c r="AO1035">
        <v>100</v>
      </c>
      <c r="AP1035">
        <v>7</v>
      </c>
      <c r="AQ1035">
        <v>77</v>
      </c>
      <c r="AR1035">
        <v>14</v>
      </c>
      <c r="AS1035">
        <v>4</v>
      </c>
    </row>
    <row r="1036" spans="1:45" x14ac:dyDescent="0.25">
      <c r="A1036">
        <v>20121031</v>
      </c>
      <c r="B1036">
        <f t="shared" si="80"/>
        <v>20161031</v>
      </c>
      <c r="C1036">
        <f t="shared" si="81"/>
        <v>2016</v>
      </c>
      <c r="D1036">
        <f t="shared" si="82"/>
        <v>10</v>
      </c>
      <c r="E1036">
        <f t="shared" si="83"/>
        <v>31</v>
      </c>
      <c r="F1036" s="14">
        <f t="shared" si="84"/>
        <v>42674</v>
      </c>
      <c r="G1036">
        <v>173</v>
      </c>
      <c r="H1036">
        <v>40</v>
      </c>
      <c r="I1036">
        <v>41</v>
      </c>
      <c r="J1036">
        <v>60</v>
      </c>
      <c r="K1036">
        <v>11</v>
      </c>
      <c r="L1036">
        <v>30</v>
      </c>
      <c r="M1036">
        <v>1</v>
      </c>
      <c r="N1036">
        <v>120</v>
      </c>
      <c r="O1036">
        <v>13</v>
      </c>
      <c r="P1036">
        <v>77</v>
      </c>
      <c r="Q1036">
        <v>35</v>
      </c>
      <c r="R1036">
        <v>6</v>
      </c>
      <c r="S1036">
        <v>125</v>
      </c>
      <c r="T1036">
        <v>13</v>
      </c>
      <c r="U1036">
        <v>22</v>
      </c>
      <c r="V1036">
        <v>6</v>
      </c>
      <c r="W1036">
        <v>53</v>
      </c>
      <c r="X1036">
        <v>55</v>
      </c>
      <c r="Y1036">
        <v>562</v>
      </c>
      <c r="Z1036">
        <v>0</v>
      </c>
      <c r="AA1036">
        <v>0</v>
      </c>
      <c r="AB1036">
        <v>0</v>
      </c>
      <c r="AC1036">
        <v>1</v>
      </c>
      <c r="AD1036">
        <v>9955</v>
      </c>
      <c r="AE1036">
        <v>10006</v>
      </c>
      <c r="AF1036">
        <v>1</v>
      </c>
      <c r="AG1036">
        <v>9890</v>
      </c>
      <c r="AH1036">
        <v>24</v>
      </c>
      <c r="AI1036">
        <v>41</v>
      </c>
      <c r="AJ1036">
        <v>7</v>
      </c>
      <c r="AK1036">
        <v>81</v>
      </c>
      <c r="AL1036">
        <v>14</v>
      </c>
      <c r="AM1036">
        <v>3</v>
      </c>
      <c r="AN1036">
        <v>80</v>
      </c>
      <c r="AO1036">
        <v>96</v>
      </c>
      <c r="AP1036">
        <v>6</v>
      </c>
      <c r="AQ1036">
        <v>61</v>
      </c>
      <c r="AR1036">
        <v>14</v>
      </c>
      <c r="AS1036">
        <v>8</v>
      </c>
    </row>
    <row r="1037" spans="1:45" x14ac:dyDescent="0.25">
      <c r="A1037">
        <v>20121101</v>
      </c>
      <c r="B1037">
        <f t="shared" si="80"/>
        <v>20161101</v>
      </c>
      <c r="C1037">
        <f t="shared" si="81"/>
        <v>2016</v>
      </c>
      <c r="D1037">
        <f t="shared" si="82"/>
        <v>11</v>
      </c>
      <c r="E1037">
        <f t="shared" si="83"/>
        <v>1</v>
      </c>
      <c r="F1037" s="14">
        <f t="shared" si="84"/>
        <v>42675</v>
      </c>
      <c r="G1037">
        <v>185</v>
      </c>
      <c r="H1037">
        <v>47</v>
      </c>
      <c r="I1037">
        <v>54</v>
      </c>
      <c r="J1037">
        <v>70</v>
      </c>
      <c r="K1037">
        <v>9</v>
      </c>
      <c r="L1037">
        <v>40</v>
      </c>
      <c r="M1037">
        <v>14</v>
      </c>
      <c r="N1037">
        <v>120</v>
      </c>
      <c r="O1037">
        <v>8</v>
      </c>
      <c r="P1037">
        <v>78</v>
      </c>
      <c r="Q1037">
        <v>62</v>
      </c>
      <c r="R1037">
        <v>1</v>
      </c>
      <c r="S1037">
        <v>106</v>
      </c>
      <c r="T1037">
        <v>13</v>
      </c>
      <c r="U1037">
        <v>49</v>
      </c>
      <c r="V1037">
        <v>6</v>
      </c>
      <c r="W1037">
        <v>7</v>
      </c>
      <c r="X1037">
        <v>7</v>
      </c>
      <c r="Y1037">
        <v>144</v>
      </c>
      <c r="Z1037">
        <v>18</v>
      </c>
      <c r="AA1037">
        <v>35</v>
      </c>
      <c r="AB1037">
        <v>25</v>
      </c>
      <c r="AC1037">
        <v>14</v>
      </c>
      <c r="AD1037">
        <v>9834</v>
      </c>
      <c r="AE1037">
        <v>9881</v>
      </c>
      <c r="AF1037">
        <v>1</v>
      </c>
      <c r="AG1037">
        <v>9799</v>
      </c>
      <c r="AH1037">
        <v>12</v>
      </c>
      <c r="AI1037">
        <v>57</v>
      </c>
      <c r="AJ1037">
        <v>13</v>
      </c>
      <c r="AK1037">
        <v>75</v>
      </c>
      <c r="AL1037">
        <v>6</v>
      </c>
      <c r="AM1037">
        <v>6</v>
      </c>
      <c r="AN1037">
        <v>83</v>
      </c>
      <c r="AO1037">
        <v>91</v>
      </c>
      <c r="AP1037">
        <v>13</v>
      </c>
      <c r="AQ1037">
        <v>73</v>
      </c>
      <c r="AR1037">
        <v>16</v>
      </c>
      <c r="AS1037">
        <v>2</v>
      </c>
    </row>
    <row r="1038" spans="1:45" x14ac:dyDescent="0.25">
      <c r="A1038">
        <v>20121102</v>
      </c>
      <c r="B1038">
        <f t="shared" si="80"/>
        <v>20161102</v>
      </c>
      <c r="C1038">
        <f t="shared" si="81"/>
        <v>2016</v>
      </c>
      <c r="D1038">
        <f t="shared" si="82"/>
        <v>11</v>
      </c>
      <c r="E1038">
        <f t="shared" si="83"/>
        <v>2</v>
      </c>
      <c r="F1038" s="14">
        <f t="shared" si="84"/>
        <v>42676</v>
      </c>
      <c r="G1038">
        <v>207</v>
      </c>
      <c r="H1038">
        <v>58</v>
      </c>
      <c r="I1038">
        <v>58</v>
      </c>
      <c r="J1038">
        <v>70</v>
      </c>
      <c r="K1038">
        <v>4</v>
      </c>
      <c r="L1038">
        <v>40</v>
      </c>
      <c r="M1038">
        <v>19</v>
      </c>
      <c r="N1038">
        <v>150</v>
      </c>
      <c r="O1038">
        <v>11</v>
      </c>
      <c r="P1038">
        <v>67</v>
      </c>
      <c r="Q1038">
        <v>48</v>
      </c>
      <c r="R1038">
        <v>22</v>
      </c>
      <c r="S1038">
        <v>100</v>
      </c>
      <c r="T1038">
        <v>14</v>
      </c>
      <c r="U1038">
        <v>35</v>
      </c>
      <c r="V1038">
        <v>24</v>
      </c>
      <c r="W1038">
        <v>37</v>
      </c>
      <c r="X1038">
        <v>39</v>
      </c>
      <c r="Y1038">
        <v>422</v>
      </c>
      <c r="Z1038">
        <v>17</v>
      </c>
      <c r="AA1038">
        <v>14</v>
      </c>
      <c r="AB1038">
        <v>10</v>
      </c>
      <c r="AC1038">
        <v>18</v>
      </c>
      <c r="AD1038">
        <v>9934</v>
      </c>
      <c r="AE1038">
        <v>9977</v>
      </c>
      <c r="AF1038">
        <v>24</v>
      </c>
      <c r="AG1038">
        <v>9884</v>
      </c>
      <c r="AH1038">
        <v>1</v>
      </c>
      <c r="AI1038">
        <v>65</v>
      </c>
      <c r="AJ1038">
        <v>18</v>
      </c>
      <c r="AK1038">
        <v>80</v>
      </c>
      <c r="AL1038">
        <v>13</v>
      </c>
      <c r="AM1038">
        <v>6</v>
      </c>
      <c r="AN1038">
        <v>83</v>
      </c>
      <c r="AO1038">
        <v>93</v>
      </c>
      <c r="AP1038">
        <v>19</v>
      </c>
      <c r="AQ1038">
        <v>67</v>
      </c>
      <c r="AR1038">
        <v>14</v>
      </c>
      <c r="AS1038">
        <v>6</v>
      </c>
    </row>
    <row r="1039" spans="1:45" x14ac:dyDescent="0.25">
      <c r="A1039">
        <v>20121103</v>
      </c>
      <c r="B1039">
        <f t="shared" si="80"/>
        <v>20161103</v>
      </c>
      <c r="C1039">
        <f t="shared" si="81"/>
        <v>2016</v>
      </c>
      <c r="D1039">
        <f t="shared" si="82"/>
        <v>11</v>
      </c>
      <c r="E1039">
        <f t="shared" si="83"/>
        <v>3</v>
      </c>
      <c r="F1039" s="14">
        <f t="shared" si="84"/>
        <v>42677</v>
      </c>
      <c r="G1039">
        <v>201</v>
      </c>
      <c r="H1039">
        <v>35</v>
      </c>
      <c r="I1039">
        <v>38</v>
      </c>
      <c r="J1039">
        <v>60</v>
      </c>
      <c r="K1039">
        <v>15</v>
      </c>
      <c r="L1039">
        <v>30</v>
      </c>
      <c r="M1039">
        <v>2</v>
      </c>
      <c r="N1039">
        <v>110</v>
      </c>
      <c r="O1039">
        <v>15</v>
      </c>
      <c r="P1039">
        <v>62</v>
      </c>
      <c r="Q1039">
        <v>33</v>
      </c>
      <c r="R1039">
        <v>4</v>
      </c>
      <c r="S1039">
        <v>89</v>
      </c>
      <c r="T1039">
        <v>15</v>
      </c>
      <c r="U1039">
        <v>15</v>
      </c>
      <c r="V1039">
        <v>6</v>
      </c>
      <c r="W1039">
        <v>13</v>
      </c>
      <c r="X1039">
        <v>14</v>
      </c>
      <c r="Y1039">
        <v>182</v>
      </c>
      <c r="Z1039">
        <v>29</v>
      </c>
      <c r="AA1039">
        <v>30</v>
      </c>
      <c r="AB1039">
        <v>15</v>
      </c>
      <c r="AC1039">
        <v>11</v>
      </c>
      <c r="AD1039">
        <v>9981</v>
      </c>
      <c r="AE1039">
        <v>10018</v>
      </c>
      <c r="AF1039">
        <v>24</v>
      </c>
      <c r="AG1039">
        <v>9956</v>
      </c>
      <c r="AH1039">
        <v>13</v>
      </c>
      <c r="AI1039">
        <v>59</v>
      </c>
      <c r="AJ1039">
        <v>10</v>
      </c>
      <c r="AK1039">
        <v>75</v>
      </c>
      <c r="AL1039">
        <v>15</v>
      </c>
      <c r="AM1039">
        <v>5</v>
      </c>
      <c r="AN1039">
        <v>89</v>
      </c>
      <c r="AO1039">
        <v>95</v>
      </c>
      <c r="AP1039">
        <v>3</v>
      </c>
      <c r="AQ1039">
        <v>79</v>
      </c>
      <c r="AR1039">
        <v>17</v>
      </c>
      <c r="AS1039">
        <v>2</v>
      </c>
    </row>
    <row r="1040" spans="1:45" x14ac:dyDescent="0.25">
      <c r="A1040">
        <v>20121104</v>
      </c>
      <c r="B1040">
        <f t="shared" si="80"/>
        <v>20161104</v>
      </c>
      <c r="C1040">
        <f t="shared" si="81"/>
        <v>2016</v>
      </c>
      <c r="D1040">
        <f t="shared" si="82"/>
        <v>11</v>
      </c>
      <c r="E1040">
        <f t="shared" si="83"/>
        <v>4</v>
      </c>
      <c r="F1040" s="14">
        <f t="shared" si="84"/>
        <v>42678</v>
      </c>
      <c r="G1040">
        <v>188</v>
      </c>
      <c r="H1040">
        <v>32</v>
      </c>
      <c r="I1040">
        <v>42</v>
      </c>
      <c r="J1040">
        <v>70</v>
      </c>
      <c r="K1040">
        <v>22</v>
      </c>
      <c r="L1040">
        <v>20</v>
      </c>
      <c r="M1040">
        <v>2</v>
      </c>
      <c r="N1040">
        <v>140</v>
      </c>
      <c r="O1040">
        <v>23</v>
      </c>
      <c r="P1040">
        <v>61</v>
      </c>
      <c r="Q1040">
        <v>12</v>
      </c>
      <c r="R1040">
        <v>6</v>
      </c>
      <c r="S1040">
        <v>93</v>
      </c>
      <c r="T1040">
        <v>18</v>
      </c>
      <c r="U1040">
        <v>-24</v>
      </c>
      <c r="V1040">
        <v>6</v>
      </c>
      <c r="W1040">
        <v>20</v>
      </c>
      <c r="X1040">
        <v>21</v>
      </c>
      <c r="Y1040">
        <v>295</v>
      </c>
      <c r="Z1040">
        <v>22</v>
      </c>
      <c r="AA1040">
        <v>37</v>
      </c>
      <c r="AB1040">
        <v>18</v>
      </c>
      <c r="AC1040">
        <v>14</v>
      </c>
      <c r="AD1040">
        <v>9969</v>
      </c>
      <c r="AE1040">
        <v>10020</v>
      </c>
      <c r="AF1040">
        <v>3</v>
      </c>
      <c r="AG1040">
        <v>9922</v>
      </c>
      <c r="AH1040">
        <v>17</v>
      </c>
      <c r="AI1040">
        <v>47</v>
      </c>
      <c r="AJ1040">
        <v>7</v>
      </c>
      <c r="AK1040">
        <v>75</v>
      </c>
      <c r="AL1040">
        <v>18</v>
      </c>
      <c r="AM1040">
        <v>5</v>
      </c>
      <c r="AN1040">
        <v>88</v>
      </c>
      <c r="AO1040">
        <v>98</v>
      </c>
      <c r="AP1040">
        <v>4</v>
      </c>
      <c r="AQ1040">
        <v>75</v>
      </c>
      <c r="AR1040">
        <v>18</v>
      </c>
      <c r="AS1040">
        <v>4</v>
      </c>
    </row>
    <row r="1041" spans="1:45" x14ac:dyDescent="0.25">
      <c r="A1041">
        <v>20121105</v>
      </c>
      <c r="B1041">
        <f t="shared" si="80"/>
        <v>20161105</v>
      </c>
      <c r="C1041">
        <f t="shared" si="81"/>
        <v>2016</v>
      </c>
      <c r="D1041">
        <f t="shared" si="82"/>
        <v>11</v>
      </c>
      <c r="E1041">
        <f t="shared" si="83"/>
        <v>5</v>
      </c>
      <c r="F1041" s="14">
        <f t="shared" si="84"/>
        <v>42679</v>
      </c>
      <c r="G1041">
        <v>255</v>
      </c>
      <c r="H1041">
        <v>23</v>
      </c>
      <c r="I1041">
        <v>29</v>
      </c>
      <c r="J1041">
        <v>70</v>
      </c>
      <c r="K1041">
        <v>1</v>
      </c>
      <c r="L1041">
        <v>10</v>
      </c>
      <c r="M1041">
        <v>9</v>
      </c>
      <c r="N1041">
        <v>120</v>
      </c>
      <c r="O1041">
        <v>2</v>
      </c>
      <c r="P1041">
        <v>68</v>
      </c>
      <c r="Q1041">
        <v>34</v>
      </c>
      <c r="R1041">
        <v>24</v>
      </c>
      <c r="S1041">
        <v>104</v>
      </c>
      <c r="T1041">
        <v>12</v>
      </c>
      <c r="U1041">
        <v>3</v>
      </c>
      <c r="V1041">
        <v>24</v>
      </c>
      <c r="W1041">
        <v>42</v>
      </c>
      <c r="X1041">
        <v>45</v>
      </c>
      <c r="Y1041">
        <v>456</v>
      </c>
      <c r="Z1041">
        <v>16</v>
      </c>
      <c r="AA1041">
        <v>21</v>
      </c>
      <c r="AB1041">
        <v>15</v>
      </c>
      <c r="AC1041">
        <v>12</v>
      </c>
      <c r="AD1041">
        <v>10025</v>
      </c>
      <c r="AE1041">
        <v>10111</v>
      </c>
      <c r="AF1041">
        <v>24</v>
      </c>
      <c r="AG1041">
        <v>9949</v>
      </c>
      <c r="AH1041">
        <v>1</v>
      </c>
      <c r="AI1041">
        <v>56</v>
      </c>
      <c r="AJ1041">
        <v>12</v>
      </c>
      <c r="AK1041">
        <v>75</v>
      </c>
      <c r="AL1041">
        <v>14</v>
      </c>
      <c r="AM1041">
        <v>5</v>
      </c>
      <c r="AN1041">
        <v>88</v>
      </c>
      <c r="AO1041">
        <v>96</v>
      </c>
      <c r="AP1041">
        <v>8</v>
      </c>
      <c r="AQ1041">
        <v>74</v>
      </c>
      <c r="AR1041">
        <v>15</v>
      </c>
      <c r="AS1041">
        <v>6</v>
      </c>
    </row>
    <row r="1042" spans="1:45" x14ac:dyDescent="0.25">
      <c r="A1042">
        <v>20121106</v>
      </c>
      <c r="B1042">
        <f t="shared" si="80"/>
        <v>20161106</v>
      </c>
      <c r="C1042">
        <f t="shared" si="81"/>
        <v>2016</v>
      </c>
      <c r="D1042">
        <f t="shared" si="82"/>
        <v>11</v>
      </c>
      <c r="E1042">
        <f t="shared" si="83"/>
        <v>6</v>
      </c>
      <c r="F1042" s="14">
        <f t="shared" si="84"/>
        <v>42680</v>
      </c>
      <c r="G1042">
        <v>252</v>
      </c>
      <c r="H1042">
        <v>35</v>
      </c>
      <c r="I1042">
        <v>37</v>
      </c>
      <c r="J1042">
        <v>60</v>
      </c>
      <c r="K1042">
        <v>13</v>
      </c>
      <c r="L1042">
        <v>10</v>
      </c>
      <c r="M1042">
        <v>6</v>
      </c>
      <c r="N1042">
        <v>120</v>
      </c>
      <c r="O1042">
        <v>19</v>
      </c>
      <c r="P1042">
        <v>67</v>
      </c>
      <c r="Q1042">
        <v>-3</v>
      </c>
      <c r="R1042">
        <v>7</v>
      </c>
      <c r="S1042">
        <v>113</v>
      </c>
      <c r="T1042">
        <v>13</v>
      </c>
      <c r="U1042">
        <v>-31</v>
      </c>
      <c r="V1042">
        <v>6</v>
      </c>
      <c r="W1042">
        <v>47</v>
      </c>
      <c r="X1042">
        <v>50</v>
      </c>
      <c r="Y1042">
        <v>536</v>
      </c>
      <c r="Z1042">
        <v>80</v>
      </c>
      <c r="AA1042">
        <v>61</v>
      </c>
      <c r="AB1042">
        <v>12</v>
      </c>
      <c r="AC1042">
        <v>19</v>
      </c>
      <c r="AD1042">
        <v>10158</v>
      </c>
      <c r="AE1042">
        <v>10175</v>
      </c>
      <c r="AF1042">
        <v>11</v>
      </c>
      <c r="AG1042">
        <v>10118</v>
      </c>
      <c r="AH1042">
        <v>1</v>
      </c>
      <c r="AI1042">
        <v>27</v>
      </c>
      <c r="AJ1042">
        <v>23</v>
      </c>
      <c r="AK1042">
        <v>79</v>
      </c>
      <c r="AL1042">
        <v>15</v>
      </c>
      <c r="AM1042">
        <v>5</v>
      </c>
      <c r="AN1042">
        <v>88</v>
      </c>
      <c r="AO1042">
        <v>98</v>
      </c>
      <c r="AP1042">
        <v>7</v>
      </c>
      <c r="AQ1042">
        <v>60</v>
      </c>
      <c r="AR1042">
        <v>13</v>
      </c>
      <c r="AS1042">
        <v>7</v>
      </c>
    </row>
    <row r="1043" spans="1:45" x14ac:dyDescent="0.25">
      <c r="A1043">
        <v>20121107</v>
      </c>
      <c r="B1043">
        <f t="shared" si="80"/>
        <v>20161107</v>
      </c>
      <c r="C1043">
        <f t="shared" si="81"/>
        <v>2016</v>
      </c>
      <c r="D1043">
        <f t="shared" si="82"/>
        <v>11</v>
      </c>
      <c r="E1043">
        <f t="shared" si="83"/>
        <v>7</v>
      </c>
      <c r="F1043" s="14">
        <f t="shared" si="84"/>
        <v>42681</v>
      </c>
      <c r="G1043">
        <v>248</v>
      </c>
      <c r="H1043">
        <v>39</v>
      </c>
      <c r="I1043">
        <v>41</v>
      </c>
      <c r="J1043">
        <v>60</v>
      </c>
      <c r="K1043">
        <v>24</v>
      </c>
      <c r="L1043">
        <v>30</v>
      </c>
      <c r="M1043">
        <v>3</v>
      </c>
      <c r="N1043">
        <v>110</v>
      </c>
      <c r="O1043">
        <v>23</v>
      </c>
      <c r="P1043">
        <v>103</v>
      </c>
      <c r="Q1043">
        <v>94</v>
      </c>
      <c r="R1043">
        <v>24</v>
      </c>
      <c r="S1043">
        <v>108</v>
      </c>
      <c r="T1043">
        <v>4</v>
      </c>
      <c r="U1043">
        <v>89</v>
      </c>
      <c r="V1043">
        <v>18</v>
      </c>
      <c r="W1043">
        <v>0</v>
      </c>
      <c r="X1043">
        <v>0</v>
      </c>
      <c r="Y1043">
        <v>156</v>
      </c>
      <c r="Z1043">
        <v>44</v>
      </c>
      <c r="AA1043">
        <v>9</v>
      </c>
      <c r="AB1043">
        <v>2</v>
      </c>
      <c r="AC1043">
        <v>1</v>
      </c>
      <c r="AD1043">
        <v>10214</v>
      </c>
      <c r="AE1043">
        <v>10229</v>
      </c>
      <c r="AF1043">
        <v>13</v>
      </c>
      <c r="AG1043">
        <v>10177</v>
      </c>
      <c r="AH1043">
        <v>1</v>
      </c>
      <c r="AI1043">
        <v>27</v>
      </c>
      <c r="AJ1043">
        <v>2</v>
      </c>
      <c r="AK1043">
        <v>66</v>
      </c>
      <c r="AL1043">
        <v>15</v>
      </c>
      <c r="AM1043">
        <v>8</v>
      </c>
      <c r="AN1043">
        <v>88</v>
      </c>
      <c r="AO1043">
        <v>98</v>
      </c>
      <c r="AP1043">
        <v>1</v>
      </c>
      <c r="AQ1043">
        <v>75</v>
      </c>
      <c r="AR1043">
        <v>15</v>
      </c>
      <c r="AS1043">
        <v>2</v>
      </c>
    </row>
    <row r="1044" spans="1:45" x14ac:dyDescent="0.25">
      <c r="A1044">
        <v>20121108</v>
      </c>
      <c r="B1044">
        <f t="shared" si="80"/>
        <v>20161108</v>
      </c>
      <c r="C1044">
        <f t="shared" si="81"/>
        <v>2016</v>
      </c>
      <c r="D1044">
        <f t="shared" si="82"/>
        <v>11</v>
      </c>
      <c r="E1044">
        <f t="shared" si="83"/>
        <v>8</v>
      </c>
      <c r="F1044" s="14">
        <f t="shared" si="84"/>
        <v>42682</v>
      </c>
      <c r="G1044">
        <v>235</v>
      </c>
      <c r="H1044">
        <v>45</v>
      </c>
      <c r="I1044">
        <v>46</v>
      </c>
      <c r="J1044">
        <v>60</v>
      </c>
      <c r="K1044">
        <v>1</v>
      </c>
      <c r="L1044">
        <v>20</v>
      </c>
      <c r="M1044">
        <v>21</v>
      </c>
      <c r="N1044">
        <v>120</v>
      </c>
      <c r="O1044">
        <v>2</v>
      </c>
      <c r="P1044">
        <v>99</v>
      </c>
      <c r="Q1044">
        <v>90</v>
      </c>
      <c r="R1044">
        <v>6</v>
      </c>
      <c r="S1044">
        <v>117</v>
      </c>
      <c r="T1044">
        <v>13</v>
      </c>
      <c r="U1044">
        <v>86</v>
      </c>
      <c r="V1044">
        <v>24</v>
      </c>
      <c r="W1044">
        <v>7</v>
      </c>
      <c r="X1044">
        <v>8</v>
      </c>
      <c r="Y1044">
        <v>204</v>
      </c>
      <c r="Z1044">
        <v>13</v>
      </c>
      <c r="AA1044">
        <v>8</v>
      </c>
      <c r="AB1044">
        <v>6</v>
      </c>
      <c r="AC1044">
        <v>19</v>
      </c>
      <c r="AD1044">
        <v>10171</v>
      </c>
      <c r="AE1044">
        <v>10197</v>
      </c>
      <c r="AF1044">
        <v>1</v>
      </c>
      <c r="AG1044">
        <v>10158</v>
      </c>
      <c r="AH1044">
        <v>15</v>
      </c>
      <c r="AI1044">
        <v>56</v>
      </c>
      <c r="AJ1044">
        <v>19</v>
      </c>
      <c r="AK1044">
        <v>75</v>
      </c>
      <c r="AL1044">
        <v>14</v>
      </c>
      <c r="AM1044">
        <v>8</v>
      </c>
      <c r="AN1044">
        <v>86</v>
      </c>
      <c r="AO1044">
        <v>95</v>
      </c>
      <c r="AP1044">
        <v>20</v>
      </c>
      <c r="AQ1044">
        <v>79</v>
      </c>
      <c r="AR1044">
        <v>14</v>
      </c>
      <c r="AS1044">
        <v>3</v>
      </c>
    </row>
    <row r="1045" spans="1:45" x14ac:dyDescent="0.25">
      <c r="A1045">
        <v>20121109</v>
      </c>
      <c r="B1045">
        <f t="shared" si="80"/>
        <v>20161109</v>
      </c>
      <c r="C1045">
        <f t="shared" si="81"/>
        <v>2016</v>
      </c>
      <c r="D1045">
        <f t="shared" si="82"/>
        <v>11</v>
      </c>
      <c r="E1045">
        <f t="shared" si="83"/>
        <v>9</v>
      </c>
      <c r="F1045" s="14">
        <f t="shared" si="84"/>
        <v>42683</v>
      </c>
      <c r="G1045">
        <v>183</v>
      </c>
      <c r="H1045">
        <v>30</v>
      </c>
      <c r="I1045">
        <v>33</v>
      </c>
      <c r="J1045">
        <v>40</v>
      </c>
      <c r="K1045">
        <v>13</v>
      </c>
      <c r="L1045">
        <v>30</v>
      </c>
      <c r="M1045">
        <v>1</v>
      </c>
      <c r="N1045">
        <v>80</v>
      </c>
      <c r="O1045">
        <v>24</v>
      </c>
      <c r="P1045">
        <v>92</v>
      </c>
      <c r="Q1045">
        <v>79</v>
      </c>
      <c r="R1045">
        <v>21</v>
      </c>
      <c r="S1045">
        <v>107</v>
      </c>
      <c r="T1045">
        <v>14</v>
      </c>
      <c r="U1045">
        <v>65</v>
      </c>
      <c r="V1045">
        <v>18</v>
      </c>
      <c r="W1045">
        <v>8</v>
      </c>
      <c r="X1045">
        <v>9</v>
      </c>
      <c r="Y1045">
        <v>188</v>
      </c>
      <c r="Z1045">
        <v>0</v>
      </c>
      <c r="AA1045">
        <v>-1</v>
      </c>
      <c r="AB1045">
        <v>-1</v>
      </c>
      <c r="AC1045">
        <v>1</v>
      </c>
      <c r="AD1045">
        <v>10122</v>
      </c>
      <c r="AE1045">
        <v>10165</v>
      </c>
      <c r="AF1045">
        <v>1</v>
      </c>
      <c r="AG1045">
        <v>10049</v>
      </c>
      <c r="AH1045">
        <v>24</v>
      </c>
      <c r="AI1045">
        <v>57</v>
      </c>
      <c r="AJ1045">
        <v>5</v>
      </c>
      <c r="AK1045">
        <v>70</v>
      </c>
      <c r="AL1045">
        <v>1</v>
      </c>
      <c r="AM1045">
        <v>8</v>
      </c>
      <c r="AN1045">
        <v>83</v>
      </c>
      <c r="AO1045">
        <v>94</v>
      </c>
      <c r="AP1045">
        <v>5</v>
      </c>
      <c r="AQ1045">
        <v>77</v>
      </c>
      <c r="AR1045">
        <v>15</v>
      </c>
      <c r="AS1045">
        <v>3</v>
      </c>
    </row>
    <row r="1046" spans="1:45" x14ac:dyDescent="0.25">
      <c r="A1046">
        <v>20121110</v>
      </c>
      <c r="B1046">
        <f t="shared" si="80"/>
        <v>20161110</v>
      </c>
      <c r="C1046">
        <f t="shared" si="81"/>
        <v>2016</v>
      </c>
      <c r="D1046">
        <f t="shared" si="82"/>
        <v>11</v>
      </c>
      <c r="E1046">
        <f t="shared" si="83"/>
        <v>10</v>
      </c>
      <c r="F1046" s="14">
        <f t="shared" si="84"/>
        <v>42684</v>
      </c>
      <c r="G1046">
        <v>176</v>
      </c>
      <c r="H1046">
        <v>30</v>
      </c>
      <c r="I1046">
        <v>33</v>
      </c>
      <c r="J1046">
        <v>50</v>
      </c>
      <c r="K1046">
        <v>24</v>
      </c>
      <c r="L1046">
        <v>20</v>
      </c>
      <c r="M1046">
        <v>16</v>
      </c>
      <c r="N1046">
        <v>110</v>
      </c>
      <c r="O1046">
        <v>24</v>
      </c>
      <c r="P1046">
        <v>100</v>
      </c>
      <c r="Q1046">
        <v>80</v>
      </c>
      <c r="R1046">
        <v>1</v>
      </c>
      <c r="S1046">
        <v>113</v>
      </c>
      <c r="T1046">
        <v>16</v>
      </c>
      <c r="U1046">
        <v>78</v>
      </c>
      <c r="V1046">
        <v>6</v>
      </c>
      <c r="W1046">
        <v>2</v>
      </c>
      <c r="X1046">
        <v>2</v>
      </c>
      <c r="Y1046">
        <v>105</v>
      </c>
      <c r="Z1046">
        <v>45</v>
      </c>
      <c r="AA1046">
        <v>32</v>
      </c>
      <c r="AB1046">
        <v>13</v>
      </c>
      <c r="AC1046">
        <v>23</v>
      </c>
      <c r="AD1046">
        <v>9996</v>
      </c>
      <c r="AE1046">
        <v>10041</v>
      </c>
      <c r="AF1046">
        <v>1</v>
      </c>
      <c r="AG1046">
        <v>9971</v>
      </c>
      <c r="AH1046">
        <v>21</v>
      </c>
      <c r="AI1046">
        <v>25</v>
      </c>
      <c r="AJ1046">
        <v>13</v>
      </c>
      <c r="AK1046">
        <v>65</v>
      </c>
      <c r="AL1046">
        <v>24</v>
      </c>
      <c r="AM1046">
        <v>8</v>
      </c>
      <c r="AN1046">
        <v>96</v>
      </c>
      <c r="AO1046">
        <v>98</v>
      </c>
      <c r="AP1046">
        <v>7</v>
      </c>
      <c r="AQ1046">
        <v>93</v>
      </c>
      <c r="AR1046">
        <v>1</v>
      </c>
      <c r="AS1046">
        <v>2</v>
      </c>
    </row>
    <row r="1047" spans="1:45" x14ac:dyDescent="0.25">
      <c r="A1047">
        <v>20121111</v>
      </c>
      <c r="B1047">
        <f t="shared" si="80"/>
        <v>20161111</v>
      </c>
      <c r="C1047">
        <f t="shared" si="81"/>
        <v>2016</v>
      </c>
      <c r="D1047">
        <f t="shared" si="82"/>
        <v>11</v>
      </c>
      <c r="E1047">
        <f t="shared" si="83"/>
        <v>11</v>
      </c>
      <c r="F1047" s="14">
        <f t="shared" si="84"/>
        <v>42685</v>
      </c>
      <c r="G1047">
        <v>227</v>
      </c>
      <c r="H1047">
        <v>35</v>
      </c>
      <c r="I1047">
        <v>35</v>
      </c>
      <c r="J1047">
        <v>50</v>
      </c>
      <c r="K1047">
        <v>21</v>
      </c>
      <c r="L1047">
        <v>30</v>
      </c>
      <c r="M1047">
        <v>2</v>
      </c>
      <c r="N1047">
        <v>80</v>
      </c>
      <c r="O1047">
        <v>3</v>
      </c>
      <c r="P1047">
        <v>83</v>
      </c>
      <c r="Q1047">
        <v>67</v>
      </c>
      <c r="R1047">
        <v>8</v>
      </c>
      <c r="S1047">
        <v>115</v>
      </c>
      <c r="T1047">
        <v>14</v>
      </c>
      <c r="U1047">
        <v>57</v>
      </c>
      <c r="V1047">
        <v>12</v>
      </c>
      <c r="W1047">
        <v>48</v>
      </c>
      <c r="X1047">
        <v>53</v>
      </c>
      <c r="Y1047">
        <v>466</v>
      </c>
      <c r="Z1047">
        <v>6</v>
      </c>
      <c r="AA1047">
        <v>3</v>
      </c>
      <c r="AB1047">
        <v>2</v>
      </c>
      <c r="AC1047">
        <v>2</v>
      </c>
      <c r="AD1047">
        <v>10114</v>
      </c>
      <c r="AE1047">
        <v>10195</v>
      </c>
      <c r="AF1047">
        <v>24</v>
      </c>
      <c r="AG1047">
        <v>10013</v>
      </c>
      <c r="AH1047">
        <v>1</v>
      </c>
      <c r="AI1047">
        <v>26</v>
      </c>
      <c r="AJ1047">
        <v>9</v>
      </c>
      <c r="AK1047">
        <v>69</v>
      </c>
      <c r="AL1047">
        <v>13</v>
      </c>
      <c r="AM1047">
        <v>6</v>
      </c>
      <c r="AN1047">
        <v>92</v>
      </c>
      <c r="AO1047">
        <v>97</v>
      </c>
      <c r="AP1047">
        <v>7</v>
      </c>
      <c r="AQ1047">
        <v>77</v>
      </c>
      <c r="AR1047">
        <v>14</v>
      </c>
      <c r="AS1047">
        <v>7</v>
      </c>
    </row>
    <row r="1048" spans="1:45" x14ac:dyDescent="0.25">
      <c r="A1048">
        <v>20121112</v>
      </c>
      <c r="B1048">
        <f t="shared" si="80"/>
        <v>20161112</v>
      </c>
      <c r="C1048">
        <f t="shared" si="81"/>
        <v>2016</v>
      </c>
      <c r="D1048">
        <f t="shared" si="82"/>
        <v>11</v>
      </c>
      <c r="E1048">
        <f t="shared" si="83"/>
        <v>12</v>
      </c>
      <c r="F1048" s="14">
        <f t="shared" si="84"/>
        <v>42686</v>
      </c>
      <c r="G1048">
        <v>199</v>
      </c>
      <c r="H1048">
        <v>39</v>
      </c>
      <c r="I1048">
        <v>40</v>
      </c>
      <c r="J1048">
        <v>50</v>
      </c>
      <c r="K1048">
        <v>20</v>
      </c>
      <c r="L1048">
        <v>30</v>
      </c>
      <c r="M1048">
        <v>3</v>
      </c>
      <c r="N1048">
        <v>90</v>
      </c>
      <c r="O1048">
        <v>18</v>
      </c>
      <c r="P1048">
        <v>66</v>
      </c>
      <c r="Q1048">
        <v>46</v>
      </c>
      <c r="R1048">
        <v>7</v>
      </c>
      <c r="S1048">
        <v>77</v>
      </c>
      <c r="T1048">
        <v>24</v>
      </c>
      <c r="U1048">
        <v>37</v>
      </c>
      <c r="V1048">
        <v>6</v>
      </c>
      <c r="W1048">
        <v>2</v>
      </c>
      <c r="X1048">
        <v>2</v>
      </c>
      <c r="Y1048">
        <v>236</v>
      </c>
      <c r="Z1048">
        <v>0</v>
      </c>
      <c r="AA1048">
        <v>0</v>
      </c>
      <c r="AB1048">
        <v>0</v>
      </c>
      <c r="AC1048">
        <v>1</v>
      </c>
      <c r="AD1048">
        <v>10237</v>
      </c>
      <c r="AE1048">
        <v>10261</v>
      </c>
      <c r="AF1048">
        <v>24</v>
      </c>
      <c r="AG1048">
        <v>10198</v>
      </c>
      <c r="AH1048">
        <v>1</v>
      </c>
      <c r="AI1048">
        <v>20</v>
      </c>
      <c r="AJ1048">
        <v>8</v>
      </c>
      <c r="AK1048">
        <v>65</v>
      </c>
      <c r="AL1048">
        <v>20</v>
      </c>
      <c r="AM1048">
        <v>7</v>
      </c>
      <c r="AN1048">
        <v>91</v>
      </c>
      <c r="AO1048">
        <v>98</v>
      </c>
      <c r="AP1048">
        <v>8</v>
      </c>
      <c r="AQ1048">
        <v>83</v>
      </c>
      <c r="AR1048">
        <v>21</v>
      </c>
      <c r="AS1048">
        <v>3</v>
      </c>
    </row>
    <row r="1049" spans="1:45" x14ac:dyDescent="0.25">
      <c r="A1049">
        <v>20121113</v>
      </c>
      <c r="B1049">
        <f t="shared" si="80"/>
        <v>20161113</v>
      </c>
      <c r="C1049">
        <f t="shared" si="81"/>
        <v>2016</v>
      </c>
      <c r="D1049">
        <f t="shared" si="82"/>
        <v>11</v>
      </c>
      <c r="E1049">
        <f t="shared" si="83"/>
        <v>13</v>
      </c>
      <c r="F1049" s="14">
        <f t="shared" si="84"/>
        <v>42687</v>
      </c>
      <c r="G1049">
        <v>185</v>
      </c>
      <c r="H1049">
        <v>34</v>
      </c>
      <c r="I1049">
        <v>35</v>
      </c>
      <c r="J1049">
        <v>50</v>
      </c>
      <c r="K1049">
        <v>1</v>
      </c>
      <c r="L1049">
        <v>20</v>
      </c>
      <c r="M1049">
        <v>18</v>
      </c>
      <c r="N1049">
        <v>90</v>
      </c>
      <c r="O1049">
        <v>4</v>
      </c>
      <c r="P1049">
        <v>87</v>
      </c>
      <c r="Q1049">
        <v>71</v>
      </c>
      <c r="R1049">
        <v>2</v>
      </c>
      <c r="S1049">
        <v>104</v>
      </c>
      <c r="T1049">
        <v>14</v>
      </c>
      <c r="U1049">
        <v>70</v>
      </c>
      <c r="V1049">
        <v>6</v>
      </c>
      <c r="W1049">
        <v>0</v>
      </c>
      <c r="X1049">
        <v>0</v>
      </c>
      <c r="Y1049">
        <v>149</v>
      </c>
      <c r="Z1049">
        <v>8</v>
      </c>
      <c r="AA1049">
        <v>2</v>
      </c>
      <c r="AB1049">
        <v>1</v>
      </c>
      <c r="AC1049">
        <v>2</v>
      </c>
      <c r="AD1049">
        <v>10290</v>
      </c>
      <c r="AE1049">
        <v>10306</v>
      </c>
      <c r="AF1049">
        <v>22</v>
      </c>
      <c r="AG1049">
        <v>10261</v>
      </c>
      <c r="AH1049">
        <v>1</v>
      </c>
      <c r="AI1049">
        <v>10</v>
      </c>
      <c r="AJ1049">
        <v>9</v>
      </c>
      <c r="AK1049">
        <v>59</v>
      </c>
      <c r="AL1049">
        <v>1</v>
      </c>
      <c r="AM1049">
        <v>8</v>
      </c>
      <c r="AN1049">
        <v>95</v>
      </c>
      <c r="AO1049">
        <v>98</v>
      </c>
      <c r="AP1049">
        <v>8</v>
      </c>
      <c r="AQ1049">
        <v>87</v>
      </c>
      <c r="AR1049">
        <v>1</v>
      </c>
      <c r="AS1049">
        <v>2</v>
      </c>
    </row>
    <row r="1050" spans="1:45" x14ac:dyDescent="0.25">
      <c r="A1050">
        <v>20121114</v>
      </c>
      <c r="B1050">
        <f t="shared" si="80"/>
        <v>20161114</v>
      </c>
      <c r="C1050">
        <f t="shared" si="81"/>
        <v>2016</v>
      </c>
      <c r="D1050">
        <f t="shared" si="82"/>
        <v>11</v>
      </c>
      <c r="E1050">
        <f t="shared" si="83"/>
        <v>14</v>
      </c>
      <c r="F1050" s="14">
        <f t="shared" si="84"/>
        <v>42688</v>
      </c>
      <c r="G1050">
        <v>125</v>
      </c>
      <c r="H1050">
        <v>17</v>
      </c>
      <c r="I1050">
        <v>20</v>
      </c>
      <c r="J1050">
        <v>30</v>
      </c>
      <c r="K1050">
        <v>9</v>
      </c>
      <c r="L1050">
        <v>10</v>
      </c>
      <c r="M1050">
        <v>18</v>
      </c>
      <c r="N1050">
        <v>60</v>
      </c>
      <c r="O1050">
        <v>11</v>
      </c>
      <c r="P1050">
        <v>74</v>
      </c>
      <c r="Q1050">
        <v>10</v>
      </c>
      <c r="R1050">
        <v>23</v>
      </c>
      <c r="S1050">
        <v>126</v>
      </c>
      <c r="T1050">
        <v>13</v>
      </c>
      <c r="U1050">
        <v>-28</v>
      </c>
      <c r="V1050">
        <v>24</v>
      </c>
      <c r="W1050">
        <v>64</v>
      </c>
      <c r="X1050">
        <v>72</v>
      </c>
      <c r="Y1050">
        <v>542</v>
      </c>
      <c r="Z1050">
        <v>0</v>
      </c>
      <c r="AA1050">
        <v>0</v>
      </c>
      <c r="AB1050">
        <v>0</v>
      </c>
      <c r="AC1050">
        <v>1</v>
      </c>
      <c r="AD1050">
        <v>10282</v>
      </c>
      <c r="AE1050">
        <v>10306</v>
      </c>
      <c r="AF1050">
        <v>1</v>
      </c>
      <c r="AG1050">
        <v>10256</v>
      </c>
      <c r="AH1050">
        <v>24</v>
      </c>
      <c r="AI1050">
        <v>3</v>
      </c>
      <c r="AJ1050">
        <v>23</v>
      </c>
      <c r="AK1050">
        <v>75</v>
      </c>
      <c r="AL1050">
        <v>14</v>
      </c>
      <c r="AM1050">
        <v>3</v>
      </c>
      <c r="AN1050">
        <v>85</v>
      </c>
      <c r="AO1050">
        <v>100</v>
      </c>
      <c r="AP1050">
        <v>23</v>
      </c>
      <c r="AQ1050">
        <v>57</v>
      </c>
      <c r="AR1050">
        <v>11</v>
      </c>
      <c r="AS1050">
        <v>7</v>
      </c>
    </row>
    <row r="1051" spans="1:45" x14ac:dyDescent="0.25">
      <c r="A1051">
        <v>20121115</v>
      </c>
      <c r="B1051">
        <f t="shared" si="80"/>
        <v>20161115</v>
      </c>
      <c r="C1051">
        <f t="shared" si="81"/>
        <v>2016</v>
      </c>
      <c r="D1051">
        <f t="shared" si="82"/>
        <v>11</v>
      </c>
      <c r="E1051">
        <f t="shared" si="83"/>
        <v>15</v>
      </c>
      <c r="F1051" s="14">
        <f t="shared" si="84"/>
        <v>42689</v>
      </c>
      <c r="G1051">
        <v>145</v>
      </c>
      <c r="H1051">
        <v>18</v>
      </c>
      <c r="I1051">
        <v>21</v>
      </c>
      <c r="J1051">
        <v>30</v>
      </c>
      <c r="K1051">
        <v>9</v>
      </c>
      <c r="L1051">
        <v>10</v>
      </c>
      <c r="M1051">
        <v>2</v>
      </c>
      <c r="N1051">
        <v>50</v>
      </c>
      <c r="O1051">
        <v>10</v>
      </c>
      <c r="P1051">
        <v>39</v>
      </c>
      <c r="Q1051">
        <v>0</v>
      </c>
      <c r="R1051">
        <v>3</v>
      </c>
      <c r="S1051">
        <v>55</v>
      </c>
      <c r="T1051">
        <v>14</v>
      </c>
      <c r="U1051">
        <v>-33</v>
      </c>
      <c r="V1051">
        <v>6</v>
      </c>
      <c r="W1051">
        <v>5</v>
      </c>
      <c r="X1051">
        <v>6</v>
      </c>
      <c r="Y1051">
        <v>221</v>
      </c>
      <c r="Z1051">
        <v>0</v>
      </c>
      <c r="AA1051">
        <v>0</v>
      </c>
      <c r="AB1051">
        <v>0</v>
      </c>
      <c r="AC1051">
        <v>1</v>
      </c>
      <c r="AD1051">
        <v>10237</v>
      </c>
      <c r="AE1051">
        <v>10253</v>
      </c>
      <c r="AF1051">
        <v>1</v>
      </c>
      <c r="AG1051">
        <v>10211</v>
      </c>
      <c r="AH1051">
        <v>24</v>
      </c>
      <c r="AI1051">
        <v>1</v>
      </c>
      <c r="AJ1051">
        <v>3</v>
      </c>
      <c r="AK1051">
        <v>57</v>
      </c>
      <c r="AL1051">
        <v>15</v>
      </c>
      <c r="AM1051">
        <v>7</v>
      </c>
      <c r="AN1051">
        <v>89</v>
      </c>
      <c r="AO1051">
        <v>100</v>
      </c>
      <c r="AP1051">
        <v>3</v>
      </c>
      <c r="AQ1051">
        <v>81</v>
      </c>
      <c r="AR1051">
        <v>17</v>
      </c>
      <c r="AS1051">
        <v>3</v>
      </c>
    </row>
    <row r="1052" spans="1:45" x14ac:dyDescent="0.25">
      <c r="A1052">
        <v>20121116</v>
      </c>
      <c r="B1052">
        <f t="shared" si="80"/>
        <v>20161116</v>
      </c>
      <c r="C1052">
        <f t="shared" si="81"/>
        <v>2016</v>
      </c>
      <c r="D1052">
        <f t="shared" si="82"/>
        <v>11</v>
      </c>
      <c r="E1052">
        <f t="shared" si="83"/>
        <v>16</v>
      </c>
      <c r="F1052" s="14">
        <f t="shared" si="84"/>
        <v>42690</v>
      </c>
      <c r="G1052">
        <v>166</v>
      </c>
      <c r="H1052">
        <v>24</v>
      </c>
      <c r="I1052">
        <v>25</v>
      </c>
      <c r="J1052">
        <v>30</v>
      </c>
      <c r="K1052">
        <v>8</v>
      </c>
      <c r="L1052">
        <v>20</v>
      </c>
      <c r="M1052">
        <v>1</v>
      </c>
      <c r="N1052">
        <v>70</v>
      </c>
      <c r="O1052">
        <v>9</v>
      </c>
      <c r="P1052">
        <v>38</v>
      </c>
      <c r="Q1052">
        <v>18</v>
      </c>
      <c r="R1052">
        <v>23</v>
      </c>
      <c r="S1052">
        <v>51</v>
      </c>
      <c r="T1052">
        <v>13</v>
      </c>
      <c r="U1052">
        <v>0</v>
      </c>
      <c r="V1052">
        <v>24</v>
      </c>
      <c r="W1052">
        <v>0</v>
      </c>
      <c r="X1052">
        <v>0</v>
      </c>
      <c r="Y1052">
        <v>137</v>
      </c>
      <c r="Z1052">
        <v>0</v>
      </c>
      <c r="AA1052">
        <v>0</v>
      </c>
      <c r="AB1052">
        <v>0</v>
      </c>
      <c r="AC1052">
        <v>1</v>
      </c>
      <c r="AD1052">
        <v>10175</v>
      </c>
      <c r="AE1052">
        <v>10209</v>
      </c>
      <c r="AF1052">
        <v>1</v>
      </c>
      <c r="AG1052">
        <v>10130</v>
      </c>
      <c r="AH1052">
        <v>24</v>
      </c>
      <c r="AI1052">
        <v>30</v>
      </c>
      <c r="AJ1052">
        <v>22</v>
      </c>
      <c r="AK1052">
        <v>56</v>
      </c>
      <c r="AL1052">
        <v>8</v>
      </c>
      <c r="AM1052">
        <v>6</v>
      </c>
      <c r="AN1052">
        <v>85</v>
      </c>
      <c r="AO1052">
        <v>93</v>
      </c>
      <c r="AP1052">
        <v>22</v>
      </c>
      <c r="AQ1052">
        <v>81</v>
      </c>
      <c r="AR1052">
        <v>9</v>
      </c>
      <c r="AS1052">
        <v>2</v>
      </c>
    </row>
    <row r="1053" spans="1:45" x14ac:dyDescent="0.25">
      <c r="A1053">
        <v>20121117</v>
      </c>
      <c r="B1053">
        <f t="shared" si="80"/>
        <v>20161117</v>
      </c>
      <c r="C1053">
        <f t="shared" si="81"/>
        <v>2016</v>
      </c>
      <c r="D1053">
        <f t="shared" si="82"/>
        <v>11</v>
      </c>
      <c r="E1053">
        <f t="shared" si="83"/>
        <v>17</v>
      </c>
      <c r="F1053" s="14">
        <f t="shared" si="84"/>
        <v>42691</v>
      </c>
      <c r="G1053">
        <v>186</v>
      </c>
      <c r="H1053">
        <v>34</v>
      </c>
      <c r="I1053">
        <v>36</v>
      </c>
      <c r="J1053">
        <v>50</v>
      </c>
      <c r="K1053">
        <v>10</v>
      </c>
      <c r="L1053">
        <v>30</v>
      </c>
      <c r="M1053">
        <v>1</v>
      </c>
      <c r="N1053">
        <v>110</v>
      </c>
      <c r="O1053">
        <v>10</v>
      </c>
      <c r="P1053">
        <v>52</v>
      </c>
      <c r="Q1053">
        <v>19</v>
      </c>
      <c r="R1053">
        <v>1</v>
      </c>
      <c r="S1053">
        <v>84</v>
      </c>
      <c r="T1053">
        <v>24</v>
      </c>
      <c r="U1053">
        <v>9</v>
      </c>
      <c r="V1053">
        <v>6</v>
      </c>
      <c r="W1053">
        <v>11</v>
      </c>
      <c r="X1053">
        <v>13</v>
      </c>
      <c r="Y1053">
        <v>164</v>
      </c>
      <c r="Z1053">
        <v>22</v>
      </c>
      <c r="AA1053">
        <v>13</v>
      </c>
      <c r="AB1053">
        <v>11</v>
      </c>
      <c r="AC1053">
        <v>24</v>
      </c>
      <c r="AD1053">
        <v>10096</v>
      </c>
      <c r="AE1053">
        <v>10123</v>
      </c>
      <c r="AF1053">
        <v>1</v>
      </c>
      <c r="AG1053">
        <v>10086</v>
      </c>
      <c r="AH1053">
        <v>16</v>
      </c>
      <c r="AI1053">
        <v>13</v>
      </c>
      <c r="AJ1053">
        <v>18</v>
      </c>
      <c r="AK1053">
        <v>58</v>
      </c>
      <c r="AL1053">
        <v>9</v>
      </c>
      <c r="AM1053">
        <v>6</v>
      </c>
      <c r="AN1053">
        <v>95</v>
      </c>
      <c r="AO1053">
        <v>98</v>
      </c>
      <c r="AP1053">
        <v>12</v>
      </c>
      <c r="AQ1053">
        <v>83</v>
      </c>
      <c r="AR1053">
        <v>9</v>
      </c>
      <c r="AS1053">
        <v>2</v>
      </c>
    </row>
    <row r="1054" spans="1:45" x14ac:dyDescent="0.25">
      <c r="A1054">
        <v>20121118</v>
      </c>
      <c r="B1054">
        <f t="shared" si="80"/>
        <v>20161118</v>
      </c>
      <c r="C1054">
        <f t="shared" si="81"/>
        <v>2016</v>
      </c>
      <c r="D1054">
        <f t="shared" si="82"/>
        <v>11</v>
      </c>
      <c r="E1054">
        <f t="shared" si="83"/>
        <v>18</v>
      </c>
      <c r="F1054" s="14">
        <f t="shared" si="84"/>
        <v>42692</v>
      </c>
      <c r="G1054">
        <v>330</v>
      </c>
      <c r="H1054">
        <v>7</v>
      </c>
      <c r="I1054">
        <v>11</v>
      </c>
      <c r="J1054">
        <v>20</v>
      </c>
      <c r="K1054">
        <v>1</v>
      </c>
      <c r="L1054">
        <v>0</v>
      </c>
      <c r="M1054">
        <v>17</v>
      </c>
      <c r="N1054">
        <v>40</v>
      </c>
      <c r="O1054">
        <v>1</v>
      </c>
      <c r="P1054">
        <v>55</v>
      </c>
      <c r="Q1054">
        <v>-12</v>
      </c>
      <c r="R1054">
        <v>24</v>
      </c>
      <c r="S1054">
        <v>103</v>
      </c>
      <c r="T1054">
        <v>13</v>
      </c>
      <c r="U1054">
        <v>-40</v>
      </c>
      <c r="V1054">
        <v>24</v>
      </c>
      <c r="W1054">
        <v>24</v>
      </c>
      <c r="X1054">
        <v>28</v>
      </c>
      <c r="Y1054">
        <v>249</v>
      </c>
      <c r="Z1054">
        <v>68</v>
      </c>
      <c r="AA1054">
        <v>26</v>
      </c>
      <c r="AB1054">
        <v>6</v>
      </c>
      <c r="AC1054">
        <v>5</v>
      </c>
      <c r="AD1054">
        <v>10140</v>
      </c>
      <c r="AE1054">
        <v>10180</v>
      </c>
      <c r="AF1054">
        <v>22</v>
      </c>
      <c r="AG1054">
        <v>10092</v>
      </c>
      <c r="AH1054">
        <v>1</v>
      </c>
      <c r="AI1054">
        <v>1</v>
      </c>
      <c r="AJ1054">
        <v>24</v>
      </c>
      <c r="AK1054">
        <v>75</v>
      </c>
      <c r="AL1054">
        <v>13</v>
      </c>
      <c r="AM1054">
        <v>4</v>
      </c>
      <c r="AN1054">
        <v>95</v>
      </c>
      <c r="AO1054">
        <v>100</v>
      </c>
      <c r="AP1054">
        <v>23</v>
      </c>
      <c r="AQ1054">
        <v>71</v>
      </c>
      <c r="AR1054">
        <v>14</v>
      </c>
      <c r="AS1054">
        <v>3</v>
      </c>
    </row>
    <row r="1055" spans="1:45" x14ac:dyDescent="0.25">
      <c r="A1055">
        <v>20121119</v>
      </c>
      <c r="B1055">
        <f t="shared" si="80"/>
        <v>20161119</v>
      </c>
      <c r="C1055">
        <f t="shared" si="81"/>
        <v>2016</v>
      </c>
      <c r="D1055">
        <f t="shared" si="82"/>
        <v>11</v>
      </c>
      <c r="E1055">
        <f t="shared" si="83"/>
        <v>19</v>
      </c>
      <c r="F1055" s="14">
        <f t="shared" si="84"/>
        <v>42693</v>
      </c>
      <c r="G1055">
        <v>166</v>
      </c>
      <c r="H1055">
        <v>25</v>
      </c>
      <c r="I1055">
        <v>27</v>
      </c>
      <c r="J1055">
        <v>40</v>
      </c>
      <c r="K1055">
        <v>12</v>
      </c>
      <c r="L1055">
        <v>10</v>
      </c>
      <c r="M1055">
        <v>1</v>
      </c>
      <c r="N1055">
        <v>80</v>
      </c>
      <c r="O1055">
        <v>20</v>
      </c>
      <c r="P1055">
        <v>46</v>
      </c>
      <c r="Q1055">
        <v>-15</v>
      </c>
      <c r="R1055">
        <v>5</v>
      </c>
      <c r="S1055">
        <v>102</v>
      </c>
      <c r="T1055">
        <v>23</v>
      </c>
      <c r="U1055">
        <v>-40</v>
      </c>
      <c r="V1055">
        <v>6</v>
      </c>
      <c r="W1055">
        <v>0</v>
      </c>
      <c r="X1055">
        <v>0</v>
      </c>
      <c r="Y1055">
        <v>180</v>
      </c>
      <c r="Z1055">
        <v>0</v>
      </c>
      <c r="AA1055">
        <v>0</v>
      </c>
      <c r="AB1055">
        <v>0</v>
      </c>
      <c r="AC1055">
        <v>1</v>
      </c>
      <c r="AD1055">
        <v>10157</v>
      </c>
      <c r="AE1055">
        <v>10179</v>
      </c>
      <c r="AF1055">
        <v>1</v>
      </c>
      <c r="AG1055">
        <v>10143</v>
      </c>
      <c r="AH1055">
        <v>15</v>
      </c>
      <c r="AI1055">
        <v>0</v>
      </c>
      <c r="AJ1055">
        <v>3</v>
      </c>
      <c r="AK1055">
        <v>56</v>
      </c>
      <c r="AL1055">
        <v>20</v>
      </c>
      <c r="AM1055">
        <v>8</v>
      </c>
      <c r="AN1055">
        <v>98</v>
      </c>
      <c r="AO1055">
        <v>100</v>
      </c>
      <c r="AP1055">
        <v>1</v>
      </c>
      <c r="AQ1055">
        <v>94</v>
      </c>
      <c r="AR1055">
        <v>20</v>
      </c>
      <c r="AS1055">
        <v>2</v>
      </c>
    </row>
    <row r="1056" spans="1:45" x14ac:dyDescent="0.25">
      <c r="A1056">
        <v>20121120</v>
      </c>
      <c r="B1056">
        <f t="shared" si="80"/>
        <v>20161120</v>
      </c>
      <c r="C1056">
        <f t="shared" si="81"/>
        <v>2016</v>
      </c>
      <c r="D1056">
        <f t="shared" si="82"/>
        <v>11</v>
      </c>
      <c r="E1056">
        <f t="shared" si="83"/>
        <v>20</v>
      </c>
      <c r="F1056" s="14">
        <f t="shared" si="84"/>
        <v>42694</v>
      </c>
      <c r="G1056">
        <v>166</v>
      </c>
      <c r="H1056">
        <v>41</v>
      </c>
      <c r="I1056">
        <v>41</v>
      </c>
      <c r="J1056">
        <v>60</v>
      </c>
      <c r="K1056">
        <v>12</v>
      </c>
      <c r="L1056">
        <v>30</v>
      </c>
      <c r="M1056">
        <v>1</v>
      </c>
      <c r="N1056">
        <v>100</v>
      </c>
      <c r="O1056">
        <v>12</v>
      </c>
      <c r="P1056">
        <v>90</v>
      </c>
      <c r="Q1056">
        <v>60</v>
      </c>
      <c r="R1056">
        <v>24</v>
      </c>
      <c r="S1056">
        <v>123</v>
      </c>
      <c r="T1056">
        <v>14</v>
      </c>
      <c r="U1056">
        <v>52</v>
      </c>
      <c r="V1056">
        <v>24</v>
      </c>
      <c r="W1056">
        <v>36</v>
      </c>
      <c r="X1056">
        <v>42</v>
      </c>
      <c r="Y1056">
        <v>371</v>
      </c>
      <c r="Z1056">
        <v>0</v>
      </c>
      <c r="AA1056">
        <v>0</v>
      </c>
      <c r="AB1056">
        <v>0</v>
      </c>
      <c r="AC1056">
        <v>1</v>
      </c>
      <c r="AD1056">
        <v>10153</v>
      </c>
      <c r="AE1056">
        <v>10160</v>
      </c>
      <c r="AF1056">
        <v>10</v>
      </c>
      <c r="AG1056">
        <v>10146</v>
      </c>
      <c r="AH1056">
        <v>24</v>
      </c>
      <c r="AI1056">
        <v>30</v>
      </c>
      <c r="AJ1056">
        <v>5</v>
      </c>
      <c r="AK1056">
        <v>66</v>
      </c>
      <c r="AL1056">
        <v>14</v>
      </c>
      <c r="AM1056">
        <v>7</v>
      </c>
      <c r="AN1056">
        <v>90</v>
      </c>
      <c r="AO1056">
        <v>98</v>
      </c>
      <c r="AP1056">
        <v>4</v>
      </c>
      <c r="AQ1056">
        <v>76</v>
      </c>
      <c r="AR1056">
        <v>14</v>
      </c>
      <c r="AS1056">
        <v>5</v>
      </c>
    </row>
    <row r="1057" spans="1:45" x14ac:dyDescent="0.25">
      <c r="A1057">
        <v>20121121</v>
      </c>
      <c r="B1057">
        <f t="shared" si="80"/>
        <v>20161121</v>
      </c>
      <c r="C1057">
        <f t="shared" si="81"/>
        <v>2016</v>
      </c>
      <c r="D1057">
        <f t="shared" si="82"/>
        <v>11</v>
      </c>
      <c r="E1057">
        <f t="shared" si="83"/>
        <v>21</v>
      </c>
      <c r="F1057" s="14">
        <f t="shared" si="84"/>
        <v>42695</v>
      </c>
      <c r="G1057">
        <v>180</v>
      </c>
      <c r="H1057">
        <v>44</v>
      </c>
      <c r="I1057">
        <v>56</v>
      </c>
      <c r="J1057">
        <v>100</v>
      </c>
      <c r="K1057">
        <v>20</v>
      </c>
      <c r="L1057">
        <v>40</v>
      </c>
      <c r="M1057">
        <v>1</v>
      </c>
      <c r="N1057">
        <v>210</v>
      </c>
      <c r="O1057">
        <v>20</v>
      </c>
      <c r="P1057">
        <v>65</v>
      </c>
      <c r="Q1057">
        <v>33</v>
      </c>
      <c r="R1057">
        <v>4</v>
      </c>
      <c r="S1057">
        <v>106</v>
      </c>
      <c r="T1057">
        <v>20</v>
      </c>
      <c r="U1057">
        <v>26</v>
      </c>
      <c r="V1057">
        <v>6</v>
      </c>
      <c r="W1057">
        <v>8</v>
      </c>
      <c r="X1057">
        <v>9</v>
      </c>
      <c r="Y1057">
        <v>259</v>
      </c>
      <c r="Z1057">
        <v>24</v>
      </c>
      <c r="AA1057">
        <v>6</v>
      </c>
      <c r="AB1057">
        <v>3</v>
      </c>
      <c r="AC1057">
        <v>22</v>
      </c>
      <c r="AD1057">
        <v>10120</v>
      </c>
      <c r="AE1057">
        <v>10165</v>
      </c>
      <c r="AF1057">
        <v>24</v>
      </c>
      <c r="AG1057">
        <v>10095</v>
      </c>
      <c r="AH1057">
        <v>14</v>
      </c>
      <c r="AI1057">
        <v>27</v>
      </c>
      <c r="AJ1057">
        <v>5</v>
      </c>
      <c r="AK1057">
        <v>74</v>
      </c>
      <c r="AL1057">
        <v>19</v>
      </c>
      <c r="AM1057">
        <v>7</v>
      </c>
      <c r="AN1057">
        <v>89</v>
      </c>
      <c r="AO1057">
        <v>98</v>
      </c>
      <c r="AP1057">
        <v>5</v>
      </c>
      <c r="AQ1057">
        <v>80</v>
      </c>
      <c r="AR1057">
        <v>19</v>
      </c>
      <c r="AS1057">
        <v>3</v>
      </c>
    </row>
    <row r="1058" spans="1:45" x14ac:dyDescent="0.25">
      <c r="A1058">
        <v>20121122</v>
      </c>
      <c r="B1058">
        <f t="shared" si="80"/>
        <v>20161122</v>
      </c>
      <c r="C1058">
        <f t="shared" si="81"/>
        <v>2016</v>
      </c>
      <c r="D1058">
        <f t="shared" si="82"/>
        <v>11</v>
      </c>
      <c r="E1058">
        <f t="shared" si="83"/>
        <v>22</v>
      </c>
      <c r="F1058" s="14">
        <f t="shared" si="84"/>
        <v>42696</v>
      </c>
      <c r="G1058">
        <v>188</v>
      </c>
      <c r="H1058">
        <v>45</v>
      </c>
      <c r="I1058">
        <v>48</v>
      </c>
      <c r="J1058">
        <v>60</v>
      </c>
      <c r="K1058">
        <v>13</v>
      </c>
      <c r="L1058">
        <v>40</v>
      </c>
      <c r="M1058">
        <v>2</v>
      </c>
      <c r="N1058">
        <v>110</v>
      </c>
      <c r="O1058">
        <v>1</v>
      </c>
      <c r="P1058">
        <v>79</v>
      </c>
      <c r="Q1058">
        <v>58</v>
      </c>
      <c r="R1058">
        <v>7</v>
      </c>
      <c r="S1058">
        <v>113</v>
      </c>
      <c r="T1058">
        <v>14</v>
      </c>
      <c r="U1058">
        <v>46</v>
      </c>
      <c r="V1058">
        <v>6</v>
      </c>
      <c r="W1058">
        <v>72</v>
      </c>
      <c r="X1058">
        <v>85</v>
      </c>
      <c r="Y1058">
        <v>460</v>
      </c>
      <c r="Z1058">
        <v>0</v>
      </c>
      <c r="AA1058">
        <v>0</v>
      </c>
      <c r="AB1058">
        <v>0</v>
      </c>
      <c r="AC1058">
        <v>1</v>
      </c>
      <c r="AD1058">
        <v>10181</v>
      </c>
      <c r="AE1058">
        <v>10201</v>
      </c>
      <c r="AF1058">
        <v>9</v>
      </c>
      <c r="AG1058">
        <v>10153</v>
      </c>
      <c r="AH1058">
        <v>24</v>
      </c>
      <c r="AI1058">
        <v>60</v>
      </c>
      <c r="AJ1058">
        <v>8</v>
      </c>
      <c r="AK1058">
        <v>75</v>
      </c>
      <c r="AL1058">
        <v>15</v>
      </c>
      <c r="AM1058">
        <v>2</v>
      </c>
      <c r="AN1058">
        <v>84</v>
      </c>
      <c r="AO1058">
        <v>96</v>
      </c>
      <c r="AP1058">
        <v>6</v>
      </c>
      <c r="AQ1058">
        <v>71</v>
      </c>
      <c r="AR1058">
        <v>13</v>
      </c>
      <c r="AS1058">
        <v>6</v>
      </c>
    </row>
    <row r="1059" spans="1:45" x14ac:dyDescent="0.25">
      <c r="A1059">
        <v>20121123</v>
      </c>
      <c r="B1059">
        <f t="shared" si="80"/>
        <v>20161123</v>
      </c>
      <c r="C1059">
        <f t="shared" si="81"/>
        <v>2016</v>
      </c>
      <c r="D1059">
        <f t="shared" si="82"/>
        <v>11</v>
      </c>
      <c r="E1059">
        <f t="shared" si="83"/>
        <v>23</v>
      </c>
      <c r="F1059" s="14">
        <f t="shared" si="84"/>
        <v>42697</v>
      </c>
      <c r="G1059">
        <v>184</v>
      </c>
      <c r="H1059">
        <v>31</v>
      </c>
      <c r="I1059">
        <v>34</v>
      </c>
      <c r="J1059">
        <v>60</v>
      </c>
      <c r="K1059">
        <v>5</v>
      </c>
      <c r="L1059">
        <v>10</v>
      </c>
      <c r="M1059">
        <v>19</v>
      </c>
      <c r="N1059">
        <v>110</v>
      </c>
      <c r="O1059">
        <v>5</v>
      </c>
      <c r="P1059">
        <v>62</v>
      </c>
      <c r="Q1059">
        <v>29</v>
      </c>
      <c r="R1059">
        <v>20</v>
      </c>
      <c r="S1059">
        <v>82</v>
      </c>
      <c r="T1059">
        <v>13</v>
      </c>
      <c r="U1059">
        <v>-3</v>
      </c>
      <c r="V1059">
        <v>24</v>
      </c>
      <c r="W1059">
        <v>0</v>
      </c>
      <c r="X1059">
        <v>0</v>
      </c>
      <c r="Y1059">
        <v>86</v>
      </c>
      <c r="Z1059">
        <v>40</v>
      </c>
      <c r="AA1059">
        <v>43</v>
      </c>
      <c r="AB1059">
        <v>14</v>
      </c>
      <c r="AC1059">
        <v>10</v>
      </c>
      <c r="AD1059">
        <v>10146</v>
      </c>
      <c r="AE1059">
        <v>10177</v>
      </c>
      <c r="AF1059">
        <v>23</v>
      </c>
      <c r="AG1059">
        <v>10117</v>
      </c>
      <c r="AH1059">
        <v>6</v>
      </c>
      <c r="AI1059">
        <v>0</v>
      </c>
      <c r="AJ1059">
        <v>21</v>
      </c>
      <c r="AK1059">
        <v>75</v>
      </c>
      <c r="AL1059">
        <v>7</v>
      </c>
      <c r="AM1059">
        <v>8</v>
      </c>
      <c r="AN1059">
        <v>92</v>
      </c>
      <c r="AO1059">
        <v>100</v>
      </c>
      <c r="AP1059">
        <v>21</v>
      </c>
      <c r="AQ1059">
        <v>79</v>
      </c>
      <c r="AR1059">
        <v>8</v>
      </c>
      <c r="AS1059">
        <v>1</v>
      </c>
    </row>
    <row r="1060" spans="1:45" x14ac:dyDescent="0.25">
      <c r="A1060">
        <v>20121124</v>
      </c>
      <c r="B1060">
        <f t="shared" si="80"/>
        <v>20161124</v>
      </c>
      <c r="C1060">
        <f t="shared" si="81"/>
        <v>2016</v>
      </c>
      <c r="D1060">
        <f t="shared" si="82"/>
        <v>11</v>
      </c>
      <c r="E1060">
        <f t="shared" si="83"/>
        <v>24</v>
      </c>
      <c r="F1060" s="14">
        <f t="shared" si="84"/>
        <v>42698</v>
      </c>
      <c r="G1060">
        <v>109</v>
      </c>
      <c r="H1060">
        <v>24</v>
      </c>
      <c r="I1060">
        <v>25</v>
      </c>
      <c r="J1060">
        <v>60</v>
      </c>
      <c r="K1060">
        <v>24</v>
      </c>
      <c r="L1060">
        <v>10</v>
      </c>
      <c r="M1060">
        <v>1</v>
      </c>
      <c r="N1060">
        <v>100</v>
      </c>
      <c r="O1060">
        <v>24</v>
      </c>
      <c r="P1060">
        <v>52</v>
      </c>
      <c r="Q1060">
        <v>6</v>
      </c>
      <c r="R1060">
        <v>8</v>
      </c>
      <c r="S1060">
        <v>93</v>
      </c>
      <c r="T1060">
        <v>24</v>
      </c>
      <c r="U1060">
        <v>7</v>
      </c>
      <c r="V1060">
        <v>6</v>
      </c>
      <c r="W1060">
        <v>2</v>
      </c>
      <c r="X1060">
        <v>2</v>
      </c>
      <c r="Y1060">
        <v>178</v>
      </c>
      <c r="Z1060">
        <v>56</v>
      </c>
      <c r="AA1060">
        <v>46</v>
      </c>
      <c r="AB1060">
        <v>13</v>
      </c>
      <c r="AC1060">
        <v>18</v>
      </c>
      <c r="AD1060">
        <v>10153</v>
      </c>
      <c r="AE1060">
        <v>10192</v>
      </c>
      <c r="AF1060">
        <v>10</v>
      </c>
      <c r="AG1060">
        <v>10054</v>
      </c>
      <c r="AH1060">
        <v>24</v>
      </c>
      <c r="AI1060">
        <v>0</v>
      </c>
      <c r="AJ1060">
        <v>1</v>
      </c>
      <c r="AK1060">
        <v>57</v>
      </c>
      <c r="AL1060">
        <v>24</v>
      </c>
      <c r="AM1060">
        <v>8</v>
      </c>
      <c r="AN1060">
        <v>98</v>
      </c>
      <c r="AO1060">
        <v>100</v>
      </c>
      <c r="AP1060">
        <v>2</v>
      </c>
      <c r="AQ1060">
        <v>93</v>
      </c>
      <c r="AR1060">
        <v>23</v>
      </c>
      <c r="AS1060">
        <v>2</v>
      </c>
    </row>
    <row r="1061" spans="1:45" x14ac:dyDescent="0.25">
      <c r="A1061">
        <v>20121125</v>
      </c>
      <c r="B1061">
        <f t="shared" si="80"/>
        <v>20161125</v>
      </c>
      <c r="C1061">
        <f t="shared" si="81"/>
        <v>2016</v>
      </c>
      <c r="D1061">
        <f t="shared" si="82"/>
        <v>11</v>
      </c>
      <c r="E1061">
        <f t="shared" si="83"/>
        <v>25</v>
      </c>
      <c r="F1061" s="14">
        <f t="shared" si="84"/>
        <v>42699</v>
      </c>
      <c r="G1061">
        <v>214</v>
      </c>
      <c r="H1061">
        <v>77</v>
      </c>
      <c r="I1061">
        <v>85</v>
      </c>
      <c r="J1061">
        <v>110</v>
      </c>
      <c r="K1061">
        <v>7</v>
      </c>
      <c r="L1061">
        <v>40</v>
      </c>
      <c r="M1061">
        <v>24</v>
      </c>
      <c r="N1061">
        <v>220</v>
      </c>
      <c r="O1061">
        <v>6</v>
      </c>
      <c r="P1061">
        <v>105</v>
      </c>
      <c r="Q1061">
        <v>75</v>
      </c>
      <c r="R1061">
        <v>24</v>
      </c>
      <c r="S1061">
        <v>131</v>
      </c>
      <c r="T1061">
        <v>6</v>
      </c>
      <c r="U1061">
        <v>62</v>
      </c>
      <c r="V1061">
        <v>24</v>
      </c>
      <c r="W1061">
        <v>14</v>
      </c>
      <c r="X1061">
        <v>17</v>
      </c>
      <c r="Y1061">
        <v>195</v>
      </c>
      <c r="Z1061">
        <v>12</v>
      </c>
      <c r="AA1061">
        <v>7</v>
      </c>
      <c r="AB1061">
        <v>3</v>
      </c>
      <c r="AC1061">
        <v>10</v>
      </c>
      <c r="AD1061">
        <v>10053</v>
      </c>
      <c r="AE1061">
        <v>10092</v>
      </c>
      <c r="AF1061">
        <v>23</v>
      </c>
      <c r="AG1061">
        <v>10002</v>
      </c>
      <c r="AH1061">
        <v>5</v>
      </c>
      <c r="AI1061">
        <v>57</v>
      </c>
      <c r="AJ1061">
        <v>4</v>
      </c>
      <c r="AK1061">
        <v>75</v>
      </c>
      <c r="AL1061">
        <v>5</v>
      </c>
      <c r="AM1061">
        <v>7</v>
      </c>
      <c r="AN1061">
        <v>76</v>
      </c>
      <c r="AO1061">
        <v>92</v>
      </c>
      <c r="AP1061">
        <v>4</v>
      </c>
      <c r="AQ1061">
        <v>62</v>
      </c>
      <c r="AR1061">
        <v>12</v>
      </c>
      <c r="AS1061">
        <v>3</v>
      </c>
    </row>
    <row r="1062" spans="1:45" x14ac:dyDescent="0.25">
      <c r="A1062">
        <v>20121126</v>
      </c>
      <c r="B1062">
        <f t="shared" si="80"/>
        <v>20161126</v>
      </c>
      <c r="C1062">
        <f t="shared" si="81"/>
        <v>2016</v>
      </c>
      <c r="D1062">
        <f t="shared" si="82"/>
        <v>11</v>
      </c>
      <c r="E1062">
        <f t="shared" si="83"/>
        <v>26</v>
      </c>
      <c r="F1062" s="14">
        <f t="shared" si="84"/>
        <v>42700</v>
      </c>
      <c r="G1062">
        <v>167</v>
      </c>
      <c r="H1062">
        <v>34</v>
      </c>
      <c r="I1062">
        <v>36</v>
      </c>
      <c r="J1062">
        <v>50</v>
      </c>
      <c r="K1062">
        <v>10</v>
      </c>
      <c r="L1062">
        <v>20</v>
      </c>
      <c r="M1062">
        <v>20</v>
      </c>
      <c r="N1062">
        <v>90</v>
      </c>
      <c r="O1062">
        <v>10</v>
      </c>
      <c r="P1062">
        <v>77</v>
      </c>
      <c r="Q1062">
        <v>52</v>
      </c>
      <c r="R1062">
        <v>4</v>
      </c>
      <c r="S1062">
        <v>99</v>
      </c>
      <c r="T1062">
        <v>15</v>
      </c>
      <c r="U1062">
        <v>31</v>
      </c>
      <c r="V1062">
        <v>6</v>
      </c>
      <c r="W1062">
        <v>6</v>
      </c>
      <c r="X1062">
        <v>7</v>
      </c>
      <c r="Y1062">
        <v>215</v>
      </c>
      <c r="Z1062">
        <v>3</v>
      </c>
      <c r="AA1062">
        <v>1</v>
      </c>
      <c r="AB1062">
        <v>1</v>
      </c>
      <c r="AC1062">
        <v>20</v>
      </c>
      <c r="AD1062">
        <v>10032</v>
      </c>
      <c r="AE1062">
        <v>10085</v>
      </c>
      <c r="AF1062">
        <v>1</v>
      </c>
      <c r="AG1062">
        <v>10003</v>
      </c>
      <c r="AH1062">
        <v>17</v>
      </c>
      <c r="AI1062">
        <v>63</v>
      </c>
      <c r="AJ1062">
        <v>20</v>
      </c>
      <c r="AK1062">
        <v>75</v>
      </c>
      <c r="AL1062">
        <v>22</v>
      </c>
      <c r="AM1062">
        <v>7</v>
      </c>
      <c r="AN1062">
        <v>87</v>
      </c>
      <c r="AO1062">
        <v>93</v>
      </c>
      <c r="AP1062">
        <v>17</v>
      </c>
      <c r="AQ1062">
        <v>79</v>
      </c>
      <c r="AR1062">
        <v>24</v>
      </c>
      <c r="AS1062">
        <v>3</v>
      </c>
    </row>
    <row r="1063" spans="1:45" x14ac:dyDescent="0.25">
      <c r="A1063">
        <v>20121127</v>
      </c>
      <c r="B1063">
        <f t="shared" si="80"/>
        <v>20161127</v>
      </c>
      <c r="C1063">
        <f t="shared" si="81"/>
        <v>2016</v>
      </c>
      <c r="D1063">
        <f t="shared" si="82"/>
        <v>11</v>
      </c>
      <c r="E1063">
        <f t="shared" si="83"/>
        <v>27</v>
      </c>
      <c r="F1063" s="14">
        <f t="shared" si="84"/>
        <v>42701</v>
      </c>
      <c r="G1063">
        <v>171</v>
      </c>
      <c r="H1063">
        <v>20</v>
      </c>
      <c r="I1063">
        <v>22</v>
      </c>
      <c r="J1063">
        <v>40</v>
      </c>
      <c r="K1063">
        <v>3</v>
      </c>
      <c r="L1063">
        <v>0</v>
      </c>
      <c r="M1063">
        <v>24</v>
      </c>
      <c r="N1063">
        <v>70</v>
      </c>
      <c r="O1063">
        <v>3</v>
      </c>
      <c r="P1063">
        <v>67</v>
      </c>
      <c r="Q1063">
        <v>20</v>
      </c>
      <c r="R1063">
        <v>24</v>
      </c>
      <c r="S1063">
        <v>87</v>
      </c>
      <c r="T1063">
        <v>13</v>
      </c>
      <c r="U1063">
        <v>-1</v>
      </c>
      <c r="V1063">
        <v>24</v>
      </c>
      <c r="W1063">
        <v>0</v>
      </c>
      <c r="X1063">
        <v>0</v>
      </c>
      <c r="Y1063">
        <v>183</v>
      </c>
      <c r="Z1063">
        <v>5</v>
      </c>
      <c r="AA1063">
        <v>1</v>
      </c>
      <c r="AB1063">
        <v>1</v>
      </c>
      <c r="AC1063">
        <v>20</v>
      </c>
      <c r="AD1063">
        <v>10035</v>
      </c>
      <c r="AE1063">
        <v>10065</v>
      </c>
      <c r="AF1063">
        <v>23</v>
      </c>
      <c r="AG1063">
        <v>10004</v>
      </c>
      <c r="AH1063">
        <v>2</v>
      </c>
      <c r="AI1063">
        <v>8</v>
      </c>
      <c r="AJ1063">
        <v>22</v>
      </c>
      <c r="AK1063">
        <v>75</v>
      </c>
      <c r="AL1063">
        <v>1</v>
      </c>
      <c r="AM1063">
        <v>7</v>
      </c>
      <c r="AN1063">
        <v>89</v>
      </c>
      <c r="AO1063">
        <v>99</v>
      </c>
      <c r="AP1063">
        <v>22</v>
      </c>
      <c r="AQ1063">
        <v>79</v>
      </c>
      <c r="AR1063">
        <v>1</v>
      </c>
      <c r="AS1063">
        <v>2</v>
      </c>
    </row>
    <row r="1064" spans="1:45" x14ac:dyDescent="0.25">
      <c r="A1064">
        <v>20121128</v>
      </c>
      <c r="B1064">
        <f t="shared" si="80"/>
        <v>20161128</v>
      </c>
      <c r="C1064">
        <f t="shared" si="81"/>
        <v>2016</v>
      </c>
      <c r="D1064">
        <f t="shared" si="82"/>
        <v>11</v>
      </c>
      <c r="E1064">
        <f t="shared" si="83"/>
        <v>28</v>
      </c>
      <c r="F1064" s="14">
        <f t="shared" si="84"/>
        <v>42702</v>
      </c>
      <c r="G1064">
        <v>341</v>
      </c>
      <c r="H1064">
        <v>18</v>
      </c>
      <c r="I1064">
        <v>18</v>
      </c>
      <c r="J1064">
        <v>30</v>
      </c>
      <c r="K1064">
        <v>18</v>
      </c>
      <c r="L1064">
        <v>10</v>
      </c>
      <c r="M1064">
        <v>1</v>
      </c>
      <c r="N1064">
        <v>60</v>
      </c>
      <c r="O1064">
        <v>23</v>
      </c>
      <c r="P1064">
        <v>53</v>
      </c>
      <c r="Q1064">
        <v>-3</v>
      </c>
      <c r="R1064">
        <v>5</v>
      </c>
      <c r="S1064">
        <v>93</v>
      </c>
      <c r="T1064">
        <v>14</v>
      </c>
      <c r="U1064">
        <v>-22</v>
      </c>
      <c r="V1064">
        <v>6</v>
      </c>
      <c r="W1064">
        <v>30</v>
      </c>
      <c r="X1064">
        <v>36</v>
      </c>
      <c r="Y1064">
        <v>302</v>
      </c>
      <c r="Z1064">
        <v>5</v>
      </c>
      <c r="AA1064">
        <v>5</v>
      </c>
      <c r="AB1064">
        <v>5</v>
      </c>
      <c r="AC1064">
        <v>23</v>
      </c>
      <c r="AD1064">
        <v>10068</v>
      </c>
      <c r="AE1064">
        <v>10076</v>
      </c>
      <c r="AF1064">
        <v>8</v>
      </c>
      <c r="AG1064">
        <v>10060</v>
      </c>
      <c r="AH1064">
        <v>14</v>
      </c>
      <c r="AI1064">
        <v>2</v>
      </c>
      <c r="AJ1064">
        <v>3</v>
      </c>
      <c r="AK1064">
        <v>80</v>
      </c>
      <c r="AL1064">
        <v>13</v>
      </c>
      <c r="AM1064">
        <v>6</v>
      </c>
      <c r="AN1064">
        <v>91</v>
      </c>
      <c r="AO1064">
        <v>100</v>
      </c>
      <c r="AP1064">
        <v>5</v>
      </c>
      <c r="AQ1064">
        <v>69</v>
      </c>
      <c r="AR1064">
        <v>13</v>
      </c>
      <c r="AS1064">
        <v>4</v>
      </c>
    </row>
    <row r="1065" spans="1:45" x14ac:dyDescent="0.25">
      <c r="A1065">
        <v>20121129</v>
      </c>
      <c r="B1065">
        <f t="shared" si="80"/>
        <v>20161129</v>
      </c>
      <c r="C1065">
        <f t="shared" si="81"/>
        <v>2016</v>
      </c>
      <c r="D1065">
        <f t="shared" si="82"/>
        <v>11</v>
      </c>
      <c r="E1065">
        <f t="shared" si="83"/>
        <v>29</v>
      </c>
      <c r="F1065" s="14">
        <f t="shared" si="84"/>
        <v>42703</v>
      </c>
      <c r="G1065">
        <v>340</v>
      </c>
      <c r="H1065">
        <v>24</v>
      </c>
      <c r="I1065">
        <v>25</v>
      </c>
      <c r="J1065">
        <v>50</v>
      </c>
      <c r="K1065">
        <v>12</v>
      </c>
      <c r="L1065">
        <v>10</v>
      </c>
      <c r="M1065">
        <v>20</v>
      </c>
      <c r="N1065">
        <v>90</v>
      </c>
      <c r="O1065">
        <v>13</v>
      </c>
      <c r="P1065">
        <v>42</v>
      </c>
      <c r="Q1065">
        <v>10</v>
      </c>
      <c r="R1065">
        <v>22</v>
      </c>
      <c r="S1065">
        <v>70</v>
      </c>
      <c r="T1065">
        <v>12</v>
      </c>
      <c r="U1065">
        <v>-15</v>
      </c>
      <c r="V1065">
        <v>24</v>
      </c>
      <c r="W1065">
        <v>49</v>
      </c>
      <c r="X1065">
        <v>60</v>
      </c>
      <c r="Y1065">
        <v>334</v>
      </c>
      <c r="Z1065">
        <v>0</v>
      </c>
      <c r="AA1065">
        <v>-1</v>
      </c>
      <c r="AB1065">
        <v>-1</v>
      </c>
      <c r="AC1065">
        <v>1</v>
      </c>
      <c r="AD1065">
        <v>10066</v>
      </c>
      <c r="AE1065">
        <v>10077</v>
      </c>
      <c r="AF1065">
        <v>24</v>
      </c>
      <c r="AG1065">
        <v>10053</v>
      </c>
      <c r="AH1065">
        <v>6</v>
      </c>
      <c r="AI1065">
        <v>63</v>
      </c>
      <c r="AJ1065">
        <v>4</v>
      </c>
      <c r="AK1065">
        <v>80</v>
      </c>
      <c r="AL1065">
        <v>11</v>
      </c>
      <c r="AM1065">
        <v>5</v>
      </c>
      <c r="AN1065">
        <v>89</v>
      </c>
      <c r="AO1065">
        <v>97</v>
      </c>
      <c r="AP1065">
        <v>6</v>
      </c>
      <c r="AQ1065">
        <v>66</v>
      </c>
      <c r="AR1065">
        <v>12</v>
      </c>
      <c r="AS1065">
        <v>4</v>
      </c>
    </row>
    <row r="1066" spans="1:45" x14ac:dyDescent="0.25">
      <c r="A1066">
        <v>20121130</v>
      </c>
      <c r="B1066">
        <f t="shared" si="80"/>
        <v>20161130</v>
      </c>
      <c r="C1066">
        <f t="shared" si="81"/>
        <v>2016</v>
      </c>
      <c r="D1066">
        <f t="shared" si="82"/>
        <v>11</v>
      </c>
      <c r="E1066">
        <f t="shared" si="83"/>
        <v>30</v>
      </c>
      <c r="F1066" s="14">
        <f t="shared" si="84"/>
        <v>42704</v>
      </c>
      <c r="G1066">
        <v>218</v>
      </c>
      <c r="H1066">
        <v>13</v>
      </c>
      <c r="I1066">
        <v>19</v>
      </c>
      <c r="J1066">
        <v>30</v>
      </c>
      <c r="K1066">
        <v>13</v>
      </c>
      <c r="L1066">
        <v>0</v>
      </c>
      <c r="M1066">
        <v>6</v>
      </c>
      <c r="N1066">
        <v>60</v>
      </c>
      <c r="O1066">
        <v>15</v>
      </c>
      <c r="P1066">
        <v>23</v>
      </c>
      <c r="Q1066">
        <v>-28</v>
      </c>
      <c r="R1066">
        <v>8</v>
      </c>
      <c r="S1066">
        <v>70</v>
      </c>
      <c r="T1066">
        <v>14</v>
      </c>
      <c r="U1066">
        <v>-61</v>
      </c>
      <c r="V1066">
        <v>12</v>
      </c>
      <c r="W1066">
        <v>41</v>
      </c>
      <c r="X1066">
        <v>50</v>
      </c>
      <c r="Y1066">
        <v>361</v>
      </c>
      <c r="Z1066">
        <v>17</v>
      </c>
      <c r="AA1066">
        <v>8</v>
      </c>
      <c r="AB1066">
        <v>5</v>
      </c>
      <c r="AC1066">
        <v>22</v>
      </c>
      <c r="AD1066">
        <v>10095</v>
      </c>
      <c r="AE1066">
        <v>10116</v>
      </c>
      <c r="AF1066">
        <v>24</v>
      </c>
      <c r="AG1066">
        <v>10078</v>
      </c>
      <c r="AH1066">
        <v>1</v>
      </c>
      <c r="AI1066">
        <v>26</v>
      </c>
      <c r="AJ1066">
        <v>6</v>
      </c>
      <c r="AK1066">
        <v>78</v>
      </c>
      <c r="AL1066">
        <v>13</v>
      </c>
      <c r="AM1066">
        <v>5</v>
      </c>
      <c r="AN1066">
        <v>92</v>
      </c>
      <c r="AO1066">
        <v>98</v>
      </c>
      <c r="AP1066">
        <v>3</v>
      </c>
      <c r="AQ1066">
        <v>67</v>
      </c>
      <c r="AR1066">
        <v>13</v>
      </c>
      <c r="AS1066">
        <v>4</v>
      </c>
    </row>
    <row r="1067" spans="1:45" x14ac:dyDescent="0.25">
      <c r="A1067">
        <v>20121201</v>
      </c>
      <c r="B1067">
        <f t="shared" si="80"/>
        <v>20161201</v>
      </c>
      <c r="C1067">
        <f t="shared" si="81"/>
        <v>2016</v>
      </c>
      <c r="D1067">
        <f t="shared" si="82"/>
        <v>12</v>
      </c>
      <c r="E1067">
        <f t="shared" si="83"/>
        <v>1</v>
      </c>
      <c r="F1067" s="14">
        <f t="shared" si="84"/>
        <v>42705</v>
      </c>
      <c r="G1067">
        <v>222</v>
      </c>
      <c r="H1067">
        <v>35</v>
      </c>
      <c r="I1067">
        <v>38</v>
      </c>
      <c r="J1067">
        <v>60</v>
      </c>
      <c r="K1067">
        <v>15</v>
      </c>
      <c r="L1067">
        <v>10</v>
      </c>
      <c r="M1067">
        <v>3</v>
      </c>
      <c r="N1067">
        <v>110</v>
      </c>
      <c r="O1067">
        <v>16</v>
      </c>
      <c r="P1067">
        <v>36</v>
      </c>
      <c r="Q1067">
        <v>26</v>
      </c>
      <c r="R1067">
        <v>18</v>
      </c>
      <c r="S1067">
        <v>52</v>
      </c>
      <c r="T1067">
        <v>12</v>
      </c>
      <c r="U1067">
        <v>11</v>
      </c>
      <c r="V1067">
        <v>6</v>
      </c>
      <c r="W1067">
        <v>2</v>
      </c>
      <c r="X1067">
        <v>2</v>
      </c>
      <c r="Y1067">
        <v>163</v>
      </c>
      <c r="Z1067">
        <v>65</v>
      </c>
      <c r="AA1067">
        <v>68</v>
      </c>
      <c r="AB1067">
        <v>13</v>
      </c>
      <c r="AC1067">
        <v>17</v>
      </c>
      <c r="AD1067">
        <v>10099</v>
      </c>
      <c r="AE1067">
        <v>10122</v>
      </c>
      <c r="AF1067">
        <v>9</v>
      </c>
      <c r="AG1067">
        <v>10067</v>
      </c>
      <c r="AH1067">
        <v>22</v>
      </c>
      <c r="AI1067">
        <v>36</v>
      </c>
      <c r="AJ1067">
        <v>17</v>
      </c>
      <c r="AK1067">
        <v>65</v>
      </c>
      <c r="AL1067">
        <v>4</v>
      </c>
      <c r="AM1067">
        <v>8</v>
      </c>
      <c r="AN1067">
        <v>94</v>
      </c>
      <c r="AO1067">
        <v>98</v>
      </c>
      <c r="AP1067">
        <v>1</v>
      </c>
      <c r="AQ1067">
        <v>85</v>
      </c>
      <c r="AR1067">
        <v>12</v>
      </c>
      <c r="AS1067">
        <v>2</v>
      </c>
    </row>
    <row r="1068" spans="1:45" x14ac:dyDescent="0.25">
      <c r="A1068">
        <v>20121202</v>
      </c>
      <c r="B1068">
        <f t="shared" si="80"/>
        <v>20161202</v>
      </c>
      <c r="C1068">
        <f t="shared" si="81"/>
        <v>2016</v>
      </c>
      <c r="D1068">
        <f t="shared" si="82"/>
        <v>12</v>
      </c>
      <c r="E1068">
        <f t="shared" si="83"/>
        <v>2</v>
      </c>
      <c r="F1068" s="14">
        <f t="shared" si="84"/>
        <v>42706</v>
      </c>
      <c r="G1068">
        <v>293</v>
      </c>
      <c r="H1068">
        <v>16</v>
      </c>
      <c r="I1068">
        <v>21</v>
      </c>
      <c r="J1068">
        <v>40</v>
      </c>
      <c r="K1068">
        <v>11</v>
      </c>
      <c r="L1068">
        <v>0</v>
      </c>
      <c r="M1068">
        <v>20</v>
      </c>
      <c r="N1068">
        <v>120</v>
      </c>
      <c r="O1068">
        <v>11</v>
      </c>
      <c r="P1068">
        <v>23</v>
      </c>
      <c r="Q1068">
        <v>-15</v>
      </c>
      <c r="R1068">
        <v>21</v>
      </c>
      <c r="S1068">
        <v>58</v>
      </c>
      <c r="T1068">
        <v>11</v>
      </c>
      <c r="U1068">
        <v>-47</v>
      </c>
      <c r="V1068">
        <v>24</v>
      </c>
      <c r="W1068">
        <v>33</v>
      </c>
      <c r="X1068">
        <v>41</v>
      </c>
      <c r="Y1068">
        <v>235</v>
      </c>
      <c r="Z1068">
        <v>39</v>
      </c>
      <c r="AA1068">
        <v>74</v>
      </c>
      <c r="AB1068">
        <v>16</v>
      </c>
      <c r="AC1068">
        <v>4</v>
      </c>
      <c r="AD1068">
        <v>10111</v>
      </c>
      <c r="AE1068">
        <v>10149</v>
      </c>
      <c r="AF1068">
        <v>22</v>
      </c>
      <c r="AG1068">
        <v>10069</v>
      </c>
      <c r="AH1068">
        <v>1</v>
      </c>
      <c r="AI1068">
        <v>3</v>
      </c>
      <c r="AJ1068">
        <v>19</v>
      </c>
      <c r="AK1068">
        <v>75</v>
      </c>
      <c r="AL1068">
        <v>10</v>
      </c>
      <c r="AM1068">
        <v>5</v>
      </c>
      <c r="AN1068">
        <v>92</v>
      </c>
      <c r="AO1068">
        <v>99</v>
      </c>
      <c r="AP1068">
        <v>19</v>
      </c>
      <c r="AQ1068">
        <v>79</v>
      </c>
      <c r="AR1068">
        <v>10</v>
      </c>
      <c r="AS1068">
        <v>3</v>
      </c>
    </row>
    <row r="1069" spans="1:45" x14ac:dyDescent="0.25">
      <c r="A1069">
        <v>20121203</v>
      </c>
      <c r="B1069">
        <f t="shared" si="80"/>
        <v>20161203</v>
      </c>
      <c r="C1069">
        <f t="shared" si="81"/>
        <v>2016</v>
      </c>
      <c r="D1069">
        <f t="shared" si="82"/>
        <v>12</v>
      </c>
      <c r="E1069">
        <f t="shared" si="83"/>
        <v>3</v>
      </c>
      <c r="F1069" s="14">
        <f t="shared" si="84"/>
        <v>42707</v>
      </c>
      <c r="G1069">
        <v>207</v>
      </c>
      <c r="H1069">
        <v>33</v>
      </c>
      <c r="I1069">
        <v>40</v>
      </c>
      <c r="J1069">
        <v>60</v>
      </c>
      <c r="K1069">
        <v>11</v>
      </c>
      <c r="L1069">
        <v>10</v>
      </c>
      <c r="M1069">
        <v>1</v>
      </c>
      <c r="N1069">
        <v>100</v>
      </c>
      <c r="O1069">
        <v>11</v>
      </c>
      <c r="P1069">
        <v>27</v>
      </c>
      <c r="Q1069">
        <v>-11</v>
      </c>
      <c r="R1069">
        <v>1</v>
      </c>
      <c r="S1069">
        <v>72</v>
      </c>
      <c r="T1069">
        <v>19</v>
      </c>
      <c r="U1069">
        <v>-37</v>
      </c>
      <c r="V1069">
        <v>6</v>
      </c>
      <c r="W1069">
        <v>0</v>
      </c>
      <c r="X1069">
        <v>0</v>
      </c>
      <c r="Y1069">
        <v>52</v>
      </c>
      <c r="Z1069">
        <v>54</v>
      </c>
      <c r="AA1069">
        <v>49</v>
      </c>
      <c r="AB1069">
        <v>15</v>
      </c>
      <c r="AC1069">
        <v>10</v>
      </c>
      <c r="AD1069">
        <v>10065</v>
      </c>
      <c r="AE1069">
        <v>10144</v>
      </c>
      <c r="AF1069">
        <v>1</v>
      </c>
      <c r="AG1069">
        <v>10005</v>
      </c>
      <c r="AH1069">
        <v>24</v>
      </c>
      <c r="AI1069">
        <v>22</v>
      </c>
      <c r="AJ1069">
        <v>15</v>
      </c>
      <c r="AK1069">
        <v>73</v>
      </c>
      <c r="AL1069">
        <v>20</v>
      </c>
      <c r="AM1069">
        <v>6</v>
      </c>
      <c r="AN1069">
        <v>93</v>
      </c>
      <c r="AO1069">
        <v>98</v>
      </c>
      <c r="AP1069">
        <v>1</v>
      </c>
      <c r="AQ1069">
        <v>78</v>
      </c>
      <c r="AR1069">
        <v>21</v>
      </c>
      <c r="AS1069">
        <v>1</v>
      </c>
    </row>
    <row r="1070" spans="1:45" x14ac:dyDescent="0.25">
      <c r="A1070">
        <v>20121204</v>
      </c>
      <c r="B1070">
        <f t="shared" si="80"/>
        <v>20161204</v>
      </c>
      <c r="C1070">
        <f t="shared" si="81"/>
        <v>2016</v>
      </c>
      <c r="D1070">
        <f t="shared" si="82"/>
        <v>12</v>
      </c>
      <c r="E1070">
        <f t="shared" si="83"/>
        <v>4</v>
      </c>
      <c r="F1070" s="14">
        <f t="shared" si="84"/>
        <v>42708</v>
      </c>
      <c r="G1070">
        <v>260</v>
      </c>
      <c r="H1070">
        <v>31</v>
      </c>
      <c r="I1070">
        <v>35</v>
      </c>
      <c r="J1070">
        <v>70</v>
      </c>
      <c r="K1070">
        <v>12</v>
      </c>
      <c r="L1070">
        <v>10</v>
      </c>
      <c r="M1070">
        <v>23</v>
      </c>
      <c r="N1070">
        <v>150</v>
      </c>
      <c r="O1070">
        <v>12</v>
      </c>
      <c r="P1070">
        <v>43</v>
      </c>
      <c r="Q1070">
        <v>-1</v>
      </c>
      <c r="R1070">
        <v>24</v>
      </c>
      <c r="S1070">
        <v>67</v>
      </c>
      <c r="T1070">
        <v>11</v>
      </c>
      <c r="U1070">
        <v>-23</v>
      </c>
      <c r="V1070">
        <v>24</v>
      </c>
      <c r="W1070">
        <v>0</v>
      </c>
      <c r="X1070">
        <v>0</v>
      </c>
      <c r="Y1070">
        <v>109</v>
      </c>
      <c r="Z1070">
        <v>21</v>
      </c>
      <c r="AA1070">
        <v>46</v>
      </c>
      <c r="AB1070">
        <v>32</v>
      </c>
      <c r="AC1070">
        <v>12</v>
      </c>
      <c r="AD1070">
        <v>9980</v>
      </c>
      <c r="AE1070">
        <v>10006</v>
      </c>
      <c r="AF1070">
        <v>24</v>
      </c>
      <c r="AG1070">
        <v>9959</v>
      </c>
      <c r="AH1070">
        <v>11</v>
      </c>
      <c r="AI1070">
        <v>56</v>
      </c>
      <c r="AJ1070">
        <v>12</v>
      </c>
      <c r="AK1070">
        <v>75</v>
      </c>
      <c r="AL1070">
        <v>15</v>
      </c>
      <c r="AM1070">
        <v>6</v>
      </c>
      <c r="AN1070">
        <v>86</v>
      </c>
      <c r="AO1070">
        <v>97</v>
      </c>
      <c r="AP1070">
        <v>24</v>
      </c>
      <c r="AQ1070">
        <v>76</v>
      </c>
      <c r="AR1070">
        <v>18</v>
      </c>
      <c r="AS1070">
        <v>1</v>
      </c>
    </row>
    <row r="1071" spans="1:45" x14ac:dyDescent="0.25">
      <c r="A1071">
        <v>20121205</v>
      </c>
      <c r="B1071">
        <f t="shared" si="80"/>
        <v>20161205</v>
      </c>
      <c r="C1071">
        <f t="shared" si="81"/>
        <v>2016</v>
      </c>
      <c r="D1071">
        <f t="shared" si="82"/>
        <v>12</v>
      </c>
      <c r="E1071">
        <f t="shared" si="83"/>
        <v>5</v>
      </c>
      <c r="F1071" s="14">
        <f t="shared" si="84"/>
        <v>42709</v>
      </c>
      <c r="G1071">
        <v>278</v>
      </c>
      <c r="H1071">
        <v>14</v>
      </c>
      <c r="I1071">
        <v>20</v>
      </c>
      <c r="J1071">
        <v>40</v>
      </c>
      <c r="K1071">
        <v>14</v>
      </c>
      <c r="L1071">
        <v>0</v>
      </c>
      <c r="M1071">
        <v>8</v>
      </c>
      <c r="N1071">
        <v>130</v>
      </c>
      <c r="O1071">
        <v>20</v>
      </c>
      <c r="P1071">
        <v>12</v>
      </c>
      <c r="Q1071">
        <v>-12</v>
      </c>
      <c r="R1071">
        <v>8</v>
      </c>
      <c r="S1071">
        <v>37</v>
      </c>
      <c r="T1071">
        <v>11</v>
      </c>
      <c r="U1071">
        <v>-33</v>
      </c>
      <c r="V1071">
        <v>12</v>
      </c>
      <c r="W1071">
        <v>16</v>
      </c>
      <c r="X1071">
        <v>20</v>
      </c>
      <c r="Y1071">
        <v>221</v>
      </c>
      <c r="Z1071">
        <v>29</v>
      </c>
      <c r="AA1071">
        <v>38</v>
      </c>
      <c r="AB1071">
        <v>9</v>
      </c>
      <c r="AC1071">
        <v>19</v>
      </c>
      <c r="AD1071">
        <v>10035</v>
      </c>
      <c r="AE1071">
        <v>10081</v>
      </c>
      <c r="AF1071">
        <v>24</v>
      </c>
      <c r="AG1071">
        <v>10008</v>
      </c>
      <c r="AH1071">
        <v>1</v>
      </c>
      <c r="AI1071">
        <v>27</v>
      </c>
      <c r="AJ1071">
        <v>21</v>
      </c>
      <c r="AK1071">
        <v>75</v>
      </c>
      <c r="AL1071">
        <v>11</v>
      </c>
      <c r="AM1071">
        <v>7</v>
      </c>
      <c r="AN1071">
        <v>91</v>
      </c>
      <c r="AO1071">
        <v>98</v>
      </c>
      <c r="AP1071">
        <v>3</v>
      </c>
      <c r="AQ1071">
        <v>71</v>
      </c>
      <c r="AR1071">
        <v>11</v>
      </c>
      <c r="AS1071">
        <v>2</v>
      </c>
    </row>
    <row r="1072" spans="1:45" x14ac:dyDescent="0.25">
      <c r="A1072">
        <v>20121206</v>
      </c>
      <c r="B1072">
        <f t="shared" si="80"/>
        <v>20161206</v>
      </c>
      <c r="C1072">
        <f t="shared" si="81"/>
        <v>2016</v>
      </c>
      <c r="D1072">
        <f t="shared" si="82"/>
        <v>12</v>
      </c>
      <c r="E1072">
        <f t="shared" si="83"/>
        <v>6</v>
      </c>
      <c r="F1072" s="14">
        <f t="shared" si="84"/>
        <v>42710</v>
      </c>
      <c r="G1072">
        <v>218</v>
      </c>
      <c r="H1072">
        <v>25</v>
      </c>
      <c r="I1072">
        <v>32</v>
      </c>
      <c r="J1072">
        <v>60</v>
      </c>
      <c r="K1072">
        <v>22</v>
      </c>
      <c r="L1072">
        <v>20</v>
      </c>
      <c r="M1072">
        <v>1</v>
      </c>
      <c r="N1072">
        <v>100</v>
      </c>
      <c r="O1072">
        <v>22</v>
      </c>
      <c r="P1072">
        <v>6</v>
      </c>
      <c r="Q1072">
        <v>-31</v>
      </c>
      <c r="R1072">
        <v>8</v>
      </c>
      <c r="S1072">
        <v>36</v>
      </c>
      <c r="T1072">
        <v>12</v>
      </c>
      <c r="U1072">
        <v>-70</v>
      </c>
      <c r="V1072">
        <v>12</v>
      </c>
      <c r="W1072">
        <v>58</v>
      </c>
      <c r="X1072">
        <v>73</v>
      </c>
      <c r="Y1072">
        <v>388</v>
      </c>
      <c r="Z1072">
        <v>5</v>
      </c>
      <c r="AA1072">
        <v>8</v>
      </c>
      <c r="AB1072">
        <v>6</v>
      </c>
      <c r="AC1072">
        <v>6</v>
      </c>
      <c r="AD1072">
        <v>10124</v>
      </c>
      <c r="AE1072">
        <v>10153</v>
      </c>
      <c r="AF1072">
        <v>10</v>
      </c>
      <c r="AG1072">
        <v>10067</v>
      </c>
      <c r="AH1072">
        <v>24</v>
      </c>
      <c r="AI1072">
        <v>61</v>
      </c>
      <c r="AJ1072">
        <v>8</v>
      </c>
      <c r="AK1072">
        <v>71</v>
      </c>
      <c r="AL1072">
        <v>13</v>
      </c>
      <c r="AM1072">
        <v>5</v>
      </c>
      <c r="AN1072">
        <v>88</v>
      </c>
      <c r="AO1072">
        <v>97</v>
      </c>
      <c r="AP1072">
        <v>1</v>
      </c>
      <c r="AQ1072">
        <v>74</v>
      </c>
      <c r="AR1072">
        <v>12</v>
      </c>
      <c r="AS1072">
        <v>4</v>
      </c>
    </row>
    <row r="1073" spans="1:45" x14ac:dyDescent="0.25">
      <c r="A1073">
        <v>20121207</v>
      </c>
      <c r="B1073">
        <f t="shared" si="80"/>
        <v>20161207</v>
      </c>
      <c r="C1073">
        <f t="shared" si="81"/>
        <v>2016</v>
      </c>
      <c r="D1073">
        <f t="shared" si="82"/>
        <v>12</v>
      </c>
      <c r="E1073">
        <f t="shared" si="83"/>
        <v>7</v>
      </c>
      <c r="F1073" s="14">
        <f t="shared" si="84"/>
        <v>42711</v>
      </c>
      <c r="G1073">
        <v>136</v>
      </c>
      <c r="H1073">
        <v>47</v>
      </c>
      <c r="I1073">
        <v>55</v>
      </c>
      <c r="J1073">
        <v>80</v>
      </c>
      <c r="K1073">
        <v>7</v>
      </c>
      <c r="L1073">
        <v>30</v>
      </c>
      <c r="M1073">
        <v>20</v>
      </c>
      <c r="N1073">
        <v>150</v>
      </c>
      <c r="O1073">
        <v>8</v>
      </c>
      <c r="P1073">
        <v>3</v>
      </c>
      <c r="Q1073">
        <v>-12</v>
      </c>
      <c r="R1073">
        <v>24</v>
      </c>
      <c r="S1073">
        <v>16</v>
      </c>
      <c r="T1073">
        <v>4</v>
      </c>
      <c r="U1073">
        <v>-25</v>
      </c>
      <c r="V1073">
        <v>24</v>
      </c>
      <c r="W1073">
        <v>0</v>
      </c>
      <c r="X1073">
        <v>0</v>
      </c>
      <c r="Y1073">
        <v>82</v>
      </c>
      <c r="Z1073">
        <v>80</v>
      </c>
      <c r="AA1073">
        <v>44</v>
      </c>
      <c r="AB1073">
        <v>8</v>
      </c>
      <c r="AC1073">
        <v>6</v>
      </c>
      <c r="AD1073">
        <v>10025</v>
      </c>
      <c r="AE1073">
        <v>10132</v>
      </c>
      <c r="AF1073">
        <v>24</v>
      </c>
      <c r="AG1073">
        <v>9973</v>
      </c>
      <c r="AH1073">
        <v>11</v>
      </c>
      <c r="AI1073">
        <v>8</v>
      </c>
      <c r="AJ1073">
        <v>6</v>
      </c>
      <c r="AK1073">
        <v>75</v>
      </c>
      <c r="AL1073">
        <v>1</v>
      </c>
      <c r="AM1073">
        <v>8</v>
      </c>
      <c r="AN1073">
        <v>93</v>
      </c>
      <c r="AO1073">
        <v>99</v>
      </c>
      <c r="AP1073">
        <v>6</v>
      </c>
      <c r="AQ1073">
        <v>79</v>
      </c>
      <c r="AR1073">
        <v>1</v>
      </c>
      <c r="AS1073">
        <v>1</v>
      </c>
    </row>
    <row r="1074" spans="1:45" x14ac:dyDescent="0.25">
      <c r="A1074">
        <v>20121208</v>
      </c>
      <c r="B1074">
        <f t="shared" si="80"/>
        <v>20161208</v>
      </c>
      <c r="C1074">
        <f t="shared" si="81"/>
        <v>2016</v>
      </c>
      <c r="D1074">
        <f t="shared" si="82"/>
        <v>12</v>
      </c>
      <c r="E1074">
        <f t="shared" si="83"/>
        <v>8</v>
      </c>
      <c r="F1074" s="14">
        <f t="shared" si="84"/>
        <v>42712</v>
      </c>
      <c r="G1074">
        <v>221</v>
      </c>
      <c r="H1074">
        <v>13</v>
      </c>
      <c r="I1074">
        <v>23</v>
      </c>
      <c r="J1074">
        <v>50</v>
      </c>
      <c r="K1074">
        <v>21</v>
      </c>
      <c r="L1074">
        <v>0</v>
      </c>
      <c r="M1074">
        <v>11</v>
      </c>
      <c r="N1074">
        <v>100</v>
      </c>
      <c r="O1074">
        <v>22</v>
      </c>
      <c r="P1074">
        <v>-18</v>
      </c>
      <c r="Q1074">
        <v>-83</v>
      </c>
      <c r="R1074">
        <v>8</v>
      </c>
      <c r="S1074">
        <v>20</v>
      </c>
      <c r="T1074">
        <v>24</v>
      </c>
      <c r="U1074">
        <v>-110</v>
      </c>
      <c r="V1074">
        <v>12</v>
      </c>
      <c r="W1074">
        <v>68</v>
      </c>
      <c r="X1074">
        <v>86</v>
      </c>
      <c r="Y1074">
        <v>546</v>
      </c>
      <c r="Z1074">
        <v>8</v>
      </c>
      <c r="AA1074">
        <v>1</v>
      </c>
      <c r="AB1074">
        <v>1</v>
      </c>
      <c r="AC1074">
        <v>24</v>
      </c>
      <c r="AD1074">
        <v>10213</v>
      </c>
      <c r="AE1074">
        <v>10242</v>
      </c>
      <c r="AF1074">
        <v>17</v>
      </c>
      <c r="AG1074">
        <v>10143</v>
      </c>
      <c r="AH1074">
        <v>1</v>
      </c>
      <c r="AI1074">
        <v>1</v>
      </c>
      <c r="AJ1074">
        <v>6</v>
      </c>
      <c r="AK1074">
        <v>62</v>
      </c>
      <c r="AL1074">
        <v>14</v>
      </c>
      <c r="AM1074">
        <v>3</v>
      </c>
      <c r="AN1074">
        <v>89</v>
      </c>
      <c r="AO1074">
        <v>99</v>
      </c>
      <c r="AP1074">
        <v>6</v>
      </c>
      <c r="AQ1074">
        <v>73</v>
      </c>
      <c r="AR1074">
        <v>14</v>
      </c>
      <c r="AS1074">
        <v>5</v>
      </c>
    </row>
    <row r="1075" spans="1:45" x14ac:dyDescent="0.25">
      <c r="A1075">
        <v>20121209</v>
      </c>
      <c r="B1075">
        <f t="shared" si="80"/>
        <v>20161209</v>
      </c>
      <c r="C1075">
        <f t="shared" si="81"/>
        <v>2016</v>
      </c>
      <c r="D1075">
        <f t="shared" si="82"/>
        <v>12</v>
      </c>
      <c r="E1075">
        <f t="shared" si="83"/>
        <v>9</v>
      </c>
      <c r="F1075" s="14">
        <f t="shared" si="84"/>
        <v>42713</v>
      </c>
      <c r="G1075">
        <v>263</v>
      </c>
      <c r="H1075">
        <v>49</v>
      </c>
      <c r="I1075">
        <v>55</v>
      </c>
      <c r="J1075">
        <v>70</v>
      </c>
      <c r="K1075">
        <v>14</v>
      </c>
      <c r="L1075">
        <v>40</v>
      </c>
      <c r="M1075">
        <v>21</v>
      </c>
      <c r="N1075">
        <v>160</v>
      </c>
      <c r="O1075">
        <v>22</v>
      </c>
      <c r="P1075">
        <v>53</v>
      </c>
      <c r="Q1075">
        <v>18</v>
      </c>
      <c r="R1075">
        <v>1</v>
      </c>
      <c r="S1075">
        <v>84</v>
      </c>
      <c r="T1075">
        <v>14</v>
      </c>
      <c r="U1075">
        <v>13</v>
      </c>
      <c r="V1075">
        <v>6</v>
      </c>
      <c r="W1075">
        <v>7</v>
      </c>
      <c r="X1075">
        <v>9</v>
      </c>
      <c r="Y1075">
        <v>101</v>
      </c>
      <c r="Z1075">
        <v>125</v>
      </c>
      <c r="AA1075">
        <v>115</v>
      </c>
      <c r="AB1075">
        <v>15</v>
      </c>
      <c r="AC1075">
        <v>7</v>
      </c>
      <c r="AD1075">
        <v>10108</v>
      </c>
      <c r="AE1075">
        <v>10203</v>
      </c>
      <c r="AF1075">
        <v>1</v>
      </c>
      <c r="AG1075">
        <v>10052</v>
      </c>
      <c r="AH1075">
        <v>22</v>
      </c>
      <c r="AI1075">
        <v>20</v>
      </c>
      <c r="AJ1075">
        <v>4</v>
      </c>
      <c r="AK1075">
        <v>75</v>
      </c>
      <c r="AL1075">
        <v>14</v>
      </c>
      <c r="AM1075">
        <v>7</v>
      </c>
      <c r="AN1075">
        <v>88</v>
      </c>
      <c r="AO1075">
        <v>98</v>
      </c>
      <c r="AP1075">
        <v>5</v>
      </c>
      <c r="AQ1075">
        <v>72</v>
      </c>
      <c r="AR1075">
        <v>21</v>
      </c>
      <c r="AS1075">
        <v>1</v>
      </c>
    </row>
    <row r="1076" spans="1:45" x14ac:dyDescent="0.25">
      <c r="A1076">
        <v>20121210</v>
      </c>
      <c r="B1076">
        <f t="shared" si="80"/>
        <v>20161210</v>
      </c>
      <c r="C1076">
        <f t="shared" si="81"/>
        <v>2016</v>
      </c>
      <c r="D1076">
        <f t="shared" si="82"/>
        <v>12</v>
      </c>
      <c r="E1076">
        <f t="shared" si="83"/>
        <v>10</v>
      </c>
      <c r="F1076" s="14">
        <f t="shared" si="84"/>
        <v>42714</v>
      </c>
      <c r="G1076">
        <v>347</v>
      </c>
      <c r="H1076">
        <v>38</v>
      </c>
      <c r="I1076">
        <v>41</v>
      </c>
      <c r="J1076">
        <v>60</v>
      </c>
      <c r="K1076">
        <v>5</v>
      </c>
      <c r="L1076">
        <v>20</v>
      </c>
      <c r="M1076">
        <v>20</v>
      </c>
      <c r="N1076">
        <v>140</v>
      </c>
      <c r="O1076">
        <v>6</v>
      </c>
      <c r="P1076">
        <v>32</v>
      </c>
      <c r="Q1076">
        <v>-3</v>
      </c>
      <c r="R1076">
        <v>24</v>
      </c>
      <c r="S1076">
        <v>62</v>
      </c>
      <c r="T1076">
        <v>1</v>
      </c>
      <c r="U1076">
        <v>-23</v>
      </c>
      <c r="V1076">
        <v>24</v>
      </c>
      <c r="W1076">
        <v>0</v>
      </c>
      <c r="X1076">
        <v>0</v>
      </c>
      <c r="Y1076">
        <v>112</v>
      </c>
      <c r="Z1076">
        <v>6</v>
      </c>
      <c r="AA1076">
        <v>9</v>
      </c>
      <c r="AB1076">
        <v>9</v>
      </c>
      <c r="AC1076">
        <v>12</v>
      </c>
      <c r="AD1076">
        <v>10147</v>
      </c>
      <c r="AE1076">
        <v>10229</v>
      </c>
      <c r="AF1076">
        <v>24</v>
      </c>
      <c r="AG1076">
        <v>10060</v>
      </c>
      <c r="AH1076">
        <v>1</v>
      </c>
      <c r="AI1076">
        <v>58</v>
      </c>
      <c r="AJ1076">
        <v>12</v>
      </c>
      <c r="AK1076">
        <v>75</v>
      </c>
      <c r="AL1076">
        <v>14</v>
      </c>
      <c r="AM1076">
        <v>7</v>
      </c>
      <c r="AN1076">
        <v>79</v>
      </c>
      <c r="AO1076">
        <v>92</v>
      </c>
      <c r="AP1076">
        <v>12</v>
      </c>
      <c r="AQ1076">
        <v>69</v>
      </c>
      <c r="AR1076">
        <v>18</v>
      </c>
      <c r="AS1076">
        <v>1</v>
      </c>
    </row>
    <row r="1077" spans="1:45" x14ac:dyDescent="0.25">
      <c r="A1077">
        <v>20121211</v>
      </c>
      <c r="B1077">
        <f t="shared" si="80"/>
        <v>20161211</v>
      </c>
      <c r="C1077">
        <f t="shared" si="81"/>
        <v>2016</v>
      </c>
      <c r="D1077">
        <f t="shared" si="82"/>
        <v>12</v>
      </c>
      <c r="E1077">
        <f t="shared" si="83"/>
        <v>11</v>
      </c>
      <c r="F1077" s="14">
        <f t="shared" si="84"/>
        <v>42715</v>
      </c>
      <c r="G1077">
        <v>289</v>
      </c>
      <c r="H1077">
        <v>16</v>
      </c>
      <c r="I1077">
        <v>24</v>
      </c>
      <c r="J1077">
        <v>40</v>
      </c>
      <c r="K1077">
        <v>22</v>
      </c>
      <c r="L1077">
        <v>10</v>
      </c>
      <c r="M1077">
        <v>13</v>
      </c>
      <c r="N1077">
        <v>80</v>
      </c>
      <c r="O1077">
        <v>24</v>
      </c>
      <c r="P1077">
        <v>6</v>
      </c>
      <c r="Q1077">
        <v>-19</v>
      </c>
      <c r="R1077">
        <v>2</v>
      </c>
      <c r="S1077">
        <v>33</v>
      </c>
      <c r="T1077">
        <v>13</v>
      </c>
      <c r="U1077">
        <v>-45</v>
      </c>
      <c r="V1077">
        <v>6</v>
      </c>
      <c r="W1077">
        <v>58</v>
      </c>
      <c r="X1077">
        <v>74</v>
      </c>
      <c r="Y1077">
        <v>334</v>
      </c>
      <c r="Z1077">
        <v>0</v>
      </c>
      <c r="AA1077">
        <v>0</v>
      </c>
      <c r="AB1077">
        <v>0</v>
      </c>
      <c r="AC1077">
        <v>1</v>
      </c>
      <c r="AD1077">
        <v>10260</v>
      </c>
      <c r="AE1077">
        <v>10279</v>
      </c>
      <c r="AF1077">
        <v>10</v>
      </c>
      <c r="AG1077">
        <v>10233</v>
      </c>
      <c r="AH1077">
        <v>1</v>
      </c>
      <c r="AI1077">
        <v>57</v>
      </c>
      <c r="AJ1077">
        <v>24</v>
      </c>
      <c r="AK1077">
        <v>79</v>
      </c>
      <c r="AL1077">
        <v>13</v>
      </c>
      <c r="AM1077">
        <v>4</v>
      </c>
      <c r="AN1077">
        <v>83</v>
      </c>
      <c r="AO1077">
        <v>94</v>
      </c>
      <c r="AP1077">
        <v>8</v>
      </c>
      <c r="AQ1077">
        <v>66</v>
      </c>
      <c r="AR1077">
        <v>14</v>
      </c>
      <c r="AS1077">
        <v>4</v>
      </c>
    </row>
    <row r="1078" spans="1:45" x14ac:dyDescent="0.25">
      <c r="A1078">
        <v>20121212</v>
      </c>
      <c r="B1078">
        <f t="shared" si="80"/>
        <v>20161212</v>
      </c>
      <c r="C1078">
        <f t="shared" si="81"/>
        <v>2016</v>
      </c>
      <c r="D1078">
        <f t="shared" si="82"/>
        <v>12</v>
      </c>
      <c r="E1078">
        <f t="shared" si="83"/>
        <v>12</v>
      </c>
      <c r="F1078" s="14">
        <f t="shared" si="84"/>
        <v>42716</v>
      </c>
      <c r="G1078">
        <v>227</v>
      </c>
      <c r="H1078">
        <v>30</v>
      </c>
      <c r="I1078">
        <v>32</v>
      </c>
      <c r="J1078">
        <v>50</v>
      </c>
      <c r="K1078">
        <v>1</v>
      </c>
      <c r="L1078">
        <v>0</v>
      </c>
      <c r="M1078">
        <v>9</v>
      </c>
      <c r="N1078">
        <v>90</v>
      </c>
      <c r="O1078">
        <v>13</v>
      </c>
      <c r="P1078">
        <v>15</v>
      </c>
      <c r="Q1078">
        <v>-5</v>
      </c>
      <c r="R1078">
        <v>24</v>
      </c>
      <c r="S1078">
        <v>42</v>
      </c>
      <c r="T1078">
        <v>11</v>
      </c>
      <c r="U1078">
        <v>-12</v>
      </c>
      <c r="V1078">
        <v>24</v>
      </c>
      <c r="W1078">
        <v>13</v>
      </c>
      <c r="X1078">
        <v>17</v>
      </c>
      <c r="Y1078">
        <v>169</v>
      </c>
      <c r="Z1078">
        <v>55</v>
      </c>
      <c r="AA1078">
        <v>61</v>
      </c>
      <c r="AB1078">
        <v>25</v>
      </c>
      <c r="AC1078">
        <v>5</v>
      </c>
      <c r="AD1078">
        <v>10192</v>
      </c>
      <c r="AE1078">
        <v>10233</v>
      </c>
      <c r="AF1078">
        <v>1</v>
      </c>
      <c r="AG1078">
        <v>10155</v>
      </c>
      <c r="AH1078">
        <v>24</v>
      </c>
      <c r="AI1078">
        <v>22</v>
      </c>
      <c r="AJ1078">
        <v>5</v>
      </c>
      <c r="AK1078">
        <v>68</v>
      </c>
      <c r="AL1078">
        <v>10</v>
      </c>
      <c r="AM1078">
        <v>8</v>
      </c>
      <c r="AN1078">
        <v>87</v>
      </c>
      <c r="AO1078">
        <v>98</v>
      </c>
      <c r="AP1078">
        <v>5</v>
      </c>
      <c r="AQ1078">
        <v>74</v>
      </c>
      <c r="AR1078">
        <v>21</v>
      </c>
      <c r="AS1078">
        <v>2</v>
      </c>
    </row>
    <row r="1079" spans="1:45" x14ac:dyDescent="0.25">
      <c r="A1079">
        <v>20121213</v>
      </c>
      <c r="B1079">
        <f t="shared" si="80"/>
        <v>20161213</v>
      </c>
      <c r="C1079">
        <f t="shared" si="81"/>
        <v>2016</v>
      </c>
      <c r="D1079">
        <f t="shared" si="82"/>
        <v>12</v>
      </c>
      <c r="E1079">
        <f t="shared" si="83"/>
        <v>13</v>
      </c>
      <c r="F1079" s="14">
        <f t="shared" si="84"/>
        <v>42717</v>
      </c>
      <c r="G1079">
        <v>134</v>
      </c>
      <c r="H1079">
        <v>26</v>
      </c>
      <c r="I1079">
        <v>28</v>
      </c>
      <c r="J1079">
        <v>40</v>
      </c>
      <c r="K1079">
        <v>2</v>
      </c>
      <c r="L1079">
        <v>20</v>
      </c>
      <c r="M1079">
        <v>4</v>
      </c>
      <c r="N1079">
        <v>70</v>
      </c>
      <c r="O1079">
        <v>2</v>
      </c>
      <c r="P1079">
        <v>-10</v>
      </c>
      <c r="Q1079">
        <v>-26</v>
      </c>
      <c r="R1079">
        <v>8</v>
      </c>
      <c r="S1079">
        <v>5</v>
      </c>
      <c r="T1079">
        <v>24</v>
      </c>
      <c r="U1079">
        <v>-52</v>
      </c>
      <c r="V1079">
        <v>12</v>
      </c>
      <c r="W1079">
        <v>0</v>
      </c>
      <c r="X1079">
        <v>0</v>
      </c>
      <c r="Y1079">
        <v>166</v>
      </c>
      <c r="Z1079">
        <v>0</v>
      </c>
      <c r="AA1079">
        <v>0</v>
      </c>
      <c r="AB1079">
        <v>0</v>
      </c>
      <c r="AC1079">
        <v>1</v>
      </c>
      <c r="AD1079">
        <v>10089</v>
      </c>
      <c r="AE1079">
        <v>10148</v>
      </c>
      <c r="AF1079">
        <v>1</v>
      </c>
      <c r="AG1079">
        <v>10048</v>
      </c>
      <c r="AH1079">
        <v>24</v>
      </c>
      <c r="AI1079">
        <v>58</v>
      </c>
      <c r="AJ1079">
        <v>24</v>
      </c>
      <c r="AK1079">
        <v>74</v>
      </c>
      <c r="AL1079">
        <v>14</v>
      </c>
      <c r="AM1079">
        <v>8</v>
      </c>
      <c r="AN1079">
        <v>79</v>
      </c>
      <c r="AO1079">
        <v>92</v>
      </c>
      <c r="AP1079">
        <v>24</v>
      </c>
      <c r="AQ1079">
        <v>70</v>
      </c>
      <c r="AR1079">
        <v>14</v>
      </c>
      <c r="AS1079">
        <v>2</v>
      </c>
    </row>
    <row r="1080" spans="1:45" x14ac:dyDescent="0.25">
      <c r="A1080">
        <v>20121214</v>
      </c>
      <c r="B1080">
        <f t="shared" si="80"/>
        <v>20161214</v>
      </c>
      <c r="C1080">
        <f t="shared" si="81"/>
        <v>2016</v>
      </c>
      <c r="D1080">
        <f t="shared" si="82"/>
        <v>12</v>
      </c>
      <c r="E1080">
        <f t="shared" si="83"/>
        <v>14</v>
      </c>
      <c r="F1080" s="14">
        <f t="shared" si="84"/>
        <v>42718</v>
      </c>
      <c r="G1080">
        <v>151</v>
      </c>
      <c r="H1080">
        <v>51</v>
      </c>
      <c r="I1080">
        <v>56</v>
      </c>
      <c r="J1080">
        <v>80</v>
      </c>
      <c r="K1080">
        <v>14</v>
      </c>
      <c r="L1080">
        <v>30</v>
      </c>
      <c r="M1080">
        <v>1</v>
      </c>
      <c r="N1080">
        <v>140</v>
      </c>
      <c r="O1080">
        <v>15</v>
      </c>
      <c r="P1080">
        <v>50</v>
      </c>
      <c r="Q1080">
        <v>3</v>
      </c>
      <c r="R1080">
        <v>1</v>
      </c>
      <c r="S1080">
        <v>96</v>
      </c>
      <c r="T1080">
        <v>21</v>
      </c>
      <c r="U1080">
        <v>2</v>
      </c>
      <c r="V1080">
        <v>6</v>
      </c>
      <c r="W1080">
        <v>0</v>
      </c>
      <c r="X1080">
        <v>0</v>
      </c>
      <c r="Y1080">
        <v>125</v>
      </c>
      <c r="Z1080">
        <v>47</v>
      </c>
      <c r="AA1080">
        <v>87</v>
      </c>
      <c r="AB1080">
        <v>26</v>
      </c>
      <c r="AC1080">
        <v>16</v>
      </c>
      <c r="AD1080">
        <v>9945</v>
      </c>
      <c r="AE1080">
        <v>10042</v>
      </c>
      <c r="AF1080">
        <v>1</v>
      </c>
      <c r="AG1080">
        <v>9854</v>
      </c>
      <c r="AH1080">
        <v>19</v>
      </c>
      <c r="AI1080">
        <v>24</v>
      </c>
      <c r="AJ1080">
        <v>1</v>
      </c>
      <c r="AK1080">
        <v>70</v>
      </c>
      <c r="AL1080">
        <v>22</v>
      </c>
      <c r="AM1080">
        <v>7</v>
      </c>
      <c r="AN1080">
        <v>92</v>
      </c>
      <c r="AO1080">
        <v>98</v>
      </c>
      <c r="AP1080">
        <v>1</v>
      </c>
      <c r="AQ1080">
        <v>84</v>
      </c>
      <c r="AR1080">
        <v>14</v>
      </c>
      <c r="AS1080">
        <v>2</v>
      </c>
    </row>
    <row r="1081" spans="1:45" x14ac:dyDescent="0.25">
      <c r="A1081">
        <v>20121215</v>
      </c>
      <c r="B1081">
        <f t="shared" si="80"/>
        <v>20161215</v>
      </c>
      <c r="C1081">
        <f t="shared" si="81"/>
        <v>2016</v>
      </c>
      <c r="D1081">
        <f t="shared" si="82"/>
        <v>12</v>
      </c>
      <c r="E1081">
        <f t="shared" si="83"/>
        <v>15</v>
      </c>
      <c r="F1081" s="14">
        <f t="shared" si="84"/>
        <v>42719</v>
      </c>
      <c r="G1081">
        <v>199</v>
      </c>
      <c r="H1081">
        <v>51</v>
      </c>
      <c r="I1081">
        <v>52</v>
      </c>
      <c r="J1081">
        <v>70</v>
      </c>
      <c r="K1081">
        <v>2</v>
      </c>
      <c r="L1081">
        <v>30</v>
      </c>
      <c r="M1081">
        <v>20</v>
      </c>
      <c r="N1081">
        <v>120</v>
      </c>
      <c r="O1081">
        <v>2</v>
      </c>
      <c r="P1081">
        <v>84</v>
      </c>
      <c r="Q1081">
        <v>69</v>
      </c>
      <c r="R1081">
        <v>8</v>
      </c>
      <c r="S1081">
        <v>97</v>
      </c>
      <c r="T1081">
        <v>2</v>
      </c>
      <c r="U1081">
        <v>58</v>
      </c>
      <c r="V1081">
        <v>12</v>
      </c>
      <c r="W1081">
        <v>14</v>
      </c>
      <c r="X1081">
        <v>18</v>
      </c>
      <c r="Y1081">
        <v>148</v>
      </c>
      <c r="Z1081">
        <v>27</v>
      </c>
      <c r="AA1081">
        <v>21</v>
      </c>
      <c r="AB1081">
        <v>12</v>
      </c>
      <c r="AC1081">
        <v>24</v>
      </c>
      <c r="AD1081">
        <v>9959</v>
      </c>
      <c r="AE1081">
        <v>9993</v>
      </c>
      <c r="AF1081">
        <v>20</v>
      </c>
      <c r="AG1081">
        <v>9890</v>
      </c>
      <c r="AH1081">
        <v>1</v>
      </c>
      <c r="AI1081">
        <v>60</v>
      </c>
      <c r="AJ1081">
        <v>14</v>
      </c>
      <c r="AK1081">
        <v>74</v>
      </c>
      <c r="AL1081">
        <v>2</v>
      </c>
      <c r="AM1081">
        <v>7</v>
      </c>
      <c r="AN1081">
        <v>87</v>
      </c>
      <c r="AO1081">
        <v>96</v>
      </c>
      <c r="AP1081">
        <v>24</v>
      </c>
      <c r="AQ1081">
        <v>79</v>
      </c>
      <c r="AR1081">
        <v>3</v>
      </c>
      <c r="AS1081">
        <v>2</v>
      </c>
    </row>
    <row r="1082" spans="1:45" x14ac:dyDescent="0.25">
      <c r="A1082">
        <v>20121216</v>
      </c>
      <c r="B1082">
        <f t="shared" si="80"/>
        <v>20161216</v>
      </c>
      <c r="C1082">
        <f t="shared" si="81"/>
        <v>2016</v>
      </c>
      <c r="D1082">
        <f t="shared" si="82"/>
        <v>12</v>
      </c>
      <c r="E1082">
        <f t="shared" si="83"/>
        <v>16</v>
      </c>
      <c r="F1082" s="14">
        <f t="shared" si="84"/>
        <v>42720</v>
      </c>
      <c r="G1082">
        <v>213</v>
      </c>
      <c r="H1082">
        <v>40</v>
      </c>
      <c r="I1082">
        <v>41</v>
      </c>
      <c r="J1082">
        <v>50</v>
      </c>
      <c r="K1082">
        <v>2</v>
      </c>
      <c r="L1082">
        <v>20</v>
      </c>
      <c r="M1082">
        <v>24</v>
      </c>
      <c r="N1082">
        <v>100</v>
      </c>
      <c r="O1082">
        <v>2</v>
      </c>
      <c r="P1082">
        <v>72</v>
      </c>
      <c r="Q1082">
        <v>45</v>
      </c>
      <c r="R1082">
        <v>24</v>
      </c>
      <c r="S1082">
        <v>80</v>
      </c>
      <c r="T1082">
        <v>1</v>
      </c>
      <c r="U1082">
        <v>11</v>
      </c>
      <c r="V1082">
        <v>24</v>
      </c>
      <c r="W1082">
        <v>0</v>
      </c>
      <c r="X1082">
        <v>0</v>
      </c>
      <c r="Y1082">
        <v>96</v>
      </c>
      <c r="Z1082">
        <v>33</v>
      </c>
      <c r="AA1082">
        <v>25</v>
      </c>
      <c r="AB1082">
        <v>9</v>
      </c>
      <c r="AC1082">
        <v>3</v>
      </c>
      <c r="AD1082">
        <v>10018</v>
      </c>
      <c r="AE1082">
        <v>10030</v>
      </c>
      <c r="AF1082">
        <v>18</v>
      </c>
      <c r="AG1082">
        <v>9990</v>
      </c>
      <c r="AH1082">
        <v>1</v>
      </c>
      <c r="AI1082">
        <v>42</v>
      </c>
      <c r="AJ1082">
        <v>24</v>
      </c>
      <c r="AK1082">
        <v>70</v>
      </c>
      <c r="AL1082">
        <v>5</v>
      </c>
      <c r="AM1082">
        <v>7</v>
      </c>
      <c r="AN1082">
        <v>92</v>
      </c>
      <c r="AO1082">
        <v>98</v>
      </c>
      <c r="AP1082">
        <v>24</v>
      </c>
      <c r="AQ1082">
        <v>89</v>
      </c>
      <c r="AR1082">
        <v>6</v>
      </c>
      <c r="AS1082">
        <v>1</v>
      </c>
    </row>
    <row r="1083" spans="1:45" x14ac:dyDescent="0.25">
      <c r="A1083">
        <v>20121217</v>
      </c>
      <c r="B1083">
        <f t="shared" si="80"/>
        <v>20161217</v>
      </c>
      <c r="C1083">
        <f t="shared" si="81"/>
        <v>2016</v>
      </c>
      <c r="D1083">
        <f t="shared" si="82"/>
        <v>12</v>
      </c>
      <c r="E1083">
        <f t="shared" si="83"/>
        <v>17</v>
      </c>
      <c r="F1083" s="14">
        <f t="shared" si="84"/>
        <v>42721</v>
      </c>
      <c r="G1083">
        <v>200</v>
      </c>
      <c r="H1083">
        <v>26</v>
      </c>
      <c r="I1083">
        <v>29</v>
      </c>
      <c r="J1083">
        <v>40</v>
      </c>
      <c r="K1083">
        <v>10</v>
      </c>
      <c r="L1083">
        <v>20</v>
      </c>
      <c r="M1083">
        <v>1</v>
      </c>
      <c r="N1083">
        <v>70</v>
      </c>
      <c r="O1083">
        <v>12</v>
      </c>
      <c r="P1083">
        <v>62</v>
      </c>
      <c r="Q1083">
        <v>42</v>
      </c>
      <c r="R1083">
        <v>4</v>
      </c>
      <c r="S1083">
        <v>78</v>
      </c>
      <c r="T1083">
        <v>15</v>
      </c>
      <c r="U1083">
        <v>18</v>
      </c>
      <c r="V1083">
        <v>6</v>
      </c>
      <c r="W1083">
        <v>0</v>
      </c>
      <c r="X1083">
        <v>0</v>
      </c>
      <c r="Y1083">
        <v>76</v>
      </c>
      <c r="Z1083">
        <v>27</v>
      </c>
      <c r="AA1083">
        <v>26</v>
      </c>
      <c r="AB1083">
        <v>18</v>
      </c>
      <c r="AC1083">
        <v>12</v>
      </c>
      <c r="AD1083">
        <v>10029</v>
      </c>
      <c r="AE1083">
        <v>10064</v>
      </c>
      <c r="AF1083">
        <v>24</v>
      </c>
      <c r="AG1083">
        <v>10016</v>
      </c>
      <c r="AH1083">
        <v>6</v>
      </c>
      <c r="AI1083">
        <v>32</v>
      </c>
      <c r="AJ1083">
        <v>1</v>
      </c>
      <c r="AK1083">
        <v>65</v>
      </c>
      <c r="AL1083">
        <v>20</v>
      </c>
      <c r="AM1083">
        <v>8</v>
      </c>
      <c r="AN1083">
        <v>96</v>
      </c>
      <c r="AO1083">
        <v>98</v>
      </c>
      <c r="AP1083">
        <v>1</v>
      </c>
      <c r="AQ1083">
        <v>93</v>
      </c>
      <c r="AR1083">
        <v>10</v>
      </c>
      <c r="AS1083">
        <v>1</v>
      </c>
    </row>
    <row r="1084" spans="1:45" x14ac:dyDescent="0.25">
      <c r="A1084">
        <v>20121218</v>
      </c>
      <c r="B1084">
        <f t="shared" si="80"/>
        <v>20161218</v>
      </c>
      <c r="C1084">
        <f t="shared" si="81"/>
        <v>2016</v>
      </c>
      <c r="D1084">
        <f t="shared" si="82"/>
        <v>12</v>
      </c>
      <c r="E1084">
        <f t="shared" si="83"/>
        <v>18</v>
      </c>
      <c r="F1084" s="14">
        <f t="shared" si="84"/>
        <v>42722</v>
      </c>
      <c r="G1084">
        <v>205</v>
      </c>
      <c r="H1084">
        <v>14</v>
      </c>
      <c r="I1084">
        <v>18</v>
      </c>
      <c r="J1084">
        <v>30</v>
      </c>
      <c r="K1084">
        <v>1</v>
      </c>
      <c r="L1084">
        <v>0</v>
      </c>
      <c r="M1084">
        <v>24</v>
      </c>
      <c r="N1084">
        <v>50</v>
      </c>
      <c r="O1084">
        <v>1</v>
      </c>
      <c r="P1084">
        <v>57</v>
      </c>
      <c r="Q1084">
        <v>41</v>
      </c>
      <c r="R1084">
        <v>2</v>
      </c>
      <c r="S1084">
        <v>71</v>
      </c>
      <c r="T1084">
        <v>14</v>
      </c>
      <c r="U1084">
        <v>27</v>
      </c>
      <c r="V1084">
        <v>6</v>
      </c>
      <c r="W1084">
        <v>0</v>
      </c>
      <c r="X1084">
        <v>0</v>
      </c>
      <c r="Y1084">
        <v>104</v>
      </c>
      <c r="Z1084">
        <v>38</v>
      </c>
      <c r="AA1084">
        <v>46</v>
      </c>
      <c r="AB1084">
        <v>19</v>
      </c>
      <c r="AC1084">
        <v>9</v>
      </c>
      <c r="AD1084">
        <v>10131</v>
      </c>
      <c r="AE1084">
        <v>10200</v>
      </c>
      <c r="AF1084">
        <v>24</v>
      </c>
      <c r="AG1084">
        <v>10066</v>
      </c>
      <c r="AH1084">
        <v>1</v>
      </c>
      <c r="AI1084">
        <v>3</v>
      </c>
      <c r="AJ1084">
        <v>21</v>
      </c>
      <c r="AK1084">
        <v>59</v>
      </c>
      <c r="AL1084">
        <v>13</v>
      </c>
      <c r="AM1084">
        <v>8</v>
      </c>
      <c r="AN1084">
        <v>97</v>
      </c>
      <c r="AO1084">
        <v>100</v>
      </c>
      <c r="AP1084">
        <v>21</v>
      </c>
      <c r="AQ1084">
        <v>92</v>
      </c>
      <c r="AR1084">
        <v>13</v>
      </c>
      <c r="AS1084">
        <v>1</v>
      </c>
    </row>
    <row r="1085" spans="1:45" x14ac:dyDescent="0.25">
      <c r="A1085">
        <v>20121219</v>
      </c>
      <c r="B1085">
        <f t="shared" si="80"/>
        <v>20161219</v>
      </c>
      <c r="C1085">
        <f t="shared" si="81"/>
        <v>2016</v>
      </c>
      <c r="D1085">
        <f t="shared" si="82"/>
        <v>12</v>
      </c>
      <c r="E1085">
        <f t="shared" si="83"/>
        <v>19</v>
      </c>
      <c r="F1085" s="14">
        <f t="shared" si="84"/>
        <v>42723</v>
      </c>
      <c r="G1085">
        <v>115</v>
      </c>
      <c r="H1085">
        <v>23</v>
      </c>
      <c r="I1085">
        <v>25</v>
      </c>
      <c r="J1085">
        <v>50</v>
      </c>
      <c r="K1085">
        <v>22</v>
      </c>
      <c r="L1085">
        <v>0</v>
      </c>
      <c r="M1085">
        <v>2</v>
      </c>
      <c r="N1085">
        <v>90</v>
      </c>
      <c r="O1085">
        <v>22</v>
      </c>
      <c r="P1085">
        <v>54</v>
      </c>
      <c r="Q1085">
        <v>41</v>
      </c>
      <c r="R1085">
        <v>24</v>
      </c>
      <c r="S1085">
        <v>61</v>
      </c>
      <c r="T1085">
        <v>13</v>
      </c>
      <c r="U1085">
        <v>33</v>
      </c>
      <c r="V1085">
        <v>24</v>
      </c>
      <c r="W1085">
        <v>0</v>
      </c>
      <c r="X1085">
        <v>0</v>
      </c>
      <c r="Y1085">
        <v>87</v>
      </c>
      <c r="Z1085">
        <v>0</v>
      </c>
      <c r="AA1085">
        <v>0</v>
      </c>
      <c r="AB1085">
        <v>0</v>
      </c>
      <c r="AC1085">
        <v>1</v>
      </c>
      <c r="AD1085">
        <v>10218</v>
      </c>
      <c r="AE1085">
        <v>10233</v>
      </c>
      <c r="AF1085">
        <v>10</v>
      </c>
      <c r="AG1085">
        <v>10201</v>
      </c>
      <c r="AH1085">
        <v>24</v>
      </c>
      <c r="AI1085">
        <v>3</v>
      </c>
      <c r="AJ1085">
        <v>1</v>
      </c>
      <c r="AK1085">
        <v>56</v>
      </c>
      <c r="AL1085">
        <v>15</v>
      </c>
      <c r="AM1085">
        <v>8</v>
      </c>
      <c r="AN1085">
        <v>96</v>
      </c>
      <c r="AO1085">
        <v>100</v>
      </c>
      <c r="AP1085">
        <v>4</v>
      </c>
      <c r="AQ1085">
        <v>93</v>
      </c>
      <c r="AR1085">
        <v>14</v>
      </c>
      <c r="AS1085">
        <v>1</v>
      </c>
    </row>
    <row r="1086" spans="1:45" x14ac:dyDescent="0.25">
      <c r="A1086">
        <v>20121220</v>
      </c>
      <c r="B1086">
        <f t="shared" si="80"/>
        <v>20161220</v>
      </c>
      <c r="C1086">
        <f t="shared" si="81"/>
        <v>2016</v>
      </c>
      <c r="D1086">
        <f t="shared" si="82"/>
        <v>12</v>
      </c>
      <c r="E1086">
        <f t="shared" si="83"/>
        <v>20</v>
      </c>
      <c r="F1086" s="14">
        <f t="shared" si="84"/>
        <v>42724</v>
      </c>
      <c r="G1086">
        <v>117</v>
      </c>
      <c r="H1086">
        <v>66</v>
      </c>
      <c r="I1086">
        <v>67</v>
      </c>
      <c r="J1086">
        <v>80</v>
      </c>
      <c r="K1086">
        <v>8</v>
      </c>
      <c r="L1086">
        <v>50</v>
      </c>
      <c r="M1086">
        <v>1</v>
      </c>
      <c r="N1086">
        <v>140</v>
      </c>
      <c r="O1086">
        <v>10</v>
      </c>
      <c r="P1086">
        <v>32</v>
      </c>
      <c r="Q1086">
        <v>26</v>
      </c>
      <c r="R1086">
        <v>5</v>
      </c>
      <c r="S1086">
        <v>42</v>
      </c>
      <c r="T1086">
        <v>1</v>
      </c>
      <c r="U1086">
        <v>16</v>
      </c>
      <c r="V1086">
        <v>6</v>
      </c>
      <c r="W1086">
        <v>3</v>
      </c>
      <c r="X1086">
        <v>4</v>
      </c>
      <c r="Y1086">
        <v>129</v>
      </c>
      <c r="Z1086">
        <v>100</v>
      </c>
      <c r="AA1086">
        <v>58</v>
      </c>
      <c r="AB1086">
        <v>8</v>
      </c>
      <c r="AC1086">
        <v>18</v>
      </c>
      <c r="AD1086">
        <v>10118</v>
      </c>
      <c r="AE1086">
        <v>10197</v>
      </c>
      <c r="AF1086">
        <v>1</v>
      </c>
      <c r="AG1086">
        <v>10068</v>
      </c>
      <c r="AH1086">
        <v>24</v>
      </c>
      <c r="AI1086">
        <v>42</v>
      </c>
      <c r="AJ1086">
        <v>23</v>
      </c>
      <c r="AK1086">
        <v>66</v>
      </c>
      <c r="AL1086">
        <v>9</v>
      </c>
      <c r="AM1086">
        <v>6</v>
      </c>
      <c r="AN1086">
        <v>89</v>
      </c>
      <c r="AO1086">
        <v>96</v>
      </c>
      <c r="AP1086">
        <v>23</v>
      </c>
      <c r="AQ1086">
        <v>78</v>
      </c>
      <c r="AR1086">
        <v>11</v>
      </c>
      <c r="AS1086">
        <v>2</v>
      </c>
    </row>
    <row r="1087" spans="1:45" x14ac:dyDescent="0.25">
      <c r="A1087">
        <v>20121221</v>
      </c>
      <c r="B1087">
        <f t="shared" si="80"/>
        <v>20161221</v>
      </c>
      <c r="C1087">
        <f t="shared" si="81"/>
        <v>2016</v>
      </c>
      <c r="D1087">
        <f t="shared" si="82"/>
        <v>12</v>
      </c>
      <c r="E1087">
        <f t="shared" si="83"/>
        <v>21</v>
      </c>
      <c r="F1087" s="14">
        <f t="shared" si="84"/>
        <v>42725</v>
      </c>
      <c r="G1087">
        <v>145</v>
      </c>
      <c r="H1087">
        <v>22</v>
      </c>
      <c r="I1087">
        <v>29</v>
      </c>
      <c r="J1087">
        <v>60</v>
      </c>
      <c r="K1087">
        <v>1</v>
      </c>
      <c r="L1087">
        <v>10</v>
      </c>
      <c r="M1087">
        <v>14</v>
      </c>
      <c r="N1087">
        <v>80</v>
      </c>
      <c r="O1087">
        <v>1</v>
      </c>
      <c r="P1087">
        <v>49</v>
      </c>
      <c r="Q1087">
        <v>26</v>
      </c>
      <c r="R1087">
        <v>1</v>
      </c>
      <c r="S1087">
        <v>79</v>
      </c>
      <c r="T1087">
        <v>24</v>
      </c>
      <c r="U1087">
        <v>24</v>
      </c>
      <c r="V1087">
        <v>6</v>
      </c>
      <c r="W1087">
        <v>0</v>
      </c>
      <c r="X1087">
        <v>0</v>
      </c>
      <c r="Y1087">
        <v>86</v>
      </c>
      <c r="Z1087">
        <v>65</v>
      </c>
      <c r="AA1087">
        <v>36</v>
      </c>
      <c r="AB1087">
        <v>9</v>
      </c>
      <c r="AC1087">
        <v>20</v>
      </c>
      <c r="AD1087">
        <v>10101</v>
      </c>
      <c r="AE1087">
        <v>10145</v>
      </c>
      <c r="AF1087">
        <v>24</v>
      </c>
      <c r="AG1087">
        <v>10065</v>
      </c>
      <c r="AH1087">
        <v>4</v>
      </c>
      <c r="AI1087">
        <v>2</v>
      </c>
      <c r="AJ1087">
        <v>11</v>
      </c>
      <c r="AK1087">
        <v>56</v>
      </c>
      <c r="AL1087">
        <v>22</v>
      </c>
      <c r="AM1087">
        <v>8</v>
      </c>
      <c r="AN1087">
        <v>98</v>
      </c>
      <c r="AO1087">
        <v>100</v>
      </c>
      <c r="AP1087">
        <v>10</v>
      </c>
      <c r="AQ1087">
        <v>96</v>
      </c>
      <c r="AR1087">
        <v>1</v>
      </c>
      <c r="AS1087">
        <v>1</v>
      </c>
    </row>
    <row r="1088" spans="1:45" x14ac:dyDescent="0.25">
      <c r="A1088">
        <v>20121222</v>
      </c>
      <c r="B1088">
        <f t="shared" si="80"/>
        <v>20161222</v>
      </c>
      <c r="C1088">
        <f t="shared" si="81"/>
        <v>2016</v>
      </c>
      <c r="D1088">
        <f t="shared" si="82"/>
        <v>12</v>
      </c>
      <c r="E1088">
        <f t="shared" si="83"/>
        <v>22</v>
      </c>
      <c r="F1088" s="14">
        <f t="shared" si="84"/>
        <v>42726</v>
      </c>
      <c r="G1088">
        <v>175</v>
      </c>
      <c r="H1088">
        <v>37</v>
      </c>
      <c r="I1088">
        <v>43</v>
      </c>
      <c r="J1088">
        <v>60</v>
      </c>
      <c r="K1088">
        <v>16</v>
      </c>
      <c r="L1088">
        <v>30</v>
      </c>
      <c r="M1088">
        <v>1</v>
      </c>
      <c r="N1088">
        <v>120</v>
      </c>
      <c r="O1088">
        <v>18</v>
      </c>
      <c r="P1088">
        <v>72</v>
      </c>
      <c r="Q1088">
        <v>67</v>
      </c>
      <c r="R1088">
        <v>6</v>
      </c>
      <c r="S1088">
        <v>104</v>
      </c>
      <c r="T1088">
        <v>24</v>
      </c>
      <c r="U1088">
        <v>63</v>
      </c>
      <c r="V1088">
        <v>6</v>
      </c>
      <c r="W1088">
        <v>0</v>
      </c>
      <c r="X1088">
        <v>0</v>
      </c>
      <c r="Y1088">
        <v>51</v>
      </c>
      <c r="Z1088">
        <v>130</v>
      </c>
      <c r="AA1088">
        <v>151</v>
      </c>
      <c r="AB1088">
        <v>29</v>
      </c>
      <c r="AC1088">
        <v>23</v>
      </c>
      <c r="AD1088">
        <v>10094</v>
      </c>
      <c r="AE1088">
        <v>10152</v>
      </c>
      <c r="AF1088">
        <v>2</v>
      </c>
      <c r="AG1088">
        <v>10010</v>
      </c>
      <c r="AH1088">
        <v>24</v>
      </c>
      <c r="AI1088">
        <v>27</v>
      </c>
      <c r="AJ1088">
        <v>7</v>
      </c>
      <c r="AK1088">
        <v>60</v>
      </c>
      <c r="AL1088">
        <v>15</v>
      </c>
      <c r="AM1088">
        <v>8</v>
      </c>
      <c r="AN1088">
        <v>96</v>
      </c>
      <c r="AO1088">
        <v>98</v>
      </c>
      <c r="AP1088">
        <v>1</v>
      </c>
      <c r="AQ1088">
        <v>93</v>
      </c>
      <c r="AR1088">
        <v>11</v>
      </c>
      <c r="AS1088">
        <v>1</v>
      </c>
    </row>
    <row r="1089" spans="1:45" x14ac:dyDescent="0.25">
      <c r="A1089">
        <v>20121223</v>
      </c>
      <c r="B1089">
        <f t="shared" si="80"/>
        <v>20161223</v>
      </c>
      <c r="C1089">
        <f t="shared" si="81"/>
        <v>2016</v>
      </c>
      <c r="D1089">
        <f t="shared" si="82"/>
        <v>12</v>
      </c>
      <c r="E1089">
        <f t="shared" si="83"/>
        <v>23</v>
      </c>
      <c r="F1089" s="14">
        <f t="shared" si="84"/>
        <v>42727</v>
      </c>
      <c r="G1089">
        <v>244</v>
      </c>
      <c r="H1089">
        <v>58</v>
      </c>
      <c r="I1089">
        <v>58</v>
      </c>
      <c r="J1089">
        <v>80</v>
      </c>
      <c r="K1089">
        <v>7</v>
      </c>
      <c r="L1089">
        <v>40</v>
      </c>
      <c r="M1089">
        <v>1</v>
      </c>
      <c r="N1089">
        <v>170</v>
      </c>
      <c r="O1089">
        <v>12</v>
      </c>
      <c r="P1089">
        <v>114</v>
      </c>
      <c r="Q1089">
        <v>99</v>
      </c>
      <c r="R1089">
        <v>24</v>
      </c>
      <c r="S1089">
        <v>130</v>
      </c>
      <c r="T1089">
        <v>11</v>
      </c>
      <c r="U1089">
        <v>94</v>
      </c>
      <c r="V1089">
        <v>24</v>
      </c>
      <c r="W1089">
        <v>2</v>
      </c>
      <c r="X1089">
        <v>3</v>
      </c>
      <c r="Y1089">
        <v>110</v>
      </c>
      <c r="Z1089">
        <v>92</v>
      </c>
      <c r="AA1089">
        <v>149</v>
      </c>
      <c r="AB1089">
        <v>36</v>
      </c>
      <c r="AC1089">
        <v>5</v>
      </c>
      <c r="AD1089">
        <v>10037</v>
      </c>
      <c r="AE1089">
        <v>10076</v>
      </c>
      <c r="AF1089">
        <v>23</v>
      </c>
      <c r="AG1089">
        <v>10006</v>
      </c>
      <c r="AH1089">
        <v>1</v>
      </c>
      <c r="AI1089">
        <v>28</v>
      </c>
      <c r="AJ1089">
        <v>2</v>
      </c>
      <c r="AK1089">
        <v>70</v>
      </c>
      <c r="AL1089">
        <v>11</v>
      </c>
      <c r="AM1089">
        <v>8</v>
      </c>
      <c r="AN1089">
        <v>91</v>
      </c>
      <c r="AO1089">
        <v>98</v>
      </c>
      <c r="AP1089">
        <v>1</v>
      </c>
      <c r="AQ1089">
        <v>82</v>
      </c>
      <c r="AR1089">
        <v>15</v>
      </c>
      <c r="AS1089">
        <v>2</v>
      </c>
    </row>
    <row r="1090" spans="1:45" x14ac:dyDescent="0.25">
      <c r="A1090">
        <v>20121224</v>
      </c>
      <c r="B1090">
        <f t="shared" si="80"/>
        <v>20161224</v>
      </c>
      <c r="C1090">
        <f t="shared" si="81"/>
        <v>2016</v>
      </c>
      <c r="D1090">
        <f t="shared" si="82"/>
        <v>12</v>
      </c>
      <c r="E1090">
        <f t="shared" si="83"/>
        <v>24</v>
      </c>
      <c r="F1090" s="14">
        <f t="shared" si="84"/>
        <v>42728</v>
      </c>
      <c r="G1090">
        <v>201</v>
      </c>
      <c r="H1090">
        <v>43</v>
      </c>
      <c r="I1090">
        <v>49</v>
      </c>
      <c r="J1090">
        <v>90</v>
      </c>
      <c r="K1090">
        <v>20</v>
      </c>
      <c r="L1090">
        <v>30</v>
      </c>
      <c r="M1090">
        <v>5</v>
      </c>
      <c r="N1090">
        <v>170</v>
      </c>
      <c r="O1090">
        <v>20</v>
      </c>
      <c r="P1090">
        <v>100</v>
      </c>
      <c r="Q1090">
        <v>74</v>
      </c>
      <c r="R1090">
        <v>9</v>
      </c>
      <c r="S1090">
        <v>127</v>
      </c>
      <c r="T1090">
        <v>19</v>
      </c>
      <c r="U1090">
        <v>73</v>
      </c>
      <c r="V1090">
        <v>12</v>
      </c>
      <c r="W1090">
        <v>0</v>
      </c>
      <c r="X1090">
        <v>0</v>
      </c>
      <c r="Y1090">
        <v>99</v>
      </c>
      <c r="Z1090">
        <v>60</v>
      </c>
      <c r="AA1090">
        <v>23</v>
      </c>
      <c r="AB1090">
        <v>8</v>
      </c>
      <c r="AC1090">
        <v>24</v>
      </c>
      <c r="AD1090">
        <v>10021</v>
      </c>
      <c r="AE1090">
        <v>10076</v>
      </c>
      <c r="AF1090">
        <v>2</v>
      </c>
      <c r="AG1090">
        <v>9964</v>
      </c>
      <c r="AH1090">
        <v>18</v>
      </c>
      <c r="AI1090">
        <v>21</v>
      </c>
      <c r="AJ1090">
        <v>10</v>
      </c>
      <c r="AK1090">
        <v>75</v>
      </c>
      <c r="AL1090">
        <v>18</v>
      </c>
      <c r="AM1090">
        <v>8</v>
      </c>
      <c r="AN1090">
        <v>89</v>
      </c>
      <c r="AO1090">
        <v>98</v>
      </c>
      <c r="AP1090">
        <v>7</v>
      </c>
      <c r="AQ1090">
        <v>74</v>
      </c>
      <c r="AR1090">
        <v>19</v>
      </c>
      <c r="AS1090">
        <v>1</v>
      </c>
    </row>
    <row r="1091" spans="1:45" x14ac:dyDescent="0.25">
      <c r="A1091">
        <v>20121225</v>
      </c>
      <c r="B1091">
        <f t="shared" ref="B1091:B1154" si="85">A1091+40000</f>
        <v>20161225</v>
      </c>
      <c r="C1091">
        <f t="shared" ref="C1091:C1154" si="86">FLOOR(B1091/10000,1)</f>
        <v>2016</v>
      </c>
      <c r="D1091">
        <f t="shared" ref="D1091:D1154" si="87">FLOOR(B1091/100 - 100 * C1091, 1)</f>
        <v>12</v>
      </c>
      <c r="E1091">
        <f t="shared" ref="E1091:E1154" si="88">FLOOR(B1091-10000*C1091-100*D1091,1)</f>
        <v>25</v>
      </c>
      <c r="F1091" s="14">
        <f t="shared" ref="F1091:F1154" si="89">DATE(C1091,D1091,E1091)</f>
        <v>42729</v>
      </c>
      <c r="G1091">
        <v>225</v>
      </c>
      <c r="H1091">
        <v>45</v>
      </c>
      <c r="I1091">
        <v>48</v>
      </c>
      <c r="J1091">
        <v>90</v>
      </c>
      <c r="K1091">
        <v>17</v>
      </c>
      <c r="L1091">
        <v>20</v>
      </c>
      <c r="M1091">
        <v>2</v>
      </c>
      <c r="N1091">
        <v>200</v>
      </c>
      <c r="O1091">
        <v>18</v>
      </c>
      <c r="P1091">
        <v>86</v>
      </c>
      <c r="Q1091">
        <v>74</v>
      </c>
      <c r="R1091">
        <v>8</v>
      </c>
      <c r="S1091">
        <v>105</v>
      </c>
      <c r="T1091">
        <v>13</v>
      </c>
      <c r="U1091">
        <v>67</v>
      </c>
      <c r="V1091">
        <v>12</v>
      </c>
      <c r="W1091">
        <v>8</v>
      </c>
      <c r="X1091">
        <v>10</v>
      </c>
      <c r="Y1091">
        <v>126</v>
      </c>
      <c r="Z1091">
        <v>122</v>
      </c>
      <c r="AA1091">
        <v>152</v>
      </c>
      <c r="AB1091">
        <v>39</v>
      </c>
      <c r="AC1091">
        <v>3</v>
      </c>
      <c r="AD1091">
        <v>9971</v>
      </c>
      <c r="AE1091">
        <v>10016</v>
      </c>
      <c r="AF1091">
        <v>24</v>
      </c>
      <c r="AG1091">
        <v>9943</v>
      </c>
      <c r="AH1091">
        <v>17</v>
      </c>
      <c r="AI1091">
        <v>50</v>
      </c>
      <c r="AJ1091">
        <v>2</v>
      </c>
      <c r="AK1091">
        <v>75</v>
      </c>
      <c r="AL1091">
        <v>14</v>
      </c>
      <c r="AM1091">
        <v>8</v>
      </c>
      <c r="AN1091">
        <v>90</v>
      </c>
      <c r="AO1091">
        <v>98</v>
      </c>
      <c r="AP1091">
        <v>2</v>
      </c>
      <c r="AQ1091">
        <v>79</v>
      </c>
      <c r="AR1091">
        <v>14</v>
      </c>
      <c r="AS1091">
        <v>2</v>
      </c>
    </row>
    <row r="1092" spans="1:45" x14ac:dyDescent="0.25">
      <c r="A1092">
        <v>20121226</v>
      </c>
      <c r="B1092">
        <f t="shared" si="85"/>
        <v>20161226</v>
      </c>
      <c r="C1092">
        <f t="shared" si="86"/>
        <v>2016</v>
      </c>
      <c r="D1092">
        <f t="shared" si="87"/>
        <v>12</v>
      </c>
      <c r="E1092">
        <f t="shared" si="88"/>
        <v>26</v>
      </c>
      <c r="F1092" s="14">
        <f t="shared" si="89"/>
        <v>42730</v>
      </c>
      <c r="G1092">
        <v>225</v>
      </c>
      <c r="H1092">
        <v>51</v>
      </c>
      <c r="I1092">
        <v>53</v>
      </c>
      <c r="J1092">
        <v>90</v>
      </c>
      <c r="K1092">
        <v>22</v>
      </c>
      <c r="L1092">
        <v>30</v>
      </c>
      <c r="M1092">
        <v>4</v>
      </c>
      <c r="N1092">
        <v>170</v>
      </c>
      <c r="O1092">
        <v>22</v>
      </c>
      <c r="P1092">
        <v>80</v>
      </c>
      <c r="Q1092">
        <v>63</v>
      </c>
      <c r="R1092">
        <v>9</v>
      </c>
      <c r="S1092">
        <v>94</v>
      </c>
      <c r="T1092">
        <v>19</v>
      </c>
      <c r="U1092">
        <v>53</v>
      </c>
      <c r="V1092">
        <v>6</v>
      </c>
      <c r="W1092">
        <v>10</v>
      </c>
      <c r="X1092">
        <v>13</v>
      </c>
      <c r="Y1092">
        <v>172</v>
      </c>
      <c r="Z1092">
        <v>39</v>
      </c>
      <c r="AA1092">
        <v>47</v>
      </c>
      <c r="AB1092">
        <v>18</v>
      </c>
      <c r="AC1092">
        <v>20</v>
      </c>
      <c r="AD1092">
        <v>10040</v>
      </c>
      <c r="AE1092">
        <v>10068</v>
      </c>
      <c r="AF1092">
        <v>11</v>
      </c>
      <c r="AG1092">
        <v>9998</v>
      </c>
      <c r="AH1092">
        <v>23</v>
      </c>
      <c r="AI1092">
        <v>50</v>
      </c>
      <c r="AJ1092">
        <v>20</v>
      </c>
      <c r="AK1092">
        <v>70</v>
      </c>
      <c r="AL1092">
        <v>1</v>
      </c>
      <c r="AM1092">
        <v>7</v>
      </c>
      <c r="AN1092">
        <v>88</v>
      </c>
      <c r="AO1092">
        <v>93</v>
      </c>
      <c r="AP1092">
        <v>20</v>
      </c>
      <c r="AQ1092">
        <v>81</v>
      </c>
      <c r="AR1092">
        <v>13</v>
      </c>
      <c r="AS1092">
        <v>2</v>
      </c>
    </row>
    <row r="1093" spans="1:45" x14ac:dyDescent="0.25">
      <c r="A1093">
        <v>20121227</v>
      </c>
      <c r="B1093">
        <f t="shared" si="85"/>
        <v>20161227</v>
      </c>
      <c r="C1093">
        <f t="shared" si="86"/>
        <v>2016</v>
      </c>
      <c r="D1093">
        <f t="shared" si="87"/>
        <v>12</v>
      </c>
      <c r="E1093">
        <f t="shared" si="88"/>
        <v>27</v>
      </c>
      <c r="F1093" s="14">
        <f t="shared" si="89"/>
        <v>42731</v>
      </c>
      <c r="G1093">
        <v>250</v>
      </c>
      <c r="H1093">
        <v>27</v>
      </c>
      <c r="I1093">
        <v>37</v>
      </c>
      <c r="J1093">
        <v>70</v>
      </c>
      <c r="K1093">
        <v>1</v>
      </c>
      <c r="L1093">
        <v>10</v>
      </c>
      <c r="M1093">
        <v>15</v>
      </c>
      <c r="N1093">
        <v>150</v>
      </c>
      <c r="O1093">
        <v>1</v>
      </c>
      <c r="P1093">
        <v>75</v>
      </c>
      <c r="Q1093">
        <v>45</v>
      </c>
      <c r="R1093">
        <v>24</v>
      </c>
      <c r="S1093">
        <v>98</v>
      </c>
      <c r="T1093">
        <v>1</v>
      </c>
      <c r="U1093">
        <v>27</v>
      </c>
      <c r="V1093">
        <v>24</v>
      </c>
      <c r="W1093">
        <v>18</v>
      </c>
      <c r="X1093">
        <v>23</v>
      </c>
      <c r="Y1093">
        <v>134</v>
      </c>
      <c r="Z1093">
        <v>37</v>
      </c>
      <c r="AA1093">
        <v>26</v>
      </c>
      <c r="AB1093">
        <v>10</v>
      </c>
      <c r="AC1093">
        <v>1</v>
      </c>
      <c r="AD1093">
        <v>10045</v>
      </c>
      <c r="AE1093">
        <v>10183</v>
      </c>
      <c r="AF1093">
        <v>24</v>
      </c>
      <c r="AG1093">
        <v>10000</v>
      </c>
      <c r="AH1093">
        <v>13</v>
      </c>
      <c r="AI1093">
        <v>56</v>
      </c>
      <c r="AJ1093">
        <v>16</v>
      </c>
      <c r="AK1093">
        <v>70</v>
      </c>
      <c r="AL1093">
        <v>22</v>
      </c>
      <c r="AM1093">
        <v>7</v>
      </c>
      <c r="AN1093">
        <v>88</v>
      </c>
      <c r="AO1093">
        <v>98</v>
      </c>
      <c r="AP1093">
        <v>16</v>
      </c>
      <c r="AQ1093">
        <v>79</v>
      </c>
      <c r="AR1093">
        <v>3</v>
      </c>
      <c r="AS1093">
        <v>2</v>
      </c>
    </row>
    <row r="1094" spans="1:45" x14ac:dyDescent="0.25">
      <c r="A1094">
        <v>20121228</v>
      </c>
      <c r="B1094">
        <f t="shared" si="85"/>
        <v>20161228</v>
      </c>
      <c r="C1094">
        <f t="shared" si="86"/>
        <v>2016</v>
      </c>
      <c r="D1094">
        <f t="shared" si="87"/>
        <v>12</v>
      </c>
      <c r="E1094">
        <f t="shared" si="88"/>
        <v>28</v>
      </c>
      <c r="F1094" s="14">
        <f t="shared" si="89"/>
        <v>42732</v>
      </c>
      <c r="G1094">
        <v>179</v>
      </c>
      <c r="H1094">
        <v>36</v>
      </c>
      <c r="I1094">
        <v>41</v>
      </c>
      <c r="J1094">
        <v>60</v>
      </c>
      <c r="K1094">
        <v>16</v>
      </c>
      <c r="L1094">
        <v>10</v>
      </c>
      <c r="M1094">
        <v>1</v>
      </c>
      <c r="N1094">
        <v>120</v>
      </c>
      <c r="O1094">
        <v>22</v>
      </c>
      <c r="P1094">
        <v>65</v>
      </c>
      <c r="Q1094">
        <v>20</v>
      </c>
      <c r="R1094">
        <v>4</v>
      </c>
      <c r="S1094">
        <v>105</v>
      </c>
      <c r="T1094">
        <v>24</v>
      </c>
      <c r="U1094">
        <v>-5</v>
      </c>
      <c r="V1094">
        <v>6</v>
      </c>
      <c r="W1094">
        <v>0</v>
      </c>
      <c r="X1094">
        <v>0</v>
      </c>
      <c r="Y1094">
        <v>112</v>
      </c>
      <c r="Z1094">
        <v>51</v>
      </c>
      <c r="AA1094">
        <v>30</v>
      </c>
      <c r="AB1094">
        <v>8</v>
      </c>
      <c r="AC1094">
        <v>14</v>
      </c>
      <c r="AD1094">
        <v>10204</v>
      </c>
      <c r="AE1094">
        <v>10234</v>
      </c>
      <c r="AF1094">
        <v>9</v>
      </c>
      <c r="AG1094">
        <v>10169</v>
      </c>
      <c r="AH1094">
        <v>24</v>
      </c>
      <c r="AI1094">
        <v>15</v>
      </c>
      <c r="AJ1094">
        <v>3</v>
      </c>
      <c r="AK1094">
        <v>70</v>
      </c>
      <c r="AL1094">
        <v>8</v>
      </c>
      <c r="AM1094">
        <v>8</v>
      </c>
      <c r="AN1094">
        <v>94</v>
      </c>
      <c r="AO1094">
        <v>98</v>
      </c>
      <c r="AP1094">
        <v>2</v>
      </c>
      <c r="AQ1094">
        <v>84</v>
      </c>
      <c r="AR1094">
        <v>12</v>
      </c>
      <c r="AS1094">
        <v>1</v>
      </c>
    </row>
    <row r="1095" spans="1:45" x14ac:dyDescent="0.25">
      <c r="A1095">
        <v>20121229</v>
      </c>
      <c r="B1095">
        <f t="shared" si="85"/>
        <v>20161229</v>
      </c>
      <c r="C1095">
        <f t="shared" si="86"/>
        <v>2016</v>
      </c>
      <c r="D1095">
        <f t="shared" si="87"/>
        <v>12</v>
      </c>
      <c r="E1095">
        <f t="shared" si="88"/>
        <v>29</v>
      </c>
      <c r="F1095" s="14">
        <f t="shared" si="89"/>
        <v>42733</v>
      </c>
      <c r="G1095">
        <v>193</v>
      </c>
      <c r="H1095">
        <v>58</v>
      </c>
      <c r="I1095">
        <v>61</v>
      </c>
      <c r="J1095">
        <v>80</v>
      </c>
      <c r="K1095">
        <v>21</v>
      </c>
      <c r="L1095">
        <v>50</v>
      </c>
      <c r="M1095">
        <v>1</v>
      </c>
      <c r="N1095">
        <v>160</v>
      </c>
      <c r="O1095">
        <v>21</v>
      </c>
      <c r="P1095">
        <v>108</v>
      </c>
      <c r="Q1095">
        <v>92</v>
      </c>
      <c r="R1095">
        <v>23</v>
      </c>
      <c r="S1095">
        <v>120</v>
      </c>
      <c r="T1095">
        <v>15</v>
      </c>
      <c r="U1095">
        <v>85</v>
      </c>
      <c r="V1095">
        <v>24</v>
      </c>
      <c r="W1095">
        <v>13</v>
      </c>
      <c r="X1095">
        <v>17</v>
      </c>
      <c r="Y1095">
        <v>196</v>
      </c>
      <c r="Z1095">
        <v>14</v>
      </c>
      <c r="AA1095">
        <v>5</v>
      </c>
      <c r="AB1095">
        <v>3</v>
      </c>
      <c r="AC1095">
        <v>21</v>
      </c>
      <c r="AD1095">
        <v>10095</v>
      </c>
      <c r="AE1095">
        <v>10160</v>
      </c>
      <c r="AF1095">
        <v>1</v>
      </c>
      <c r="AG1095">
        <v>10044</v>
      </c>
      <c r="AH1095">
        <v>18</v>
      </c>
      <c r="AI1095">
        <v>60</v>
      </c>
      <c r="AJ1095">
        <v>1</v>
      </c>
      <c r="AK1095">
        <v>75</v>
      </c>
      <c r="AL1095">
        <v>13</v>
      </c>
      <c r="AM1095">
        <v>8</v>
      </c>
      <c r="AN1095">
        <v>82</v>
      </c>
      <c r="AO1095">
        <v>94</v>
      </c>
      <c r="AP1095">
        <v>1</v>
      </c>
      <c r="AQ1095">
        <v>71</v>
      </c>
      <c r="AR1095">
        <v>18</v>
      </c>
      <c r="AS1095">
        <v>3</v>
      </c>
    </row>
    <row r="1096" spans="1:45" x14ac:dyDescent="0.25">
      <c r="A1096">
        <v>20121230</v>
      </c>
      <c r="B1096">
        <f t="shared" si="85"/>
        <v>20161230</v>
      </c>
      <c r="C1096">
        <f t="shared" si="86"/>
        <v>2016</v>
      </c>
      <c r="D1096">
        <f t="shared" si="87"/>
        <v>12</v>
      </c>
      <c r="E1096">
        <f t="shared" si="88"/>
        <v>30</v>
      </c>
      <c r="F1096" s="14">
        <f t="shared" si="89"/>
        <v>42734</v>
      </c>
      <c r="G1096">
        <v>226</v>
      </c>
      <c r="H1096">
        <v>74</v>
      </c>
      <c r="I1096">
        <v>75</v>
      </c>
      <c r="J1096">
        <v>90</v>
      </c>
      <c r="K1096">
        <v>24</v>
      </c>
      <c r="L1096">
        <v>60</v>
      </c>
      <c r="M1096">
        <v>1</v>
      </c>
      <c r="N1096">
        <v>190</v>
      </c>
      <c r="O1096">
        <v>4</v>
      </c>
      <c r="P1096">
        <v>79</v>
      </c>
      <c r="Q1096">
        <v>57</v>
      </c>
      <c r="R1096">
        <v>4</v>
      </c>
      <c r="S1096">
        <v>94</v>
      </c>
      <c r="T1096">
        <v>24</v>
      </c>
      <c r="U1096">
        <v>50</v>
      </c>
      <c r="V1096">
        <v>6</v>
      </c>
      <c r="W1096">
        <v>28</v>
      </c>
      <c r="X1096">
        <v>36</v>
      </c>
      <c r="Y1096">
        <v>239</v>
      </c>
      <c r="Z1096">
        <v>6</v>
      </c>
      <c r="AA1096">
        <v>18</v>
      </c>
      <c r="AB1096">
        <v>15</v>
      </c>
      <c r="AC1096">
        <v>4</v>
      </c>
      <c r="AD1096">
        <v>10105</v>
      </c>
      <c r="AE1096">
        <v>10135</v>
      </c>
      <c r="AF1096">
        <v>23</v>
      </c>
      <c r="AG1096">
        <v>10069</v>
      </c>
      <c r="AH1096">
        <v>1</v>
      </c>
      <c r="AI1096">
        <v>62</v>
      </c>
      <c r="AJ1096">
        <v>23</v>
      </c>
      <c r="AK1096">
        <v>75</v>
      </c>
      <c r="AL1096">
        <v>2</v>
      </c>
      <c r="AM1096">
        <v>7</v>
      </c>
      <c r="AN1096">
        <v>81</v>
      </c>
      <c r="AO1096">
        <v>86</v>
      </c>
      <c r="AP1096">
        <v>4</v>
      </c>
      <c r="AQ1096">
        <v>75</v>
      </c>
      <c r="AR1096">
        <v>14</v>
      </c>
      <c r="AS1096">
        <v>3</v>
      </c>
    </row>
    <row r="1097" spans="1:45" x14ac:dyDescent="0.25">
      <c r="A1097">
        <v>20121231</v>
      </c>
      <c r="B1097">
        <f t="shared" si="85"/>
        <v>20161231</v>
      </c>
      <c r="C1097">
        <f t="shared" si="86"/>
        <v>2016</v>
      </c>
      <c r="D1097">
        <f t="shared" si="87"/>
        <v>12</v>
      </c>
      <c r="E1097">
        <f t="shared" si="88"/>
        <v>31</v>
      </c>
      <c r="F1097" s="14">
        <f t="shared" si="89"/>
        <v>42735</v>
      </c>
      <c r="G1097">
        <v>209</v>
      </c>
      <c r="H1097">
        <v>80</v>
      </c>
      <c r="I1097">
        <v>82</v>
      </c>
      <c r="J1097">
        <v>90</v>
      </c>
      <c r="K1097">
        <v>1</v>
      </c>
      <c r="L1097">
        <v>70</v>
      </c>
      <c r="M1097">
        <v>14</v>
      </c>
      <c r="N1097">
        <v>160</v>
      </c>
      <c r="O1097">
        <v>1</v>
      </c>
      <c r="P1097">
        <v>95</v>
      </c>
      <c r="Q1097">
        <v>87</v>
      </c>
      <c r="R1097">
        <v>7</v>
      </c>
      <c r="S1097">
        <v>104</v>
      </c>
      <c r="T1097">
        <v>17</v>
      </c>
      <c r="U1097">
        <v>82</v>
      </c>
      <c r="V1097">
        <v>12</v>
      </c>
      <c r="W1097">
        <v>0</v>
      </c>
      <c r="X1097">
        <v>0</v>
      </c>
      <c r="Y1097">
        <v>83</v>
      </c>
      <c r="Z1097">
        <v>69</v>
      </c>
      <c r="AA1097">
        <v>55</v>
      </c>
      <c r="AB1097">
        <v>13</v>
      </c>
      <c r="AC1097">
        <v>20</v>
      </c>
      <c r="AD1097">
        <v>10070</v>
      </c>
      <c r="AE1097">
        <v>10130</v>
      </c>
      <c r="AF1097">
        <v>1</v>
      </c>
      <c r="AG1097">
        <v>9999</v>
      </c>
      <c r="AH1097">
        <v>24</v>
      </c>
      <c r="AI1097">
        <v>50</v>
      </c>
      <c r="AJ1097">
        <v>24</v>
      </c>
      <c r="AK1097">
        <v>75</v>
      </c>
      <c r="AL1097">
        <v>14</v>
      </c>
      <c r="AM1097">
        <v>8</v>
      </c>
      <c r="AN1097">
        <v>83</v>
      </c>
      <c r="AO1097">
        <v>93</v>
      </c>
      <c r="AP1097">
        <v>24</v>
      </c>
      <c r="AQ1097">
        <v>77</v>
      </c>
      <c r="AR1097">
        <v>13</v>
      </c>
      <c r="AS1097">
        <v>1</v>
      </c>
    </row>
    <row r="1098" spans="1:45" x14ac:dyDescent="0.25">
      <c r="A1098">
        <v>20130101</v>
      </c>
      <c r="B1098">
        <f t="shared" si="85"/>
        <v>20170101</v>
      </c>
      <c r="C1098">
        <f t="shared" si="86"/>
        <v>2017</v>
      </c>
      <c r="D1098">
        <f t="shared" si="87"/>
        <v>1</v>
      </c>
      <c r="E1098">
        <f t="shared" si="88"/>
        <v>1</v>
      </c>
      <c r="F1098" s="14">
        <f t="shared" si="89"/>
        <v>42736</v>
      </c>
      <c r="G1098">
        <v>250</v>
      </c>
      <c r="H1098">
        <v>37</v>
      </c>
      <c r="I1098">
        <v>42</v>
      </c>
      <c r="J1098">
        <v>80</v>
      </c>
      <c r="K1098">
        <v>1</v>
      </c>
      <c r="L1098">
        <v>10</v>
      </c>
      <c r="M1098">
        <v>9</v>
      </c>
      <c r="N1098">
        <v>140</v>
      </c>
      <c r="O1098">
        <v>1</v>
      </c>
      <c r="P1098">
        <v>71</v>
      </c>
      <c r="Q1098">
        <v>49</v>
      </c>
      <c r="R1098">
        <v>19</v>
      </c>
      <c r="S1098">
        <v>88</v>
      </c>
      <c r="T1098">
        <v>1</v>
      </c>
      <c r="U1098">
        <v>33</v>
      </c>
      <c r="V1098">
        <v>24</v>
      </c>
      <c r="W1098">
        <v>12</v>
      </c>
      <c r="X1098">
        <v>15</v>
      </c>
      <c r="Y1098">
        <v>148</v>
      </c>
      <c r="Z1098">
        <v>88</v>
      </c>
      <c r="AA1098">
        <v>145</v>
      </c>
      <c r="AB1098">
        <v>43</v>
      </c>
      <c r="AC1098">
        <v>7</v>
      </c>
      <c r="AD1098">
        <v>10047</v>
      </c>
      <c r="AE1098">
        <v>10125</v>
      </c>
      <c r="AF1098">
        <v>24</v>
      </c>
      <c r="AG1098">
        <v>9988</v>
      </c>
      <c r="AH1098">
        <v>6</v>
      </c>
      <c r="AI1098">
        <v>49</v>
      </c>
      <c r="AJ1098">
        <v>7</v>
      </c>
      <c r="AK1098">
        <v>75</v>
      </c>
      <c r="AL1098">
        <v>24</v>
      </c>
      <c r="AM1098">
        <v>6</v>
      </c>
      <c r="AN1098">
        <v>86</v>
      </c>
      <c r="AO1098">
        <v>97</v>
      </c>
      <c r="AP1098">
        <v>7</v>
      </c>
      <c r="AQ1098">
        <v>75</v>
      </c>
      <c r="AR1098">
        <v>14</v>
      </c>
      <c r="AS1098">
        <v>2</v>
      </c>
    </row>
    <row r="1099" spans="1:45" x14ac:dyDescent="0.25">
      <c r="A1099">
        <v>20130102</v>
      </c>
      <c r="B1099">
        <f t="shared" si="85"/>
        <v>20170102</v>
      </c>
      <c r="C1099">
        <f t="shared" si="86"/>
        <v>2017</v>
      </c>
      <c r="D1099">
        <f t="shared" si="87"/>
        <v>1</v>
      </c>
      <c r="E1099">
        <f t="shared" si="88"/>
        <v>2</v>
      </c>
      <c r="F1099" s="14">
        <f t="shared" si="89"/>
        <v>42737</v>
      </c>
      <c r="G1099">
        <v>239</v>
      </c>
      <c r="H1099">
        <v>37</v>
      </c>
      <c r="I1099">
        <v>39</v>
      </c>
      <c r="J1099">
        <v>60</v>
      </c>
      <c r="K1099">
        <v>21</v>
      </c>
      <c r="L1099">
        <v>20</v>
      </c>
      <c r="M1099">
        <v>7</v>
      </c>
      <c r="N1099">
        <v>110</v>
      </c>
      <c r="O1099">
        <v>21</v>
      </c>
      <c r="P1099">
        <v>67</v>
      </c>
      <c r="Q1099">
        <v>41</v>
      </c>
      <c r="R1099">
        <v>7</v>
      </c>
      <c r="S1099">
        <v>86</v>
      </c>
      <c r="T1099">
        <v>15</v>
      </c>
      <c r="U1099">
        <v>22</v>
      </c>
      <c r="V1099">
        <v>12</v>
      </c>
      <c r="W1099">
        <v>44</v>
      </c>
      <c r="X1099">
        <v>56</v>
      </c>
      <c r="Y1099">
        <v>292</v>
      </c>
      <c r="Z1099">
        <v>14</v>
      </c>
      <c r="AA1099">
        <v>2</v>
      </c>
      <c r="AB1099">
        <v>1</v>
      </c>
      <c r="AC1099">
        <v>23</v>
      </c>
      <c r="AD1099">
        <v>10215</v>
      </c>
      <c r="AE1099">
        <v>10248</v>
      </c>
      <c r="AF1099">
        <v>20</v>
      </c>
      <c r="AG1099">
        <v>10135</v>
      </c>
      <c r="AH1099">
        <v>1</v>
      </c>
      <c r="AI1099">
        <v>23</v>
      </c>
      <c r="AJ1099">
        <v>23</v>
      </c>
      <c r="AK1099">
        <v>73</v>
      </c>
      <c r="AL1099">
        <v>15</v>
      </c>
      <c r="AM1099">
        <v>5</v>
      </c>
      <c r="AN1099">
        <v>88</v>
      </c>
      <c r="AO1099">
        <v>98</v>
      </c>
      <c r="AP1099">
        <v>23</v>
      </c>
      <c r="AQ1099">
        <v>77</v>
      </c>
      <c r="AR1099">
        <v>13</v>
      </c>
      <c r="AS1099">
        <v>4</v>
      </c>
    </row>
    <row r="1100" spans="1:45" x14ac:dyDescent="0.25">
      <c r="A1100">
        <v>20130103</v>
      </c>
      <c r="B1100">
        <f t="shared" si="85"/>
        <v>20170103</v>
      </c>
      <c r="C1100">
        <f t="shared" si="86"/>
        <v>2017</v>
      </c>
      <c r="D1100">
        <f t="shared" si="87"/>
        <v>1</v>
      </c>
      <c r="E1100">
        <f t="shared" si="88"/>
        <v>3</v>
      </c>
      <c r="F1100" s="14">
        <f t="shared" si="89"/>
        <v>42738</v>
      </c>
      <c r="G1100">
        <v>255</v>
      </c>
      <c r="H1100">
        <v>38</v>
      </c>
      <c r="I1100">
        <v>39</v>
      </c>
      <c r="J1100">
        <v>60</v>
      </c>
      <c r="K1100">
        <v>1</v>
      </c>
      <c r="L1100">
        <v>30</v>
      </c>
      <c r="M1100">
        <v>5</v>
      </c>
      <c r="N1100">
        <v>120</v>
      </c>
      <c r="O1100">
        <v>1</v>
      </c>
      <c r="P1100">
        <v>103</v>
      </c>
      <c r="Q1100">
        <v>76</v>
      </c>
      <c r="R1100">
        <v>1</v>
      </c>
      <c r="S1100">
        <v>116</v>
      </c>
      <c r="T1100">
        <v>15</v>
      </c>
      <c r="U1100">
        <v>74</v>
      </c>
      <c r="V1100">
        <v>6</v>
      </c>
      <c r="W1100">
        <v>0</v>
      </c>
      <c r="X1100">
        <v>0</v>
      </c>
      <c r="Y1100">
        <v>102</v>
      </c>
      <c r="Z1100">
        <v>16</v>
      </c>
      <c r="AA1100">
        <v>7</v>
      </c>
      <c r="AB1100">
        <v>3</v>
      </c>
      <c r="AC1100">
        <v>9</v>
      </c>
      <c r="AD1100">
        <v>10299</v>
      </c>
      <c r="AE1100">
        <v>10348</v>
      </c>
      <c r="AF1100">
        <v>23</v>
      </c>
      <c r="AG1100">
        <v>10243</v>
      </c>
      <c r="AH1100">
        <v>1</v>
      </c>
      <c r="AI1100">
        <v>11</v>
      </c>
      <c r="AJ1100">
        <v>4</v>
      </c>
      <c r="AK1100">
        <v>70</v>
      </c>
      <c r="AL1100">
        <v>15</v>
      </c>
      <c r="AM1100">
        <v>8</v>
      </c>
      <c r="AN1100">
        <v>93</v>
      </c>
      <c r="AO1100">
        <v>98</v>
      </c>
      <c r="AP1100">
        <v>1</v>
      </c>
      <c r="AQ1100">
        <v>86</v>
      </c>
      <c r="AR1100">
        <v>15</v>
      </c>
      <c r="AS1100">
        <v>2</v>
      </c>
    </row>
    <row r="1101" spans="1:45" x14ac:dyDescent="0.25">
      <c r="A1101">
        <v>20130104</v>
      </c>
      <c r="B1101">
        <f t="shared" si="85"/>
        <v>20170104</v>
      </c>
      <c r="C1101">
        <f t="shared" si="86"/>
        <v>2017</v>
      </c>
      <c r="D1101">
        <f t="shared" si="87"/>
        <v>1</v>
      </c>
      <c r="E1101">
        <f t="shared" si="88"/>
        <v>4</v>
      </c>
      <c r="F1101" s="14">
        <f t="shared" si="89"/>
        <v>42739</v>
      </c>
      <c r="G1101">
        <v>272</v>
      </c>
      <c r="H1101">
        <v>37</v>
      </c>
      <c r="I1101">
        <v>38</v>
      </c>
      <c r="J1101">
        <v>50</v>
      </c>
      <c r="K1101">
        <v>13</v>
      </c>
      <c r="L1101">
        <v>30</v>
      </c>
      <c r="M1101">
        <v>6</v>
      </c>
      <c r="N1101">
        <v>100</v>
      </c>
      <c r="O1101">
        <v>6</v>
      </c>
      <c r="P1101">
        <v>93</v>
      </c>
      <c r="Q1101">
        <v>83</v>
      </c>
      <c r="R1101">
        <v>21</v>
      </c>
      <c r="S1101">
        <v>103</v>
      </c>
      <c r="T1101">
        <v>1</v>
      </c>
      <c r="U1101">
        <v>79</v>
      </c>
      <c r="V1101">
        <v>24</v>
      </c>
      <c r="W1101">
        <v>0</v>
      </c>
      <c r="X1101">
        <v>0</v>
      </c>
      <c r="Y1101">
        <v>61</v>
      </c>
      <c r="Z1101">
        <v>30</v>
      </c>
      <c r="AA1101">
        <v>8</v>
      </c>
      <c r="AB1101">
        <v>3</v>
      </c>
      <c r="AC1101">
        <v>21</v>
      </c>
      <c r="AD1101">
        <v>10346</v>
      </c>
      <c r="AE1101">
        <v>10354</v>
      </c>
      <c r="AF1101">
        <v>11</v>
      </c>
      <c r="AG1101">
        <v>10339</v>
      </c>
      <c r="AH1101">
        <v>3</v>
      </c>
      <c r="AI1101">
        <v>19</v>
      </c>
      <c r="AJ1101">
        <v>21</v>
      </c>
      <c r="AK1101">
        <v>65</v>
      </c>
      <c r="AL1101">
        <v>12</v>
      </c>
      <c r="AM1101">
        <v>8</v>
      </c>
      <c r="AN1101">
        <v>95</v>
      </c>
      <c r="AO1101">
        <v>98</v>
      </c>
      <c r="AP1101">
        <v>3</v>
      </c>
      <c r="AQ1101">
        <v>90</v>
      </c>
      <c r="AR1101">
        <v>12</v>
      </c>
      <c r="AS1101">
        <v>1</v>
      </c>
    </row>
    <row r="1102" spans="1:45" x14ac:dyDescent="0.25">
      <c r="A1102">
        <v>20130105</v>
      </c>
      <c r="B1102">
        <f t="shared" si="85"/>
        <v>20170105</v>
      </c>
      <c r="C1102">
        <f t="shared" si="86"/>
        <v>2017</v>
      </c>
      <c r="D1102">
        <f t="shared" si="87"/>
        <v>1</v>
      </c>
      <c r="E1102">
        <f t="shared" si="88"/>
        <v>5</v>
      </c>
      <c r="F1102" s="14">
        <f t="shared" si="89"/>
        <v>42740</v>
      </c>
      <c r="G1102">
        <v>267</v>
      </c>
      <c r="H1102">
        <v>23</v>
      </c>
      <c r="I1102">
        <v>24</v>
      </c>
      <c r="J1102">
        <v>30</v>
      </c>
      <c r="K1102">
        <v>1</v>
      </c>
      <c r="L1102">
        <v>20</v>
      </c>
      <c r="M1102">
        <v>3</v>
      </c>
      <c r="N1102">
        <v>60</v>
      </c>
      <c r="O1102">
        <v>4</v>
      </c>
      <c r="P1102">
        <v>81</v>
      </c>
      <c r="Q1102">
        <v>74</v>
      </c>
      <c r="R1102">
        <v>18</v>
      </c>
      <c r="S1102">
        <v>88</v>
      </c>
      <c r="T1102">
        <v>11</v>
      </c>
      <c r="U1102">
        <v>72</v>
      </c>
      <c r="V1102">
        <v>18</v>
      </c>
      <c r="W1102">
        <v>0</v>
      </c>
      <c r="X1102">
        <v>0</v>
      </c>
      <c r="Y1102">
        <v>37</v>
      </c>
      <c r="Z1102">
        <v>7</v>
      </c>
      <c r="AA1102">
        <v>2</v>
      </c>
      <c r="AB1102">
        <v>1</v>
      </c>
      <c r="AC1102">
        <v>17</v>
      </c>
      <c r="AD1102">
        <v>10335</v>
      </c>
      <c r="AE1102">
        <v>10347</v>
      </c>
      <c r="AF1102">
        <v>11</v>
      </c>
      <c r="AG1102">
        <v>10320</v>
      </c>
      <c r="AH1102">
        <v>24</v>
      </c>
      <c r="AI1102">
        <v>26</v>
      </c>
      <c r="AJ1102">
        <v>22</v>
      </c>
      <c r="AK1102">
        <v>60</v>
      </c>
      <c r="AL1102">
        <v>5</v>
      </c>
      <c r="AM1102">
        <v>8</v>
      </c>
      <c r="AN1102">
        <v>94</v>
      </c>
      <c r="AO1102">
        <v>98</v>
      </c>
      <c r="AP1102">
        <v>22</v>
      </c>
      <c r="AQ1102">
        <v>90</v>
      </c>
      <c r="AR1102">
        <v>5</v>
      </c>
      <c r="AS1102">
        <v>1</v>
      </c>
    </row>
    <row r="1103" spans="1:45" x14ac:dyDescent="0.25">
      <c r="A1103">
        <v>20130106</v>
      </c>
      <c r="B1103">
        <f t="shared" si="85"/>
        <v>20170106</v>
      </c>
      <c r="C1103">
        <f t="shared" si="86"/>
        <v>2017</v>
      </c>
      <c r="D1103">
        <f t="shared" si="87"/>
        <v>1</v>
      </c>
      <c r="E1103">
        <f t="shared" si="88"/>
        <v>6</v>
      </c>
      <c r="F1103" s="14">
        <f t="shared" si="89"/>
        <v>42741</v>
      </c>
      <c r="G1103">
        <v>276</v>
      </c>
      <c r="H1103">
        <v>24</v>
      </c>
      <c r="I1103">
        <v>26</v>
      </c>
      <c r="J1103">
        <v>30</v>
      </c>
      <c r="K1103">
        <v>1</v>
      </c>
      <c r="L1103">
        <v>20</v>
      </c>
      <c r="M1103">
        <v>13</v>
      </c>
      <c r="N1103">
        <v>80</v>
      </c>
      <c r="O1103">
        <v>5</v>
      </c>
      <c r="P1103">
        <v>84</v>
      </c>
      <c r="Q1103">
        <v>69</v>
      </c>
      <c r="R1103">
        <v>20</v>
      </c>
      <c r="S1103">
        <v>101</v>
      </c>
      <c r="T1103">
        <v>14</v>
      </c>
      <c r="U1103">
        <v>66</v>
      </c>
      <c r="V1103">
        <v>18</v>
      </c>
      <c r="W1103">
        <v>14</v>
      </c>
      <c r="X1103">
        <v>18</v>
      </c>
      <c r="Y1103">
        <v>166</v>
      </c>
      <c r="Z1103">
        <v>0</v>
      </c>
      <c r="AA1103">
        <v>0</v>
      </c>
      <c r="AB1103">
        <v>0</v>
      </c>
      <c r="AC1103">
        <v>1</v>
      </c>
      <c r="AD1103">
        <v>10303</v>
      </c>
      <c r="AE1103">
        <v>10313</v>
      </c>
      <c r="AF1103">
        <v>1</v>
      </c>
      <c r="AG1103">
        <v>10299</v>
      </c>
      <c r="AH1103">
        <v>14</v>
      </c>
      <c r="AI1103">
        <v>4</v>
      </c>
      <c r="AJ1103">
        <v>20</v>
      </c>
      <c r="AK1103">
        <v>62</v>
      </c>
      <c r="AL1103">
        <v>13</v>
      </c>
      <c r="AM1103">
        <v>7</v>
      </c>
      <c r="AN1103">
        <v>94</v>
      </c>
      <c r="AO1103">
        <v>100</v>
      </c>
      <c r="AP1103">
        <v>20</v>
      </c>
      <c r="AQ1103">
        <v>88</v>
      </c>
      <c r="AR1103">
        <v>13</v>
      </c>
      <c r="AS1103">
        <v>2</v>
      </c>
    </row>
    <row r="1104" spans="1:45" x14ac:dyDescent="0.25">
      <c r="A1104">
        <v>20130107</v>
      </c>
      <c r="B1104">
        <f t="shared" si="85"/>
        <v>20170107</v>
      </c>
      <c r="C1104">
        <f t="shared" si="86"/>
        <v>2017</v>
      </c>
      <c r="D1104">
        <f t="shared" si="87"/>
        <v>1</v>
      </c>
      <c r="E1104">
        <f t="shared" si="88"/>
        <v>7</v>
      </c>
      <c r="F1104" s="14">
        <f t="shared" si="89"/>
        <v>42742</v>
      </c>
      <c r="G1104">
        <v>230</v>
      </c>
      <c r="H1104">
        <v>33</v>
      </c>
      <c r="I1104">
        <v>34</v>
      </c>
      <c r="J1104">
        <v>50</v>
      </c>
      <c r="K1104">
        <v>19</v>
      </c>
      <c r="L1104">
        <v>10</v>
      </c>
      <c r="M1104">
        <v>3</v>
      </c>
      <c r="N1104">
        <v>80</v>
      </c>
      <c r="O1104">
        <v>15</v>
      </c>
      <c r="P1104">
        <v>73</v>
      </c>
      <c r="Q1104">
        <v>61</v>
      </c>
      <c r="R1104">
        <v>22</v>
      </c>
      <c r="S1104">
        <v>84</v>
      </c>
      <c r="T1104">
        <v>11</v>
      </c>
      <c r="U1104">
        <v>60</v>
      </c>
      <c r="V1104">
        <v>24</v>
      </c>
      <c r="W1104">
        <v>0</v>
      </c>
      <c r="X1104">
        <v>0</v>
      </c>
      <c r="Y1104">
        <v>45</v>
      </c>
      <c r="Z1104">
        <v>0</v>
      </c>
      <c r="AA1104">
        <v>-1</v>
      </c>
      <c r="AB1104">
        <v>-1</v>
      </c>
      <c r="AC1104">
        <v>6</v>
      </c>
      <c r="AD1104">
        <v>10275</v>
      </c>
      <c r="AE1104">
        <v>10298</v>
      </c>
      <c r="AF1104">
        <v>1</v>
      </c>
      <c r="AG1104">
        <v>10254</v>
      </c>
      <c r="AH1104">
        <v>24</v>
      </c>
      <c r="AI1104">
        <v>3</v>
      </c>
      <c r="AJ1104">
        <v>5</v>
      </c>
      <c r="AK1104">
        <v>58</v>
      </c>
      <c r="AL1104">
        <v>11</v>
      </c>
      <c r="AM1104">
        <v>8</v>
      </c>
      <c r="AN1104">
        <v>95</v>
      </c>
      <c r="AO1104">
        <v>99</v>
      </c>
      <c r="AP1104">
        <v>4</v>
      </c>
      <c r="AQ1104">
        <v>87</v>
      </c>
      <c r="AR1104">
        <v>17</v>
      </c>
      <c r="AS1104">
        <v>1</v>
      </c>
    </row>
    <row r="1105" spans="1:45" x14ac:dyDescent="0.25">
      <c r="A1105">
        <v>20130108</v>
      </c>
      <c r="B1105">
        <f t="shared" si="85"/>
        <v>20170108</v>
      </c>
      <c r="C1105">
        <f t="shared" si="86"/>
        <v>2017</v>
      </c>
      <c r="D1105">
        <f t="shared" si="87"/>
        <v>1</v>
      </c>
      <c r="E1105">
        <f t="shared" si="88"/>
        <v>8</v>
      </c>
      <c r="F1105" s="14">
        <f t="shared" si="89"/>
        <v>42743</v>
      </c>
      <c r="G1105">
        <v>228</v>
      </c>
      <c r="H1105">
        <v>42</v>
      </c>
      <c r="I1105">
        <v>43</v>
      </c>
      <c r="J1105">
        <v>50</v>
      </c>
      <c r="K1105">
        <v>2</v>
      </c>
      <c r="L1105">
        <v>40</v>
      </c>
      <c r="M1105">
        <v>1</v>
      </c>
      <c r="N1105">
        <v>90</v>
      </c>
      <c r="O1105">
        <v>20</v>
      </c>
      <c r="P1105">
        <v>73</v>
      </c>
      <c r="Q1105">
        <v>60</v>
      </c>
      <c r="R1105">
        <v>2</v>
      </c>
      <c r="S1105">
        <v>84</v>
      </c>
      <c r="T1105">
        <v>17</v>
      </c>
      <c r="U1105">
        <v>57</v>
      </c>
      <c r="V1105">
        <v>6</v>
      </c>
      <c r="W1105">
        <v>0</v>
      </c>
      <c r="X1105">
        <v>0</v>
      </c>
      <c r="Y1105">
        <v>116</v>
      </c>
      <c r="Z1105">
        <v>0</v>
      </c>
      <c r="AA1105">
        <v>-1</v>
      </c>
      <c r="AB1105">
        <v>-1</v>
      </c>
      <c r="AC1105">
        <v>11</v>
      </c>
      <c r="AD1105">
        <v>10243</v>
      </c>
      <c r="AE1105">
        <v>10255</v>
      </c>
      <c r="AF1105">
        <v>1</v>
      </c>
      <c r="AG1105">
        <v>10227</v>
      </c>
      <c r="AH1105">
        <v>24</v>
      </c>
      <c r="AI1105">
        <v>20</v>
      </c>
      <c r="AJ1105">
        <v>21</v>
      </c>
      <c r="AK1105">
        <v>61</v>
      </c>
      <c r="AL1105">
        <v>15</v>
      </c>
      <c r="AM1105">
        <v>8</v>
      </c>
      <c r="AN1105">
        <v>89</v>
      </c>
      <c r="AO1105">
        <v>94</v>
      </c>
      <c r="AP1105">
        <v>1</v>
      </c>
      <c r="AQ1105">
        <v>85</v>
      </c>
      <c r="AR1105">
        <v>12</v>
      </c>
      <c r="AS1105">
        <v>2</v>
      </c>
    </row>
    <row r="1106" spans="1:45" x14ac:dyDescent="0.25">
      <c r="A1106">
        <v>20130109</v>
      </c>
      <c r="B1106">
        <f t="shared" si="85"/>
        <v>20170109</v>
      </c>
      <c r="C1106">
        <f t="shared" si="86"/>
        <v>2017</v>
      </c>
      <c r="D1106">
        <f t="shared" si="87"/>
        <v>1</v>
      </c>
      <c r="E1106">
        <f t="shared" si="88"/>
        <v>9</v>
      </c>
      <c r="F1106" s="14">
        <f t="shared" si="89"/>
        <v>42744</v>
      </c>
      <c r="G1106">
        <v>243</v>
      </c>
      <c r="H1106">
        <v>29</v>
      </c>
      <c r="I1106">
        <v>34</v>
      </c>
      <c r="J1106">
        <v>50</v>
      </c>
      <c r="K1106">
        <v>2</v>
      </c>
      <c r="L1106">
        <v>10</v>
      </c>
      <c r="M1106">
        <v>18</v>
      </c>
      <c r="N1106">
        <v>90</v>
      </c>
      <c r="O1106">
        <v>2</v>
      </c>
      <c r="P1106">
        <v>65</v>
      </c>
      <c r="Q1106">
        <v>40</v>
      </c>
      <c r="R1106">
        <v>23</v>
      </c>
      <c r="S1106">
        <v>79</v>
      </c>
      <c r="T1106">
        <v>15</v>
      </c>
      <c r="U1106">
        <v>16</v>
      </c>
      <c r="V1106">
        <v>24</v>
      </c>
      <c r="W1106">
        <v>0</v>
      </c>
      <c r="X1106">
        <v>0</v>
      </c>
      <c r="Y1106">
        <v>54</v>
      </c>
      <c r="Z1106">
        <v>125</v>
      </c>
      <c r="AA1106">
        <v>71</v>
      </c>
      <c r="AB1106">
        <v>14</v>
      </c>
      <c r="AC1106">
        <v>11</v>
      </c>
      <c r="AD1106">
        <v>10192</v>
      </c>
      <c r="AE1106">
        <v>10224</v>
      </c>
      <c r="AF1106">
        <v>1</v>
      </c>
      <c r="AG1106">
        <v>10166</v>
      </c>
      <c r="AH1106">
        <v>24</v>
      </c>
      <c r="AI1106">
        <v>11</v>
      </c>
      <c r="AJ1106">
        <v>7</v>
      </c>
      <c r="AK1106">
        <v>66</v>
      </c>
      <c r="AL1106">
        <v>16</v>
      </c>
      <c r="AM1106">
        <v>8</v>
      </c>
      <c r="AN1106">
        <v>93</v>
      </c>
      <c r="AO1106">
        <v>97</v>
      </c>
      <c r="AP1106">
        <v>5</v>
      </c>
      <c r="AQ1106">
        <v>85</v>
      </c>
      <c r="AR1106">
        <v>16</v>
      </c>
      <c r="AS1106">
        <v>1</v>
      </c>
    </row>
    <row r="1107" spans="1:45" x14ac:dyDescent="0.25">
      <c r="A1107">
        <v>20130110</v>
      </c>
      <c r="B1107">
        <f t="shared" si="85"/>
        <v>20170110</v>
      </c>
      <c r="C1107">
        <f t="shared" si="86"/>
        <v>2017</v>
      </c>
      <c r="D1107">
        <f t="shared" si="87"/>
        <v>1</v>
      </c>
      <c r="E1107">
        <f t="shared" si="88"/>
        <v>10</v>
      </c>
      <c r="F1107" s="14">
        <f t="shared" si="89"/>
        <v>42745</v>
      </c>
      <c r="G1107">
        <v>291</v>
      </c>
      <c r="H1107">
        <v>15</v>
      </c>
      <c r="I1107">
        <v>30</v>
      </c>
      <c r="J1107">
        <v>50</v>
      </c>
      <c r="K1107">
        <v>22</v>
      </c>
      <c r="L1107">
        <v>20</v>
      </c>
      <c r="M1107">
        <v>1</v>
      </c>
      <c r="N1107">
        <v>80</v>
      </c>
      <c r="O1107">
        <v>22</v>
      </c>
      <c r="P1107">
        <v>55</v>
      </c>
      <c r="Q1107">
        <v>-5</v>
      </c>
      <c r="R1107">
        <v>24</v>
      </c>
      <c r="S1107">
        <v>77</v>
      </c>
      <c r="T1107">
        <v>12</v>
      </c>
      <c r="U1107">
        <v>-12</v>
      </c>
      <c r="V1107">
        <v>24</v>
      </c>
      <c r="W1107">
        <v>24</v>
      </c>
      <c r="X1107">
        <v>30</v>
      </c>
      <c r="Y1107">
        <v>229</v>
      </c>
      <c r="Z1107">
        <v>29</v>
      </c>
      <c r="AA1107">
        <v>25</v>
      </c>
      <c r="AB1107">
        <v>18</v>
      </c>
      <c r="AC1107">
        <v>20</v>
      </c>
      <c r="AD1107">
        <v>10132</v>
      </c>
      <c r="AE1107">
        <v>10160</v>
      </c>
      <c r="AF1107">
        <v>1</v>
      </c>
      <c r="AG1107">
        <v>10112</v>
      </c>
      <c r="AH1107">
        <v>19</v>
      </c>
      <c r="AI1107">
        <v>31</v>
      </c>
      <c r="AJ1107">
        <v>22</v>
      </c>
      <c r="AK1107">
        <v>70</v>
      </c>
      <c r="AL1107">
        <v>3</v>
      </c>
      <c r="AM1107">
        <v>7</v>
      </c>
      <c r="AN1107">
        <v>85</v>
      </c>
      <c r="AO1107">
        <v>94</v>
      </c>
      <c r="AP1107">
        <v>21</v>
      </c>
      <c r="AQ1107">
        <v>77</v>
      </c>
      <c r="AR1107">
        <v>11</v>
      </c>
      <c r="AS1107">
        <v>3</v>
      </c>
    </row>
    <row r="1108" spans="1:45" x14ac:dyDescent="0.25">
      <c r="A1108">
        <v>20130111</v>
      </c>
      <c r="B1108">
        <f t="shared" si="85"/>
        <v>20170111</v>
      </c>
      <c r="C1108">
        <f t="shared" si="86"/>
        <v>2017</v>
      </c>
      <c r="D1108">
        <f t="shared" si="87"/>
        <v>1</v>
      </c>
      <c r="E1108">
        <f t="shared" si="88"/>
        <v>11</v>
      </c>
      <c r="F1108" s="14">
        <f t="shared" si="89"/>
        <v>42746</v>
      </c>
      <c r="G1108">
        <v>207</v>
      </c>
      <c r="H1108">
        <v>5</v>
      </c>
      <c r="I1108">
        <v>16</v>
      </c>
      <c r="J1108">
        <v>30</v>
      </c>
      <c r="K1108">
        <v>1</v>
      </c>
      <c r="L1108">
        <v>10</v>
      </c>
      <c r="M1108">
        <v>3</v>
      </c>
      <c r="N1108">
        <v>50</v>
      </c>
      <c r="O1108">
        <v>1</v>
      </c>
      <c r="P1108">
        <v>7</v>
      </c>
      <c r="Q1108">
        <v>-24</v>
      </c>
      <c r="R1108">
        <v>5</v>
      </c>
      <c r="S1108">
        <v>38</v>
      </c>
      <c r="T1108">
        <v>15</v>
      </c>
      <c r="U1108">
        <v>-55</v>
      </c>
      <c r="V1108">
        <v>6</v>
      </c>
      <c r="W1108">
        <v>28</v>
      </c>
      <c r="X1108">
        <v>35</v>
      </c>
      <c r="Y1108">
        <v>273</v>
      </c>
      <c r="Z1108">
        <v>0</v>
      </c>
      <c r="AA1108">
        <v>-1</v>
      </c>
      <c r="AB1108">
        <v>-1</v>
      </c>
      <c r="AC1108">
        <v>22</v>
      </c>
      <c r="AD1108">
        <v>10179</v>
      </c>
      <c r="AE1108">
        <v>10192</v>
      </c>
      <c r="AF1108">
        <v>21</v>
      </c>
      <c r="AG1108">
        <v>10148</v>
      </c>
      <c r="AH1108">
        <v>1</v>
      </c>
      <c r="AI1108">
        <v>57</v>
      </c>
      <c r="AJ1108">
        <v>6</v>
      </c>
      <c r="AK1108">
        <v>82</v>
      </c>
      <c r="AL1108">
        <v>15</v>
      </c>
      <c r="AM1108">
        <v>7</v>
      </c>
      <c r="AN1108">
        <v>78</v>
      </c>
      <c r="AO1108">
        <v>95</v>
      </c>
      <c r="AP1108">
        <v>6</v>
      </c>
      <c r="AQ1108">
        <v>62</v>
      </c>
      <c r="AR1108">
        <v>14</v>
      </c>
      <c r="AS1108">
        <v>3</v>
      </c>
    </row>
    <row r="1109" spans="1:45" x14ac:dyDescent="0.25">
      <c r="A1109">
        <v>20130112</v>
      </c>
      <c r="B1109">
        <f t="shared" si="85"/>
        <v>20170112</v>
      </c>
      <c r="C1109">
        <f t="shared" si="86"/>
        <v>2017</v>
      </c>
      <c r="D1109">
        <f t="shared" si="87"/>
        <v>1</v>
      </c>
      <c r="E1109">
        <f t="shared" si="88"/>
        <v>12</v>
      </c>
      <c r="F1109" s="14">
        <f t="shared" si="89"/>
        <v>42747</v>
      </c>
      <c r="G1109">
        <v>101</v>
      </c>
      <c r="H1109">
        <v>28</v>
      </c>
      <c r="I1109">
        <v>30</v>
      </c>
      <c r="J1109">
        <v>50</v>
      </c>
      <c r="K1109">
        <v>12</v>
      </c>
      <c r="L1109">
        <v>10</v>
      </c>
      <c r="M1109">
        <v>2</v>
      </c>
      <c r="N1109">
        <v>80</v>
      </c>
      <c r="O1109">
        <v>12</v>
      </c>
      <c r="P1109">
        <v>0</v>
      </c>
      <c r="Q1109">
        <v>-25</v>
      </c>
      <c r="R1109">
        <v>24</v>
      </c>
      <c r="S1109">
        <v>32</v>
      </c>
      <c r="T1109">
        <v>12</v>
      </c>
      <c r="U1109">
        <v>-38</v>
      </c>
      <c r="V1109">
        <v>24</v>
      </c>
      <c r="W1109">
        <v>37</v>
      </c>
      <c r="X1109">
        <v>46</v>
      </c>
      <c r="Y1109">
        <v>353</v>
      </c>
      <c r="Z1109">
        <v>0</v>
      </c>
      <c r="AA1109">
        <v>0</v>
      </c>
      <c r="AB1109">
        <v>0</v>
      </c>
      <c r="AC1109">
        <v>1</v>
      </c>
      <c r="AD1109">
        <v>10180</v>
      </c>
      <c r="AE1109">
        <v>10184</v>
      </c>
      <c r="AF1109">
        <v>22</v>
      </c>
      <c r="AG1109">
        <v>10174</v>
      </c>
      <c r="AH1109">
        <v>13</v>
      </c>
      <c r="AI1109">
        <v>58</v>
      </c>
      <c r="AJ1109">
        <v>17</v>
      </c>
      <c r="AK1109">
        <v>75</v>
      </c>
      <c r="AL1109">
        <v>12</v>
      </c>
      <c r="AM1109">
        <v>5</v>
      </c>
      <c r="AN1109">
        <v>77</v>
      </c>
      <c r="AO1109">
        <v>85</v>
      </c>
      <c r="AP1109">
        <v>18</v>
      </c>
      <c r="AQ1109">
        <v>55</v>
      </c>
      <c r="AR1109">
        <v>12</v>
      </c>
      <c r="AS1109">
        <v>4</v>
      </c>
    </row>
    <row r="1110" spans="1:45" x14ac:dyDescent="0.25">
      <c r="A1110">
        <v>20130113</v>
      </c>
      <c r="B1110">
        <f t="shared" si="85"/>
        <v>20170113</v>
      </c>
      <c r="C1110">
        <f t="shared" si="86"/>
        <v>2017</v>
      </c>
      <c r="D1110">
        <f t="shared" si="87"/>
        <v>1</v>
      </c>
      <c r="E1110">
        <f t="shared" si="88"/>
        <v>13</v>
      </c>
      <c r="F1110" s="14">
        <f t="shared" si="89"/>
        <v>42748</v>
      </c>
      <c r="G1110">
        <v>55</v>
      </c>
      <c r="H1110">
        <v>34</v>
      </c>
      <c r="I1110">
        <v>35</v>
      </c>
      <c r="J1110">
        <v>50</v>
      </c>
      <c r="K1110">
        <v>11</v>
      </c>
      <c r="L1110">
        <v>20</v>
      </c>
      <c r="M1110">
        <v>20</v>
      </c>
      <c r="N1110">
        <v>90</v>
      </c>
      <c r="O1110">
        <v>15</v>
      </c>
      <c r="P1110">
        <v>-21</v>
      </c>
      <c r="Q1110">
        <v>-51</v>
      </c>
      <c r="R1110">
        <v>8</v>
      </c>
      <c r="S1110">
        <v>6</v>
      </c>
      <c r="T1110">
        <v>14</v>
      </c>
      <c r="U1110">
        <v>-65</v>
      </c>
      <c r="V1110">
        <v>12</v>
      </c>
      <c r="W1110">
        <v>72</v>
      </c>
      <c r="X1110">
        <v>88</v>
      </c>
      <c r="Y1110">
        <v>452</v>
      </c>
      <c r="Z1110">
        <v>0</v>
      </c>
      <c r="AA1110">
        <v>0</v>
      </c>
      <c r="AB1110">
        <v>0</v>
      </c>
      <c r="AC1110">
        <v>1</v>
      </c>
      <c r="AD1110">
        <v>10190</v>
      </c>
      <c r="AE1110">
        <v>10200</v>
      </c>
      <c r="AF1110">
        <v>10</v>
      </c>
      <c r="AG1110">
        <v>10180</v>
      </c>
      <c r="AH1110">
        <v>24</v>
      </c>
      <c r="AI1110">
        <v>59</v>
      </c>
      <c r="AJ1110">
        <v>24</v>
      </c>
      <c r="AK1110">
        <v>79</v>
      </c>
      <c r="AL1110">
        <v>13</v>
      </c>
      <c r="AM1110">
        <v>2</v>
      </c>
      <c r="AN1110">
        <v>79</v>
      </c>
      <c r="AO1110">
        <v>87</v>
      </c>
      <c r="AP1110">
        <v>7</v>
      </c>
      <c r="AQ1110">
        <v>63</v>
      </c>
      <c r="AR1110">
        <v>11</v>
      </c>
      <c r="AS1110">
        <v>4</v>
      </c>
    </row>
    <row r="1111" spans="1:45" x14ac:dyDescent="0.25">
      <c r="A1111">
        <v>20130114</v>
      </c>
      <c r="B1111">
        <f t="shared" si="85"/>
        <v>20170114</v>
      </c>
      <c r="C1111">
        <f t="shared" si="86"/>
        <v>2017</v>
      </c>
      <c r="D1111">
        <f t="shared" si="87"/>
        <v>1</v>
      </c>
      <c r="E1111">
        <f t="shared" si="88"/>
        <v>14</v>
      </c>
      <c r="F1111" s="14">
        <f t="shared" si="89"/>
        <v>42749</v>
      </c>
      <c r="G1111">
        <v>142</v>
      </c>
      <c r="H1111">
        <v>17</v>
      </c>
      <c r="I1111">
        <v>25</v>
      </c>
      <c r="J1111">
        <v>50</v>
      </c>
      <c r="K1111">
        <v>23</v>
      </c>
      <c r="L1111">
        <v>0</v>
      </c>
      <c r="M1111">
        <v>8</v>
      </c>
      <c r="N1111">
        <v>90</v>
      </c>
      <c r="O1111">
        <v>24</v>
      </c>
      <c r="P1111">
        <v>-35</v>
      </c>
      <c r="Q1111">
        <v>-74</v>
      </c>
      <c r="R1111">
        <v>7</v>
      </c>
      <c r="S1111">
        <v>-19</v>
      </c>
      <c r="T1111">
        <v>12</v>
      </c>
      <c r="U1111">
        <v>-103</v>
      </c>
      <c r="V1111">
        <v>12</v>
      </c>
      <c r="W1111">
        <v>45</v>
      </c>
      <c r="X1111">
        <v>55</v>
      </c>
      <c r="Y1111">
        <v>428</v>
      </c>
      <c r="Z1111">
        <v>0</v>
      </c>
      <c r="AA1111">
        <v>-1</v>
      </c>
      <c r="AB1111">
        <v>-1</v>
      </c>
      <c r="AC1111">
        <v>15</v>
      </c>
      <c r="AD1111">
        <v>10130</v>
      </c>
      <c r="AE1111">
        <v>10177</v>
      </c>
      <c r="AF1111">
        <v>2</v>
      </c>
      <c r="AG1111">
        <v>10061</v>
      </c>
      <c r="AH1111">
        <v>24</v>
      </c>
      <c r="AI1111">
        <v>44</v>
      </c>
      <c r="AJ1111">
        <v>16</v>
      </c>
      <c r="AK1111">
        <v>62</v>
      </c>
      <c r="AL1111">
        <v>24</v>
      </c>
      <c r="AM1111">
        <v>4</v>
      </c>
      <c r="AN1111">
        <v>83</v>
      </c>
      <c r="AO1111">
        <v>93</v>
      </c>
      <c r="AP1111">
        <v>4</v>
      </c>
      <c r="AQ1111">
        <v>71</v>
      </c>
      <c r="AR1111">
        <v>24</v>
      </c>
      <c r="AS1111">
        <v>4</v>
      </c>
    </row>
    <row r="1112" spans="1:45" x14ac:dyDescent="0.25">
      <c r="A1112">
        <v>20130115</v>
      </c>
      <c r="B1112">
        <f t="shared" si="85"/>
        <v>20170115</v>
      </c>
      <c r="C1112">
        <f t="shared" si="86"/>
        <v>2017</v>
      </c>
      <c r="D1112">
        <f t="shared" si="87"/>
        <v>1</v>
      </c>
      <c r="E1112">
        <f t="shared" si="88"/>
        <v>15</v>
      </c>
      <c r="F1112" s="14">
        <f t="shared" si="89"/>
        <v>42750</v>
      </c>
      <c r="G1112">
        <v>52</v>
      </c>
      <c r="H1112">
        <v>30</v>
      </c>
      <c r="I1112">
        <v>38</v>
      </c>
      <c r="J1112">
        <v>60</v>
      </c>
      <c r="K1112">
        <v>1</v>
      </c>
      <c r="L1112">
        <v>20</v>
      </c>
      <c r="M1112">
        <v>24</v>
      </c>
      <c r="N1112">
        <v>90</v>
      </c>
      <c r="O1112">
        <v>1</v>
      </c>
      <c r="P1112">
        <v>-30</v>
      </c>
      <c r="Q1112">
        <v>-58</v>
      </c>
      <c r="R1112">
        <v>24</v>
      </c>
      <c r="S1112">
        <v>-16</v>
      </c>
      <c r="T1112">
        <v>1</v>
      </c>
      <c r="U1112">
        <v>-90</v>
      </c>
      <c r="V1112">
        <v>24</v>
      </c>
      <c r="W1112">
        <v>0</v>
      </c>
      <c r="X1112">
        <v>0</v>
      </c>
      <c r="Y1112">
        <v>182</v>
      </c>
      <c r="Z1112">
        <v>105</v>
      </c>
      <c r="AA1112">
        <v>44</v>
      </c>
      <c r="AB1112">
        <v>15</v>
      </c>
      <c r="AC1112">
        <v>2</v>
      </c>
      <c r="AD1112">
        <v>10072</v>
      </c>
      <c r="AE1112">
        <v>10101</v>
      </c>
      <c r="AF1112">
        <v>23</v>
      </c>
      <c r="AG1112">
        <v>10043</v>
      </c>
      <c r="AH1112">
        <v>4</v>
      </c>
      <c r="AI1112">
        <v>3</v>
      </c>
      <c r="AJ1112">
        <v>2</v>
      </c>
      <c r="AK1112">
        <v>64</v>
      </c>
      <c r="AL1112">
        <v>24</v>
      </c>
      <c r="AM1112">
        <v>8</v>
      </c>
      <c r="AN1112">
        <v>83</v>
      </c>
      <c r="AO1112">
        <v>91</v>
      </c>
      <c r="AP1112">
        <v>2</v>
      </c>
      <c r="AQ1112">
        <v>67</v>
      </c>
      <c r="AR1112">
        <v>1</v>
      </c>
      <c r="AS1112">
        <v>2</v>
      </c>
    </row>
    <row r="1113" spans="1:45" x14ac:dyDescent="0.25">
      <c r="A1113">
        <v>20130116</v>
      </c>
      <c r="B1113">
        <f t="shared" si="85"/>
        <v>20170116</v>
      </c>
      <c r="C1113">
        <f t="shared" si="86"/>
        <v>2017</v>
      </c>
      <c r="D1113">
        <f t="shared" si="87"/>
        <v>1</v>
      </c>
      <c r="E1113">
        <f t="shared" si="88"/>
        <v>16</v>
      </c>
      <c r="F1113" s="14">
        <f t="shared" si="89"/>
        <v>42751</v>
      </c>
      <c r="G1113">
        <v>30</v>
      </c>
      <c r="H1113">
        <v>17</v>
      </c>
      <c r="I1113">
        <v>19</v>
      </c>
      <c r="J1113">
        <v>30</v>
      </c>
      <c r="K1113">
        <v>1</v>
      </c>
      <c r="L1113">
        <v>10</v>
      </c>
      <c r="M1113">
        <v>7</v>
      </c>
      <c r="N1113">
        <v>50</v>
      </c>
      <c r="O1113">
        <v>2</v>
      </c>
      <c r="P1113">
        <v>-72</v>
      </c>
      <c r="Q1113">
        <v>-129</v>
      </c>
      <c r="R1113">
        <v>8</v>
      </c>
      <c r="S1113">
        <v>-17</v>
      </c>
      <c r="T1113">
        <v>13</v>
      </c>
      <c r="U1113">
        <v>-176</v>
      </c>
      <c r="V1113">
        <v>12</v>
      </c>
      <c r="W1113">
        <v>69</v>
      </c>
      <c r="X1113">
        <v>83</v>
      </c>
      <c r="Y1113">
        <v>444</v>
      </c>
      <c r="Z1113">
        <v>0</v>
      </c>
      <c r="AA1113">
        <v>0</v>
      </c>
      <c r="AB1113">
        <v>0</v>
      </c>
      <c r="AC1113">
        <v>1</v>
      </c>
      <c r="AD1113">
        <v>10126</v>
      </c>
      <c r="AE1113">
        <v>10169</v>
      </c>
      <c r="AF1113">
        <v>24</v>
      </c>
      <c r="AG1113">
        <v>10101</v>
      </c>
      <c r="AH1113">
        <v>1</v>
      </c>
      <c r="AI1113">
        <v>1</v>
      </c>
      <c r="AJ1113">
        <v>19</v>
      </c>
      <c r="AK1113">
        <v>66</v>
      </c>
      <c r="AL1113">
        <v>3</v>
      </c>
      <c r="AM1113">
        <v>2</v>
      </c>
      <c r="AN1113">
        <v>84</v>
      </c>
      <c r="AO1113">
        <v>98</v>
      </c>
      <c r="AP1113">
        <v>19</v>
      </c>
      <c r="AQ1113">
        <v>64</v>
      </c>
      <c r="AR1113">
        <v>12</v>
      </c>
      <c r="AS1113">
        <v>3</v>
      </c>
    </row>
    <row r="1114" spans="1:45" x14ac:dyDescent="0.25">
      <c r="A1114">
        <v>20130117</v>
      </c>
      <c r="B1114">
        <f t="shared" si="85"/>
        <v>20170117</v>
      </c>
      <c r="C1114">
        <f t="shared" si="86"/>
        <v>2017</v>
      </c>
      <c r="D1114">
        <f t="shared" si="87"/>
        <v>1</v>
      </c>
      <c r="E1114">
        <f t="shared" si="88"/>
        <v>17</v>
      </c>
      <c r="F1114" s="14">
        <f t="shared" si="89"/>
        <v>42752</v>
      </c>
      <c r="G1114">
        <v>53</v>
      </c>
      <c r="H1114">
        <v>12</v>
      </c>
      <c r="I1114">
        <v>14</v>
      </c>
      <c r="J1114">
        <v>20</v>
      </c>
      <c r="K1114">
        <v>1</v>
      </c>
      <c r="L1114">
        <v>0</v>
      </c>
      <c r="M1114">
        <v>12</v>
      </c>
      <c r="N1114">
        <v>40</v>
      </c>
      <c r="O1114">
        <v>3</v>
      </c>
      <c r="P1114">
        <v>-53</v>
      </c>
      <c r="Q1114">
        <v>-74</v>
      </c>
      <c r="R1114">
        <v>2</v>
      </c>
      <c r="S1114">
        <v>-28</v>
      </c>
      <c r="T1114">
        <v>24</v>
      </c>
      <c r="U1114">
        <v>-82</v>
      </c>
      <c r="V1114">
        <v>18</v>
      </c>
      <c r="W1114">
        <v>0</v>
      </c>
      <c r="X1114">
        <v>0</v>
      </c>
      <c r="Y1114">
        <v>168</v>
      </c>
      <c r="Z1114">
        <v>0</v>
      </c>
      <c r="AA1114">
        <v>-1</v>
      </c>
      <c r="AB1114">
        <v>-1</v>
      </c>
      <c r="AC1114">
        <v>12</v>
      </c>
      <c r="AD1114">
        <v>10191</v>
      </c>
      <c r="AE1114">
        <v>10203</v>
      </c>
      <c r="AF1114">
        <v>9</v>
      </c>
      <c r="AG1114">
        <v>10171</v>
      </c>
      <c r="AH1114">
        <v>1</v>
      </c>
      <c r="AI1114">
        <v>22</v>
      </c>
      <c r="AJ1114">
        <v>1</v>
      </c>
      <c r="AK1114">
        <v>41</v>
      </c>
      <c r="AL1114">
        <v>23</v>
      </c>
      <c r="AM1114">
        <v>8</v>
      </c>
      <c r="AN1114">
        <v>89</v>
      </c>
      <c r="AO1114">
        <v>93</v>
      </c>
      <c r="AP1114">
        <v>18</v>
      </c>
      <c r="AQ1114">
        <v>83</v>
      </c>
      <c r="AR1114">
        <v>14</v>
      </c>
      <c r="AS1114">
        <v>1</v>
      </c>
    </row>
    <row r="1115" spans="1:45" x14ac:dyDescent="0.25">
      <c r="A1115">
        <v>20130118</v>
      </c>
      <c r="B1115">
        <f t="shared" si="85"/>
        <v>20170118</v>
      </c>
      <c r="C1115">
        <f t="shared" si="86"/>
        <v>2017</v>
      </c>
      <c r="D1115">
        <f t="shared" si="87"/>
        <v>1</v>
      </c>
      <c r="E1115">
        <f t="shared" si="88"/>
        <v>18</v>
      </c>
      <c r="F1115" s="14">
        <f t="shared" si="89"/>
        <v>42753</v>
      </c>
      <c r="G1115">
        <v>94</v>
      </c>
      <c r="H1115">
        <v>39</v>
      </c>
      <c r="I1115">
        <v>40</v>
      </c>
      <c r="J1115">
        <v>60</v>
      </c>
      <c r="K1115">
        <v>22</v>
      </c>
      <c r="L1115">
        <v>20</v>
      </c>
      <c r="M1115">
        <v>1</v>
      </c>
      <c r="N1115">
        <v>100</v>
      </c>
      <c r="O1115">
        <v>22</v>
      </c>
      <c r="P1115">
        <v>-17</v>
      </c>
      <c r="Q1115">
        <v>-34</v>
      </c>
      <c r="R1115">
        <v>1</v>
      </c>
      <c r="S1115">
        <v>-1</v>
      </c>
      <c r="T1115">
        <v>14</v>
      </c>
      <c r="U1115">
        <v>-38</v>
      </c>
      <c r="V1115">
        <v>6</v>
      </c>
      <c r="W1115">
        <v>18</v>
      </c>
      <c r="X1115">
        <v>22</v>
      </c>
      <c r="Y1115">
        <v>303</v>
      </c>
      <c r="Z1115">
        <v>0</v>
      </c>
      <c r="AA1115">
        <v>-1</v>
      </c>
      <c r="AB1115">
        <v>-1</v>
      </c>
      <c r="AC1115">
        <v>4</v>
      </c>
      <c r="AD1115">
        <v>10095</v>
      </c>
      <c r="AE1115">
        <v>10165</v>
      </c>
      <c r="AF1115">
        <v>1</v>
      </c>
      <c r="AG1115">
        <v>10026</v>
      </c>
      <c r="AH1115">
        <v>24</v>
      </c>
      <c r="AI1115">
        <v>43</v>
      </c>
      <c r="AJ1115">
        <v>7</v>
      </c>
      <c r="AK1115">
        <v>64</v>
      </c>
      <c r="AL1115">
        <v>22</v>
      </c>
      <c r="AM1115">
        <v>7</v>
      </c>
      <c r="AN1115">
        <v>80</v>
      </c>
      <c r="AO1115">
        <v>88</v>
      </c>
      <c r="AP1115">
        <v>7</v>
      </c>
      <c r="AQ1115">
        <v>72</v>
      </c>
      <c r="AR1115">
        <v>13</v>
      </c>
      <c r="AS1115">
        <v>3</v>
      </c>
    </row>
    <row r="1116" spans="1:45" x14ac:dyDescent="0.25">
      <c r="A1116">
        <v>20130119</v>
      </c>
      <c r="B1116">
        <f t="shared" si="85"/>
        <v>20170119</v>
      </c>
      <c r="C1116">
        <f t="shared" si="86"/>
        <v>2017</v>
      </c>
      <c r="D1116">
        <f t="shared" si="87"/>
        <v>1</v>
      </c>
      <c r="E1116">
        <f t="shared" si="88"/>
        <v>19</v>
      </c>
      <c r="F1116" s="14">
        <f t="shared" si="89"/>
        <v>42754</v>
      </c>
      <c r="G1116">
        <v>84</v>
      </c>
      <c r="H1116">
        <v>63</v>
      </c>
      <c r="I1116">
        <v>63</v>
      </c>
      <c r="J1116">
        <v>70</v>
      </c>
      <c r="K1116">
        <v>5</v>
      </c>
      <c r="L1116">
        <v>50</v>
      </c>
      <c r="M1116">
        <v>3</v>
      </c>
      <c r="N1116">
        <v>130</v>
      </c>
      <c r="O1116">
        <v>6</v>
      </c>
      <c r="P1116">
        <v>-39</v>
      </c>
      <c r="Q1116">
        <v>-52</v>
      </c>
      <c r="R1116">
        <v>24</v>
      </c>
      <c r="S1116">
        <v>-24</v>
      </c>
      <c r="T1116">
        <v>1</v>
      </c>
      <c r="U1116">
        <v>-54</v>
      </c>
      <c r="V1116">
        <v>24</v>
      </c>
      <c r="W1116">
        <v>21</v>
      </c>
      <c r="X1116">
        <v>25</v>
      </c>
      <c r="Y1116">
        <v>229</v>
      </c>
      <c r="Z1116">
        <v>0</v>
      </c>
      <c r="AA1116">
        <v>0</v>
      </c>
      <c r="AB1116">
        <v>0</v>
      </c>
      <c r="AC1116">
        <v>1</v>
      </c>
      <c r="AD1116">
        <v>10003</v>
      </c>
      <c r="AE1116">
        <v>10019</v>
      </c>
      <c r="AF1116">
        <v>1</v>
      </c>
      <c r="AG1116">
        <v>9994</v>
      </c>
      <c r="AH1116">
        <v>14</v>
      </c>
      <c r="AI1116">
        <v>59</v>
      </c>
      <c r="AJ1116">
        <v>18</v>
      </c>
      <c r="AK1116">
        <v>66</v>
      </c>
      <c r="AL1116">
        <v>14</v>
      </c>
      <c r="AM1116">
        <v>8</v>
      </c>
      <c r="AN1116">
        <v>71</v>
      </c>
      <c r="AO1116">
        <v>76</v>
      </c>
      <c r="AP1116">
        <v>10</v>
      </c>
      <c r="AQ1116">
        <v>63</v>
      </c>
      <c r="AR1116">
        <v>14</v>
      </c>
      <c r="AS1116">
        <v>2</v>
      </c>
    </row>
    <row r="1117" spans="1:45" x14ac:dyDescent="0.25">
      <c r="A1117">
        <v>20130120</v>
      </c>
      <c r="B1117">
        <f t="shared" si="85"/>
        <v>20170120</v>
      </c>
      <c r="C1117">
        <f t="shared" si="86"/>
        <v>2017</v>
      </c>
      <c r="D1117">
        <f t="shared" si="87"/>
        <v>1</v>
      </c>
      <c r="E1117">
        <f t="shared" si="88"/>
        <v>20</v>
      </c>
      <c r="F1117" s="14">
        <f t="shared" si="89"/>
        <v>42755</v>
      </c>
      <c r="G1117">
        <v>82</v>
      </c>
      <c r="H1117">
        <v>64</v>
      </c>
      <c r="I1117">
        <v>65</v>
      </c>
      <c r="J1117">
        <v>80</v>
      </c>
      <c r="K1117">
        <v>11</v>
      </c>
      <c r="L1117">
        <v>40</v>
      </c>
      <c r="M1117">
        <v>24</v>
      </c>
      <c r="N1117">
        <v>120</v>
      </c>
      <c r="O1117">
        <v>11</v>
      </c>
      <c r="P1117">
        <v>-46</v>
      </c>
      <c r="Q1117">
        <v>-59</v>
      </c>
      <c r="R1117">
        <v>8</v>
      </c>
      <c r="S1117">
        <v>-27</v>
      </c>
      <c r="T1117">
        <v>23</v>
      </c>
      <c r="U1117">
        <v>-60</v>
      </c>
      <c r="V1117">
        <v>12</v>
      </c>
      <c r="W1117">
        <v>0</v>
      </c>
      <c r="X1117">
        <v>0</v>
      </c>
      <c r="Y1117">
        <v>145</v>
      </c>
      <c r="Z1117">
        <v>43</v>
      </c>
      <c r="AA1117">
        <v>16</v>
      </c>
      <c r="AB1117">
        <v>5</v>
      </c>
      <c r="AC1117">
        <v>15</v>
      </c>
      <c r="AD1117">
        <v>9960</v>
      </c>
      <c r="AE1117">
        <v>9991</v>
      </c>
      <c r="AF1117">
        <v>1</v>
      </c>
      <c r="AG1117">
        <v>9938</v>
      </c>
      <c r="AH1117">
        <v>15</v>
      </c>
      <c r="AI1117">
        <v>15</v>
      </c>
      <c r="AJ1117">
        <v>15</v>
      </c>
      <c r="AK1117">
        <v>61</v>
      </c>
      <c r="AL1117">
        <v>1</v>
      </c>
      <c r="AM1117">
        <v>8</v>
      </c>
      <c r="AN1117">
        <v>80</v>
      </c>
      <c r="AO1117">
        <v>89</v>
      </c>
      <c r="AP1117">
        <v>24</v>
      </c>
      <c r="AQ1117">
        <v>72</v>
      </c>
      <c r="AR1117">
        <v>1</v>
      </c>
      <c r="AS1117">
        <v>1</v>
      </c>
    </row>
    <row r="1118" spans="1:45" x14ac:dyDescent="0.25">
      <c r="A1118">
        <v>20130121</v>
      </c>
      <c r="B1118">
        <f t="shared" si="85"/>
        <v>20170121</v>
      </c>
      <c r="C1118">
        <f t="shared" si="86"/>
        <v>2017</v>
      </c>
      <c r="D1118">
        <f t="shared" si="87"/>
        <v>1</v>
      </c>
      <c r="E1118">
        <f t="shared" si="88"/>
        <v>21</v>
      </c>
      <c r="F1118" s="14">
        <f t="shared" si="89"/>
        <v>42756</v>
      </c>
      <c r="G1118">
        <v>98</v>
      </c>
      <c r="H1118">
        <v>34</v>
      </c>
      <c r="I1118">
        <v>35</v>
      </c>
      <c r="J1118">
        <v>40</v>
      </c>
      <c r="K1118">
        <v>1</v>
      </c>
      <c r="L1118">
        <v>20</v>
      </c>
      <c r="M1118">
        <v>5</v>
      </c>
      <c r="N1118">
        <v>70</v>
      </c>
      <c r="O1118">
        <v>2</v>
      </c>
      <c r="P1118">
        <v>-20</v>
      </c>
      <c r="Q1118">
        <v>-28</v>
      </c>
      <c r="R1118">
        <v>1</v>
      </c>
      <c r="S1118">
        <v>-11</v>
      </c>
      <c r="T1118">
        <v>13</v>
      </c>
      <c r="U1118">
        <v>-32</v>
      </c>
      <c r="V1118">
        <v>24</v>
      </c>
      <c r="W1118">
        <v>0</v>
      </c>
      <c r="X1118">
        <v>0</v>
      </c>
      <c r="Y1118">
        <v>110</v>
      </c>
      <c r="Z1118">
        <v>12</v>
      </c>
      <c r="AA1118">
        <v>4</v>
      </c>
      <c r="AB1118">
        <v>3</v>
      </c>
      <c r="AC1118">
        <v>1</v>
      </c>
      <c r="AD1118">
        <v>9986</v>
      </c>
      <c r="AE1118">
        <v>10025</v>
      </c>
      <c r="AF1118">
        <v>24</v>
      </c>
      <c r="AG1118">
        <v>9953</v>
      </c>
      <c r="AH1118">
        <v>1</v>
      </c>
      <c r="AI1118">
        <v>20</v>
      </c>
      <c r="AJ1118">
        <v>1</v>
      </c>
      <c r="AK1118">
        <v>50</v>
      </c>
      <c r="AL1118">
        <v>22</v>
      </c>
      <c r="AM1118">
        <v>8</v>
      </c>
      <c r="AN1118">
        <v>87</v>
      </c>
      <c r="AO1118">
        <v>90</v>
      </c>
      <c r="AP1118">
        <v>1</v>
      </c>
      <c r="AQ1118">
        <v>82</v>
      </c>
      <c r="AR1118">
        <v>4</v>
      </c>
      <c r="AS1118">
        <v>1</v>
      </c>
    </row>
    <row r="1119" spans="1:45" x14ac:dyDescent="0.25">
      <c r="A1119">
        <v>20130122</v>
      </c>
      <c r="B1119">
        <f t="shared" si="85"/>
        <v>20170122</v>
      </c>
      <c r="C1119">
        <f t="shared" si="86"/>
        <v>2017</v>
      </c>
      <c r="D1119">
        <f t="shared" si="87"/>
        <v>1</v>
      </c>
      <c r="E1119">
        <f t="shared" si="88"/>
        <v>22</v>
      </c>
      <c r="F1119" s="14">
        <f t="shared" si="89"/>
        <v>42757</v>
      </c>
      <c r="G1119">
        <v>72</v>
      </c>
      <c r="H1119">
        <v>22</v>
      </c>
      <c r="I1119">
        <v>23</v>
      </c>
      <c r="J1119">
        <v>30</v>
      </c>
      <c r="K1119">
        <v>1</v>
      </c>
      <c r="L1119">
        <v>20</v>
      </c>
      <c r="M1119">
        <v>9</v>
      </c>
      <c r="N1119">
        <v>50</v>
      </c>
      <c r="O1119">
        <v>3</v>
      </c>
      <c r="P1119">
        <v>-40</v>
      </c>
      <c r="Q1119">
        <v>-84</v>
      </c>
      <c r="R1119">
        <v>24</v>
      </c>
      <c r="S1119">
        <v>-13</v>
      </c>
      <c r="T1119">
        <v>14</v>
      </c>
      <c r="U1119">
        <v>-99</v>
      </c>
      <c r="V1119">
        <v>24</v>
      </c>
      <c r="W1119">
        <v>43</v>
      </c>
      <c r="X1119">
        <v>50</v>
      </c>
      <c r="Y1119">
        <v>402</v>
      </c>
      <c r="Z1119">
        <v>0</v>
      </c>
      <c r="AA1119">
        <v>0</v>
      </c>
      <c r="AB1119">
        <v>0</v>
      </c>
      <c r="AC1119">
        <v>1</v>
      </c>
      <c r="AD1119">
        <v>10059</v>
      </c>
      <c r="AE1119">
        <v>10089</v>
      </c>
      <c r="AF1119">
        <v>24</v>
      </c>
      <c r="AG1119">
        <v>10026</v>
      </c>
      <c r="AH1119">
        <v>1</v>
      </c>
      <c r="AI1119">
        <v>38</v>
      </c>
      <c r="AJ1119">
        <v>22</v>
      </c>
      <c r="AK1119">
        <v>58</v>
      </c>
      <c r="AL1119">
        <v>13</v>
      </c>
      <c r="AM1119">
        <v>4</v>
      </c>
      <c r="AN1119">
        <v>83</v>
      </c>
      <c r="AO1119">
        <v>91</v>
      </c>
      <c r="AP1119">
        <v>24</v>
      </c>
      <c r="AQ1119">
        <v>73</v>
      </c>
      <c r="AR1119">
        <v>14</v>
      </c>
      <c r="AS1119">
        <v>4</v>
      </c>
    </row>
    <row r="1120" spans="1:45" x14ac:dyDescent="0.25">
      <c r="A1120">
        <v>20130123</v>
      </c>
      <c r="B1120">
        <f t="shared" si="85"/>
        <v>20170123</v>
      </c>
      <c r="C1120">
        <f t="shared" si="86"/>
        <v>2017</v>
      </c>
      <c r="D1120">
        <f t="shared" si="87"/>
        <v>1</v>
      </c>
      <c r="E1120">
        <f t="shared" si="88"/>
        <v>23</v>
      </c>
      <c r="F1120" s="14">
        <f t="shared" si="89"/>
        <v>42758</v>
      </c>
      <c r="G1120">
        <v>49</v>
      </c>
      <c r="H1120">
        <v>23</v>
      </c>
      <c r="I1120">
        <v>23</v>
      </c>
      <c r="J1120">
        <v>40</v>
      </c>
      <c r="K1120">
        <v>20</v>
      </c>
      <c r="L1120">
        <v>10</v>
      </c>
      <c r="M1120">
        <v>8</v>
      </c>
      <c r="N1120">
        <v>60</v>
      </c>
      <c r="O1120">
        <v>19</v>
      </c>
      <c r="P1120">
        <v>-52</v>
      </c>
      <c r="Q1120">
        <v>-93</v>
      </c>
      <c r="R1120">
        <v>8</v>
      </c>
      <c r="S1120">
        <v>-28</v>
      </c>
      <c r="T1120">
        <v>14</v>
      </c>
      <c r="U1120">
        <v>-106</v>
      </c>
      <c r="V1120">
        <v>12</v>
      </c>
      <c r="W1120">
        <v>0</v>
      </c>
      <c r="X1120">
        <v>0</v>
      </c>
      <c r="Y1120">
        <v>216</v>
      </c>
      <c r="Z1120">
        <v>0</v>
      </c>
      <c r="AA1120">
        <v>0</v>
      </c>
      <c r="AB1120">
        <v>0</v>
      </c>
      <c r="AC1120">
        <v>1</v>
      </c>
      <c r="AD1120">
        <v>10106</v>
      </c>
      <c r="AE1120">
        <v>10124</v>
      </c>
      <c r="AF1120">
        <v>23</v>
      </c>
      <c r="AG1120">
        <v>10089</v>
      </c>
      <c r="AH1120">
        <v>1</v>
      </c>
      <c r="AI1120">
        <v>37</v>
      </c>
      <c r="AJ1120">
        <v>6</v>
      </c>
      <c r="AK1120">
        <v>63</v>
      </c>
      <c r="AL1120">
        <v>24</v>
      </c>
      <c r="AM1120">
        <v>6</v>
      </c>
      <c r="AN1120">
        <v>82</v>
      </c>
      <c r="AO1120">
        <v>91</v>
      </c>
      <c r="AP1120">
        <v>7</v>
      </c>
      <c r="AQ1120">
        <v>74</v>
      </c>
      <c r="AR1120">
        <v>24</v>
      </c>
      <c r="AS1120">
        <v>2</v>
      </c>
    </row>
    <row r="1121" spans="1:45" x14ac:dyDescent="0.25">
      <c r="A1121">
        <v>20130124</v>
      </c>
      <c r="B1121">
        <f t="shared" si="85"/>
        <v>20170124</v>
      </c>
      <c r="C1121">
        <f t="shared" si="86"/>
        <v>2017</v>
      </c>
      <c r="D1121">
        <f t="shared" si="87"/>
        <v>1</v>
      </c>
      <c r="E1121">
        <f t="shared" si="88"/>
        <v>24</v>
      </c>
      <c r="F1121" s="14">
        <f t="shared" si="89"/>
        <v>42759</v>
      </c>
      <c r="G1121">
        <v>42</v>
      </c>
      <c r="H1121">
        <v>23</v>
      </c>
      <c r="I1121">
        <v>25</v>
      </c>
      <c r="J1121">
        <v>50</v>
      </c>
      <c r="K1121">
        <v>13</v>
      </c>
      <c r="L1121">
        <v>10</v>
      </c>
      <c r="M1121">
        <v>20</v>
      </c>
      <c r="N1121">
        <v>80</v>
      </c>
      <c r="O1121">
        <v>13</v>
      </c>
      <c r="P1121">
        <v>-35</v>
      </c>
      <c r="Q1121">
        <v>-69</v>
      </c>
      <c r="R1121">
        <v>22</v>
      </c>
      <c r="S1121">
        <v>-4</v>
      </c>
      <c r="T1121">
        <v>14</v>
      </c>
      <c r="U1121">
        <v>-85</v>
      </c>
      <c r="V1121">
        <v>24</v>
      </c>
      <c r="W1121">
        <v>75</v>
      </c>
      <c r="X1121">
        <v>87</v>
      </c>
      <c r="Y1121">
        <v>617</v>
      </c>
      <c r="Z1121">
        <v>0</v>
      </c>
      <c r="AA1121">
        <v>0</v>
      </c>
      <c r="AB1121">
        <v>0</v>
      </c>
      <c r="AC1121">
        <v>1</v>
      </c>
      <c r="AD1121">
        <v>10171</v>
      </c>
      <c r="AE1121">
        <v>10212</v>
      </c>
      <c r="AF1121">
        <v>24</v>
      </c>
      <c r="AG1121">
        <v>10122</v>
      </c>
      <c r="AH1121">
        <v>1</v>
      </c>
      <c r="AI1121">
        <v>44</v>
      </c>
      <c r="AJ1121">
        <v>4</v>
      </c>
      <c r="AK1121">
        <v>81</v>
      </c>
      <c r="AL1121">
        <v>15</v>
      </c>
      <c r="AM1121">
        <v>5</v>
      </c>
      <c r="AN1121">
        <v>77</v>
      </c>
      <c r="AO1121">
        <v>91</v>
      </c>
      <c r="AP1121">
        <v>22</v>
      </c>
      <c r="AQ1121">
        <v>56</v>
      </c>
      <c r="AR1121">
        <v>14</v>
      </c>
      <c r="AS1121">
        <v>6</v>
      </c>
    </row>
    <row r="1122" spans="1:45" x14ac:dyDescent="0.25">
      <c r="A1122">
        <v>20130125</v>
      </c>
      <c r="B1122">
        <f t="shared" si="85"/>
        <v>20170125</v>
      </c>
      <c r="C1122">
        <f t="shared" si="86"/>
        <v>2017</v>
      </c>
      <c r="D1122">
        <f t="shared" si="87"/>
        <v>1</v>
      </c>
      <c r="E1122">
        <f t="shared" si="88"/>
        <v>25</v>
      </c>
      <c r="F1122" s="14">
        <f t="shared" si="89"/>
        <v>42760</v>
      </c>
      <c r="G1122">
        <v>155</v>
      </c>
      <c r="H1122">
        <v>23</v>
      </c>
      <c r="I1122">
        <v>25</v>
      </c>
      <c r="J1122">
        <v>50</v>
      </c>
      <c r="K1122">
        <v>20</v>
      </c>
      <c r="L1122">
        <v>0</v>
      </c>
      <c r="M1122">
        <v>2</v>
      </c>
      <c r="N1122">
        <v>100</v>
      </c>
      <c r="O1122">
        <v>20</v>
      </c>
      <c r="P1122">
        <v>-53</v>
      </c>
      <c r="Q1122">
        <v>-114</v>
      </c>
      <c r="R1122">
        <v>7</v>
      </c>
      <c r="S1122">
        <v>-19</v>
      </c>
      <c r="T1122">
        <v>20</v>
      </c>
      <c r="U1122">
        <v>-134</v>
      </c>
      <c r="V1122">
        <v>12</v>
      </c>
      <c r="W1122">
        <v>47</v>
      </c>
      <c r="X1122">
        <v>54</v>
      </c>
      <c r="Y1122">
        <v>534</v>
      </c>
      <c r="Z1122">
        <v>0</v>
      </c>
      <c r="AA1122">
        <v>0</v>
      </c>
      <c r="AB1122">
        <v>0</v>
      </c>
      <c r="AC1122">
        <v>1</v>
      </c>
      <c r="AD1122">
        <v>10181</v>
      </c>
      <c r="AE1122">
        <v>10213</v>
      </c>
      <c r="AF1122">
        <v>1</v>
      </c>
      <c r="AG1122">
        <v>10104</v>
      </c>
      <c r="AH1122">
        <v>24</v>
      </c>
      <c r="AI1122">
        <v>1</v>
      </c>
      <c r="AJ1122">
        <v>3</v>
      </c>
      <c r="AK1122">
        <v>62</v>
      </c>
      <c r="AL1122">
        <v>1</v>
      </c>
      <c r="AM1122">
        <v>4</v>
      </c>
      <c r="AN1122">
        <v>85</v>
      </c>
      <c r="AO1122">
        <v>98</v>
      </c>
      <c r="AP1122">
        <v>3</v>
      </c>
      <c r="AQ1122">
        <v>72</v>
      </c>
      <c r="AR1122">
        <v>20</v>
      </c>
      <c r="AS1122">
        <v>5</v>
      </c>
    </row>
    <row r="1123" spans="1:45" x14ac:dyDescent="0.25">
      <c r="A1123">
        <v>20130126</v>
      </c>
      <c r="B1123">
        <f t="shared" si="85"/>
        <v>20170126</v>
      </c>
      <c r="C1123">
        <f t="shared" si="86"/>
        <v>2017</v>
      </c>
      <c r="D1123">
        <f t="shared" si="87"/>
        <v>1</v>
      </c>
      <c r="E1123">
        <f t="shared" si="88"/>
        <v>26</v>
      </c>
      <c r="F1123" s="14">
        <f t="shared" si="89"/>
        <v>42761</v>
      </c>
      <c r="G1123">
        <v>185</v>
      </c>
      <c r="H1123">
        <v>46</v>
      </c>
      <c r="I1123">
        <v>49</v>
      </c>
      <c r="J1123">
        <v>60</v>
      </c>
      <c r="K1123">
        <v>4</v>
      </c>
      <c r="L1123">
        <v>40</v>
      </c>
      <c r="M1123">
        <v>7</v>
      </c>
      <c r="N1123">
        <v>100</v>
      </c>
      <c r="O1123">
        <v>10</v>
      </c>
      <c r="P1123">
        <v>-14</v>
      </c>
      <c r="Q1123">
        <v>-44</v>
      </c>
      <c r="R1123">
        <v>7</v>
      </c>
      <c r="S1123">
        <v>15</v>
      </c>
      <c r="T1123">
        <v>23</v>
      </c>
      <c r="U1123">
        <v>-53</v>
      </c>
      <c r="V1123">
        <v>12</v>
      </c>
      <c r="W1123">
        <v>0</v>
      </c>
      <c r="X1123">
        <v>0</v>
      </c>
      <c r="Y1123">
        <v>150</v>
      </c>
      <c r="Z1123">
        <v>24</v>
      </c>
      <c r="AA1123">
        <v>11</v>
      </c>
      <c r="AB1123">
        <v>7</v>
      </c>
      <c r="AC1123">
        <v>13</v>
      </c>
      <c r="AD1123">
        <v>10091</v>
      </c>
      <c r="AE1123">
        <v>10103</v>
      </c>
      <c r="AF1123">
        <v>17</v>
      </c>
      <c r="AG1123">
        <v>10081</v>
      </c>
      <c r="AH1123">
        <v>5</v>
      </c>
      <c r="AI1123">
        <v>31</v>
      </c>
      <c r="AJ1123">
        <v>12</v>
      </c>
      <c r="AK1123">
        <v>63</v>
      </c>
      <c r="AL1123">
        <v>5</v>
      </c>
      <c r="AM1123">
        <v>8</v>
      </c>
      <c r="AN1123">
        <v>85</v>
      </c>
      <c r="AO1123">
        <v>92</v>
      </c>
      <c r="AP1123">
        <v>16</v>
      </c>
      <c r="AQ1123">
        <v>74</v>
      </c>
      <c r="AR1123">
        <v>10</v>
      </c>
      <c r="AS1123">
        <v>2</v>
      </c>
    </row>
    <row r="1124" spans="1:45" x14ac:dyDescent="0.25">
      <c r="A1124">
        <v>20130127</v>
      </c>
      <c r="B1124">
        <f t="shared" si="85"/>
        <v>20170127</v>
      </c>
      <c r="C1124">
        <f t="shared" si="86"/>
        <v>2017</v>
      </c>
      <c r="D1124">
        <f t="shared" si="87"/>
        <v>1</v>
      </c>
      <c r="E1124">
        <f t="shared" si="88"/>
        <v>27</v>
      </c>
      <c r="F1124" s="14">
        <f t="shared" si="89"/>
        <v>42762</v>
      </c>
      <c r="G1124">
        <v>205</v>
      </c>
      <c r="H1124">
        <v>54</v>
      </c>
      <c r="I1124">
        <v>58</v>
      </c>
      <c r="J1124">
        <v>80</v>
      </c>
      <c r="K1124">
        <v>13</v>
      </c>
      <c r="L1124">
        <v>40</v>
      </c>
      <c r="M1124">
        <v>18</v>
      </c>
      <c r="N1124">
        <v>140</v>
      </c>
      <c r="O1124">
        <v>11</v>
      </c>
      <c r="P1124">
        <v>40</v>
      </c>
      <c r="Q1124">
        <v>13</v>
      </c>
      <c r="R1124">
        <v>1</v>
      </c>
      <c r="S1124">
        <v>61</v>
      </c>
      <c r="T1124">
        <v>16</v>
      </c>
      <c r="U1124">
        <v>0</v>
      </c>
      <c r="V1124">
        <v>6</v>
      </c>
      <c r="W1124">
        <v>7</v>
      </c>
      <c r="X1124">
        <v>8</v>
      </c>
      <c r="Y1124">
        <v>94</v>
      </c>
      <c r="Z1124">
        <v>76</v>
      </c>
      <c r="AA1124">
        <v>82</v>
      </c>
      <c r="AB1124">
        <v>14</v>
      </c>
      <c r="AC1124">
        <v>10</v>
      </c>
      <c r="AD1124">
        <v>10007</v>
      </c>
      <c r="AE1124">
        <v>10070</v>
      </c>
      <c r="AF1124">
        <v>1</v>
      </c>
      <c r="AG1124">
        <v>9970</v>
      </c>
      <c r="AH1124">
        <v>11</v>
      </c>
      <c r="AI1124">
        <v>50</v>
      </c>
      <c r="AJ1124">
        <v>1</v>
      </c>
      <c r="AK1124">
        <v>69</v>
      </c>
      <c r="AL1124">
        <v>13</v>
      </c>
      <c r="AM1124">
        <v>6</v>
      </c>
      <c r="AN1124">
        <v>88</v>
      </c>
      <c r="AO1124">
        <v>94</v>
      </c>
      <c r="AP1124">
        <v>14</v>
      </c>
      <c r="AQ1124">
        <v>83</v>
      </c>
      <c r="AR1124">
        <v>8</v>
      </c>
      <c r="AS1124">
        <v>1</v>
      </c>
    </row>
    <row r="1125" spans="1:45" x14ac:dyDescent="0.25">
      <c r="A1125">
        <v>20130128</v>
      </c>
      <c r="B1125">
        <f t="shared" si="85"/>
        <v>20170128</v>
      </c>
      <c r="C1125">
        <f t="shared" si="86"/>
        <v>2017</v>
      </c>
      <c r="D1125">
        <f t="shared" si="87"/>
        <v>1</v>
      </c>
      <c r="E1125">
        <f t="shared" si="88"/>
        <v>28</v>
      </c>
      <c r="F1125" s="14">
        <f t="shared" si="89"/>
        <v>42763</v>
      </c>
      <c r="G1125">
        <v>210</v>
      </c>
      <c r="H1125">
        <v>55</v>
      </c>
      <c r="I1125">
        <v>57</v>
      </c>
      <c r="J1125">
        <v>90</v>
      </c>
      <c r="K1125">
        <v>21</v>
      </c>
      <c r="L1125">
        <v>40</v>
      </c>
      <c r="M1125">
        <v>4</v>
      </c>
      <c r="N1125">
        <v>160</v>
      </c>
      <c r="O1125">
        <v>23</v>
      </c>
      <c r="P1125">
        <v>52</v>
      </c>
      <c r="Q1125">
        <v>27</v>
      </c>
      <c r="R1125">
        <v>5</v>
      </c>
      <c r="S1125">
        <v>83</v>
      </c>
      <c r="T1125">
        <v>24</v>
      </c>
      <c r="U1125">
        <v>16</v>
      </c>
      <c r="V1125">
        <v>6</v>
      </c>
      <c r="W1125">
        <v>50</v>
      </c>
      <c r="X1125">
        <v>56</v>
      </c>
      <c r="Y1125">
        <v>470</v>
      </c>
      <c r="Z1125">
        <v>51</v>
      </c>
      <c r="AA1125">
        <v>46</v>
      </c>
      <c r="AB1125">
        <v>11</v>
      </c>
      <c r="AC1125">
        <v>22</v>
      </c>
      <c r="AD1125">
        <v>10077</v>
      </c>
      <c r="AE1125">
        <v>10115</v>
      </c>
      <c r="AF1125">
        <v>13</v>
      </c>
      <c r="AG1125">
        <v>10029</v>
      </c>
      <c r="AH1125">
        <v>23</v>
      </c>
      <c r="AI1125">
        <v>33</v>
      </c>
      <c r="AJ1125">
        <v>23</v>
      </c>
      <c r="AK1125">
        <v>72</v>
      </c>
      <c r="AL1125">
        <v>12</v>
      </c>
      <c r="AM1125">
        <v>5</v>
      </c>
      <c r="AN1125">
        <v>85</v>
      </c>
      <c r="AO1125">
        <v>93</v>
      </c>
      <c r="AP1125">
        <v>23</v>
      </c>
      <c r="AQ1125">
        <v>76</v>
      </c>
      <c r="AR1125">
        <v>13</v>
      </c>
      <c r="AS1125">
        <v>6</v>
      </c>
    </row>
    <row r="1126" spans="1:45" x14ac:dyDescent="0.25">
      <c r="A1126">
        <v>20130129</v>
      </c>
      <c r="B1126">
        <f t="shared" si="85"/>
        <v>20170129</v>
      </c>
      <c r="C1126">
        <f t="shared" si="86"/>
        <v>2017</v>
      </c>
      <c r="D1126">
        <f t="shared" si="87"/>
        <v>1</v>
      </c>
      <c r="E1126">
        <f t="shared" si="88"/>
        <v>29</v>
      </c>
      <c r="F1126" s="14">
        <f t="shared" si="89"/>
        <v>42764</v>
      </c>
      <c r="G1126">
        <v>233</v>
      </c>
      <c r="H1126">
        <v>68</v>
      </c>
      <c r="I1126">
        <v>68</v>
      </c>
      <c r="J1126">
        <v>90</v>
      </c>
      <c r="K1126">
        <v>23</v>
      </c>
      <c r="L1126">
        <v>40</v>
      </c>
      <c r="M1126">
        <v>11</v>
      </c>
      <c r="N1126">
        <v>170</v>
      </c>
      <c r="O1126">
        <v>24</v>
      </c>
      <c r="P1126">
        <v>107</v>
      </c>
      <c r="Q1126">
        <v>83</v>
      </c>
      <c r="R1126">
        <v>1</v>
      </c>
      <c r="S1126">
        <v>130</v>
      </c>
      <c r="T1126">
        <v>23</v>
      </c>
      <c r="U1126">
        <v>77</v>
      </c>
      <c r="V1126">
        <v>6</v>
      </c>
      <c r="W1126">
        <v>0</v>
      </c>
      <c r="X1126">
        <v>0</v>
      </c>
      <c r="Y1126">
        <v>121</v>
      </c>
      <c r="Z1126">
        <v>63</v>
      </c>
      <c r="AA1126">
        <v>42</v>
      </c>
      <c r="AB1126">
        <v>13</v>
      </c>
      <c r="AC1126">
        <v>20</v>
      </c>
      <c r="AD1126">
        <v>10047</v>
      </c>
      <c r="AE1126">
        <v>10060</v>
      </c>
      <c r="AF1126">
        <v>13</v>
      </c>
      <c r="AG1126">
        <v>10034</v>
      </c>
      <c r="AH1126">
        <v>3</v>
      </c>
      <c r="AI1126">
        <v>38</v>
      </c>
      <c r="AJ1126">
        <v>15</v>
      </c>
      <c r="AK1126">
        <v>70</v>
      </c>
      <c r="AL1126">
        <v>8</v>
      </c>
      <c r="AM1126">
        <v>8</v>
      </c>
      <c r="AN1126">
        <v>90</v>
      </c>
      <c r="AO1126">
        <v>96</v>
      </c>
      <c r="AP1126">
        <v>13</v>
      </c>
      <c r="AQ1126">
        <v>83</v>
      </c>
      <c r="AR1126">
        <v>5</v>
      </c>
      <c r="AS1126">
        <v>2</v>
      </c>
    </row>
    <row r="1127" spans="1:45" x14ac:dyDescent="0.25">
      <c r="A1127">
        <v>20130130</v>
      </c>
      <c r="B1127">
        <f t="shared" si="85"/>
        <v>20170130</v>
      </c>
      <c r="C1127">
        <f t="shared" si="86"/>
        <v>2017</v>
      </c>
      <c r="D1127">
        <f t="shared" si="87"/>
        <v>1</v>
      </c>
      <c r="E1127">
        <f t="shared" si="88"/>
        <v>30</v>
      </c>
      <c r="F1127" s="14">
        <f t="shared" si="89"/>
        <v>42765</v>
      </c>
      <c r="G1127">
        <v>244</v>
      </c>
      <c r="H1127">
        <v>74</v>
      </c>
      <c r="I1127">
        <v>78</v>
      </c>
      <c r="J1127">
        <v>100</v>
      </c>
      <c r="K1127">
        <v>3</v>
      </c>
      <c r="L1127">
        <v>40</v>
      </c>
      <c r="M1127">
        <v>9</v>
      </c>
      <c r="N1127">
        <v>180</v>
      </c>
      <c r="O1127">
        <v>14</v>
      </c>
      <c r="P1127">
        <v>103</v>
      </c>
      <c r="Q1127">
        <v>77</v>
      </c>
      <c r="R1127">
        <v>24</v>
      </c>
      <c r="S1127">
        <v>130</v>
      </c>
      <c r="T1127">
        <v>2</v>
      </c>
      <c r="U1127">
        <v>66</v>
      </c>
      <c r="V1127">
        <v>24</v>
      </c>
      <c r="W1127">
        <v>31</v>
      </c>
      <c r="X1127">
        <v>35</v>
      </c>
      <c r="Y1127">
        <v>306</v>
      </c>
      <c r="Z1127">
        <v>47</v>
      </c>
      <c r="AA1127">
        <v>73</v>
      </c>
      <c r="AB1127">
        <v>34</v>
      </c>
      <c r="AC1127">
        <v>8</v>
      </c>
      <c r="AD1127">
        <v>10051</v>
      </c>
      <c r="AE1127">
        <v>10132</v>
      </c>
      <c r="AF1127">
        <v>24</v>
      </c>
      <c r="AG1127">
        <v>10001</v>
      </c>
      <c r="AH1127">
        <v>7</v>
      </c>
      <c r="AI1127">
        <v>45</v>
      </c>
      <c r="AJ1127">
        <v>6</v>
      </c>
      <c r="AK1127">
        <v>75</v>
      </c>
      <c r="AL1127">
        <v>12</v>
      </c>
      <c r="AM1127">
        <v>6</v>
      </c>
      <c r="AN1127">
        <v>80</v>
      </c>
      <c r="AO1127">
        <v>95</v>
      </c>
      <c r="AP1127">
        <v>7</v>
      </c>
      <c r="AQ1127">
        <v>62</v>
      </c>
      <c r="AR1127">
        <v>21</v>
      </c>
      <c r="AS1127">
        <v>5</v>
      </c>
    </row>
    <row r="1128" spans="1:45" x14ac:dyDescent="0.25">
      <c r="A1128">
        <v>20130131</v>
      </c>
      <c r="B1128">
        <f t="shared" si="85"/>
        <v>20170131</v>
      </c>
      <c r="C1128">
        <f t="shared" si="86"/>
        <v>2017</v>
      </c>
      <c r="D1128">
        <f t="shared" si="87"/>
        <v>1</v>
      </c>
      <c r="E1128">
        <f t="shared" si="88"/>
        <v>31</v>
      </c>
      <c r="F1128" s="14">
        <f t="shared" si="89"/>
        <v>42766</v>
      </c>
      <c r="G1128">
        <v>244</v>
      </c>
      <c r="H1128">
        <v>72</v>
      </c>
      <c r="I1128">
        <v>75</v>
      </c>
      <c r="J1128">
        <v>90</v>
      </c>
      <c r="K1128">
        <v>10</v>
      </c>
      <c r="L1128">
        <v>60</v>
      </c>
      <c r="M1128">
        <v>7</v>
      </c>
      <c r="N1128">
        <v>170</v>
      </c>
      <c r="O1128">
        <v>10</v>
      </c>
      <c r="P1128">
        <v>78</v>
      </c>
      <c r="Q1128">
        <v>64</v>
      </c>
      <c r="R1128">
        <v>10</v>
      </c>
      <c r="S1128">
        <v>101</v>
      </c>
      <c r="T1128">
        <v>14</v>
      </c>
      <c r="U1128">
        <v>57</v>
      </c>
      <c r="V1128">
        <v>6</v>
      </c>
      <c r="W1128">
        <v>28</v>
      </c>
      <c r="X1128">
        <v>31</v>
      </c>
      <c r="Y1128">
        <v>263</v>
      </c>
      <c r="Z1128">
        <v>10</v>
      </c>
      <c r="AA1128">
        <v>16</v>
      </c>
      <c r="AB1128">
        <v>16</v>
      </c>
      <c r="AC1128">
        <v>10</v>
      </c>
      <c r="AD1128">
        <v>10100</v>
      </c>
      <c r="AE1128">
        <v>10142</v>
      </c>
      <c r="AF1128">
        <v>2</v>
      </c>
      <c r="AG1128">
        <v>10065</v>
      </c>
      <c r="AH1128">
        <v>13</v>
      </c>
      <c r="AI1128">
        <v>60</v>
      </c>
      <c r="AJ1128">
        <v>10</v>
      </c>
      <c r="AK1128">
        <v>69</v>
      </c>
      <c r="AL1128">
        <v>13</v>
      </c>
      <c r="AM1128">
        <v>6</v>
      </c>
      <c r="AN1128">
        <v>74</v>
      </c>
      <c r="AO1128">
        <v>86</v>
      </c>
      <c r="AP1128">
        <v>10</v>
      </c>
      <c r="AQ1128">
        <v>63</v>
      </c>
      <c r="AR1128">
        <v>19</v>
      </c>
      <c r="AS1128">
        <v>4</v>
      </c>
    </row>
    <row r="1129" spans="1:45" x14ac:dyDescent="0.25">
      <c r="A1129">
        <v>20130201</v>
      </c>
      <c r="B1129">
        <f t="shared" si="85"/>
        <v>20170201</v>
      </c>
      <c r="C1129">
        <f t="shared" si="86"/>
        <v>2017</v>
      </c>
      <c r="D1129">
        <f t="shared" si="87"/>
        <v>2</v>
      </c>
      <c r="E1129">
        <f t="shared" si="88"/>
        <v>1</v>
      </c>
      <c r="F1129" s="14">
        <f t="shared" si="89"/>
        <v>42767</v>
      </c>
      <c r="G1129">
        <v>244</v>
      </c>
      <c r="H1129">
        <v>25</v>
      </c>
      <c r="I1129">
        <v>32</v>
      </c>
      <c r="J1129">
        <v>50</v>
      </c>
      <c r="K1129">
        <v>1</v>
      </c>
      <c r="L1129">
        <v>10</v>
      </c>
      <c r="M1129">
        <v>14</v>
      </c>
      <c r="N1129">
        <v>100</v>
      </c>
      <c r="O1129">
        <v>1</v>
      </c>
      <c r="P1129">
        <v>49</v>
      </c>
      <c r="Q1129">
        <v>18</v>
      </c>
      <c r="R1129">
        <v>20</v>
      </c>
      <c r="S1129">
        <v>74</v>
      </c>
      <c r="T1129">
        <v>1</v>
      </c>
      <c r="U1129">
        <v>-2</v>
      </c>
      <c r="V1129">
        <v>24</v>
      </c>
      <c r="W1129">
        <v>0</v>
      </c>
      <c r="X1129">
        <v>0</v>
      </c>
      <c r="Y1129">
        <v>114</v>
      </c>
      <c r="Z1129">
        <v>81</v>
      </c>
      <c r="AA1129">
        <v>52</v>
      </c>
      <c r="AB1129">
        <v>10</v>
      </c>
      <c r="AC1129">
        <v>16</v>
      </c>
      <c r="AD1129">
        <v>10004</v>
      </c>
      <c r="AE1129">
        <v>10095</v>
      </c>
      <c r="AF1129">
        <v>1</v>
      </c>
      <c r="AG1129">
        <v>9947</v>
      </c>
      <c r="AH1129">
        <v>17</v>
      </c>
      <c r="AI1129">
        <v>41</v>
      </c>
      <c r="AJ1129">
        <v>20</v>
      </c>
      <c r="AK1129">
        <v>65</v>
      </c>
      <c r="AL1129">
        <v>11</v>
      </c>
      <c r="AM1129">
        <v>7</v>
      </c>
      <c r="AN1129">
        <v>90</v>
      </c>
      <c r="AO1129">
        <v>97</v>
      </c>
      <c r="AP1129">
        <v>20</v>
      </c>
      <c r="AQ1129">
        <v>78</v>
      </c>
      <c r="AR1129">
        <v>1</v>
      </c>
      <c r="AS1129">
        <v>1</v>
      </c>
    </row>
    <row r="1130" spans="1:45" x14ac:dyDescent="0.25">
      <c r="A1130">
        <v>20130202</v>
      </c>
      <c r="B1130">
        <f t="shared" si="85"/>
        <v>20170202</v>
      </c>
      <c r="C1130">
        <f t="shared" si="86"/>
        <v>2017</v>
      </c>
      <c r="D1130">
        <f t="shared" si="87"/>
        <v>2</v>
      </c>
      <c r="E1130">
        <f t="shared" si="88"/>
        <v>2</v>
      </c>
      <c r="F1130" s="14">
        <f t="shared" si="89"/>
        <v>42768</v>
      </c>
      <c r="G1130">
        <v>334</v>
      </c>
      <c r="H1130">
        <v>36</v>
      </c>
      <c r="I1130">
        <v>39</v>
      </c>
      <c r="J1130">
        <v>70</v>
      </c>
      <c r="K1130">
        <v>7</v>
      </c>
      <c r="L1130">
        <v>20</v>
      </c>
      <c r="M1130">
        <v>1</v>
      </c>
      <c r="N1130">
        <v>140</v>
      </c>
      <c r="O1130">
        <v>7</v>
      </c>
      <c r="P1130">
        <v>39</v>
      </c>
      <c r="Q1130">
        <v>12</v>
      </c>
      <c r="R1130">
        <v>7</v>
      </c>
      <c r="S1130">
        <v>62</v>
      </c>
      <c r="T1130">
        <v>13</v>
      </c>
      <c r="U1130">
        <v>8</v>
      </c>
      <c r="V1130">
        <v>12</v>
      </c>
      <c r="W1130">
        <v>58</v>
      </c>
      <c r="X1130">
        <v>64</v>
      </c>
      <c r="Y1130">
        <v>557</v>
      </c>
      <c r="Z1130">
        <v>30</v>
      </c>
      <c r="AA1130">
        <v>39</v>
      </c>
      <c r="AB1130">
        <v>15</v>
      </c>
      <c r="AC1130">
        <v>1</v>
      </c>
      <c r="AD1130">
        <v>10081</v>
      </c>
      <c r="AE1130">
        <v>10177</v>
      </c>
      <c r="AF1130">
        <v>24</v>
      </c>
      <c r="AG1130">
        <v>9967</v>
      </c>
      <c r="AH1130">
        <v>1</v>
      </c>
      <c r="AI1130">
        <v>56</v>
      </c>
      <c r="AJ1130">
        <v>6</v>
      </c>
      <c r="AK1130">
        <v>76</v>
      </c>
      <c r="AL1130">
        <v>13</v>
      </c>
      <c r="AM1130">
        <v>6</v>
      </c>
      <c r="AN1130">
        <v>82</v>
      </c>
      <c r="AO1130">
        <v>95</v>
      </c>
      <c r="AP1130">
        <v>7</v>
      </c>
      <c r="AQ1130">
        <v>59</v>
      </c>
      <c r="AR1130">
        <v>12</v>
      </c>
      <c r="AS1130">
        <v>7</v>
      </c>
    </row>
    <row r="1131" spans="1:45" x14ac:dyDescent="0.25">
      <c r="A1131">
        <v>20130203</v>
      </c>
      <c r="B1131">
        <f t="shared" si="85"/>
        <v>20170203</v>
      </c>
      <c r="C1131">
        <f t="shared" si="86"/>
        <v>2017</v>
      </c>
      <c r="D1131">
        <f t="shared" si="87"/>
        <v>2</v>
      </c>
      <c r="E1131">
        <f t="shared" si="88"/>
        <v>3</v>
      </c>
      <c r="F1131" s="14">
        <f t="shared" si="89"/>
        <v>42769</v>
      </c>
      <c r="G1131">
        <v>250</v>
      </c>
      <c r="H1131">
        <v>45</v>
      </c>
      <c r="I1131">
        <v>48</v>
      </c>
      <c r="J1131">
        <v>80</v>
      </c>
      <c r="K1131">
        <v>14</v>
      </c>
      <c r="L1131">
        <v>20</v>
      </c>
      <c r="M1131">
        <v>4</v>
      </c>
      <c r="N1131">
        <v>150</v>
      </c>
      <c r="O1131">
        <v>13</v>
      </c>
      <c r="P1131">
        <v>48</v>
      </c>
      <c r="Q1131">
        <v>22</v>
      </c>
      <c r="R1131">
        <v>6</v>
      </c>
      <c r="S1131">
        <v>74</v>
      </c>
      <c r="T1131">
        <v>21</v>
      </c>
      <c r="U1131">
        <v>4</v>
      </c>
      <c r="V1131">
        <v>6</v>
      </c>
      <c r="W1131">
        <v>20</v>
      </c>
      <c r="X1131">
        <v>22</v>
      </c>
      <c r="Y1131">
        <v>263</v>
      </c>
      <c r="Z1131">
        <v>54</v>
      </c>
      <c r="AA1131">
        <v>24</v>
      </c>
      <c r="AB1131">
        <v>5</v>
      </c>
      <c r="AC1131">
        <v>15</v>
      </c>
      <c r="AD1131">
        <v>10141</v>
      </c>
      <c r="AE1131">
        <v>10192</v>
      </c>
      <c r="AF1131">
        <v>4</v>
      </c>
      <c r="AG1131">
        <v>10091</v>
      </c>
      <c r="AH1131">
        <v>24</v>
      </c>
      <c r="AI1131">
        <v>22</v>
      </c>
      <c r="AJ1131">
        <v>14</v>
      </c>
      <c r="AK1131">
        <v>80</v>
      </c>
      <c r="AL1131">
        <v>12</v>
      </c>
      <c r="AM1131">
        <v>7</v>
      </c>
      <c r="AN1131">
        <v>85</v>
      </c>
      <c r="AO1131">
        <v>95</v>
      </c>
      <c r="AP1131">
        <v>15</v>
      </c>
      <c r="AQ1131">
        <v>66</v>
      </c>
      <c r="AR1131">
        <v>11</v>
      </c>
      <c r="AS1131">
        <v>3</v>
      </c>
    </row>
    <row r="1132" spans="1:45" x14ac:dyDescent="0.25">
      <c r="A1132">
        <v>20130204</v>
      </c>
      <c r="B1132">
        <f t="shared" si="85"/>
        <v>20170204</v>
      </c>
      <c r="C1132">
        <f t="shared" si="86"/>
        <v>2017</v>
      </c>
      <c r="D1132">
        <f t="shared" si="87"/>
        <v>2</v>
      </c>
      <c r="E1132">
        <f t="shared" si="88"/>
        <v>4</v>
      </c>
      <c r="F1132" s="14">
        <f t="shared" si="89"/>
        <v>42770</v>
      </c>
      <c r="G1132">
        <v>260</v>
      </c>
      <c r="H1132">
        <v>56</v>
      </c>
      <c r="I1132">
        <v>58</v>
      </c>
      <c r="J1132">
        <v>70</v>
      </c>
      <c r="K1132">
        <v>12</v>
      </c>
      <c r="L1132">
        <v>40</v>
      </c>
      <c r="M1132">
        <v>1</v>
      </c>
      <c r="N1132">
        <v>150</v>
      </c>
      <c r="O1132">
        <v>13</v>
      </c>
      <c r="P1132">
        <v>82</v>
      </c>
      <c r="Q1132">
        <v>66</v>
      </c>
      <c r="R1132">
        <v>24</v>
      </c>
      <c r="S1132">
        <v>102</v>
      </c>
      <c r="T1132">
        <v>13</v>
      </c>
      <c r="U1132">
        <v>58</v>
      </c>
      <c r="V1132">
        <v>24</v>
      </c>
      <c r="W1132">
        <v>52</v>
      </c>
      <c r="X1132">
        <v>56</v>
      </c>
      <c r="Y1132">
        <v>550</v>
      </c>
      <c r="Z1132">
        <v>41</v>
      </c>
      <c r="AA1132">
        <v>27</v>
      </c>
      <c r="AB1132">
        <v>14</v>
      </c>
      <c r="AC1132">
        <v>7</v>
      </c>
      <c r="AD1132">
        <v>10079</v>
      </c>
      <c r="AE1132">
        <v>10094</v>
      </c>
      <c r="AF1132">
        <v>17</v>
      </c>
      <c r="AG1132">
        <v>10054</v>
      </c>
      <c r="AH1132">
        <v>24</v>
      </c>
      <c r="AI1132">
        <v>34</v>
      </c>
      <c r="AJ1132">
        <v>7</v>
      </c>
      <c r="AK1132">
        <v>70</v>
      </c>
      <c r="AL1132">
        <v>8</v>
      </c>
      <c r="AM1132">
        <v>6</v>
      </c>
      <c r="AN1132">
        <v>76</v>
      </c>
      <c r="AO1132">
        <v>95</v>
      </c>
      <c r="AP1132">
        <v>7</v>
      </c>
      <c r="AQ1132">
        <v>56</v>
      </c>
      <c r="AR1132">
        <v>14</v>
      </c>
      <c r="AS1132">
        <v>8</v>
      </c>
    </row>
    <row r="1133" spans="1:45" x14ac:dyDescent="0.25">
      <c r="A1133">
        <v>20130205</v>
      </c>
      <c r="B1133">
        <f t="shared" si="85"/>
        <v>20170205</v>
      </c>
      <c r="C1133">
        <f t="shared" si="86"/>
        <v>2017</v>
      </c>
      <c r="D1133">
        <f t="shared" si="87"/>
        <v>2</v>
      </c>
      <c r="E1133">
        <f t="shared" si="88"/>
        <v>5</v>
      </c>
      <c r="F1133" s="14">
        <f t="shared" si="89"/>
        <v>42771</v>
      </c>
      <c r="G1133">
        <v>242</v>
      </c>
      <c r="H1133">
        <v>45</v>
      </c>
      <c r="I1133">
        <v>53</v>
      </c>
      <c r="J1133">
        <v>70</v>
      </c>
      <c r="K1133">
        <v>4</v>
      </c>
      <c r="L1133">
        <v>40</v>
      </c>
      <c r="M1133">
        <v>6</v>
      </c>
      <c r="N1133">
        <v>160</v>
      </c>
      <c r="O1133">
        <v>5</v>
      </c>
      <c r="P1133">
        <v>34</v>
      </c>
      <c r="Q1133">
        <v>9</v>
      </c>
      <c r="R1133">
        <v>24</v>
      </c>
      <c r="S1133">
        <v>67</v>
      </c>
      <c r="T1133">
        <v>1</v>
      </c>
      <c r="U1133">
        <v>3</v>
      </c>
      <c r="V1133">
        <v>24</v>
      </c>
      <c r="W1133">
        <v>42</v>
      </c>
      <c r="X1133">
        <v>45</v>
      </c>
      <c r="Y1133">
        <v>475</v>
      </c>
      <c r="Z1133">
        <v>29</v>
      </c>
      <c r="AA1133">
        <v>65</v>
      </c>
      <c r="AB1133">
        <v>50</v>
      </c>
      <c r="AC1133">
        <v>5</v>
      </c>
      <c r="AD1133">
        <v>9972</v>
      </c>
      <c r="AE1133">
        <v>10043</v>
      </c>
      <c r="AF1133">
        <v>1</v>
      </c>
      <c r="AG1133">
        <v>9929</v>
      </c>
      <c r="AH1133">
        <v>24</v>
      </c>
      <c r="AI1133">
        <v>8</v>
      </c>
      <c r="AJ1133">
        <v>5</v>
      </c>
      <c r="AK1133">
        <v>76</v>
      </c>
      <c r="AL1133">
        <v>15</v>
      </c>
      <c r="AM1133">
        <v>7</v>
      </c>
      <c r="AN1133">
        <v>78</v>
      </c>
      <c r="AO1133">
        <v>94</v>
      </c>
      <c r="AP1133">
        <v>5</v>
      </c>
      <c r="AQ1133">
        <v>62</v>
      </c>
      <c r="AR1133">
        <v>12</v>
      </c>
      <c r="AS1133">
        <v>6</v>
      </c>
    </row>
    <row r="1134" spans="1:45" x14ac:dyDescent="0.25">
      <c r="A1134">
        <v>20130206</v>
      </c>
      <c r="B1134">
        <f t="shared" si="85"/>
        <v>20170206</v>
      </c>
      <c r="C1134">
        <f t="shared" si="86"/>
        <v>2017</v>
      </c>
      <c r="D1134">
        <f t="shared" si="87"/>
        <v>2</v>
      </c>
      <c r="E1134">
        <f t="shared" si="88"/>
        <v>6</v>
      </c>
      <c r="F1134" s="14">
        <f t="shared" si="89"/>
        <v>42772</v>
      </c>
      <c r="G1134">
        <v>12</v>
      </c>
      <c r="H1134">
        <v>19</v>
      </c>
      <c r="I1134">
        <v>35</v>
      </c>
      <c r="J1134">
        <v>60</v>
      </c>
      <c r="K1134">
        <v>2</v>
      </c>
      <c r="L1134">
        <v>20</v>
      </c>
      <c r="M1134">
        <v>16</v>
      </c>
      <c r="N1134">
        <v>100</v>
      </c>
      <c r="O1134">
        <v>8</v>
      </c>
      <c r="P1134">
        <v>24</v>
      </c>
      <c r="Q1134">
        <v>2</v>
      </c>
      <c r="R1134">
        <v>2</v>
      </c>
      <c r="S1134">
        <v>57</v>
      </c>
      <c r="T1134">
        <v>14</v>
      </c>
      <c r="U1134">
        <v>-2</v>
      </c>
      <c r="V1134">
        <v>24</v>
      </c>
      <c r="W1134">
        <v>71</v>
      </c>
      <c r="X1134">
        <v>76</v>
      </c>
      <c r="Y1134">
        <v>671</v>
      </c>
      <c r="Z1134">
        <v>49</v>
      </c>
      <c r="AA1134">
        <v>72</v>
      </c>
      <c r="AB1134">
        <v>20</v>
      </c>
      <c r="AC1134">
        <v>2</v>
      </c>
      <c r="AD1134">
        <v>10005</v>
      </c>
      <c r="AE1134">
        <v>10079</v>
      </c>
      <c r="AF1134">
        <v>24</v>
      </c>
      <c r="AG1134">
        <v>9919</v>
      </c>
      <c r="AH1134">
        <v>3</v>
      </c>
      <c r="AI1134">
        <v>8</v>
      </c>
      <c r="AJ1134">
        <v>1</v>
      </c>
      <c r="AK1134">
        <v>75</v>
      </c>
      <c r="AL1134">
        <v>15</v>
      </c>
      <c r="AM1134">
        <v>5</v>
      </c>
      <c r="AN1134">
        <v>87</v>
      </c>
      <c r="AO1134">
        <v>98</v>
      </c>
      <c r="AP1134">
        <v>1</v>
      </c>
      <c r="AQ1134">
        <v>67</v>
      </c>
      <c r="AR1134">
        <v>14</v>
      </c>
      <c r="AS1134">
        <v>8</v>
      </c>
    </row>
    <row r="1135" spans="1:45" x14ac:dyDescent="0.25">
      <c r="A1135">
        <v>20130207</v>
      </c>
      <c r="B1135">
        <f t="shared" si="85"/>
        <v>20170207</v>
      </c>
      <c r="C1135">
        <f t="shared" si="86"/>
        <v>2017</v>
      </c>
      <c r="D1135">
        <f t="shared" si="87"/>
        <v>2</v>
      </c>
      <c r="E1135">
        <f t="shared" si="88"/>
        <v>7</v>
      </c>
      <c r="F1135" s="14">
        <f t="shared" si="89"/>
        <v>42773</v>
      </c>
      <c r="G1135">
        <v>310</v>
      </c>
      <c r="H1135">
        <v>26</v>
      </c>
      <c r="I1135">
        <v>29</v>
      </c>
      <c r="J1135">
        <v>40</v>
      </c>
      <c r="K1135">
        <v>2</v>
      </c>
      <c r="L1135">
        <v>10</v>
      </c>
      <c r="M1135">
        <v>21</v>
      </c>
      <c r="N1135">
        <v>130</v>
      </c>
      <c r="O1135">
        <v>14</v>
      </c>
      <c r="P1135">
        <v>22</v>
      </c>
      <c r="Q1135">
        <v>4</v>
      </c>
      <c r="R1135">
        <v>20</v>
      </c>
      <c r="S1135">
        <v>55</v>
      </c>
      <c r="T1135">
        <v>14</v>
      </c>
      <c r="U1135">
        <v>-15</v>
      </c>
      <c r="V1135">
        <v>24</v>
      </c>
      <c r="W1135">
        <v>50</v>
      </c>
      <c r="X1135">
        <v>53</v>
      </c>
      <c r="Y1135">
        <v>561</v>
      </c>
      <c r="Z1135">
        <v>41</v>
      </c>
      <c r="AA1135">
        <v>75</v>
      </c>
      <c r="AB1135">
        <v>16</v>
      </c>
      <c r="AC1135">
        <v>23</v>
      </c>
      <c r="AD1135">
        <v>10108</v>
      </c>
      <c r="AE1135">
        <v>10120</v>
      </c>
      <c r="AF1135">
        <v>20</v>
      </c>
      <c r="AG1135">
        <v>10082</v>
      </c>
      <c r="AH1135">
        <v>1</v>
      </c>
      <c r="AI1135">
        <v>24</v>
      </c>
      <c r="AJ1135">
        <v>23</v>
      </c>
      <c r="AK1135">
        <v>75</v>
      </c>
      <c r="AL1135">
        <v>12</v>
      </c>
      <c r="AM1135">
        <v>6</v>
      </c>
      <c r="AN1135">
        <v>89</v>
      </c>
      <c r="AO1135">
        <v>96</v>
      </c>
      <c r="AP1135">
        <v>23</v>
      </c>
      <c r="AQ1135">
        <v>76</v>
      </c>
      <c r="AR1135">
        <v>12</v>
      </c>
      <c r="AS1135">
        <v>6</v>
      </c>
    </row>
    <row r="1136" spans="1:45" x14ac:dyDescent="0.25">
      <c r="A1136">
        <v>20130208</v>
      </c>
      <c r="B1136">
        <f t="shared" si="85"/>
        <v>20170208</v>
      </c>
      <c r="C1136">
        <f t="shared" si="86"/>
        <v>2017</v>
      </c>
      <c r="D1136">
        <f t="shared" si="87"/>
        <v>2</v>
      </c>
      <c r="E1136">
        <f t="shared" si="88"/>
        <v>8</v>
      </c>
      <c r="F1136" s="14">
        <f t="shared" si="89"/>
        <v>42774</v>
      </c>
      <c r="G1136">
        <v>337</v>
      </c>
      <c r="H1136">
        <v>21</v>
      </c>
      <c r="I1136">
        <v>24</v>
      </c>
      <c r="J1136">
        <v>40</v>
      </c>
      <c r="K1136">
        <v>12</v>
      </c>
      <c r="L1136">
        <v>10</v>
      </c>
      <c r="M1136">
        <v>3</v>
      </c>
      <c r="N1136">
        <v>70</v>
      </c>
      <c r="O1136">
        <v>12</v>
      </c>
      <c r="P1136">
        <v>9</v>
      </c>
      <c r="Q1136">
        <v>-16</v>
      </c>
      <c r="R1136">
        <v>24</v>
      </c>
      <c r="S1136">
        <v>42</v>
      </c>
      <c r="T1136">
        <v>13</v>
      </c>
      <c r="U1136">
        <v>-37</v>
      </c>
      <c r="V1136">
        <v>24</v>
      </c>
      <c r="W1136">
        <v>51</v>
      </c>
      <c r="X1136">
        <v>54</v>
      </c>
      <c r="Y1136">
        <v>552</v>
      </c>
      <c r="Z1136">
        <v>1</v>
      </c>
      <c r="AA1136">
        <v>1</v>
      </c>
      <c r="AB1136">
        <v>1</v>
      </c>
      <c r="AC1136">
        <v>1</v>
      </c>
      <c r="AD1136">
        <v>10157</v>
      </c>
      <c r="AE1136">
        <v>10190</v>
      </c>
      <c r="AF1136">
        <v>23</v>
      </c>
      <c r="AG1136">
        <v>10113</v>
      </c>
      <c r="AH1136">
        <v>1</v>
      </c>
      <c r="AI1136">
        <v>57</v>
      </c>
      <c r="AJ1136">
        <v>4</v>
      </c>
      <c r="AK1136">
        <v>80</v>
      </c>
      <c r="AL1136">
        <v>11</v>
      </c>
      <c r="AM1136">
        <v>6</v>
      </c>
      <c r="AN1136">
        <v>86</v>
      </c>
      <c r="AO1136">
        <v>97</v>
      </c>
      <c r="AP1136">
        <v>1</v>
      </c>
      <c r="AQ1136">
        <v>58</v>
      </c>
      <c r="AR1136">
        <v>12</v>
      </c>
      <c r="AS1136">
        <v>6</v>
      </c>
    </row>
    <row r="1137" spans="1:45" x14ac:dyDescent="0.25">
      <c r="A1137">
        <v>20130209</v>
      </c>
      <c r="B1137">
        <f t="shared" si="85"/>
        <v>20170209</v>
      </c>
      <c r="C1137">
        <f t="shared" si="86"/>
        <v>2017</v>
      </c>
      <c r="D1137">
        <f t="shared" si="87"/>
        <v>2</v>
      </c>
      <c r="E1137">
        <f t="shared" si="88"/>
        <v>9</v>
      </c>
      <c r="F1137" s="14">
        <f t="shared" si="89"/>
        <v>42775</v>
      </c>
      <c r="G1137">
        <v>173</v>
      </c>
      <c r="H1137">
        <v>11</v>
      </c>
      <c r="I1137">
        <v>19</v>
      </c>
      <c r="J1137">
        <v>30</v>
      </c>
      <c r="K1137">
        <v>13</v>
      </c>
      <c r="L1137">
        <v>10</v>
      </c>
      <c r="M1137">
        <v>3</v>
      </c>
      <c r="N1137">
        <v>60</v>
      </c>
      <c r="O1137">
        <v>24</v>
      </c>
      <c r="P1137">
        <v>-5</v>
      </c>
      <c r="Q1137">
        <v>-30</v>
      </c>
      <c r="R1137">
        <v>3</v>
      </c>
      <c r="S1137">
        <v>11</v>
      </c>
      <c r="T1137">
        <v>14</v>
      </c>
      <c r="U1137">
        <v>-64</v>
      </c>
      <c r="V1137">
        <v>6</v>
      </c>
      <c r="W1137">
        <v>0</v>
      </c>
      <c r="X1137">
        <v>0</v>
      </c>
      <c r="Y1137">
        <v>173</v>
      </c>
      <c r="Z1137">
        <v>63</v>
      </c>
      <c r="AA1137">
        <v>42</v>
      </c>
      <c r="AB1137">
        <v>10</v>
      </c>
      <c r="AC1137">
        <v>8</v>
      </c>
      <c r="AD1137">
        <v>10186</v>
      </c>
      <c r="AE1137">
        <v>10202</v>
      </c>
      <c r="AF1137">
        <v>8</v>
      </c>
      <c r="AG1137">
        <v>10151</v>
      </c>
      <c r="AH1137">
        <v>24</v>
      </c>
      <c r="AI1137">
        <v>13</v>
      </c>
      <c r="AJ1137">
        <v>8</v>
      </c>
      <c r="AK1137">
        <v>70</v>
      </c>
      <c r="AL1137">
        <v>12</v>
      </c>
      <c r="AM1137">
        <v>7</v>
      </c>
      <c r="AN1137">
        <v>94</v>
      </c>
      <c r="AO1137">
        <v>98</v>
      </c>
      <c r="AP1137">
        <v>4</v>
      </c>
      <c r="AQ1137">
        <v>82</v>
      </c>
      <c r="AR1137">
        <v>12</v>
      </c>
      <c r="AS1137">
        <v>2</v>
      </c>
    </row>
    <row r="1138" spans="1:45" x14ac:dyDescent="0.25">
      <c r="A1138">
        <v>20130210</v>
      </c>
      <c r="B1138">
        <f t="shared" si="85"/>
        <v>20170210</v>
      </c>
      <c r="C1138">
        <f t="shared" si="86"/>
        <v>2017</v>
      </c>
      <c r="D1138">
        <f t="shared" si="87"/>
        <v>2</v>
      </c>
      <c r="E1138">
        <f t="shared" si="88"/>
        <v>10</v>
      </c>
      <c r="F1138" s="14">
        <f t="shared" si="89"/>
        <v>42776</v>
      </c>
      <c r="G1138">
        <v>136</v>
      </c>
      <c r="H1138">
        <v>48</v>
      </c>
      <c r="I1138">
        <v>52</v>
      </c>
      <c r="J1138">
        <v>70</v>
      </c>
      <c r="K1138">
        <v>15</v>
      </c>
      <c r="L1138">
        <v>20</v>
      </c>
      <c r="M1138">
        <v>6</v>
      </c>
      <c r="N1138">
        <v>120</v>
      </c>
      <c r="O1138">
        <v>16</v>
      </c>
      <c r="P1138">
        <v>-3</v>
      </c>
      <c r="Q1138">
        <v>-18</v>
      </c>
      <c r="R1138">
        <v>24</v>
      </c>
      <c r="S1138">
        <v>11</v>
      </c>
      <c r="T1138">
        <v>13</v>
      </c>
      <c r="U1138">
        <v>-36</v>
      </c>
      <c r="V1138">
        <v>24</v>
      </c>
      <c r="W1138">
        <v>67</v>
      </c>
      <c r="X1138">
        <v>70</v>
      </c>
      <c r="Y1138">
        <v>734</v>
      </c>
      <c r="Z1138">
        <v>16</v>
      </c>
      <c r="AA1138">
        <v>5</v>
      </c>
      <c r="AB1138">
        <v>2</v>
      </c>
      <c r="AC1138">
        <v>3</v>
      </c>
      <c r="AD1138">
        <v>10084</v>
      </c>
      <c r="AE1138">
        <v>10146</v>
      </c>
      <c r="AF1138">
        <v>1</v>
      </c>
      <c r="AG1138">
        <v>10024</v>
      </c>
      <c r="AH1138">
        <v>24</v>
      </c>
      <c r="AI1138">
        <v>41</v>
      </c>
      <c r="AJ1138">
        <v>2</v>
      </c>
      <c r="AK1138">
        <v>79</v>
      </c>
      <c r="AL1138">
        <v>23</v>
      </c>
      <c r="AM1138">
        <v>5</v>
      </c>
      <c r="AN1138">
        <v>76</v>
      </c>
      <c r="AO1138">
        <v>96</v>
      </c>
      <c r="AP1138">
        <v>4</v>
      </c>
      <c r="AQ1138">
        <v>59</v>
      </c>
      <c r="AR1138">
        <v>23</v>
      </c>
      <c r="AS1138">
        <v>8</v>
      </c>
    </row>
    <row r="1139" spans="1:45" x14ac:dyDescent="0.25">
      <c r="A1139">
        <v>20130211</v>
      </c>
      <c r="B1139">
        <f t="shared" si="85"/>
        <v>20170211</v>
      </c>
      <c r="C1139">
        <f t="shared" si="86"/>
        <v>2017</v>
      </c>
      <c r="D1139">
        <f t="shared" si="87"/>
        <v>2</v>
      </c>
      <c r="E1139">
        <f t="shared" si="88"/>
        <v>11</v>
      </c>
      <c r="F1139" s="14">
        <f t="shared" si="89"/>
        <v>42777</v>
      </c>
      <c r="G1139">
        <v>91</v>
      </c>
      <c r="H1139">
        <v>59</v>
      </c>
      <c r="I1139">
        <v>60</v>
      </c>
      <c r="J1139">
        <v>70</v>
      </c>
      <c r="K1139">
        <v>1</v>
      </c>
      <c r="L1139">
        <v>40</v>
      </c>
      <c r="M1139">
        <v>19</v>
      </c>
      <c r="N1139">
        <v>120</v>
      </c>
      <c r="O1139">
        <v>1</v>
      </c>
      <c r="P1139">
        <v>-15</v>
      </c>
      <c r="Q1139">
        <v>-36</v>
      </c>
      <c r="R1139">
        <v>5</v>
      </c>
      <c r="S1139">
        <v>8</v>
      </c>
      <c r="T1139">
        <v>15</v>
      </c>
      <c r="U1139">
        <v>-51</v>
      </c>
      <c r="V1139">
        <v>6</v>
      </c>
      <c r="W1139">
        <v>15</v>
      </c>
      <c r="X1139">
        <v>16</v>
      </c>
      <c r="Y1139">
        <v>416</v>
      </c>
      <c r="Z1139">
        <v>0</v>
      </c>
      <c r="AA1139">
        <v>0</v>
      </c>
      <c r="AB1139">
        <v>0</v>
      </c>
      <c r="AC1139">
        <v>1</v>
      </c>
      <c r="AD1139">
        <v>10037</v>
      </c>
      <c r="AE1139">
        <v>10097</v>
      </c>
      <c r="AF1139">
        <v>24</v>
      </c>
      <c r="AG1139">
        <v>10007</v>
      </c>
      <c r="AH1139">
        <v>6</v>
      </c>
      <c r="AI1139">
        <v>59</v>
      </c>
      <c r="AJ1139">
        <v>21</v>
      </c>
      <c r="AK1139">
        <v>80</v>
      </c>
      <c r="AL1139">
        <v>9</v>
      </c>
      <c r="AM1139">
        <v>4</v>
      </c>
      <c r="AN1139">
        <v>64</v>
      </c>
      <c r="AO1139">
        <v>73</v>
      </c>
      <c r="AP1139">
        <v>22</v>
      </c>
      <c r="AQ1139">
        <v>53</v>
      </c>
      <c r="AR1139">
        <v>11</v>
      </c>
      <c r="AS1139">
        <v>4</v>
      </c>
    </row>
    <row r="1140" spans="1:45" x14ac:dyDescent="0.25">
      <c r="A1140">
        <v>20130212</v>
      </c>
      <c r="B1140">
        <f t="shared" si="85"/>
        <v>20170212</v>
      </c>
      <c r="C1140">
        <f t="shared" si="86"/>
        <v>2017</v>
      </c>
      <c r="D1140">
        <f t="shared" si="87"/>
        <v>2</v>
      </c>
      <c r="E1140">
        <f t="shared" si="88"/>
        <v>12</v>
      </c>
      <c r="F1140" s="14">
        <f t="shared" si="89"/>
        <v>42778</v>
      </c>
      <c r="G1140">
        <v>58</v>
      </c>
      <c r="H1140">
        <v>31</v>
      </c>
      <c r="I1140">
        <v>33</v>
      </c>
      <c r="J1140">
        <v>50</v>
      </c>
      <c r="K1140">
        <v>8</v>
      </c>
      <c r="L1140">
        <v>20</v>
      </c>
      <c r="M1140">
        <v>17</v>
      </c>
      <c r="N1140">
        <v>100</v>
      </c>
      <c r="O1140">
        <v>8</v>
      </c>
      <c r="P1140">
        <v>-8</v>
      </c>
      <c r="Q1140">
        <v>-37</v>
      </c>
      <c r="R1140">
        <v>4</v>
      </c>
      <c r="S1140">
        <v>7</v>
      </c>
      <c r="T1140">
        <v>18</v>
      </c>
      <c r="U1140">
        <v>-58</v>
      </c>
      <c r="V1140">
        <v>6</v>
      </c>
      <c r="W1140">
        <v>10</v>
      </c>
      <c r="X1140">
        <v>10</v>
      </c>
      <c r="Y1140">
        <v>269</v>
      </c>
      <c r="Z1140">
        <v>0</v>
      </c>
      <c r="AA1140">
        <v>-1</v>
      </c>
      <c r="AB1140">
        <v>-1</v>
      </c>
      <c r="AC1140">
        <v>22</v>
      </c>
      <c r="AD1140">
        <v>10157</v>
      </c>
      <c r="AE1140">
        <v>10207</v>
      </c>
      <c r="AF1140">
        <v>24</v>
      </c>
      <c r="AG1140">
        <v>10102</v>
      </c>
      <c r="AH1140">
        <v>1</v>
      </c>
      <c r="AI1140">
        <v>58</v>
      </c>
      <c r="AJ1140">
        <v>3</v>
      </c>
      <c r="AK1140">
        <v>63</v>
      </c>
      <c r="AL1140">
        <v>18</v>
      </c>
      <c r="AM1140">
        <v>7</v>
      </c>
      <c r="AN1140">
        <v>68</v>
      </c>
      <c r="AO1140">
        <v>83</v>
      </c>
      <c r="AP1140">
        <v>22</v>
      </c>
      <c r="AQ1140">
        <v>57</v>
      </c>
      <c r="AR1140">
        <v>15</v>
      </c>
      <c r="AS1140">
        <v>3</v>
      </c>
    </row>
    <row r="1141" spans="1:45" x14ac:dyDescent="0.25">
      <c r="A1141">
        <v>20130213</v>
      </c>
      <c r="B1141">
        <f t="shared" si="85"/>
        <v>20170213</v>
      </c>
      <c r="C1141">
        <f t="shared" si="86"/>
        <v>2017</v>
      </c>
      <c r="D1141">
        <f t="shared" si="87"/>
        <v>2</v>
      </c>
      <c r="E1141">
        <f t="shared" si="88"/>
        <v>13</v>
      </c>
      <c r="F1141" s="14">
        <f t="shared" si="89"/>
        <v>42779</v>
      </c>
      <c r="G1141">
        <v>127</v>
      </c>
      <c r="H1141">
        <v>15</v>
      </c>
      <c r="I1141">
        <v>21</v>
      </c>
      <c r="J1141">
        <v>40</v>
      </c>
      <c r="K1141">
        <v>24</v>
      </c>
      <c r="L1141">
        <v>0</v>
      </c>
      <c r="M1141">
        <v>8</v>
      </c>
      <c r="N1141">
        <v>60</v>
      </c>
      <c r="O1141">
        <v>24</v>
      </c>
      <c r="P1141">
        <v>-13</v>
      </c>
      <c r="Q1141">
        <v>-52</v>
      </c>
      <c r="R1141">
        <v>6</v>
      </c>
      <c r="S1141">
        <v>22</v>
      </c>
      <c r="T1141">
        <v>14</v>
      </c>
      <c r="U1141">
        <v>-81</v>
      </c>
      <c r="V1141">
        <v>6</v>
      </c>
      <c r="W1141">
        <v>41</v>
      </c>
      <c r="X1141">
        <v>42</v>
      </c>
      <c r="Y1141">
        <v>540</v>
      </c>
      <c r="Z1141">
        <v>0</v>
      </c>
      <c r="AA1141">
        <v>-1</v>
      </c>
      <c r="AB1141">
        <v>-1</v>
      </c>
      <c r="AC1141">
        <v>1</v>
      </c>
      <c r="AD1141">
        <v>10244</v>
      </c>
      <c r="AE1141">
        <v>10259</v>
      </c>
      <c r="AF1141">
        <v>18</v>
      </c>
      <c r="AG1141">
        <v>10213</v>
      </c>
      <c r="AH1141">
        <v>1</v>
      </c>
      <c r="AI1141">
        <v>39</v>
      </c>
      <c r="AJ1141">
        <v>6</v>
      </c>
      <c r="AK1141">
        <v>74</v>
      </c>
      <c r="AL1141">
        <v>12</v>
      </c>
      <c r="AM1141">
        <v>4</v>
      </c>
      <c r="AN1141">
        <v>78</v>
      </c>
      <c r="AO1141">
        <v>97</v>
      </c>
      <c r="AP1141">
        <v>7</v>
      </c>
      <c r="AQ1141">
        <v>59</v>
      </c>
      <c r="AR1141">
        <v>13</v>
      </c>
      <c r="AS1141">
        <v>5</v>
      </c>
    </row>
    <row r="1142" spans="1:45" x14ac:dyDescent="0.25">
      <c r="A1142">
        <v>20130214</v>
      </c>
      <c r="B1142">
        <f t="shared" si="85"/>
        <v>20170214</v>
      </c>
      <c r="C1142">
        <f t="shared" si="86"/>
        <v>2017</v>
      </c>
      <c r="D1142">
        <f t="shared" si="87"/>
        <v>2</v>
      </c>
      <c r="E1142">
        <f t="shared" si="88"/>
        <v>14</v>
      </c>
      <c r="F1142" s="14">
        <f t="shared" si="89"/>
        <v>42780</v>
      </c>
      <c r="G1142">
        <v>163</v>
      </c>
      <c r="H1142">
        <v>50</v>
      </c>
      <c r="I1142">
        <v>52</v>
      </c>
      <c r="J1142">
        <v>70</v>
      </c>
      <c r="K1142">
        <v>7</v>
      </c>
      <c r="L1142">
        <v>30</v>
      </c>
      <c r="M1142">
        <v>22</v>
      </c>
      <c r="N1142">
        <v>120</v>
      </c>
      <c r="O1142">
        <v>8</v>
      </c>
      <c r="P1142">
        <v>-7</v>
      </c>
      <c r="Q1142">
        <v>-22</v>
      </c>
      <c r="R1142">
        <v>1</v>
      </c>
      <c r="S1142">
        <v>13</v>
      </c>
      <c r="T1142">
        <v>24</v>
      </c>
      <c r="U1142">
        <v>-34</v>
      </c>
      <c r="V1142">
        <v>6</v>
      </c>
      <c r="W1142">
        <v>0</v>
      </c>
      <c r="X1142">
        <v>0</v>
      </c>
      <c r="Y1142">
        <v>175</v>
      </c>
      <c r="Z1142">
        <v>71</v>
      </c>
      <c r="AA1142">
        <v>37</v>
      </c>
      <c r="AB1142">
        <v>9</v>
      </c>
      <c r="AC1142">
        <v>13</v>
      </c>
      <c r="AD1142">
        <v>10155</v>
      </c>
      <c r="AE1142">
        <v>10232</v>
      </c>
      <c r="AF1142">
        <v>1</v>
      </c>
      <c r="AG1142">
        <v>10117</v>
      </c>
      <c r="AH1142">
        <v>19</v>
      </c>
      <c r="AI1142">
        <v>4</v>
      </c>
      <c r="AJ1142">
        <v>24</v>
      </c>
      <c r="AK1142">
        <v>60</v>
      </c>
      <c r="AL1142">
        <v>5</v>
      </c>
      <c r="AM1142">
        <v>8</v>
      </c>
      <c r="AN1142">
        <v>82</v>
      </c>
      <c r="AO1142">
        <v>99</v>
      </c>
      <c r="AP1142">
        <v>23</v>
      </c>
      <c r="AQ1142">
        <v>64</v>
      </c>
      <c r="AR1142">
        <v>10</v>
      </c>
      <c r="AS1142">
        <v>2</v>
      </c>
    </row>
    <row r="1143" spans="1:45" x14ac:dyDescent="0.25">
      <c r="A1143">
        <v>20130215</v>
      </c>
      <c r="B1143">
        <f t="shared" si="85"/>
        <v>20170215</v>
      </c>
      <c r="C1143">
        <f t="shared" si="86"/>
        <v>2017</v>
      </c>
      <c r="D1143">
        <f t="shared" si="87"/>
        <v>2</v>
      </c>
      <c r="E1143">
        <f t="shared" si="88"/>
        <v>15</v>
      </c>
      <c r="F1143" s="14">
        <f t="shared" si="89"/>
        <v>42781</v>
      </c>
      <c r="G1143">
        <v>249</v>
      </c>
      <c r="H1143">
        <v>17</v>
      </c>
      <c r="I1143">
        <v>20</v>
      </c>
      <c r="J1143">
        <v>40</v>
      </c>
      <c r="K1143">
        <v>16</v>
      </c>
      <c r="L1143">
        <v>10</v>
      </c>
      <c r="M1143">
        <v>9</v>
      </c>
      <c r="N1143">
        <v>70</v>
      </c>
      <c r="O1143">
        <v>15</v>
      </c>
      <c r="P1143">
        <v>42</v>
      </c>
      <c r="Q1143">
        <v>11</v>
      </c>
      <c r="R1143">
        <v>4</v>
      </c>
      <c r="S1143">
        <v>80</v>
      </c>
      <c r="T1143">
        <v>14</v>
      </c>
      <c r="U1143">
        <v>6</v>
      </c>
      <c r="V1143">
        <v>6</v>
      </c>
      <c r="W1143">
        <v>27</v>
      </c>
      <c r="X1143">
        <v>27</v>
      </c>
      <c r="Y1143">
        <v>523</v>
      </c>
      <c r="Z1143">
        <v>2</v>
      </c>
      <c r="AA1143">
        <v>1</v>
      </c>
      <c r="AB1143">
        <v>1</v>
      </c>
      <c r="AC1143">
        <v>8</v>
      </c>
      <c r="AD1143">
        <v>10177</v>
      </c>
      <c r="AE1143">
        <v>10218</v>
      </c>
      <c r="AF1143">
        <v>24</v>
      </c>
      <c r="AG1143">
        <v>10132</v>
      </c>
      <c r="AH1143">
        <v>1</v>
      </c>
      <c r="AI1143">
        <v>2</v>
      </c>
      <c r="AJ1143">
        <v>2</v>
      </c>
      <c r="AK1143">
        <v>63</v>
      </c>
      <c r="AL1143">
        <v>15</v>
      </c>
      <c r="AM1143">
        <v>8</v>
      </c>
      <c r="AN1143">
        <v>92</v>
      </c>
      <c r="AO1143">
        <v>99</v>
      </c>
      <c r="AP1143">
        <v>1</v>
      </c>
      <c r="AQ1143">
        <v>79</v>
      </c>
      <c r="AR1143">
        <v>14</v>
      </c>
      <c r="AS1143">
        <v>6</v>
      </c>
    </row>
    <row r="1144" spans="1:45" x14ac:dyDescent="0.25">
      <c r="A1144">
        <v>20130216</v>
      </c>
      <c r="B1144">
        <f t="shared" si="85"/>
        <v>20170216</v>
      </c>
      <c r="C1144">
        <f t="shared" si="86"/>
        <v>2017</v>
      </c>
      <c r="D1144">
        <f t="shared" si="87"/>
        <v>2</v>
      </c>
      <c r="E1144">
        <f t="shared" si="88"/>
        <v>16</v>
      </c>
      <c r="F1144" s="14">
        <f t="shared" si="89"/>
        <v>42782</v>
      </c>
      <c r="G1144">
        <v>307</v>
      </c>
      <c r="H1144">
        <v>7</v>
      </c>
      <c r="I1144">
        <v>13</v>
      </c>
      <c r="J1144">
        <v>20</v>
      </c>
      <c r="K1144">
        <v>4</v>
      </c>
      <c r="L1144">
        <v>10</v>
      </c>
      <c r="M1144">
        <v>1</v>
      </c>
      <c r="N1144">
        <v>40</v>
      </c>
      <c r="O1144">
        <v>24</v>
      </c>
      <c r="P1144">
        <v>52</v>
      </c>
      <c r="Q1144">
        <v>24</v>
      </c>
      <c r="R1144">
        <v>23</v>
      </c>
      <c r="S1144">
        <v>78</v>
      </c>
      <c r="T1144">
        <v>14</v>
      </c>
      <c r="U1144">
        <v>6</v>
      </c>
      <c r="V1144">
        <v>24</v>
      </c>
      <c r="W1144">
        <v>0</v>
      </c>
      <c r="X1144">
        <v>0</v>
      </c>
      <c r="Y1144">
        <v>313</v>
      </c>
      <c r="Z1144">
        <v>6</v>
      </c>
      <c r="AA1144">
        <v>7</v>
      </c>
      <c r="AB1144">
        <v>6</v>
      </c>
      <c r="AC1144">
        <v>4</v>
      </c>
      <c r="AD1144">
        <v>10237</v>
      </c>
      <c r="AE1144">
        <v>10252</v>
      </c>
      <c r="AF1144">
        <v>24</v>
      </c>
      <c r="AG1144">
        <v>10219</v>
      </c>
      <c r="AH1144">
        <v>2</v>
      </c>
      <c r="AI1144">
        <v>23</v>
      </c>
      <c r="AJ1144">
        <v>8</v>
      </c>
      <c r="AK1144">
        <v>67</v>
      </c>
      <c r="AL1144">
        <v>18</v>
      </c>
      <c r="AM1144">
        <v>8</v>
      </c>
      <c r="AN1144">
        <v>93</v>
      </c>
      <c r="AO1144">
        <v>98</v>
      </c>
      <c r="AP1144">
        <v>4</v>
      </c>
      <c r="AQ1144">
        <v>82</v>
      </c>
      <c r="AR1144">
        <v>14</v>
      </c>
      <c r="AS1144">
        <v>4</v>
      </c>
    </row>
    <row r="1145" spans="1:45" x14ac:dyDescent="0.25">
      <c r="A1145">
        <v>20130217</v>
      </c>
      <c r="B1145">
        <f t="shared" si="85"/>
        <v>20170217</v>
      </c>
      <c r="C1145">
        <f t="shared" si="86"/>
        <v>2017</v>
      </c>
      <c r="D1145">
        <f t="shared" si="87"/>
        <v>2</v>
      </c>
      <c r="E1145">
        <f t="shared" si="88"/>
        <v>17</v>
      </c>
      <c r="F1145" s="14">
        <f t="shared" si="89"/>
        <v>42783</v>
      </c>
      <c r="G1145">
        <v>102</v>
      </c>
      <c r="H1145">
        <v>16</v>
      </c>
      <c r="I1145">
        <v>22</v>
      </c>
      <c r="J1145">
        <v>40</v>
      </c>
      <c r="K1145">
        <v>10</v>
      </c>
      <c r="L1145">
        <v>10</v>
      </c>
      <c r="M1145">
        <v>16</v>
      </c>
      <c r="N1145">
        <v>60</v>
      </c>
      <c r="O1145">
        <v>10</v>
      </c>
      <c r="P1145">
        <v>29</v>
      </c>
      <c r="Q1145">
        <v>-19</v>
      </c>
      <c r="R1145">
        <v>24</v>
      </c>
      <c r="S1145">
        <v>73</v>
      </c>
      <c r="T1145">
        <v>14</v>
      </c>
      <c r="U1145">
        <v>-58</v>
      </c>
      <c r="V1145">
        <v>24</v>
      </c>
      <c r="W1145">
        <v>34</v>
      </c>
      <c r="X1145">
        <v>34</v>
      </c>
      <c r="Y1145">
        <v>602</v>
      </c>
      <c r="Z1145">
        <v>0</v>
      </c>
      <c r="AA1145">
        <v>0</v>
      </c>
      <c r="AB1145">
        <v>0</v>
      </c>
      <c r="AC1145">
        <v>1</v>
      </c>
      <c r="AD1145">
        <v>10242</v>
      </c>
      <c r="AE1145">
        <v>10253</v>
      </c>
      <c r="AF1145">
        <v>9</v>
      </c>
      <c r="AG1145">
        <v>10230</v>
      </c>
      <c r="AH1145">
        <v>24</v>
      </c>
      <c r="AI1145">
        <v>27</v>
      </c>
      <c r="AJ1145">
        <v>23</v>
      </c>
      <c r="AK1145">
        <v>62</v>
      </c>
      <c r="AL1145">
        <v>17</v>
      </c>
      <c r="AM1145">
        <v>6</v>
      </c>
      <c r="AN1145">
        <v>86</v>
      </c>
      <c r="AO1145">
        <v>98</v>
      </c>
      <c r="AP1145">
        <v>2</v>
      </c>
      <c r="AQ1145">
        <v>71</v>
      </c>
      <c r="AR1145">
        <v>13</v>
      </c>
      <c r="AS1145">
        <v>7</v>
      </c>
    </row>
    <row r="1146" spans="1:45" x14ac:dyDescent="0.25">
      <c r="A1146">
        <v>20130218</v>
      </c>
      <c r="B1146">
        <f t="shared" si="85"/>
        <v>20170218</v>
      </c>
      <c r="C1146">
        <f t="shared" si="86"/>
        <v>2017</v>
      </c>
      <c r="D1146">
        <f t="shared" si="87"/>
        <v>2</v>
      </c>
      <c r="E1146">
        <f t="shared" si="88"/>
        <v>18</v>
      </c>
      <c r="F1146" s="14">
        <f t="shared" si="89"/>
        <v>42784</v>
      </c>
      <c r="G1146">
        <v>108</v>
      </c>
      <c r="H1146">
        <v>4</v>
      </c>
      <c r="I1146">
        <v>13</v>
      </c>
      <c r="J1146">
        <v>20</v>
      </c>
      <c r="K1146">
        <v>10</v>
      </c>
      <c r="L1146">
        <v>0</v>
      </c>
      <c r="M1146">
        <v>18</v>
      </c>
      <c r="N1146">
        <v>40</v>
      </c>
      <c r="O1146">
        <v>12</v>
      </c>
      <c r="P1146">
        <v>22</v>
      </c>
      <c r="Q1146">
        <v>-14</v>
      </c>
      <c r="R1146">
        <v>1</v>
      </c>
      <c r="S1146">
        <v>71</v>
      </c>
      <c r="T1146">
        <v>13</v>
      </c>
      <c r="U1146">
        <v>-42</v>
      </c>
      <c r="V1146">
        <v>24</v>
      </c>
      <c r="W1146">
        <v>58</v>
      </c>
      <c r="X1146">
        <v>57</v>
      </c>
      <c r="Y1146">
        <v>753</v>
      </c>
      <c r="Z1146">
        <v>0</v>
      </c>
      <c r="AA1146">
        <v>0</v>
      </c>
      <c r="AB1146">
        <v>0</v>
      </c>
      <c r="AC1146">
        <v>1</v>
      </c>
      <c r="AD1146">
        <v>10218</v>
      </c>
      <c r="AE1146">
        <v>10229</v>
      </c>
      <c r="AF1146">
        <v>9</v>
      </c>
      <c r="AG1146">
        <v>10204</v>
      </c>
      <c r="AH1146">
        <v>24</v>
      </c>
      <c r="AI1146">
        <v>10</v>
      </c>
      <c r="AJ1146">
        <v>24</v>
      </c>
      <c r="AK1146">
        <v>75</v>
      </c>
      <c r="AL1146">
        <v>13</v>
      </c>
      <c r="AM1146">
        <v>4</v>
      </c>
      <c r="AN1146">
        <v>85</v>
      </c>
      <c r="AO1146">
        <v>98</v>
      </c>
      <c r="AP1146">
        <v>7</v>
      </c>
      <c r="AQ1146">
        <v>60</v>
      </c>
      <c r="AR1146">
        <v>13</v>
      </c>
      <c r="AS1146">
        <v>9</v>
      </c>
    </row>
    <row r="1147" spans="1:45" x14ac:dyDescent="0.25">
      <c r="A1147">
        <v>20130219</v>
      </c>
      <c r="B1147">
        <f t="shared" si="85"/>
        <v>20170219</v>
      </c>
      <c r="C1147">
        <f t="shared" si="86"/>
        <v>2017</v>
      </c>
      <c r="D1147">
        <f t="shared" si="87"/>
        <v>2</v>
      </c>
      <c r="E1147">
        <f t="shared" si="88"/>
        <v>19</v>
      </c>
      <c r="F1147" s="14">
        <f t="shared" si="89"/>
        <v>42785</v>
      </c>
      <c r="G1147">
        <v>16</v>
      </c>
      <c r="H1147">
        <v>12</v>
      </c>
      <c r="I1147">
        <v>24</v>
      </c>
      <c r="J1147">
        <v>50</v>
      </c>
      <c r="K1147">
        <v>19</v>
      </c>
      <c r="L1147">
        <v>10</v>
      </c>
      <c r="M1147">
        <v>1</v>
      </c>
      <c r="N1147">
        <v>100</v>
      </c>
      <c r="O1147">
        <v>19</v>
      </c>
      <c r="P1147">
        <v>30</v>
      </c>
      <c r="Q1147">
        <v>-17</v>
      </c>
      <c r="R1147">
        <v>3</v>
      </c>
      <c r="S1147">
        <v>60</v>
      </c>
      <c r="T1147">
        <v>13</v>
      </c>
      <c r="U1147">
        <v>-43</v>
      </c>
      <c r="V1147">
        <v>6</v>
      </c>
      <c r="W1147">
        <v>0</v>
      </c>
      <c r="X1147">
        <v>0</v>
      </c>
      <c r="Y1147">
        <v>277</v>
      </c>
      <c r="Z1147">
        <v>5</v>
      </c>
      <c r="AA1147">
        <v>1</v>
      </c>
      <c r="AB1147">
        <v>1</v>
      </c>
      <c r="AC1147">
        <v>16</v>
      </c>
      <c r="AD1147">
        <v>10188</v>
      </c>
      <c r="AE1147">
        <v>10220</v>
      </c>
      <c r="AF1147">
        <v>24</v>
      </c>
      <c r="AG1147">
        <v>10168</v>
      </c>
      <c r="AH1147">
        <v>15</v>
      </c>
      <c r="AI1147">
        <v>7</v>
      </c>
      <c r="AJ1147">
        <v>1</v>
      </c>
      <c r="AK1147">
        <v>75</v>
      </c>
      <c r="AL1147">
        <v>23</v>
      </c>
      <c r="AM1147">
        <v>8</v>
      </c>
      <c r="AN1147">
        <v>86</v>
      </c>
      <c r="AO1147">
        <v>99</v>
      </c>
      <c r="AP1147">
        <v>1</v>
      </c>
      <c r="AQ1147">
        <v>74</v>
      </c>
      <c r="AR1147">
        <v>23</v>
      </c>
      <c r="AS1147">
        <v>3</v>
      </c>
    </row>
    <row r="1148" spans="1:45" x14ac:dyDescent="0.25">
      <c r="A1148">
        <v>20130220</v>
      </c>
      <c r="B1148">
        <f t="shared" si="85"/>
        <v>20170220</v>
      </c>
      <c r="C1148">
        <f t="shared" si="86"/>
        <v>2017</v>
      </c>
      <c r="D1148">
        <f t="shared" si="87"/>
        <v>2</v>
      </c>
      <c r="E1148">
        <f t="shared" si="88"/>
        <v>20</v>
      </c>
      <c r="F1148" s="14">
        <f t="shared" si="89"/>
        <v>42786</v>
      </c>
      <c r="G1148">
        <v>60</v>
      </c>
      <c r="H1148">
        <v>38</v>
      </c>
      <c r="I1148">
        <v>39</v>
      </c>
      <c r="J1148">
        <v>60</v>
      </c>
      <c r="K1148">
        <v>11</v>
      </c>
      <c r="L1148">
        <v>20</v>
      </c>
      <c r="M1148">
        <v>19</v>
      </c>
      <c r="N1148">
        <v>100</v>
      </c>
      <c r="O1148">
        <v>17</v>
      </c>
      <c r="P1148">
        <v>-3</v>
      </c>
      <c r="Q1148">
        <v>-24</v>
      </c>
      <c r="R1148">
        <v>24</v>
      </c>
      <c r="S1148">
        <v>30</v>
      </c>
      <c r="T1148">
        <v>12</v>
      </c>
      <c r="U1148">
        <v>-50</v>
      </c>
      <c r="V1148">
        <v>24</v>
      </c>
      <c r="W1148">
        <v>51</v>
      </c>
      <c r="X1148">
        <v>50</v>
      </c>
      <c r="Y1148">
        <v>679</v>
      </c>
      <c r="Z1148">
        <v>0</v>
      </c>
      <c r="AA1148">
        <v>0</v>
      </c>
      <c r="AB1148">
        <v>0</v>
      </c>
      <c r="AC1148">
        <v>1</v>
      </c>
      <c r="AD1148">
        <v>10258</v>
      </c>
      <c r="AE1148">
        <v>10272</v>
      </c>
      <c r="AF1148">
        <v>21</v>
      </c>
      <c r="AG1148">
        <v>10225</v>
      </c>
      <c r="AH1148">
        <v>1</v>
      </c>
      <c r="AI1148">
        <v>68</v>
      </c>
      <c r="AJ1148">
        <v>22</v>
      </c>
      <c r="AK1148">
        <v>83</v>
      </c>
      <c r="AL1148">
        <v>14</v>
      </c>
      <c r="AM1148">
        <v>2</v>
      </c>
      <c r="AN1148">
        <v>71</v>
      </c>
      <c r="AO1148">
        <v>82</v>
      </c>
      <c r="AP1148">
        <v>4</v>
      </c>
      <c r="AQ1148">
        <v>58</v>
      </c>
      <c r="AR1148">
        <v>13</v>
      </c>
      <c r="AS1148">
        <v>7</v>
      </c>
    </row>
    <row r="1149" spans="1:45" x14ac:dyDescent="0.25">
      <c r="A1149">
        <v>20130221</v>
      </c>
      <c r="B1149">
        <f t="shared" si="85"/>
        <v>20170221</v>
      </c>
      <c r="C1149">
        <f t="shared" si="86"/>
        <v>2017</v>
      </c>
      <c r="D1149">
        <f t="shared" si="87"/>
        <v>2</v>
      </c>
      <c r="E1149">
        <f t="shared" si="88"/>
        <v>21</v>
      </c>
      <c r="F1149" s="14">
        <f t="shared" si="89"/>
        <v>42787</v>
      </c>
      <c r="G1149">
        <v>46</v>
      </c>
      <c r="H1149">
        <v>39</v>
      </c>
      <c r="I1149">
        <v>40</v>
      </c>
      <c r="J1149">
        <v>50</v>
      </c>
      <c r="K1149">
        <v>12</v>
      </c>
      <c r="L1149">
        <v>30</v>
      </c>
      <c r="M1149">
        <v>1</v>
      </c>
      <c r="N1149">
        <v>90</v>
      </c>
      <c r="O1149">
        <v>15</v>
      </c>
      <c r="P1149">
        <v>-12</v>
      </c>
      <c r="Q1149">
        <v>-29</v>
      </c>
      <c r="R1149">
        <v>4</v>
      </c>
      <c r="S1149">
        <v>11</v>
      </c>
      <c r="T1149">
        <v>13</v>
      </c>
      <c r="U1149">
        <v>-49</v>
      </c>
      <c r="V1149">
        <v>6</v>
      </c>
      <c r="W1149">
        <v>15</v>
      </c>
      <c r="X1149">
        <v>15</v>
      </c>
      <c r="Y1149">
        <v>464</v>
      </c>
      <c r="Z1149">
        <v>0</v>
      </c>
      <c r="AA1149">
        <v>0</v>
      </c>
      <c r="AB1149">
        <v>0</v>
      </c>
      <c r="AC1149">
        <v>1</v>
      </c>
      <c r="AD1149">
        <v>10251</v>
      </c>
      <c r="AE1149">
        <v>10271</v>
      </c>
      <c r="AF1149">
        <v>1</v>
      </c>
      <c r="AG1149">
        <v>10226</v>
      </c>
      <c r="AH1149">
        <v>24</v>
      </c>
      <c r="AI1149">
        <v>67</v>
      </c>
      <c r="AJ1149">
        <v>7</v>
      </c>
      <c r="AK1149">
        <v>83</v>
      </c>
      <c r="AL1149">
        <v>18</v>
      </c>
      <c r="AM1149">
        <v>6</v>
      </c>
      <c r="AN1149">
        <v>71</v>
      </c>
      <c r="AO1149">
        <v>82</v>
      </c>
      <c r="AP1149">
        <v>4</v>
      </c>
      <c r="AQ1149">
        <v>53</v>
      </c>
      <c r="AR1149">
        <v>15</v>
      </c>
      <c r="AS1149">
        <v>5</v>
      </c>
    </row>
    <row r="1150" spans="1:45" x14ac:dyDescent="0.25">
      <c r="A1150">
        <v>20130222</v>
      </c>
      <c r="B1150">
        <f t="shared" si="85"/>
        <v>20170222</v>
      </c>
      <c r="C1150">
        <f t="shared" si="86"/>
        <v>2017</v>
      </c>
      <c r="D1150">
        <f t="shared" si="87"/>
        <v>2</v>
      </c>
      <c r="E1150">
        <f t="shared" si="88"/>
        <v>22</v>
      </c>
      <c r="F1150" s="14">
        <f t="shared" si="89"/>
        <v>42788</v>
      </c>
      <c r="G1150">
        <v>48</v>
      </c>
      <c r="H1150">
        <v>48</v>
      </c>
      <c r="I1150">
        <v>48</v>
      </c>
      <c r="J1150">
        <v>60</v>
      </c>
      <c r="K1150">
        <v>12</v>
      </c>
      <c r="L1150">
        <v>30</v>
      </c>
      <c r="M1150">
        <v>22</v>
      </c>
      <c r="N1150">
        <v>120</v>
      </c>
      <c r="O1150">
        <v>19</v>
      </c>
      <c r="P1150">
        <v>-20</v>
      </c>
      <c r="Q1150">
        <v>-40</v>
      </c>
      <c r="R1150">
        <v>7</v>
      </c>
      <c r="S1150">
        <v>13</v>
      </c>
      <c r="T1150">
        <v>14</v>
      </c>
      <c r="U1150">
        <v>-55</v>
      </c>
      <c r="V1150">
        <v>24</v>
      </c>
      <c r="W1150">
        <v>45</v>
      </c>
      <c r="X1150">
        <v>43</v>
      </c>
      <c r="Y1150">
        <v>561</v>
      </c>
      <c r="Z1150">
        <v>0</v>
      </c>
      <c r="AA1150">
        <v>0</v>
      </c>
      <c r="AB1150">
        <v>0</v>
      </c>
      <c r="AC1150">
        <v>1</v>
      </c>
      <c r="AD1150">
        <v>10202</v>
      </c>
      <c r="AE1150">
        <v>10226</v>
      </c>
      <c r="AF1150">
        <v>1</v>
      </c>
      <c r="AG1150">
        <v>10184</v>
      </c>
      <c r="AH1150">
        <v>16</v>
      </c>
      <c r="AI1150">
        <v>58</v>
      </c>
      <c r="AJ1150">
        <v>24</v>
      </c>
      <c r="AK1150">
        <v>81</v>
      </c>
      <c r="AL1150">
        <v>15</v>
      </c>
      <c r="AM1150">
        <v>4</v>
      </c>
      <c r="AN1150">
        <v>69</v>
      </c>
      <c r="AO1150">
        <v>86</v>
      </c>
      <c r="AP1150">
        <v>7</v>
      </c>
      <c r="AQ1150">
        <v>52</v>
      </c>
      <c r="AR1150">
        <v>20</v>
      </c>
      <c r="AS1150">
        <v>5</v>
      </c>
    </row>
    <row r="1151" spans="1:45" x14ac:dyDescent="0.25">
      <c r="A1151">
        <v>20130223</v>
      </c>
      <c r="B1151">
        <f t="shared" si="85"/>
        <v>20170223</v>
      </c>
      <c r="C1151">
        <f t="shared" si="86"/>
        <v>2017</v>
      </c>
      <c r="D1151">
        <f t="shared" si="87"/>
        <v>2</v>
      </c>
      <c r="E1151">
        <f t="shared" si="88"/>
        <v>23</v>
      </c>
      <c r="F1151" s="14">
        <f t="shared" si="89"/>
        <v>42789</v>
      </c>
      <c r="G1151">
        <v>35</v>
      </c>
      <c r="H1151">
        <v>48</v>
      </c>
      <c r="I1151">
        <v>48</v>
      </c>
      <c r="J1151">
        <v>60</v>
      </c>
      <c r="K1151">
        <v>11</v>
      </c>
      <c r="L1151">
        <v>30</v>
      </c>
      <c r="M1151">
        <v>4</v>
      </c>
      <c r="N1151">
        <v>120</v>
      </c>
      <c r="O1151">
        <v>12</v>
      </c>
      <c r="P1151">
        <v>-15</v>
      </c>
      <c r="Q1151">
        <v>-46</v>
      </c>
      <c r="R1151">
        <v>5</v>
      </c>
      <c r="S1151">
        <v>7</v>
      </c>
      <c r="T1151">
        <v>15</v>
      </c>
      <c r="U1151">
        <v>-61</v>
      </c>
      <c r="V1151">
        <v>6</v>
      </c>
      <c r="W1151">
        <v>2</v>
      </c>
      <c r="X1151">
        <v>2</v>
      </c>
      <c r="Y1151">
        <v>356</v>
      </c>
      <c r="Z1151">
        <v>10</v>
      </c>
      <c r="AA1151">
        <v>1</v>
      </c>
      <c r="AB1151">
        <v>1</v>
      </c>
      <c r="AC1151">
        <v>24</v>
      </c>
      <c r="AD1151">
        <v>10186</v>
      </c>
      <c r="AE1151">
        <v>10194</v>
      </c>
      <c r="AF1151">
        <v>8</v>
      </c>
      <c r="AG1151">
        <v>10177</v>
      </c>
      <c r="AH1151">
        <v>15</v>
      </c>
      <c r="AI1151">
        <v>40</v>
      </c>
      <c r="AJ1151">
        <v>23</v>
      </c>
      <c r="AK1151">
        <v>73</v>
      </c>
      <c r="AL1151">
        <v>14</v>
      </c>
      <c r="AM1151">
        <v>6</v>
      </c>
      <c r="AN1151">
        <v>69</v>
      </c>
      <c r="AO1151">
        <v>87</v>
      </c>
      <c r="AP1151">
        <v>24</v>
      </c>
      <c r="AQ1151">
        <v>61</v>
      </c>
      <c r="AR1151">
        <v>11</v>
      </c>
      <c r="AS1151">
        <v>4</v>
      </c>
    </row>
    <row r="1152" spans="1:45" x14ac:dyDescent="0.25">
      <c r="A1152">
        <v>20130224</v>
      </c>
      <c r="B1152">
        <f t="shared" si="85"/>
        <v>20170224</v>
      </c>
      <c r="C1152">
        <f t="shared" si="86"/>
        <v>2017</v>
      </c>
      <c r="D1152">
        <f t="shared" si="87"/>
        <v>2</v>
      </c>
      <c r="E1152">
        <f t="shared" si="88"/>
        <v>24</v>
      </c>
      <c r="F1152" s="14">
        <f t="shared" si="89"/>
        <v>42790</v>
      </c>
      <c r="G1152">
        <v>22</v>
      </c>
      <c r="H1152">
        <v>46</v>
      </c>
      <c r="I1152">
        <v>46</v>
      </c>
      <c r="J1152">
        <v>60</v>
      </c>
      <c r="K1152">
        <v>11</v>
      </c>
      <c r="L1152">
        <v>30</v>
      </c>
      <c r="M1152">
        <v>19</v>
      </c>
      <c r="N1152">
        <v>110</v>
      </c>
      <c r="O1152">
        <v>8</v>
      </c>
      <c r="P1152">
        <v>2</v>
      </c>
      <c r="Q1152">
        <v>-11</v>
      </c>
      <c r="R1152">
        <v>1</v>
      </c>
      <c r="S1152">
        <v>9</v>
      </c>
      <c r="T1152">
        <v>24</v>
      </c>
      <c r="U1152">
        <v>-13</v>
      </c>
      <c r="V1152">
        <v>6</v>
      </c>
      <c r="W1152">
        <v>0</v>
      </c>
      <c r="X1152">
        <v>0</v>
      </c>
      <c r="Y1152">
        <v>227</v>
      </c>
      <c r="Z1152">
        <v>107</v>
      </c>
      <c r="AA1152">
        <v>24</v>
      </c>
      <c r="AB1152">
        <v>4</v>
      </c>
      <c r="AC1152">
        <v>16</v>
      </c>
      <c r="AD1152">
        <v>10187</v>
      </c>
      <c r="AE1152">
        <v>10208</v>
      </c>
      <c r="AF1152">
        <v>23</v>
      </c>
      <c r="AG1152">
        <v>10176</v>
      </c>
      <c r="AH1152">
        <v>5</v>
      </c>
      <c r="AI1152">
        <v>19</v>
      </c>
      <c r="AJ1152">
        <v>5</v>
      </c>
      <c r="AK1152">
        <v>59</v>
      </c>
      <c r="AL1152">
        <v>9</v>
      </c>
      <c r="AM1152">
        <v>8</v>
      </c>
      <c r="AN1152">
        <v>90</v>
      </c>
      <c r="AO1152">
        <v>94</v>
      </c>
      <c r="AP1152">
        <v>16</v>
      </c>
      <c r="AQ1152">
        <v>84</v>
      </c>
      <c r="AR1152">
        <v>9</v>
      </c>
      <c r="AS1152">
        <v>2</v>
      </c>
    </row>
    <row r="1153" spans="1:45" x14ac:dyDescent="0.25">
      <c r="A1153">
        <v>20130225</v>
      </c>
      <c r="B1153">
        <f t="shared" si="85"/>
        <v>20170225</v>
      </c>
      <c r="C1153">
        <f t="shared" si="86"/>
        <v>2017</v>
      </c>
      <c r="D1153">
        <f t="shared" si="87"/>
        <v>2</v>
      </c>
      <c r="E1153">
        <f t="shared" si="88"/>
        <v>25</v>
      </c>
      <c r="F1153" s="14">
        <f t="shared" si="89"/>
        <v>42791</v>
      </c>
      <c r="G1153">
        <v>35</v>
      </c>
      <c r="H1153">
        <v>40</v>
      </c>
      <c r="I1153">
        <v>41</v>
      </c>
      <c r="J1153">
        <v>50</v>
      </c>
      <c r="K1153">
        <v>5</v>
      </c>
      <c r="L1153">
        <v>30</v>
      </c>
      <c r="M1153">
        <v>23</v>
      </c>
      <c r="N1153">
        <v>100</v>
      </c>
      <c r="O1153">
        <v>14</v>
      </c>
      <c r="P1153">
        <v>17</v>
      </c>
      <c r="Q1153">
        <v>8</v>
      </c>
      <c r="R1153">
        <v>1</v>
      </c>
      <c r="S1153">
        <v>27</v>
      </c>
      <c r="T1153">
        <v>13</v>
      </c>
      <c r="U1153">
        <v>6</v>
      </c>
      <c r="V1153">
        <v>6</v>
      </c>
      <c r="W1153">
        <v>0</v>
      </c>
      <c r="X1153">
        <v>0</v>
      </c>
      <c r="Y1153">
        <v>187</v>
      </c>
      <c r="Z1153">
        <v>13</v>
      </c>
      <c r="AA1153">
        <v>4</v>
      </c>
      <c r="AB1153">
        <v>2</v>
      </c>
      <c r="AC1153">
        <v>16</v>
      </c>
      <c r="AD1153">
        <v>10238</v>
      </c>
      <c r="AE1153">
        <v>10277</v>
      </c>
      <c r="AF1153">
        <v>24</v>
      </c>
      <c r="AG1153">
        <v>10208</v>
      </c>
      <c r="AH1153">
        <v>1</v>
      </c>
      <c r="AI1153">
        <v>26</v>
      </c>
      <c r="AJ1153">
        <v>20</v>
      </c>
      <c r="AK1153">
        <v>50</v>
      </c>
      <c r="AL1153">
        <v>5</v>
      </c>
      <c r="AM1153">
        <v>8</v>
      </c>
      <c r="AN1153">
        <v>92</v>
      </c>
      <c r="AO1153">
        <v>94</v>
      </c>
      <c r="AP1153">
        <v>18</v>
      </c>
      <c r="AQ1153">
        <v>89</v>
      </c>
      <c r="AR1153">
        <v>13</v>
      </c>
      <c r="AS1153">
        <v>2</v>
      </c>
    </row>
    <row r="1154" spans="1:45" x14ac:dyDescent="0.25">
      <c r="A1154">
        <v>20130226</v>
      </c>
      <c r="B1154">
        <f t="shared" si="85"/>
        <v>20170226</v>
      </c>
      <c r="C1154">
        <f t="shared" si="86"/>
        <v>2017</v>
      </c>
      <c r="D1154">
        <f t="shared" si="87"/>
        <v>2</v>
      </c>
      <c r="E1154">
        <f t="shared" si="88"/>
        <v>26</v>
      </c>
      <c r="F1154" s="14">
        <f t="shared" si="89"/>
        <v>42792</v>
      </c>
      <c r="G1154">
        <v>48</v>
      </c>
      <c r="H1154">
        <v>33</v>
      </c>
      <c r="I1154">
        <v>35</v>
      </c>
      <c r="J1154">
        <v>50</v>
      </c>
      <c r="K1154">
        <v>23</v>
      </c>
      <c r="L1154">
        <v>30</v>
      </c>
      <c r="M1154">
        <v>1</v>
      </c>
      <c r="N1154">
        <v>80</v>
      </c>
      <c r="O1154">
        <v>8</v>
      </c>
      <c r="P1154">
        <v>32</v>
      </c>
      <c r="Q1154">
        <v>8</v>
      </c>
      <c r="R1154">
        <v>24</v>
      </c>
      <c r="S1154">
        <v>60</v>
      </c>
      <c r="T1154">
        <v>14</v>
      </c>
      <c r="U1154">
        <v>8</v>
      </c>
      <c r="V1154">
        <v>24</v>
      </c>
      <c r="W1154">
        <v>16</v>
      </c>
      <c r="X1154">
        <v>15</v>
      </c>
      <c r="Y1154">
        <v>535</v>
      </c>
      <c r="Z1154">
        <v>0</v>
      </c>
      <c r="AA1154">
        <v>0</v>
      </c>
      <c r="AB1154">
        <v>0</v>
      </c>
      <c r="AC1154">
        <v>1</v>
      </c>
      <c r="AD1154">
        <v>10320</v>
      </c>
      <c r="AE1154">
        <v>10339</v>
      </c>
      <c r="AF1154">
        <v>23</v>
      </c>
      <c r="AG1154">
        <v>10282</v>
      </c>
      <c r="AH1154">
        <v>1</v>
      </c>
      <c r="AI1154">
        <v>22</v>
      </c>
      <c r="AJ1154">
        <v>21</v>
      </c>
      <c r="AK1154">
        <v>50</v>
      </c>
      <c r="AL1154">
        <v>12</v>
      </c>
      <c r="AM1154">
        <v>8</v>
      </c>
      <c r="AN1154">
        <v>89</v>
      </c>
      <c r="AO1154">
        <v>96</v>
      </c>
      <c r="AP1154">
        <v>23</v>
      </c>
      <c r="AQ1154">
        <v>80</v>
      </c>
      <c r="AR1154">
        <v>14</v>
      </c>
      <c r="AS1154">
        <v>6</v>
      </c>
    </row>
    <row r="1155" spans="1:45" x14ac:dyDescent="0.25">
      <c r="A1155">
        <v>20130227</v>
      </c>
      <c r="B1155">
        <f t="shared" ref="B1155:B1218" si="90">A1155+40000</f>
        <v>20170227</v>
      </c>
      <c r="C1155">
        <f t="shared" ref="C1155:C1218" si="91">FLOOR(B1155/10000,1)</f>
        <v>2017</v>
      </c>
      <c r="D1155">
        <f t="shared" ref="D1155:D1218" si="92">FLOOR(B1155/100 - 100 * C1155, 1)</f>
        <v>2</v>
      </c>
      <c r="E1155">
        <f t="shared" ref="E1155:E1218" si="93">FLOOR(B1155-10000*C1155-100*D1155,1)</f>
        <v>27</v>
      </c>
      <c r="F1155" s="14">
        <f t="shared" ref="F1155:F1218" si="94">DATE(C1155,D1155,E1155)</f>
        <v>42793</v>
      </c>
      <c r="G1155">
        <v>46</v>
      </c>
      <c r="H1155">
        <v>34</v>
      </c>
      <c r="I1155">
        <v>35</v>
      </c>
      <c r="J1155">
        <v>50</v>
      </c>
      <c r="K1155">
        <v>2</v>
      </c>
      <c r="L1155">
        <v>20</v>
      </c>
      <c r="M1155">
        <v>18</v>
      </c>
      <c r="N1155">
        <v>80</v>
      </c>
      <c r="O1155">
        <v>1</v>
      </c>
      <c r="P1155">
        <v>10</v>
      </c>
      <c r="Q1155">
        <v>-2</v>
      </c>
      <c r="R1155">
        <v>19</v>
      </c>
      <c r="S1155">
        <v>25</v>
      </c>
      <c r="T1155">
        <v>15</v>
      </c>
      <c r="U1155">
        <v>-37</v>
      </c>
      <c r="V1155">
        <v>24</v>
      </c>
      <c r="W1155">
        <v>0</v>
      </c>
      <c r="X1155">
        <v>0</v>
      </c>
      <c r="Y1155">
        <v>226</v>
      </c>
      <c r="Z1155">
        <v>0</v>
      </c>
      <c r="AA1155">
        <v>0</v>
      </c>
      <c r="AB1155">
        <v>0</v>
      </c>
      <c r="AC1155">
        <v>1</v>
      </c>
      <c r="AD1155">
        <v>10330</v>
      </c>
      <c r="AE1155">
        <v>10343</v>
      </c>
      <c r="AF1155">
        <v>10</v>
      </c>
      <c r="AG1155">
        <v>10316</v>
      </c>
      <c r="AH1155">
        <v>24</v>
      </c>
      <c r="AI1155">
        <v>30</v>
      </c>
      <c r="AJ1155">
        <v>1</v>
      </c>
      <c r="AK1155">
        <v>57</v>
      </c>
      <c r="AL1155">
        <v>17</v>
      </c>
      <c r="AM1155">
        <v>8</v>
      </c>
      <c r="AN1155">
        <v>87</v>
      </c>
      <c r="AO1155">
        <v>93</v>
      </c>
      <c r="AP1155">
        <v>1</v>
      </c>
      <c r="AQ1155">
        <v>79</v>
      </c>
      <c r="AR1155">
        <v>15</v>
      </c>
      <c r="AS1155">
        <v>2</v>
      </c>
    </row>
    <row r="1156" spans="1:45" x14ac:dyDescent="0.25">
      <c r="A1156">
        <v>20130228</v>
      </c>
      <c r="B1156">
        <f t="shared" si="90"/>
        <v>20170228</v>
      </c>
      <c r="C1156">
        <f t="shared" si="91"/>
        <v>2017</v>
      </c>
      <c r="D1156">
        <f t="shared" si="92"/>
        <v>2</v>
      </c>
      <c r="E1156">
        <f t="shared" si="93"/>
        <v>28</v>
      </c>
      <c r="F1156" s="14">
        <f t="shared" si="94"/>
        <v>42794</v>
      </c>
      <c r="G1156">
        <v>35</v>
      </c>
      <c r="H1156">
        <v>21</v>
      </c>
      <c r="I1156">
        <v>23</v>
      </c>
      <c r="J1156">
        <v>30</v>
      </c>
      <c r="K1156">
        <v>9</v>
      </c>
      <c r="L1156">
        <v>10</v>
      </c>
      <c r="M1156">
        <v>23</v>
      </c>
      <c r="N1156">
        <v>60</v>
      </c>
      <c r="O1156">
        <v>14</v>
      </c>
      <c r="P1156">
        <v>23</v>
      </c>
      <c r="Q1156">
        <v>6</v>
      </c>
      <c r="R1156">
        <v>1</v>
      </c>
      <c r="S1156">
        <v>52</v>
      </c>
      <c r="T1156">
        <v>14</v>
      </c>
      <c r="U1156">
        <v>4</v>
      </c>
      <c r="V1156">
        <v>6</v>
      </c>
      <c r="W1156">
        <v>55</v>
      </c>
      <c r="X1156">
        <v>51</v>
      </c>
      <c r="Y1156">
        <v>833</v>
      </c>
      <c r="Z1156">
        <v>0</v>
      </c>
      <c r="AA1156">
        <v>0</v>
      </c>
      <c r="AB1156">
        <v>0</v>
      </c>
      <c r="AC1156">
        <v>1</v>
      </c>
      <c r="AD1156">
        <v>10288</v>
      </c>
      <c r="AE1156">
        <v>10310</v>
      </c>
      <c r="AF1156">
        <v>1</v>
      </c>
      <c r="AG1156">
        <v>10276</v>
      </c>
      <c r="AH1156">
        <v>16</v>
      </c>
      <c r="AI1156">
        <v>39</v>
      </c>
      <c r="AJ1156">
        <v>1</v>
      </c>
      <c r="AK1156">
        <v>65</v>
      </c>
      <c r="AL1156">
        <v>24</v>
      </c>
      <c r="AM1156">
        <v>6</v>
      </c>
      <c r="AN1156">
        <v>83</v>
      </c>
      <c r="AO1156">
        <v>94</v>
      </c>
      <c r="AP1156">
        <v>22</v>
      </c>
      <c r="AQ1156">
        <v>69</v>
      </c>
      <c r="AR1156">
        <v>13</v>
      </c>
      <c r="AS1156">
        <v>10</v>
      </c>
    </row>
    <row r="1157" spans="1:45" x14ac:dyDescent="0.25">
      <c r="A1157">
        <v>20130301</v>
      </c>
      <c r="B1157">
        <f t="shared" si="90"/>
        <v>20170301</v>
      </c>
      <c r="C1157">
        <f t="shared" si="91"/>
        <v>2017</v>
      </c>
      <c r="D1157">
        <f t="shared" si="92"/>
        <v>3</v>
      </c>
      <c r="E1157">
        <f t="shared" si="93"/>
        <v>1</v>
      </c>
      <c r="F1157" s="14">
        <f t="shared" si="94"/>
        <v>42795</v>
      </c>
      <c r="G1157">
        <v>9</v>
      </c>
      <c r="H1157">
        <v>30</v>
      </c>
      <c r="I1157">
        <v>31</v>
      </c>
      <c r="J1157">
        <v>50</v>
      </c>
      <c r="K1157">
        <v>13</v>
      </c>
      <c r="L1157">
        <v>10</v>
      </c>
      <c r="M1157">
        <v>2</v>
      </c>
      <c r="N1157">
        <v>90</v>
      </c>
      <c r="O1157">
        <v>11</v>
      </c>
      <c r="P1157">
        <v>35</v>
      </c>
      <c r="Q1157">
        <v>25</v>
      </c>
      <c r="R1157">
        <v>3</v>
      </c>
      <c r="S1157">
        <v>50</v>
      </c>
      <c r="T1157">
        <v>13</v>
      </c>
      <c r="U1157">
        <v>22</v>
      </c>
      <c r="V1157">
        <v>6</v>
      </c>
      <c r="W1157">
        <v>0</v>
      </c>
      <c r="X1157">
        <v>0</v>
      </c>
      <c r="Y1157">
        <v>362</v>
      </c>
      <c r="Z1157">
        <v>3</v>
      </c>
      <c r="AA1157">
        <v>1</v>
      </c>
      <c r="AB1157">
        <v>1</v>
      </c>
      <c r="AC1157">
        <v>4</v>
      </c>
      <c r="AD1157">
        <v>10271</v>
      </c>
      <c r="AE1157">
        <v>10278</v>
      </c>
      <c r="AF1157">
        <v>21</v>
      </c>
      <c r="AG1157">
        <v>10262</v>
      </c>
      <c r="AH1157">
        <v>6</v>
      </c>
      <c r="AI1157">
        <v>11</v>
      </c>
      <c r="AJ1157">
        <v>4</v>
      </c>
      <c r="AK1157">
        <v>69</v>
      </c>
      <c r="AL1157">
        <v>21</v>
      </c>
      <c r="AM1157">
        <v>8</v>
      </c>
      <c r="AN1157">
        <v>80</v>
      </c>
      <c r="AO1157">
        <v>98</v>
      </c>
      <c r="AP1157">
        <v>3</v>
      </c>
      <c r="AQ1157">
        <v>67</v>
      </c>
      <c r="AR1157">
        <v>11</v>
      </c>
      <c r="AS1157">
        <v>4</v>
      </c>
    </row>
    <row r="1158" spans="1:45" x14ac:dyDescent="0.25">
      <c r="A1158">
        <v>20130302</v>
      </c>
      <c r="B1158">
        <f t="shared" si="90"/>
        <v>20170302</v>
      </c>
      <c r="C1158">
        <f t="shared" si="91"/>
        <v>2017</v>
      </c>
      <c r="D1158">
        <f t="shared" si="92"/>
        <v>3</v>
      </c>
      <c r="E1158">
        <f t="shared" si="93"/>
        <v>2</v>
      </c>
      <c r="F1158" s="14">
        <f t="shared" si="94"/>
        <v>42796</v>
      </c>
      <c r="G1158">
        <v>342</v>
      </c>
      <c r="H1158">
        <v>13</v>
      </c>
      <c r="I1158">
        <v>19</v>
      </c>
      <c r="J1158">
        <v>30</v>
      </c>
      <c r="K1158">
        <v>14</v>
      </c>
      <c r="L1158">
        <v>10</v>
      </c>
      <c r="M1158">
        <v>8</v>
      </c>
      <c r="N1158">
        <v>50</v>
      </c>
      <c r="O1158">
        <v>2</v>
      </c>
      <c r="P1158">
        <v>31</v>
      </c>
      <c r="Q1158">
        <v>19</v>
      </c>
      <c r="R1158">
        <v>6</v>
      </c>
      <c r="S1158">
        <v>45</v>
      </c>
      <c r="T1158">
        <v>14</v>
      </c>
      <c r="U1158">
        <v>14</v>
      </c>
      <c r="V1158">
        <v>12</v>
      </c>
      <c r="W1158">
        <v>1</v>
      </c>
      <c r="X1158">
        <v>1</v>
      </c>
      <c r="Y1158">
        <v>485</v>
      </c>
      <c r="Z1158">
        <v>0</v>
      </c>
      <c r="AA1158">
        <v>0</v>
      </c>
      <c r="AB1158">
        <v>0</v>
      </c>
      <c r="AC1158">
        <v>1</v>
      </c>
      <c r="AD1158">
        <v>10259</v>
      </c>
      <c r="AE1158">
        <v>10274</v>
      </c>
      <c r="AF1158">
        <v>1</v>
      </c>
      <c r="AG1158">
        <v>10246</v>
      </c>
      <c r="AH1158">
        <v>17</v>
      </c>
      <c r="AI1158">
        <v>66</v>
      </c>
      <c r="AJ1158">
        <v>3</v>
      </c>
      <c r="AK1158">
        <v>75</v>
      </c>
      <c r="AL1158">
        <v>18</v>
      </c>
      <c r="AM1158">
        <v>8</v>
      </c>
      <c r="AN1158">
        <v>72</v>
      </c>
      <c r="AO1158">
        <v>78</v>
      </c>
      <c r="AP1158">
        <v>22</v>
      </c>
      <c r="AQ1158">
        <v>65</v>
      </c>
      <c r="AR1158">
        <v>13</v>
      </c>
      <c r="AS1158">
        <v>6</v>
      </c>
    </row>
    <row r="1159" spans="1:45" x14ac:dyDescent="0.25">
      <c r="A1159">
        <v>20130303</v>
      </c>
      <c r="B1159">
        <f t="shared" si="90"/>
        <v>20170303</v>
      </c>
      <c r="C1159">
        <f t="shared" si="91"/>
        <v>2017</v>
      </c>
      <c r="D1159">
        <f t="shared" si="92"/>
        <v>3</v>
      </c>
      <c r="E1159">
        <f t="shared" si="93"/>
        <v>3</v>
      </c>
      <c r="F1159" s="14">
        <f t="shared" si="94"/>
        <v>42797</v>
      </c>
      <c r="G1159">
        <v>76</v>
      </c>
      <c r="H1159">
        <v>2</v>
      </c>
      <c r="I1159">
        <v>18</v>
      </c>
      <c r="J1159">
        <v>30</v>
      </c>
      <c r="K1159">
        <v>19</v>
      </c>
      <c r="L1159">
        <v>10</v>
      </c>
      <c r="M1159">
        <v>1</v>
      </c>
      <c r="N1159">
        <v>50</v>
      </c>
      <c r="O1159">
        <v>15</v>
      </c>
      <c r="P1159">
        <v>38</v>
      </c>
      <c r="Q1159">
        <v>-10</v>
      </c>
      <c r="R1159">
        <v>24</v>
      </c>
      <c r="S1159">
        <v>62</v>
      </c>
      <c r="T1159">
        <v>14</v>
      </c>
      <c r="U1159">
        <v>-49</v>
      </c>
      <c r="V1159">
        <v>24</v>
      </c>
      <c r="W1159">
        <v>0</v>
      </c>
      <c r="X1159">
        <v>0</v>
      </c>
      <c r="Y1159">
        <v>277</v>
      </c>
      <c r="Z1159">
        <v>8</v>
      </c>
      <c r="AA1159">
        <v>2</v>
      </c>
      <c r="AB1159">
        <v>1</v>
      </c>
      <c r="AC1159">
        <v>5</v>
      </c>
      <c r="AD1159">
        <v>10239</v>
      </c>
      <c r="AE1159">
        <v>10247</v>
      </c>
      <c r="AF1159">
        <v>1</v>
      </c>
      <c r="AG1159">
        <v>10227</v>
      </c>
      <c r="AH1159">
        <v>24</v>
      </c>
      <c r="AI1159">
        <v>11</v>
      </c>
      <c r="AJ1159">
        <v>9</v>
      </c>
      <c r="AK1159">
        <v>75</v>
      </c>
      <c r="AL1159">
        <v>16</v>
      </c>
      <c r="AM1159">
        <v>7</v>
      </c>
      <c r="AN1159">
        <v>84</v>
      </c>
      <c r="AO1159">
        <v>98</v>
      </c>
      <c r="AP1159">
        <v>9</v>
      </c>
      <c r="AQ1159">
        <v>72</v>
      </c>
      <c r="AR1159">
        <v>18</v>
      </c>
      <c r="AS1159">
        <v>3</v>
      </c>
    </row>
    <row r="1160" spans="1:45" x14ac:dyDescent="0.25">
      <c r="A1160">
        <v>20130304</v>
      </c>
      <c r="B1160">
        <f t="shared" si="90"/>
        <v>20170304</v>
      </c>
      <c r="C1160">
        <f t="shared" si="91"/>
        <v>2017</v>
      </c>
      <c r="D1160">
        <f t="shared" si="92"/>
        <v>3</v>
      </c>
      <c r="E1160">
        <f t="shared" si="93"/>
        <v>4</v>
      </c>
      <c r="F1160" s="14">
        <f t="shared" si="94"/>
        <v>42798</v>
      </c>
      <c r="G1160">
        <v>125</v>
      </c>
      <c r="H1160">
        <v>37</v>
      </c>
      <c r="I1160">
        <v>40</v>
      </c>
      <c r="J1160">
        <v>60</v>
      </c>
      <c r="K1160">
        <v>11</v>
      </c>
      <c r="L1160">
        <v>20</v>
      </c>
      <c r="M1160">
        <v>1</v>
      </c>
      <c r="N1160">
        <v>100</v>
      </c>
      <c r="O1160">
        <v>16</v>
      </c>
      <c r="P1160">
        <v>45</v>
      </c>
      <c r="Q1160">
        <v>-24</v>
      </c>
      <c r="R1160">
        <v>4</v>
      </c>
      <c r="S1160">
        <v>109</v>
      </c>
      <c r="T1160">
        <v>16</v>
      </c>
      <c r="U1160">
        <v>-74</v>
      </c>
      <c r="V1160">
        <v>6</v>
      </c>
      <c r="W1160">
        <v>100</v>
      </c>
      <c r="X1160">
        <v>91</v>
      </c>
      <c r="Y1160">
        <v>1290</v>
      </c>
      <c r="Z1160">
        <v>0</v>
      </c>
      <c r="AA1160">
        <v>0</v>
      </c>
      <c r="AB1160">
        <v>0</v>
      </c>
      <c r="AC1160">
        <v>1</v>
      </c>
      <c r="AD1160">
        <v>10169</v>
      </c>
      <c r="AE1160">
        <v>10224</v>
      </c>
      <c r="AF1160">
        <v>1</v>
      </c>
      <c r="AG1160">
        <v>10119</v>
      </c>
      <c r="AH1160">
        <v>24</v>
      </c>
      <c r="AI1160">
        <v>58</v>
      </c>
      <c r="AJ1160">
        <v>6</v>
      </c>
      <c r="AK1160">
        <v>75</v>
      </c>
      <c r="AL1160">
        <v>17</v>
      </c>
      <c r="AM1160">
        <v>0</v>
      </c>
      <c r="AN1160">
        <v>68</v>
      </c>
      <c r="AO1160">
        <v>92</v>
      </c>
      <c r="AP1160">
        <v>1</v>
      </c>
      <c r="AQ1160">
        <v>47</v>
      </c>
      <c r="AR1160">
        <v>16</v>
      </c>
      <c r="AS1160">
        <v>16</v>
      </c>
    </row>
    <row r="1161" spans="1:45" x14ac:dyDescent="0.25">
      <c r="A1161">
        <v>20130305</v>
      </c>
      <c r="B1161">
        <f t="shared" si="90"/>
        <v>20170305</v>
      </c>
      <c r="C1161">
        <f t="shared" si="91"/>
        <v>2017</v>
      </c>
      <c r="D1161">
        <f t="shared" si="92"/>
        <v>3</v>
      </c>
      <c r="E1161">
        <f t="shared" si="93"/>
        <v>5</v>
      </c>
      <c r="F1161" s="14">
        <f t="shared" si="94"/>
        <v>42799</v>
      </c>
      <c r="G1161">
        <v>147</v>
      </c>
      <c r="H1161">
        <v>39</v>
      </c>
      <c r="I1161">
        <v>40</v>
      </c>
      <c r="J1161">
        <v>50</v>
      </c>
      <c r="K1161">
        <v>11</v>
      </c>
      <c r="L1161">
        <v>30</v>
      </c>
      <c r="M1161">
        <v>2</v>
      </c>
      <c r="N1161">
        <v>80</v>
      </c>
      <c r="O1161">
        <v>11</v>
      </c>
      <c r="P1161">
        <v>86</v>
      </c>
      <c r="Q1161">
        <v>24</v>
      </c>
      <c r="R1161">
        <v>6</v>
      </c>
      <c r="S1161">
        <v>159</v>
      </c>
      <c r="T1161">
        <v>16</v>
      </c>
      <c r="U1161">
        <v>7</v>
      </c>
      <c r="V1161">
        <v>12</v>
      </c>
      <c r="W1161">
        <v>100</v>
      </c>
      <c r="X1161">
        <v>90</v>
      </c>
      <c r="Y1161">
        <v>1226</v>
      </c>
      <c r="Z1161">
        <v>0</v>
      </c>
      <c r="AA1161">
        <v>0</v>
      </c>
      <c r="AB1161">
        <v>0</v>
      </c>
      <c r="AC1161">
        <v>1</v>
      </c>
      <c r="AD1161">
        <v>10083</v>
      </c>
      <c r="AE1161">
        <v>10119</v>
      </c>
      <c r="AF1161">
        <v>1</v>
      </c>
      <c r="AG1161">
        <v>10053</v>
      </c>
      <c r="AH1161">
        <v>24</v>
      </c>
      <c r="AI1161">
        <v>61</v>
      </c>
      <c r="AJ1161">
        <v>4</v>
      </c>
      <c r="AK1161">
        <v>72</v>
      </c>
      <c r="AL1161">
        <v>16</v>
      </c>
      <c r="AM1161">
        <v>1</v>
      </c>
      <c r="AN1161">
        <v>57</v>
      </c>
      <c r="AO1161">
        <v>75</v>
      </c>
      <c r="AP1161">
        <v>6</v>
      </c>
      <c r="AQ1161">
        <v>39</v>
      </c>
      <c r="AR1161">
        <v>16</v>
      </c>
      <c r="AS1161">
        <v>17</v>
      </c>
    </row>
    <row r="1162" spans="1:45" x14ac:dyDescent="0.25">
      <c r="A1162">
        <v>20130306</v>
      </c>
      <c r="B1162">
        <f t="shared" si="90"/>
        <v>20170306</v>
      </c>
      <c r="C1162">
        <f t="shared" si="91"/>
        <v>2017</v>
      </c>
      <c r="D1162">
        <f t="shared" si="92"/>
        <v>3</v>
      </c>
      <c r="E1162">
        <f t="shared" si="93"/>
        <v>6</v>
      </c>
      <c r="F1162" s="14">
        <f t="shared" si="94"/>
        <v>42800</v>
      </c>
      <c r="G1162">
        <v>103</v>
      </c>
      <c r="H1162">
        <v>23</v>
      </c>
      <c r="I1162">
        <v>26</v>
      </c>
      <c r="J1162">
        <v>50</v>
      </c>
      <c r="K1162">
        <v>22</v>
      </c>
      <c r="L1162">
        <v>0</v>
      </c>
      <c r="M1162">
        <v>13</v>
      </c>
      <c r="N1162">
        <v>80</v>
      </c>
      <c r="O1162">
        <v>23</v>
      </c>
      <c r="P1162">
        <v>112</v>
      </c>
      <c r="Q1162">
        <v>48</v>
      </c>
      <c r="R1162">
        <v>4</v>
      </c>
      <c r="S1162">
        <v>168</v>
      </c>
      <c r="T1162">
        <v>15</v>
      </c>
      <c r="U1162">
        <v>-1</v>
      </c>
      <c r="V1162">
        <v>6</v>
      </c>
      <c r="W1162">
        <v>18</v>
      </c>
      <c r="X1162">
        <v>16</v>
      </c>
      <c r="Y1162">
        <v>632</v>
      </c>
      <c r="Z1162">
        <v>0</v>
      </c>
      <c r="AA1162">
        <v>0</v>
      </c>
      <c r="AB1162">
        <v>0</v>
      </c>
      <c r="AC1162">
        <v>1</v>
      </c>
      <c r="AD1162">
        <v>10030</v>
      </c>
      <c r="AE1162">
        <v>10050</v>
      </c>
      <c r="AF1162">
        <v>1</v>
      </c>
      <c r="AG1162">
        <v>10011</v>
      </c>
      <c r="AH1162">
        <v>24</v>
      </c>
      <c r="AI1162">
        <v>62</v>
      </c>
      <c r="AJ1162">
        <v>3</v>
      </c>
      <c r="AK1162">
        <v>80</v>
      </c>
      <c r="AL1162">
        <v>18</v>
      </c>
      <c r="AM1162">
        <v>8</v>
      </c>
      <c r="AN1162">
        <v>52</v>
      </c>
      <c r="AO1162">
        <v>72</v>
      </c>
      <c r="AP1162">
        <v>3</v>
      </c>
      <c r="AQ1162">
        <v>33</v>
      </c>
      <c r="AR1162">
        <v>16</v>
      </c>
      <c r="AS1162">
        <v>10</v>
      </c>
    </row>
    <row r="1163" spans="1:45" x14ac:dyDescent="0.25">
      <c r="A1163">
        <v>20130307</v>
      </c>
      <c r="B1163">
        <f t="shared" si="90"/>
        <v>20170307</v>
      </c>
      <c r="C1163">
        <f t="shared" si="91"/>
        <v>2017</v>
      </c>
      <c r="D1163">
        <f t="shared" si="92"/>
        <v>3</v>
      </c>
      <c r="E1163">
        <f t="shared" si="93"/>
        <v>7</v>
      </c>
      <c r="F1163" s="14">
        <f t="shared" si="94"/>
        <v>42801</v>
      </c>
      <c r="G1163">
        <v>86</v>
      </c>
      <c r="H1163">
        <v>38</v>
      </c>
      <c r="I1163">
        <v>38</v>
      </c>
      <c r="J1163">
        <v>50</v>
      </c>
      <c r="K1163">
        <v>2</v>
      </c>
      <c r="L1163">
        <v>30</v>
      </c>
      <c r="M1163">
        <v>1</v>
      </c>
      <c r="N1163">
        <v>70</v>
      </c>
      <c r="O1163">
        <v>1</v>
      </c>
      <c r="P1163">
        <v>89</v>
      </c>
      <c r="Q1163">
        <v>73</v>
      </c>
      <c r="R1163">
        <v>7</v>
      </c>
      <c r="S1163">
        <v>112</v>
      </c>
      <c r="T1163">
        <v>13</v>
      </c>
      <c r="U1163">
        <v>46</v>
      </c>
      <c r="V1163">
        <v>6</v>
      </c>
      <c r="W1163">
        <v>12</v>
      </c>
      <c r="X1163">
        <v>11</v>
      </c>
      <c r="Y1163">
        <v>539</v>
      </c>
      <c r="Z1163">
        <v>14</v>
      </c>
      <c r="AA1163">
        <v>4</v>
      </c>
      <c r="AB1163">
        <v>3</v>
      </c>
      <c r="AC1163">
        <v>22</v>
      </c>
      <c r="AD1163">
        <v>9994</v>
      </c>
      <c r="AE1163">
        <v>10007</v>
      </c>
      <c r="AF1163">
        <v>1</v>
      </c>
      <c r="AG1163">
        <v>9984</v>
      </c>
      <c r="AH1163">
        <v>16</v>
      </c>
      <c r="AI1163">
        <v>50</v>
      </c>
      <c r="AJ1163">
        <v>22</v>
      </c>
      <c r="AK1163">
        <v>64</v>
      </c>
      <c r="AL1163">
        <v>1</v>
      </c>
      <c r="AM1163">
        <v>8</v>
      </c>
      <c r="AN1163">
        <v>67</v>
      </c>
      <c r="AO1163">
        <v>87</v>
      </c>
      <c r="AP1163">
        <v>22</v>
      </c>
      <c r="AQ1163">
        <v>56</v>
      </c>
      <c r="AR1163">
        <v>12</v>
      </c>
      <c r="AS1163">
        <v>8</v>
      </c>
    </row>
    <row r="1164" spans="1:45" x14ac:dyDescent="0.25">
      <c r="A1164">
        <v>20130308</v>
      </c>
      <c r="B1164">
        <f t="shared" si="90"/>
        <v>20170308</v>
      </c>
      <c r="C1164">
        <f t="shared" si="91"/>
        <v>2017</v>
      </c>
      <c r="D1164">
        <f t="shared" si="92"/>
        <v>3</v>
      </c>
      <c r="E1164">
        <f t="shared" si="93"/>
        <v>8</v>
      </c>
      <c r="F1164" s="14">
        <f t="shared" si="94"/>
        <v>42802</v>
      </c>
      <c r="G1164">
        <v>86</v>
      </c>
      <c r="H1164">
        <v>43</v>
      </c>
      <c r="I1164">
        <v>43</v>
      </c>
      <c r="J1164">
        <v>60</v>
      </c>
      <c r="K1164">
        <v>16</v>
      </c>
      <c r="L1164">
        <v>30</v>
      </c>
      <c r="M1164">
        <v>5</v>
      </c>
      <c r="N1164">
        <v>90</v>
      </c>
      <c r="O1164">
        <v>20</v>
      </c>
      <c r="P1164">
        <v>91</v>
      </c>
      <c r="Q1164">
        <v>60</v>
      </c>
      <c r="R1164">
        <v>24</v>
      </c>
      <c r="S1164">
        <v>131</v>
      </c>
      <c r="T1164">
        <v>15</v>
      </c>
      <c r="U1164">
        <v>59</v>
      </c>
      <c r="V1164">
        <v>24</v>
      </c>
      <c r="W1164">
        <v>40</v>
      </c>
      <c r="X1164">
        <v>35</v>
      </c>
      <c r="Y1164">
        <v>758</v>
      </c>
      <c r="Z1164">
        <v>53</v>
      </c>
      <c r="AA1164">
        <v>20</v>
      </c>
      <c r="AB1164">
        <v>5</v>
      </c>
      <c r="AC1164">
        <v>22</v>
      </c>
      <c r="AD1164">
        <v>9987</v>
      </c>
      <c r="AE1164">
        <v>9993</v>
      </c>
      <c r="AF1164">
        <v>20</v>
      </c>
      <c r="AG1164">
        <v>9983</v>
      </c>
      <c r="AH1164">
        <v>3</v>
      </c>
      <c r="AI1164">
        <v>20</v>
      </c>
      <c r="AJ1164">
        <v>6</v>
      </c>
      <c r="AK1164">
        <v>57</v>
      </c>
      <c r="AL1164">
        <v>19</v>
      </c>
      <c r="AM1164">
        <v>7</v>
      </c>
      <c r="AN1164">
        <v>85</v>
      </c>
      <c r="AO1164">
        <v>96</v>
      </c>
      <c r="AP1164">
        <v>24</v>
      </c>
      <c r="AQ1164">
        <v>73</v>
      </c>
      <c r="AR1164">
        <v>15</v>
      </c>
      <c r="AS1164">
        <v>11</v>
      </c>
    </row>
    <row r="1165" spans="1:45" x14ac:dyDescent="0.25">
      <c r="A1165">
        <v>20130309</v>
      </c>
      <c r="B1165">
        <f t="shared" si="90"/>
        <v>20170309</v>
      </c>
      <c r="C1165">
        <f t="shared" si="91"/>
        <v>2017</v>
      </c>
      <c r="D1165">
        <f t="shared" si="92"/>
        <v>3</v>
      </c>
      <c r="E1165">
        <f t="shared" si="93"/>
        <v>9</v>
      </c>
      <c r="F1165" s="14">
        <f t="shared" si="94"/>
        <v>42803</v>
      </c>
      <c r="G1165">
        <v>88</v>
      </c>
      <c r="H1165">
        <v>4</v>
      </c>
      <c r="I1165">
        <v>33</v>
      </c>
      <c r="J1165">
        <v>40</v>
      </c>
      <c r="K1165">
        <v>1</v>
      </c>
      <c r="L1165">
        <v>10</v>
      </c>
      <c r="M1165">
        <v>12</v>
      </c>
      <c r="N1165">
        <v>70</v>
      </c>
      <c r="O1165">
        <v>1</v>
      </c>
      <c r="P1165">
        <v>47</v>
      </c>
      <c r="Q1165">
        <v>10</v>
      </c>
      <c r="R1165">
        <v>24</v>
      </c>
      <c r="S1165">
        <v>62</v>
      </c>
      <c r="T1165">
        <v>13</v>
      </c>
      <c r="U1165">
        <v>8</v>
      </c>
      <c r="V1165">
        <v>24</v>
      </c>
      <c r="W1165">
        <v>0</v>
      </c>
      <c r="X1165">
        <v>0</v>
      </c>
      <c r="Y1165">
        <v>160</v>
      </c>
      <c r="Z1165">
        <v>240</v>
      </c>
      <c r="AA1165">
        <v>240</v>
      </c>
      <c r="AB1165">
        <v>17</v>
      </c>
      <c r="AC1165">
        <v>7</v>
      </c>
      <c r="AD1165">
        <v>9985</v>
      </c>
      <c r="AE1165">
        <v>10001</v>
      </c>
      <c r="AF1165">
        <v>24</v>
      </c>
      <c r="AG1165">
        <v>9971</v>
      </c>
      <c r="AH1165">
        <v>6</v>
      </c>
      <c r="AI1165">
        <v>23</v>
      </c>
      <c r="AJ1165">
        <v>1</v>
      </c>
      <c r="AK1165">
        <v>65</v>
      </c>
      <c r="AL1165">
        <v>16</v>
      </c>
      <c r="AM1165">
        <v>8</v>
      </c>
      <c r="AN1165">
        <v>95</v>
      </c>
      <c r="AO1165">
        <v>97</v>
      </c>
      <c r="AP1165">
        <v>3</v>
      </c>
      <c r="AQ1165">
        <v>91</v>
      </c>
      <c r="AR1165">
        <v>16</v>
      </c>
      <c r="AS1165">
        <v>2</v>
      </c>
    </row>
    <row r="1166" spans="1:45" x14ac:dyDescent="0.25">
      <c r="A1166">
        <v>20130310</v>
      </c>
      <c r="B1166">
        <f t="shared" si="90"/>
        <v>20170310</v>
      </c>
      <c r="C1166">
        <f t="shared" si="91"/>
        <v>2017</v>
      </c>
      <c r="D1166">
        <f t="shared" si="92"/>
        <v>3</v>
      </c>
      <c r="E1166">
        <f t="shared" si="93"/>
        <v>10</v>
      </c>
      <c r="F1166" s="14">
        <f t="shared" si="94"/>
        <v>42804</v>
      </c>
      <c r="G1166">
        <v>39</v>
      </c>
      <c r="H1166">
        <v>41</v>
      </c>
      <c r="I1166">
        <v>43</v>
      </c>
      <c r="J1166">
        <v>60</v>
      </c>
      <c r="K1166">
        <v>21</v>
      </c>
      <c r="L1166">
        <v>10</v>
      </c>
      <c r="M1166">
        <v>1</v>
      </c>
      <c r="N1166">
        <v>110</v>
      </c>
      <c r="O1166">
        <v>22</v>
      </c>
      <c r="P1166">
        <v>-1</v>
      </c>
      <c r="Q1166">
        <v>-15</v>
      </c>
      <c r="R1166">
        <v>24</v>
      </c>
      <c r="S1166">
        <v>10</v>
      </c>
      <c r="T1166">
        <v>1</v>
      </c>
      <c r="U1166">
        <v>-20</v>
      </c>
      <c r="V1166">
        <v>24</v>
      </c>
      <c r="W1166">
        <v>0</v>
      </c>
      <c r="X1166">
        <v>0</v>
      </c>
      <c r="Y1166">
        <v>189</v>
      </c>
      <c r="Z1166">
        <v>50</v>
      </c>
      <c r="AA1166">
        <v>28</v>
      </c>
      <c r="AB1166">
        <v>10</v>
      </c>
      <c r="AC1166">
        <v>1</v>
      </c>
      <c r="AD1166">
        <v>10038</v>
      </c>
      <c r="AE1166">
        <v>10077</v>
      </c>
      <c r="AF1166">
        <v>24</v>
      </c>
      <c r="AG1166">
        <v>10002</v>
      </c>
      <c r="AH1166">
        <v>3</v>
      </c>
      <c r="AI1166">
        <v>18</v>
      </c>
      <c r="AJ1166">
        <v>1</v>
      </c>
      <c r="AK1166">
        <v>80</v>
      </c>
      <c r="AL1166">
        <v>21</v>
      </c>
      <c r="AM1166">
        <v>8</v>
      </c>
      <c r="AN1166">
        <v>82</v>
      </c>
      <c r="AO1166">
        <v>98</v>
      </c>
      <c r="AP1166">
        <v>1</v>
      </c>
      <c r="AQ1166">
        <v>65</v>
      </c>
      <c r="AR1166">
        <v>22</v>
      </c>
      <c r="AS1166">
        <v>2</v>
      </c>
    </row>
    <row r="1167" spans="1:45" x14ac:dyDescent="0.25">
      <c r="A1167">
        <v>20130311</v>
      </c>
      <c r="B1167">
        <f t="shared" si="90"/>
        <v>20170311</v>
      </c>
      <c r="C1167">
        <f t="shared" si="91"/>
        <v>2017</v>
      </c>
      <c r="D1167">
        <f t="shared" si="92"/>
        <v>3</v>
      </c>
      <c r="E1167">
        <f t="shared" si="93"/>
        <v>11</v>
      </c>
      <c r="F1167" s="14">
        <f t="shared" si="94"/>
        <v>42805</v>
      </c>
      <c r="G1167">
        <v>50</v>
      </c>
      <c r="H1167">
        <v>62</v>
      </c>
      <c r="I1167">
        <v>63</v>
      </c>
      <c r="J1167">
        <v>70</v>
      </c>
      <c r="K1167">
        <v>13</v>
      </c>
      <c r="L1167">
        <v>50</v>
      </c>
      <c r="M1167">
        <v>2</v>
      </c>
      <c r="N1167">
        <v>120</v>
      </c>
      <c r="O1167">
        <v>8</v>
      </c>
      <c r="P1167">
        <v>-21</v>
      </c>
      <c r="Q1167">
        <v>-30</v>
      </c>
      <c r="R1167">
        <v>24</v>
      </c>
      <c r="S1167">
        <v>-12</v>
      </c>
      <c r="T1167">
        <v>16</v>
      </c>
      <c r="U1167">
        <v>-35</v>
      </c>
      <c r="V1167">
        <v>24</v>
      </c>
      <c r="W1167">
        <v>0</v>
      </c>
      <c r="X1167">
        <v>0</v>
      </c>
      <c r="Y1167">
        <v>378</v>
      </c>
      <c r="Z1167">
        <v>0</v>
      </c>
      <c r="AA1167">
        <v>-1</v>
      </c>
      <c r="AB1167">
        <v>-1</v>
      </c>
      <c r="AC1167">
        <v>1</v>
      </c>
      <c r="AD1167">
        <v>10084</v>
      </c>
      <c r="AE1167">
        <v>10090</v>
      </c>
      <c r="AF1167">
        <v>10</v>
      </c>
      <c r="AG1167">
        <v>10076</v>
      </c>
      <c r="AH1167">
        <v>4</v>
      </c>
      <c r="AI1167">
        <v>61</v>
      </c>
      <c r="AJ1167">
        <v>3</v>
      </c>
      <c r="AK1167">
        <v>82</v>
      </c>
      <c r="AL1167">
        <v>17</v>
      </c>
      <c r="AM1167">
        <v>8</v>
      </c>
      <c r="AN1167">
        <v>70</v>
      </c>
      <c r="AO1167">
        <v>81</v>
      </c>
      <c r="AP1167">
        <v>4</v>
      </c>
      <c r="AQ1167">
        <v>61</v>
      </c>
      <c r="AR1167">
        <v>15</v>
      </c>
      <c r="AS1167">
        <v>4</v>
      </c>
    </row>
    <row r="1168" spans="1:45" x14ac:dyDescent="0.25">
      <c r="A1168">
        <v>20130312</v>
      </c>
      <c r="B1168">
        <f t="shared" si="90"/>
        <v>20170312</v>
      </c>
      <c r="C1168">
        <f t="shared" si="91"/>
        <v>2017</v>
      </c>
      <c r="D1168">
        <f t="shared" si="92"/>
        <v>3</v>
      </c>
      <c r="E1168">
        <f t="shared" si="93"/>
        <v>12</v>
      </c>
      <c r="F1168" s="14">
        <f t="shared" si="94"/>
        <v>42806</v>
      </c>
      <c r="G1168">
        <v>44</v>
      </c>
      <c r="H1168">
        <v>51</v>
      </c>
      <c r="I1168">
        <v>52</v>
      </c>
      <c r="J1168">
        <v>70</v>
      </c>
      <c r="K1168">
        <v>3</v>
      </c>
      <c r="L1168">
        <v>10</v>
      </c>
      <c r="M1168">
        <v>23</v>
      </c>
      <c r="N1168">
        <v>130</v>
      </c>
      <c r="O1168">
        <v>4</v>
      </c>
      <c r="P1168">
        <v>-25</v>
      </c>
      <c r="Q1168">
        <v>-69</v>
      </c>
      <c r="R1168">
        <v>24</v>
      </c>
      <c r="S1168">
        <v>5</v>
      </c>
      <c r="T1168">
        <v>16</v>
      </c>
      <c r="U1168">
        <v>-100</v>
      </c>
      <c r="V1168">
        <v>24</v>
      </c>
      <c r="W1168">
        <v>55</v>
      </c>
      <c r="X1168">
        <v>47</v>
      </c>
      <c r="Y1168">
        <v>995</v>
      </c>
      <c r="Z1168">
        <v>0</v>
      </c>
      <c r="AA1168">
        <v>0</v>
      </c>
      <c r="AB1168">
        <v>0</v>
      </c>
      <c r="AC1168">
        <v>1</v>
      </c>
      <c r="AD1168">
        <v>10072</v>
      </c>
      <c r="AE1168">
        <v>10084</v>
      </c>
      <c r="AF1168">
        <v>1</v>
      </c>
      <c r="AG1168">
        <v>10062</v>
      </c>
      <c r="AH1168">
        <v>16</v>
      </c>
      <c r="AI1168">
        <v>68</v>
      </c>
      <c r="AJ1168">
        <v>24</v>
      </c>
      <c r="AK1168">
        <v>82</v>
      </c>
      <c r="AL1168">
        <v>8</v>
      </c>
      <c r="AM1168">
        <v>5</v>
      </c>
      <c r="AN1168">
        <v>62</v>
      </c>
      <c r="AO1168">
        <v>90</v>
      </c>
      <c r="AP1168">
        <v>24</v>
      </c>
      <c r="AQ1168">
        <v>46</v>
      </c>
      <c r="AR1168">
        <v>13</v>
      </c>
      <c r="AS1168">
        <v>10</v>
      </c>
    </row>
    <row r="1169" spans="1:45" x14ac:dyDescent="0.25">
      <c r="A1169">
        <v>20130313</v>
      </c>
      <c r="B1169">
        <f t="shared" si="90"/>
        <v>20170313</v>
      </c>
      <c r="C1169">
        <f t="shared" si="91"/>
        <v>2017</v>
      </c>
      <c r="D1169">
        <f t="shared" si="92"/>
        <v>3</v>
      </c>
      <c r="E1169">
        <f t="shared" si="93"/>
        <v>13</v>
      </c>
      <c r="F1169" s="14">
        <f t="shared" si="94"/>
        <v>42807</v>
      </c>
      <c r="G1169">
        <v>297</v>
      </c>
      <c r="H1169">
        <v>10</v>
      </c>
      <c r="I1169">
        <v>19</v>
      </c>
      <c r="J1169">
        <v>40</v>
      </c>
      <c r="K1169">
        <v>14</v>
      </c>
      <c r="L1169">
        <v>0</v>
      </c>
      <c r="M1169">
        <v>2</v>
      </c>
      <c r="N1169">
        <v>70</v>
      </c>
      <c r="O1169">
        <v>16</v>
      </c>
      <c r="P1169">
        <v>-9</v>
      </c>
      <c r="Q1169">
        <v>-74</v>
      </c>
      <c r="R1169">
        <v>4</v>
      </c>
      <c r="S1169">
        <v>57</v>
      </c>
      <c r="T1169">
        <v>15</v>
      </c>
      <c r="U1169">
        <v>-106</v>
      </c>
      <c r="V1169">
        <v>6</v>
      </c>
      <c r="W1169">
        <v>57</v>
      </c>
      <c r="X1169">
        <v>49</v>
      </c>
      <c r="Y1169">
        <v>1042</v>
      </c>
      <c r="Z1169">
        <v>0</v>
      </c>
      <c r="AA1169">
        <v>-1</v>
      </c>
      <c r="AB1169">
        <v>-1</v>
      </c>
      <c r="AC1169">
        <v>7</v>
      </c>
      <c r="AD1169">
        <v>10070</v>
      </c>
      <c r="AE1169">
        <v>10096</v>
      </c>
      <c r="AF1169">
        <v>24</v>
      </c>
      <c r="AG1169">
        <v>10053</v>
      </c>
      <c r="AH1169">
        <v>6</v>
      </c>
      <c r="AI1169">
        <v>57</v>
      </c>
      <c r="AJ1169">
        <v>9</v>
      </c>
      <c r="AK1169">
        <v>81</v>
      </c>
      <c r="AL1169">
        <v>13</v>
      </c>
      <c r="AM1169">
        <v>4</v>
      </c>
      <c r="AN1169">
        <v>77</v>
      </c>
      <c r="AO1169">
        <v>94</v>
      </c>
      <c r="AP1169">
        <v>24</v>
      </c>
      <c r="AQ1169">
        <v>44</v>
      </c>
      <c r="AR1169">
        <v>15</v>
      </c>
      <c r="AS1169">
        <v>11</v>
      </c>
    </row>
    <row r="1170" spans="1:45" x14ac:dyDescent="0.25">
      <c r="A1170">
        <v>20130314</v>
      </c>
      <c r="B1170">
        <f t="shared" si="90"/>
        <v>20170314</v>
      </c>
      <c r="C1170">
        <f t="shared" si="91"/>
        <v>2017</v>
      </c>
      <c r="D1170">
        <f t="shared" si="92"/>
        <v>3</v>
      </c>
      <c r="E1170">
        <f t="shared" si="93"/>
        <v>14</v>
      </c>
      <c r="F1170" s="14">
        <f t="shared" si="94"/>
        <v>42808</v>
      </c>
      <c r="G1170">
        <v>18</v>
      </c>
      <c r="H1170">
        <v>18</v>
      </c>
      <c r="I1170">
        <v>24</v>
      </c>
      <c r="J1170">
        <v>50</v>
      </c>
      <c r="K1170">
        <v>10</v>
      </c>
      <c r="L1170">
        <v>0</v>
      </c>
      <c r="M1170">
        <v>21</v>
      </c>
      <c r="N1170">
        <v>100</v>
      </c>
      <c r="O1170">
        <v>14</v>
      </c>
      <c r="P1170">
        <v>-7</v>
      </c>
      <c r="Q1170">
        <v>-52</v>
      </c>
      <c r="R1170">
        <v>24</v>
      </c>
      <c r="S1170">
        <v>36</v>
      </c>
      <c r="T1170">
        <v>13</v>
      </c>
      <c r="U1170">
        <v>-98</v>
      </c>
      <c r="V1170">
        <v>24</v>
      </c>
      <c r="W1170">
        <v>91</v>
      </c>
      <c r="X1170">
        <v>78</v>
      </c>
      <c r="Y1170">
        <v>1181</v>
      </c>
      <c r="Z1170">
        <v>4</v>
      </c>
      <c r="AA1170">
        <v>1</v>
      </c>
      <c r="AB1170">
        <v>1</v>
      </c>
      <c r="AC1170">
        <v>4</v>
      </c>
      <c r="AD1170">
        <v>10131</v>
      </c>
      <c r="AE1170">
        <v>10155</v>
      </c>
      <c r="AF1170">
        <v>20</v>
      </c>
      <c r="AG1170">
        <v>10091</v>
      </c>
      <c r="AH1170">
        <v>2</v>
      </c>
      <c r="AI1170">
        <v>17</v>
      </c>
      <c r="AJ1170">
        <v>5</v>
      </c>
      <c r="AK1170">
        <v>82</v>
      </c>
      <c r="AL1170">
        <v>14</v>
      </c>
      <c r="AM1170">
        <v>3</v>
      </c>
      <c r="AN1170">
        <v>73</v>
      </c>
      <c r="AO1170">
        <v>98</v>
      </c>
      <c r="AP1170">
        <v>5</v>
      </c>
      <c r="AQ1170">
        <v>43</v>
      </c>
      <c r="AR1170">
        <v>14</v>
      </c>
      <c r="AS1170">
        <v>12</v>
      </c>
    </row>
    <row r="1171" spans="1:45" x14ac:dyDescent="0.25">
      <c r="A1171">
        <v>20130315</v>
      </c>
      <c r="B1171">
        <f t="shared" si="90"/>
        <v>20170315</v>
      </c>
      <c r="C1171">
        <f t="shared" si="91"/>
        <v>2017</v>
      </c>
      <c r="D1171">
        <f t="shared" si="92"/>
        <v>3</v>
      </c>
      <c r="E1171">
        <f t="shared" si="93"/>
        <v>15</v>
      </c>
      <c r="F1171" s="14">
        <f t="shared" si="94"/>
        <v>42809</v>
      </c>
      <c r="G1171">
        <v>177</v>
      </c>
      <c r="H1171">
        <v>40</v>
      </c>
      <c r="I1171">
        <v>41</v>
      </c>
      <c r="J1171">
        <v>60</v>
      </c>
      <c r="K1171">
        <v>14</v>
      </c>
      <c r="L1171">
        <v>10</v>
      </c>
      <c r="M1171">
        <v>1</v>
      </c>
      <c r="N1171">
        <v>100</v>
      </c>
      <c r="O1171">
        <v>12</v>
      </c>
      <c r="P1171">
        <v>4</v>
      </c>
      <c r="Q1171">
        <v>-54</v>
      </c>
      <c r="R1171">
        <v>1</v>
      </c>
      <c r="S1171">
        <v>33</v>
      </c>
      <c r="T1171">
        <v>23</v>
      </c>
      <c r="U1171">
        <v>-100</v>
      </c>
      <c r="V1171">
        <v>6</v>
      </c>
      <c r="W1171">
        <v>8</v>
      </c>
      <c r="X1171">
        <v>7</v>
      </c>
      <c r="Y1171">
        <v>496</v>
      </c>
      <c r="Z1171">
        <v>78</v>
      </c>
      <c r="AA1171">
        <v>23</v>
      </c>
      <c r="AB1171">
        <v>5</v>
      </c>
      <c r="AC1171">
        <v>14</v>
      </c>
      <c r="AD1171">
        <v>10128</v>
      </c>
      <c r="AE1171">
        <v>10150</v>
      </c>
      <c r="AF1171">
        <v>1</v>
      </c>
      <c r="AG1171">
        <v>10098</v>
      </c>
      <c r="AH1171">
        <v>24</v>
      </c>
      <c r="AI1171">
        <v>36</v>
      </c>
      <c r="AJ1171">
        <v>14</v>
      </c>
      <c r="AK1171">
        <v>80</v>
      </c>
      <c r="AL1171">
        <v>6</v>
      </c>
      <c r="AM1171">
        <v>7</v>
      </c>
      <c r="AN1171">
        <v>82</v>
      </c>
      <c r="AO1171">
        <v>93</v>
      </c>
      <c r="AP1171">
        <v>1</v>
      </c>
      <c r="AQ1171">
        <v>68</v>
      </c>
      <c r="AR1171">
        <v>7</v>
      </c>
      <c r="AS1171">
        <v>5</v>
      </c>
    </row>
    <row r="1172" spans="1:45" x14ac:dyDescent="0.25">
      <c r="A1172">
        <v>20130316</v>
      </c>
      <c r="B1172">
        <f t="shared" si="90"/>
        <v>20170316</v>
      </c>
      <c r="C1172">
        <f t="shared" si="91"/>
        <v>2017</v>
      </c>
      <c r="D1172">
        <f t="shared" si="92"/>
        <v>3</v>
      </c>
      <c r="E1172">
        <f t="shared" si="93"/>
        <v>16</v>
      </c>
      <c r="F1172" s="14">
        <f t="shared" si="94"/>
        <v>42810</v>
      </c>
      <c r="G1172">
        <v>162</v>
      </c>
      <c r="H1172">
        <v>58</v>
      </c>
      <c r="I1172">
        <v>59</v>
      </c>
      <c r="J1172">
        <v>80</v>
      </c>
      <c r="K1172">
        <v>16</v>
      </c>
      <c r="L1172">
        <v>40</v>
      </c>
      <c r="M1172">
        <v>1</v>
      </c>
      <c r="N1172">
        <v>140</v>
      </c>
      <c r="O1172">
        <v>16</v>
      </c>
      <c r="P1172">
        <v>53</v>
      </c>
      <c r="Q1172">
        <v>27</v>
      </c>
      <c r="R1172">
        <v>1</v>
      </c>
      <c r="S1172">
        <v>77</v>
      </c>
      <c r="T1172">
        <v>14</v>
      </c>
      <c r="U1172">
        <v>20</v>
      </c>
      <c r="V1172">
        <v>6</v>
      </c>
      <c r="W1172">
        <v>15</v>
      </c>
      <c r="X1172">
        <v>13</v>
      </c>
      <c r="Y1172">
        <v>640</v>
      </c>
      <c r="Z1172">
        <v>0</v>
      </c>
      <c r="AA1172">
        <v>-1</v>
      </c>
      <c r="AB1172">
        <v>-1</v>
      </c>
      <c r="AC1172">
        <v>3</v>
      </c>
      <c r="AD1172">
        <v>10054</v>
      </c>
      <c r="AE1172">
        <v>10095</v>
      </c>
      <c r="AF1172">
        <v>1</v>
      </c>
      <c r="AG1172">
        <v>10010</v>
      </c>
      <c r="AH1172">
        <v>24</v>
      </c>
      <c r="AI1172">
        <v>70</v>
      </c>
      <c r="AJ1172">
        <v>1</v>
      </c>
      <c r="AK1172">
        <v>81</v>
      </c>
      <c r="AL1172">
        <v>16</v>
      </c>
      <c r="AM1172">
        <v>8</v>
      </c>
      <c r="AN1172">
        <v>59</v>
      </c>
      <c r="AO1172">
        <v>74</v>
      </c>
      <c r="AP1172">
        <v>4</v>
      </c>
      <c r="AQ1172">
        <v>42</v>
      </c>
      <c r="AR1172">
        <v>19</v>
      </c>
      <c r="AS1172">
        <v>8</v>
      </c>
    </row>
    <row r="1173" spans="1:45" x14ac:dyDescent="0.25">
      <c r="A1173">
        <v>20130317</v>
      </c>
      <c r="B1173">
        <f t="shared" si="90"/>
        <v>20170317</v>
      </c>
      <c r="C1173">
        <f t="shared" si="91"/>
        <v>2017</v>
      </c>
      <c r="D1173">
        <f t="shared" si="92"/>
        <v>3</v>
      </c>
      <c r="E1173">
        <f t="shared" si="93"/>
        <v>17</v>
      </c>
      <c r="F1173" s="14">
        <f t="shared" si="94"/>
        <v>42811</v>
      </c>
      <c r="G1173">
        <v>138</v>
      </c>
      <c r="H1173">
        <v>49</v>
      </c>
      <c r="I1173">
        <v>51</v>
      </c>
      <c r="J1173">
        <v>70</v>
      </c>
      <c r="K1173">
        <v>1</v>
      </c>
      <c r="L1173">
        <v>40</v>
      </c>
      <c r="M1173">
        <v>7</v>
      </c>
      <c r="N1173">
        <v>140</v>
      </c>
      <c r="O1173">
        <v>1</v>
      </c>
      <c r="P1173">
        <v>56</v>
      </c>
      <c r="Q1173">
        <v>29</v>
      </c>
      <c r="R1173">
        <v>7</v>
      </c>
      <c r="S1173">
        <v>91</v>
      </c>
      <c r="T1173">
        <v>14</v>
      </c>
      <c r="U1173">
        <v>28</v>
      </c>
      <c r="V1173">
        <v>12</v>
      </c>
      <c r="W1173">
        <v>12</v>
      </c>
      <c r="X1173">
        <v>10</v>
      </c>
      <c r="Y1173">
        <v>538</v>
      </c>
      <c r="Z1173">
        <v>33</v>
      </c>
      <c r="AA1173">
        <v>20</v>
      </c>
      <c r="AB1173">
        <v>8</v>
      </c>
      <c r="AC1173">
        <v>24</v>
      </c>
      <c r="AD1173">
        <v>9960</v>
      </c>
      <c r="AE1173">
        <v>10005</v>
      </c>
      <c r="AF1173">
        <v>1</v>
      </c>
      <c r="AG1173">
        <v>9914</v>
      </c>
      <c r="AH1173">
        <v>24</v>
      </c>
      <c r="AI1173">
        <v>37</v>
      </c>
      <c r="AJ1173">
        <v>24</v>
      </c>
      <c r="AK1173">
        <v>80</v>
      </c>
      <c r="AL1173">
        <v>4</v>
      </c>
      <c r="AM1173">
        <v>8</v>
      </c>
      <c r="AN1173">
        <v>80</v>
      </c>
      <c r="AO1173">
        <v>94</v>
      </c>
      <c r="AP1173">
        <v>24</v>
      </c>
      <c r="AQ1173">
        <v>66</v>
      </c>
      <c r="AR1173">
        <v>4</v>
      </c>
      <c r="AS1173">
        <v>7</v>
      </c>
    </row>
    <row r="1174" spans="1:45" x14ac:dyDescent="0.25">
      <c r="A1174">
        <v>20130318</v>
      </c>
      <c r="B1174">
        <f t="shared" si="90"/>
        <v>20170318</v>
      </c>
      <c r="C1174">
        <f t="shared" si="91"/>
        <v>2017</v>
      </c>
      <c r="D1174">
        <f t="shared" si="92"/>
        <v>3</v>
      </c>
      <c r="E1174">
        <f t="shared" si="93"/>
        <v>18</v>
      </c>
      <c r="F1174" s="14">
        <f t="shared" si="94"/>
        <v>42812</v>
      </c>
      <c r="G1174">
        <v>193</v>
      </c>
      <c r="H1174">
        <v>19</v>
      </c>
      <c r="I1174">
        <v>36</v>
      </c>
      <c r="J1174">
        <v>60</v>
      </c>
      <c r="K1174">
        <v>8</v>
      </c>
      <c r="L1174">
        <v>20</v>
      </c>
      <c r="M1174">
        <v>15</v>
      </c>
      <c r="N1174">
        <v>110</v>
      </c>
      <c r="O1174">
        <v>6</v>
      </c>
      <c r="P1174">
        <v>57</v>
      </c>
      <c r="Q1174">
        <v>13</v>
      </c>
      <c r="R1174">
        <v>24</v>
      </c>
      <c r="S1174">
        <v>103</v>
      </c>
      <c r="T1174">
        <v>14</v>
      </c>
      <c r="U1174">
        <v>-26</v>
      </c>
      <c r="V1174">
        <v>24</v>
      </c>
      <c r="W1174">
        <v>63</v>
      </c>
      <c r="X1174">
        <v>53</v>
      </c>
      <c r="Y1174">
        <v>1159</v>
      </c>
      <c r="Z1174">
        <v>40</v>
      </c>
      <c r="AA1174">
        <v>24</v>
      </c>
      <c r="AB1174">
        <v>9</v>
      </c>
      <c r="AC1174">
        <v>1</v>
      </c>
      <c r="AD1174">
        <v>9924</v>
      </c>
      <c r="AE1174">
        <v>9938</v>
      </c>
      <c r="AF1174">
        <v>23</v>
      </c>
      <c r="AG1174">
        <v>9907</v>
      </c>
      <c r="AH1174">
        <v>2</v>
      </c>
      <c r="AI1174">
        <v>45</v>
      </c>
      <c r="AJ1174">
        <v>1</v>
      </c>
      <c r="AK1174">
        <v>80</v>
      </c>
      <c r="AL1174">
        <v>14</v>
      </c>
      <c r="AM1174">
        <v>6</v>
      </c>
      <c r="AN1174">
        <v>80</v>
      </c>
      <c r="AO1174">
        <v>94</v>
      </c>
      <c r="AP1174">
        <v>24</v>
      </c>
      <c r="AQ1174">
        <v>58</v>
      </c>
      <c r="AR1174">
        <v>13</v>
      </c>
      <c r="AS1174">
        <v>15</v>
      </c>
    </row>
    <row r="1175" spans="1:45" x14ac:dyDescent="0.25">
      <c r="A1175">
        <v>20130319</v>
      </c>
      <c r="B1175">
        <f t="shared" si="90"/>
        <v>20170319</v>
      </c>
      <c r="C1175">
        <f t="shared" si="91"/>
        <v>2017</v>
      </c>
      <c r="D1175">
        <f t="shared" si="92"/>
        <v>3</v>
      </c>
      <c r="E1175">
        <f t="shared" si="93"/>
        <v>19</v>
      </c>
      <c r="F1175" s="14">
        <f t="shared" si="94"/>
        <v>42813</v>
      </c>
      <c r="G1175">
        <v>95</v>
      </c>
      <c r="H1175">
        <v>34</v>
      </c>
      <c r="I1175">
        <v>35</v>
      </c>
      <c r="J1175">
        <v>50</v>
      </c>
      <c r="K1175">
        <v>18</v>
      </c>
      <c r="L1175">
        <v>20</v>
      </c>
      <c r="M1175">
        <v>1</v>
      </c>
      <c r="N1175">
        <v>80</v>
      </c>
      <c r="O1175">
        <v>19</v>
      </c>
      <c r="P1175">
        <v>33</v>
      </c>
      <c r="Q1175">
        <v>0</v>
      </c>
      <c r="R1175">
        <v>6</v>
      </c>
      <c r="S1175">
        <v>66</v>
      </c>
      <c r="T1175">
        <v>14</v>
      </c>
      <c r="U1175">
        <v>-40</v>
      </c>
      <c r="V1175">
        <v>6</v>
      </c>
      <c r="W1175">
        <v>8</v>
      </c>
      <c r="X1175">
        <v>7</v>
      </c>
      <c r="Y1175">
        <v>590</v>
      </c>
      <c r="Z1175">
        <v>9</v>
      </c>
      <c r="AA1175">
        <v>3</v>
      </c>
      <c r="AB1175">
        <v>3</v>
      </c>
      <c r="AC1175">
        <v>20</v>
      </c>
      <c r="AD1175">
        <v>9984</v>
      </c>
      <c r="AE1175">
        <v>10019</v>
      </c>
      <c r="AF1175">
        <v>23</v>
      </c>
      <c r="AG1175">
        <v>9944</v>
      </c>
      <c r="AH1175">
        <v>1</v>
      </c>
      <c r="AI1175">
        <v>13</v>
      </c>
      <c r="AJ1175">
        <v>6</v>
      </c>
      <c r="AK1175">
        <v>62</v>
      </c>
      <c r="AL1175">
        <v>1</v>
      </c>
      <c r="AM1175">
        <v>7</v>
      </c>
      <c r="AN1175">
        <v>84</v>
      </c>
      <c r="AO1175">
        <v>96</v>
      </c>
      <c r="AP1175">
        <v>5</v>
      </c>
      <c r="AQ1175">
        <v>75</v>
      </c>
      <c r="AR1175">
        <v>13</v>
      </c>
      <c r="AS1175">
        <v>7</v>
      </c>
    </row>
    <row r="1176" spans="1:45" x14ac:dyDescent="0.25">
      <c r="A1176">
        <v>20130320</v>
      </c>
      <c r="B1176">
        <f t="shared" si="90"/>
        <v>20170320</v>
      </c>
      <c r="C1176">
        <f t="shared" si="91"/>
        <v>2017</v>
      </c>
      <c r="D1176">
        <f t="shared" si="92"/>
        <v>3</v>
      </c>
      <c r="E1176">
        <f t="shared" si="93"/>
        <v>20</v>
      </c>
      <c r="F1176" s="14">
        <f t="shared" si="94"/>
        <v>42814</v>
      </c>
      <c r="G1176">
        <v>41</v>
      </c>
      <c r="H1176">
        <v>37</v>
      </c>
      <c r="I1176">
        <v>41</v>
      </c>
      <c r="J1176">
        <v>60</v>
      </c>
      <c r="K1176">
        <v>11</v>
      </c>
      <c r="L1176">
        <v>20</v>
      </c>
      <c r="M1176">
        <v>21</v>
      </c>
      <c r="N1176">
        <v>100</v>
      </c>
      <c r="O1176">
        <v>11</v>
      </c>
      <c r="P1176">
        <v>14</v>
      </c>
      <c r="Q1176">
        <v>6</v>
      </c>
      <c r="R1176">
        <v>4</v>
      </c>
      <c r="S1176">
        <v>27</v>
      </c>
      <c r="T1176">
        <v>15</v>
      </c>
      <c r="U1176">
        <v>-4</v>
      </c>
      <c r="V1176">
        <v>6</v>
      </c>
      <c r="W1176">
        <v>6</v>
      </c>
      <c r="X1176">
        <v>5</v>
      </c>
      <c r="Y1176">
        <v>659</v>
      </c>
      <c r="Z1176">
        <v>0</v>
      </c>
      <c r="AA1176">
        <v>0</v>
      </c>
      <c r="AB1176">
        <v>0</v>
      </c>
      <c r="AC1176">
        <v>1</v>
      </c>
      <c r="AD1176">
        <v>10065</v>
      </c>
      <c r="AE1176">
        <v>10154</v>
      </c>
      <c r="AF1176">
        <v>24</v>
      </c>
      <c r="AG1176">
        <v>10016</v>
      </c>
      <c r="AH1176">
        <v>3</v>
      </c>
      <c r="AI1176">
        <v>50</v>
      </c>
      <c r="AJ1176">
        <v>1</v>
      </c>
      <c r="AK1176">
        <v>70</v>
      </c>
      <c r="AL1176">
        <v>9</v>
      </c>
      <c r="AM1176">
        <v>8</v>
      </c>
      <c r="AN1176">
        <v>75</v>
      </c>
      <c r="AO1176">
        <v>82</v>
      </c>
      <c r="AP1176">
        <v>5</v>
      </c>
      <c r="AQ1176">
        <v>71</v>
      </c>
      <c r="AR1176">
        <v>13</v>
      </c>
      <c r="AS1176">
        <v>7</v>
      </c>
    </row>
    <row r="1177" spans="1:45" x14ac:dyDescent="0.25">
      <c r="A1177">
        <v>20130321</v>
      </c>
      <c r="B1177">
        <f t="shared" si="90"/>
        <v>20170321</v>
      </c>
      <c r="C1177">
        <f t="shared" si="91"/>
        <v>2017</v>
      </c>
      <c r="D1177">
        <f t="shared" si="92"/>
        <v>3</v>
      </c>
      <c r="E1177">
        <f t="shared" si="93"/>
        <v>21</v>
      </c>
      <c r="F1177" s="14">
        <f t="shared" si="94"/>
        <v>42815</v>
      </c>
      <c r="G1177">
        <v>21</v>
      </c>
      <c r="H1177">
        <v>12</v>
      </c>
      <c r="I1177">
        <v>20</v>
      </c>
      <c r="J1177">
        <v>30</v>
      </c>
      <c r="K1177">
        <v>17</v>
      </c>
      <c r="L1177">
        <v>0</v>
      </c>
      <c r="M1177">
        <v>7</v>
      </c>
      <c r="N1177">
        <v>60</v>
      </c>
      <c r="O1177">
        <v>23</v>
      </c>
      <c r="P1177">
        <v>12</v>
      </c>
      <c r="Q1177">
        <v>-26</v>
      </c>
      <c r="R1177">
        <v>7</v>
      </c>
      <c r="S1177">
        <v>59</v>
      </c>
      <c r="T1177">
        <v>15</v>
      </c>
      <c r="U1177">
        <v>-58</v>
      </c>
      <c r="V1177">
        <v>6</v>
      </c>
      <c r="W1177">
        <v>57</v>
      </c>
      <c r="X1177">
        <v>47</v>
      </c>
      <c r="Y1177">
        <v>1033</v>
      </c>
      <c r="Z1177">
        <v>0</v>
      </c>
      <c r="AA1177">
        <v>0</v>
      </c>
      <c r="AB1177">
        <v>0</v>
      </c>
      <c r="AC1177">
        <v>1</v>
      </c>
      <c r="AD1177">
        <v>10188</v>
      </c>
      <c r="AE1177">
        <v>10207</v>
      </c>
      <c r="AF1177">
        <v>22</v>
      </c>
      <c r="AG1177">
        <v>10155</v>
      </c>
      <c r="AH1177">
        <v>1</v>
      </c>
      <c r="AI1177">
        <v>58</v>
      </c>
      <c r="AJ1177">
        <v>6</v>
      </c>
      <c r="AK1177">
        <v>81</v>
      </c>
      <c r="AL1177">
        <v>17</v>
      </c>
      <c r="AM1177">
        <v>4</v>
      </c>
      <c r="AN1177">
        <v>72</v>
      </c>
      <c r="AO1177">
        <v>90</v>
      </c>
      <c r="AP1177">
        <v>6</v>
      </c>
      <c r="AQ1177">
        <v>55</v>
      </c>
      <c r="AR1177">
        <v>11</v>
      </c>
      <c r="AS1177">
        <v>11</v>
      </c>
    </row>
    <row r="1178" spans="1:45" x14ac:dyDescent="0.25">
      <c r="A1178">
        <v>20130322</v>
      </c>
      <c r="B1178">
        <f t="shared" si="90"/>
        <v>20170322</v>
      </c>
      <c r="C1178">
        <f t="shared" si="91"/>
        <v>2017</v>
      </c>
      <c r="D1178">
        <f t="shared" si="92"/>
        <v>3</v>
      </c>
      <c r="E1178">
        <f t="shared" si="93"/>
        <v>22</v>
      </c>
      <c r="F1178" s="14">
        <f t="shared" si="94"/>
        <v>42816</v>
      </c>
      <c r="G1178">
        <v>87</v>
      </c>
      <c r="H1178">
        <v>72</v>
      </c>
      <c r="I1178">
        <v>73</v>
      </c>
      <c r="J1178">
        <v>90</v>
      </c>
      <c r="K1178">
        <v>10</v>
      </c>
      <c r="L1178">
        <v>30</v>
      </c>
      <c r="M1178">
        <v>1</v>
      </c>
      <c r="N1178">
        <v>150</v>
      </c>
      <c r="O1178">
        <v>17</v>
      </c>
      <c r="P1178">
        <v>5</v>
      </c>
      <c r="Q1178">
        <v>-29</v>
      </c>
      <c r="R1178">
        <v>5</v>
      </c>
      <c r="S1178">
        <v>41</v>
      </c>
      <c r="T1178">
        <v>13</v>
      </c>
      <c r="U1178">
        <v>-41</v>
      </c>
      <c r="V1178">
        <v>6</v>
      </c>
      <c r="W1178">
        <v>65</v>
      </c>
      <c r="X1178">
        <v>53</v>
      </c>
      <c r="Y1178">
        <v>1190</v>
      </c>
      <c r="Z1178">
        <v>0</v>
      </c>
      <c r="AA1178">
        <v>0</v>
      </c>
      <c r="AB1178">
        <v>0</v>
      </c>
      <c r="AC1178">
        <v>1</v>
      </c>
      <c r="AD1178">
        <v>10174</v>
      </c>
      <c r="AE1178">
        <v>10205</v>
      </c>
      <c r="AF1178">
        <v>1</v>
      </c>
      <c r="AG1178">
        <v>10155</v>
      </c>
      <c r="AH1178">
        <v>18</v>
      </c>
      <c r="AI1178">
        <v>50</v>
      </c>
      <c r="AJ1178">
        <v>5</v>
      </c>
      <c r="AK1178">
        <v>81</v>
      </c>
      <c r="AL1178">
        <v>23</v>
      </c>
      <c r="AM1178">
        <v>4</v>
      </c>
      <c r="AN1178">
        <v>71</v>
      </c>
      <c r="AO1178">
        <v>88</v>
      </c>
      <c r="AP1178">
        <v>5</v>
      </c>
      <c r="AQ1178">
        <v>60</v>
      </c>
      <c r="AR1178">
        <v>15</v>
      </c>
      <c r="AS1178">
        <v>13</v>
      </c>
    </row>
    <row r="1179" spans="1:45" x14ac:dyDescent="0.25">
      <c r="A1179">
        <v>20130323</v>
      </c>
      <c r="B1179">
        <f t="shared" si="90"/>
        <v>20170323</v>
      </c>
      <c r="C1179">
        <f t="shared" si="91"/>
        <v>2017</v>
      </c>
      <c r="D1179">
        <f t="shared" si="92"/>
        <v>3</v>
      </c>
      <c r="E1179">
        <f t="shared" si="93"/>
        <v>23</v>
      </c>
      <c r="F1179" s="14">
        <f t="shared" si="94"/>
        <v>42817</v>
      </c>
      <c r="G1179">
        <v>88</v>
      </c>
      <c r="H1179">
        <v>96</v>
      </c>
      <c r="I1179">
        <v>97</v>
      </c>
      <c r="J1179">
        <v>110</v>
      </c>
      <c r="K1179">
        <v>8</v>
      </c>
      <c r="L1179">
        <v>90</v>
      </c>
      <c r="M1179">
        <v>1</v>
      </c>
      <c r="N1179">
        <v>180</v>
      </c>
      <c r="O1179">
        <v>6</v>
      </c>
      <c r="P1179">
        <v>-3</v>
      </c>
      <c r="Q1179">
        <v>-26</v>
      </c>
      <c r="R1179">
        <v>24</v>
      </c>
      <c r="S1179">
        <v>23</v>
      </c>
      <c r="T1179">
        <v>13</v>
      </c>
      <c r="U1179">
        <v>-30</v>
      </c>
      <c r="V1179">
        <v>24</v>
      </c>
      <c r="W1179">
        <v>21</v>
      </c>
      <c r="X1179">
        <v>17</v>
      </c>
      <c r="Y1179">
        <v>933</v>
      </c>
      <c r="Z1179">
        <v>0</v>
      </c>
      <c r="AA1179">
        <v>0</v>
      </c>
      <c r="AB1179">
        <v>0</v>
      </c>
      <c r="AC1179">
        <v>1</v>
      </c>
      <c r="AD1179">
        <v>10158</v>
      </c>
      <c r="AE1179">
        <v>10170</v>
      </c>
      <c r="AF1179">
        <v>23</v>
      </c>
      <c r="AG1179">
        <v>10150</v>
      </c>
      <c r="AH1179">
        <v>4</v>
      </c>
      <c r="AI1179">
        <v>65</v>
      </c>
      <c r="AJ1179">
        <v>4</v>
      </c>
      <c r="AK1179">
        <v>82</v>
      </c>
      <c r="AL1179">
        <v>17</v>
      </c>
      <c r="AM1179">
        <v>7</v>
      </c>
      <c r="AN1179">
        <v>52</v>
      </c>
      <c r="AO1179">
        <v>65</v>
      </c>
      <c r="AP1179">
        <v>2</v>
      </c>
      <c r="AQ1179">
        <v>37</v>
      </c>
      <c r="AR1179">
        <v>19</v>
      </c>
      <c r="AS1179">
        <v>10</v>
      </c>
    </row>
    <row r="1180" spans="1:45" x14ac:dyDescent="0.25">
      <c r="A1180">
        <v>20130324</v>
      </c>
      <c r="B1180">
        <f t="shared" si="90"/>
        <v>20170324</v>
      </c>
      <c r="C1180">
        <f t="shared" si="91"/>
        <v>2017</v>
      </c>
      <c r="D1180">
        <f t="shared" si="92"/>
        <v>3</v>
      </c>
      <c r="E1180">
        <f t="shared" si="93"/>
        <v>24</v>
      </c>
      <c r="F1180" s="14">
        <f t="shared" si="94"/>
        <v>42818</v>
      </c>
      <c r="G1180">
        <v>81</v>
      </c>
      <c r="H1180">
        <v>92</v>
      </c>
      <c r="I1180">
        <v>93</v>
      </c>
      <c r="J1180">
        <v>110</v>
      </c>
      <c r="K1180">
        <v>11</v>
      </c>
      <c r="L1180">
        <v>80</v>
      </c>
      <c r="M1180">
        <v>5</v>
      </c>
      <c r="N1180">
        <v>180</v>
      </c>
      <c r="O1180">
        <v>11</v>
      </c>
      <c r="P1180">
        <v>-6</v>
      </c>
      <c r="Q1180">
        <v>-36</v>
      </c>
      <c r="R1180">
        <v>3</v>
      </c>
      <c r="S1180">
        <v>30</v>
      </c>
      <c r="T1180">
        <v>13</v>
      </c>
      <c r="U1180">
        <v>-40</v>
      </c>
      <c r="V1180">
        <v>6</v>
      </c>
      <c r="W1180">
        <v>24</v>
      </c>
      <c r="X1180">
        <v>19</v>
      </c>
      <c r="Y1180">
        <v>951</v>
      </c>
      <c r="Z1180">
        <v>0</v>
      </c>
      <c r="AA1180">
        <v>0</v>
      </c>
      <c r="AB1180">
        <v>0</v>
      </c>
      <c r="AC1180">
        <v>1</v>
      </c>
      <c r="AD1180">
        <v>10163</v>
      </c>
      <c r="AE1180">
        <v>10171</v>
      </c>
      <c r="AF1180">
        <v>22</v>
      </c>
      <c r="AG1180">
        <v>10149</v>
      </c>
      <c r="AH1180">
        <v>16</v>
      </c>
      <c r="AI1180">
        <v>77</v>
      </c>
      <c r="AJ1180">
        <v>18</v>
      </c>
      <c r="AK1180">
        <v>82</v>
      </c>
      <c r="AL1180">
        <v>4</v>
      </c>
      <c r="AM1180">
        <v>7</v>
      </c>
      <c r="AN1180">
        <v>31</v>
      </c>
      <c r="AO1180">
        <v>43</v>
      </c>
      <c r="AP1180">
        <v>1</v>
      </c>
      <c r="AQ1180">
        <v>20</v>
      </c>
      <c r="AR1180">
        <v>10</v>
      </c>
      <c r="AS1180">
        <v>10</v>
      </c>
    </row>
    <row r="1181" spans="1:45" x14ac:dyDescent="0.25">
      <c r="A1181">
        <v>20130325</v>
      </c>
      <c r="B1181">
        <f t="shared" si="90"/>
        <v>20170325</v>
      </c>
      <c r="C1181">
        <f t="shared" si="91"/>
        <v>2017</v>
      </c>
      <c r="D1181">
        <f t="shared" si="92"/>
        <v>3</v>
      </c>
      <c r="E1181">
        <f t="shared" si="93"/>
        <v>25</v>
      </c>
      <c r="F1181" s="14">
        <f t="shared" si="94"/>
        <v>42819</v>
      </c>
      <c r="G1181">
        <v>73</v>
      </c>
      <c r="H1181">
        <v>80</v>
      </c>
      <c r="I1181">
        <v>81</v>
      </c>
      <c r="J1181">
        <v>100</v>
      </c>
      <c r="K1181">
        <v>12</v>
      </c>
      <c r="L1181">
        <v>60</v>
      </c>
      <c r="M1181">
        <v>22</v>
      </c>
      <c r="N1181">
        <v>150</v>
      </c>
      <c r="O1181">
        <v>9</v>
      </c>
      <c r="P1181">
        <v>3</v>
      </c>
      <c r="Q1181">
        <v>-24</v>
      </c>
      <c r="R1181">
        <v>6</v>
      </c>
      <c r="S1181">
        <v>41</v>
      </c>
      <c r="T1181">
        <v>14</v>
      </c>
      <c r="U1181">
        <v>-30</v>
      </c>
      <c r="V1181">
        <v>6</v>
      </c>
      <c r="W1181">
        <v>96</v>
      </c>
      <c r="X1181">
        <v>77</v>
      </c>
      <c r="Y1181">
        <v>1503</v>
      </c>
      <c r="Z1181">
        <v>0</v>
      </c>
      <c r="AA1181">
        <v>0</v>
      </c>
      <c r="AB1181">
        <v>0</v>
      </c>
      <c r="AC1181">
        <v>1</v>
      </c>
      <c r="AD1181">
        <v>10159</v>
      </c>
      <c r="AE1181">
        <v>10174</v>
      </c>
      <c r="AF1181">
        <v>7</v>
      </c>
      <c r="AG1181">
        <v>10142</v>
      </c>
      <c r="AH1181">
        <v>16</v>
      </c>
      <c r="AI1181">
        <v>69</v>
      </c>
      <c r="AJ1181">
        <v>10</v>
      </c>
      <c r="AK1181">
        <v>81</v>
      </c>
      <c r="AL1181">
        <v>1</v>
      </c>
      <c r="AM1181">
        <v>8</v>
      </c>
      <c r="AN1181">
        <v>42</v>
      </c>
      <c r="AO1181">
        <v>49</v>
      </c>
      <c r="AP1181">
        <v>6</v>
      </c>
      <c r="AQ1181">
        <v>33</v>
      </c>
      <c r="AR1181">
        <v>12</v>
      </c>
      <c r="AS1181">
        <v>16</v>
      </c>
    </row>
    <row r="1182" spans="1:45" x14ac:dyDescent="0.25">
      <c r="A1182">
        <v>20130326</v>
      </c>
      <c r="B1182">
        <f t="shared" si="90"/>
        <v>20170326</v>
      </c>
      <c r="C1182">
        <f t="shared" si="91"/>
        <v>2017</v>
      </c>
      <c r="D1182">
        <f t="shared" si="92"/>
        <v>3</v>
      </c>
      <c r="E1182">
        <f t="shared" si="93"/>
        <v>26</v>
      </c>
      <c r="F1182" s="14">
        <f t="shared" si="94"/>
        <v>42820</v>
      </c>
      <c r="G1182">
        <v>75</v>
      </c>
      <c r="H1182">
        <v>64</v>
      </c>
      <c r="I1182">
        <v>65</v>
      </c>
      <c r="J1182">
        <v>90</v>
      </c>
      <c r="K1182">
        <v>10</v>
      </c>
      <c r="L1182">
        <v>40</v>
      </c>
      <c r="M1182">
        <v>21</v>
      </c>
      <c r="N1182">
        <v>150</v>
      </c>
      <c r="O1182">
        <v>12</v>
      </c>
      <c r="P1182">
        <v>7</v>
      </c>
      <c r="Q1182">
        <v>-29</v>
      </c>
      <c r="R1182">
        <v>6</v>
      </c>
      <c r="S1182">
        <v>55</v>
      </c>
      <c r="T1182">
        <v>15</v>
      </c>
      <c r="U1182">
        <v>-40</v>
      </c>
      <c r="V1182">
        <v>6</v>
      </c>
      <c r="W1182">
        <v>110</v>
      </c>
      <c r="X1182">
        <v>88</v>
      </c>
      <c r="Y1182">
        <v>1817</v>
      </c>
      <c r="Z1182">
        <v>0</v>
      </c>
      <c r="AA1182">
        <v>0</v>
      </c>
      <c r="AB1182">
        <v>0</v>
      </c>
      <c r="AC1182">
        <v>1</v>
      </c>
      <c r="AD1182">
        <v>10144</v>
      </c>
      <c r="AE1182">
        <v>10156</v>
      </c>
      <c r="AF1182">
        <v>8</v>
      </c>
      <c r="AG1182">
        <v>10130</v>
      </c>
      <c r="AH1182">
        <v>17</v>
      </c>
      <c r="AI1182">
        <v>66</v>
      </c>
      <c r="AJ1182">
        <v>11</v>
      </c>
      <c r="AK1182">
        <v>82</v>
      </c>
      <c r="AL1182">
        <v>19</v>
      </c>
      <c r="AM1182">
        <v>2</v>
      </c>
      <c r="AN1182">
        <v>44</v>
      </c>
      <c r="AO1182">
        <v>55</v>
      </c>
      <c r="AP1182">
        <v>6</v>
      </c>
      <c r="AQ1182">
        <v>31</v>
      </c>
      <c r="AR1182">
        <v>14</v>
      </c>
      <c r="AS1182">
        <v>20</v>
      </c>
    </row>
    <row r="1183" spans="1:45" x14ac:dyDescent="0.25">
      <c r="A1183">
        <v>20130327</v>
      </c>
      <c r="B1183">
        <f t="shared" si="90"/>
        <v>20170327</v>
      </c>
      <c r="C1183">
        <f t="shared" si="91"/>
        <v>2017</v>
      </c>
      <c r="D1183">
        <f t="shared" si="92"/>
        <v>3</v>
      </c>
      <c r="E1183">
        <f t="shared" si="93"/>
        <v>27</v>
      </c>
      <c r="F1183" s="14">
        <f t="shared" si="94"/>
        <v>42821</v>
      </c>
      <c r="G1183">
        <v>80</v>
      </c>
      <c r="H1183">
        <v>50</v>
      </c>
      <c r="I1183">
        <v>51</v>
      </c>
      <c r="J1183">
        <v>70</v>
      </c>
      <c r="K1183">
        <v>10</v>
      </c>
      <c r="L1183">
        <v>30</v>
      </c>
      <c r="M1183">
        <v>20</v>
      </c>
      <c r="N1183">
        <v>120</v>
      </c>
      <c r="O1183">
        <v>13</v>
      </c>
      <c r="P1183">
        <v>10</v>
      </c>
      <c r="Q1183">
        <v>-35</v>
      </c>
      <c r="R1183">
        <v>6</v>
      </c>
      <c r="S1183">
        <v>63</v>
      </c>
      <c r="T1183">
        <v>15</v>
      </c>
      <c r="U1183">
        <v>-53</v>
      </c>
      <c r="V1183">
        <v>24</v>
      </c>
      <c r="W1183">
        <v>118</v>
      </c>
      <c r="X1183">
        <v>94</v>
      </c>
      <c r="Y1183">
        <v>1826</v>
      </c>
      <c r="Z1183">
        <v>0</v>
      </c>
      <c r="AA1183">
        <v>0</v>
      </c>
      <c r="AB1183">
        <v>0</v>
      </c>
      <c r="AC1183">
        <v>1</v>
      </c>
      <c r="AD1183">
        <v>10122</v>
      </c>
      <c r="AE1183">
        <v>10138</v>
      </c>
      <c r="AF1183">
        <v>1</v>
      </c>
      <c r="AG1183">
        <v>10105</v>
      </c>
      <c r="AH1183">
        <v>16</v>
      </c>
      <c r="AI1183">
        <v>69</v>
      </c>
      <c r="AJ1183">
        <v>6</v>
      </c>
      <c r="AK1183">
        <v>81</v>
      </c>
      <c r="AL1183">
        <v>14</v>
      </c>
      <c r="AM1183">
        <v>0</v>
      </c>
      <c r="AN1183">
        <v>48</v>
      </c>
      <c r="AO1183">
        <v>65</v>
      </c>
      <c r="AP1183">
        <v>4</v>
      </c>
      <c r="AQ1183">
        <v>30</v>
      </c>
      <c r="AR1183">
        <v>15</v>
      </c>
      <c r="AS1183">
        <v>20</v>
      </c>
    </row>
    <row r="1184" spans="1:45" x14ac:dyDescent="0.25">
      <c r="A1184">
        <v>20130328</v>
      </c>
      <c r="B1184">
        <f t="shared" si="90"/>
        <v>20170328</v>
      </c>
      <c r="C1184">
        <f t="shared" si="91"/>
        <v>2017</v>
      </c>
      <c r="D1184">
        <f t="shared" si="92"/>
        <v>3</v>
      </c>
      <c r="E1184">
        <f t="shared" si="93"/>
        <v>28</v>
      </c>
      <c r="F1184" s="14">
        <f t="shared" si="94"/>
        <v>42822</v>
      </c>
      <c r="G1184">
        <v>49</v>
      </c>
      <c r="H1184">
        <v>39</v>
      </c>
      <c r="I1184">
        <v>40</v>
      </c>
      <c r="J1184">
        <v>60</v>
      </c>
      <c r="K1184">
        <v>10</v>
      </c>
      <c r="L1184">
        <v>20</v>
      </c>
      <c r="M1184">
        <v>22</v>
      </c>
      <c r="N1184">
        <v>100</v>
      </c>
      <c r="O1184">
        <v>9</v>
      </c>
      <c r="P1184">
        <v>1</v>
      </c>
      <c r="Q1184">
        <v>-31</v>
      </c>
      <c r="R1184">
        <v>6</v>
      </c>
      <c r="S1184">
        <v>42</v>
      </c>
      <c r="T1184">
        <v>12</v>
      </c>
      <c r="U1184">
        <v>-47</v>
      </c>
      <c r="V1184">
        <v>6</v>
      </c>
      <c r="W1184">
        <v>58</v>
      </c>
      <c r="X1184">
        <v>46</v>
      </c>
      <c r="Y1184">
        <v>1077</v>
      </c>
      <c r="Z1184">
        <v>0</v>
      </c>
      <c r="AA1184">
        <v>-1</v>
      </c>
      <c r="AB1184">
        <v>-1</v>
      </c>
      <c r="AC1184">
        <v>15</v>
      </c>
      <c r="AD1184">
        <v>10107</v>
      </c>
      <c r="AE1184">
        <v>10116</v>
      </c>
      <c r="AF1184">
        <v>1</v>
      </c>
      <c r="AG1184">
        <v>10096</v>
      </c>
      <c r="AH1184">
        <v>14</v>
      </c>
      <c r="AI1184">
        <v>57</v>
      </c>
      <c r="AJ1184">
        <v>20</v>
      </c>
      <c r="AK1184">
        <v>80</v>
      </c>
      <c r="AL1184">
        <v>1</v>
      </c>
      <c r="AM1184">
        <v>4</v>
      </c>
      <c r="AN1184">
        <v>60</v>
      </c>
      <c r="AO1184">
        <v>76</v>
      </c>
      <c r="AP1184">
        <v>22</v>
      </c>
      <c r="AQ1184">
        <v>50</v>
      </c>
      <c r="AR1184">
        <v>1</v>
      </c>
      <c r="AS1184">
        <v>11</v>
      </c>
    </row>
    <row r="1185" spans="1:45" x14ac:dyDescent="0.25">
      <c r="A1185">
        <v>20130329</v>
      </c>
      <c r="B1185">
        <f t="shared" si="90"/>
        <v>20170329</v>
      </c>
      <c r="C1185">
        <f t="shared" si="91"/>
        <v>2017</v>
      </c>
      <c r="D1185">
        <f t="shared" si="92"/>
        <v>3</v>
      </c>
      <c r="E1185">
        <f t="shared" si="93"/>
        <v>29</v>
      </c>
      <c r="F1185" s="14">
        <f t="shared" si="94"/>
        <v>42823</v>
      </c>
      <c r="G1185">
        <v>17</v>
      </c>
      <c r="H1185">
        <v>17</v>
      </c>
      <c r="I1185">
        <v>19</v>
      </c>
      <c r="J1185">
        <v>30</v>
      </c>
      <c r="K1185">
        <v>1</v>
      </c>
      <c r="L1185">
        <v>10</v>
      </c>
      <c r="M1185">
        <v>4</v>
      </c>
      <c r="N1185">
        <v>60</v>
      </c>
      <c r="O1185">
        <v>2</v>
      </c>
      <c r="P1185">
        <v>-4</v>
      </c>
      <c r="Q1185">
        <v>-34</v>
      </c>
      <c r="R1185">
        <v>23</v>
      </c>
      <c r="S1185">
        <v>27</v>
      </c>
      <c r="T1185">
        <v>16</v>
      </c>
      <c r="U1185">
        <v>-72</v>
      </c>
      <c r="V1185">
        <v>24</v>
      </c>
      <c r="W1185">
        <v>6</v>
      </c>
      <c r="X1185">
        <v>5</v>
      </c>
      <c r="Y1185">
        <v>487</v>
      </c>
      <c r="Z1185">
        <v>6</v>
      </c>
      <c r="AA1185">
        <v>1</v>
      </c>
      <c r="AB1185">
        <v>1</v>
      </c>
      <c r="AC1185">
        <v>17</v>
      </c>
      <c r="AD1185">
        <v>10095</v>
      </c>
      <c r="AE1185">
        <v>10101</v>
      </c>
      <c r="AF1185">
        <v>1</v>
      </c>
      <c r="AG1185">
        <v>10088</v>
      </c>
      <c r="AH1185">
        <v>24</v>
      </c>
      <c r="AI1185">
        <v>8</v>
      </c>
      <c r="AJ1185">
        <v>22</v>
      </c>
      <c r="AK1185">
        <v>60</v>
      </c>
      <c r="AL1185">
        <v>10</v>
      </c>
      <c r="AM1185">
        <v>7</v>
      </c>
      <c r="AN1185">
        <v>82</v>
      </c>
      <c r="AO1185">
        <v>98</v>
      </c>
      <c r="AP1185">
        <v>22</v>
      </c>
      <c r="AQ1185">
        <v>58</v>
      </c>
      <c r="AR1185">
        <v>15</v>
      </c>
      <c r="AS1185">
        <v>5</v>
      </c>
    </row>
    <row r="1186" spans="1:45" x14ac:dyDescent="0.25">
      <c r="A1186">
        <v>20130330</v>
      </c>
      <c r="B1186">
        <f t="shared" si="90"/>
        <v>20170330</v>
      </c>
      <c r="C1186">
        <f t="shared" si="91"/>
        <v>2017</v>
      </c>
      <c r="D1186">
        <f t="shared" si="92"/>
        <v>3</v>
      </c>
      <c r="E1186">
        <f t="shared" si="93"/>
        <v>30</v>
      </c>
      <c r="F1186" s="14">
        <f t="shared" si="94"/>
        <v>42824</v>
      </c>
      <c r="G1186">
        <v>23</v>
      </c>
      <c r="H1186">
        <v>25</v>
      </c>
      <c r="I1186">
        <v>27</v>
      </c>
      <c r="J1186">
        <v>50</v>
      </c>
      <c r="K1186">
        <v>15</v>
      </c>
      <c r="L1186">
        <v>10</v>
      </c>
      <c r="M1186">
        <v>1</v>
      </c>
      <c r="N1186">
        <v>80</v>
      </c>
      <c r="O1186">
        <v>13</v>
      </c>
      <c r="P1186">
        <v>3</v>
      </c>
      <c r="Q1186">
        <v>-39</v>
      </c>
      <c r="R1186">
        <v>6</v>
      </c>
      <c r="S1186">
        <v>48</v>
      </c>
      <c r="T1186">
        <v>15</v>
      </c>
      <c r="U1186">
        <v>-75</v>
      </c>
      <c r="V1186">
        <v>6</v>
      </c>
      <c r="W1186">
        <v>51</v>
      </c>
      <c r="X1186">
        <v>40</v>
      </c>
      <c r="Y1186">
        <v>932</v>
      </c>
      <c r="Z1186">
        <v>0</v>
      </c>
      <c r="AA1186">
        <v>-1</v>
      </c>
      <c r="AB1186">
        <v>-1</v>
      </c>
      <c r="AC1186">
        <v>8</v>
      </c>
      <c r="AD1186">
        <v>10101</v>
      </c>
      <c r="AE1186">
        <v>10131</v>
      </c>
      <c r="AF1186">
        <v>24</v>
      </c>
      <c r="AG1186">
        <v>10084</v>
      </c>
      <c r="AH1186">
        <v>2</v>
      </c>
      <c r="AI1186">
        <v>5</v>
      </c>
      <c r="AJ1186">
        <v>4</v>
      </c>
      <c r="AK1186">
        <v>79</v>
      </c>
      <c r="AL1186">
        <v>15</v>
      </c>
      <c r="AM1186">
        <v>5</v>
      </c>
      <c r="AN1186">
        <v>78</v>
      </c>
      <c r="AO1186">
        <v>98</v>
      </c>
      <c r="AP1186">
        <v>4</v>
      </c>
      <c r="AQ1186">
        <v>50</v>
      </c>
      <c r="AR1186">
        <v>14</v>
      </c>
      <c r="AS1186">
        <v>10</v>
      </c>
    </row>
    <row r="1187" spans="1:45" x14ac:dyDescent="0.25">
      <c r="A1187">
        <v>20130331</v>
      </c>
      <c r="B1187">
        <f t="shared" si="90"/>
        <v>20170331</v>
      </c>
      <c r="C1187">
        <f t="shared" si="91"/>
        <v>2017</v>
      </c>
      <c r="D1187">
        <f t="shared" si="92"/>
        <v>3</v>
      </c>
      <c r="E1187">
        <f t="shared" si="93"/>
        <v>31</v>
      </c>
      <c r="F1187" s="14">
        <f t="shared" si="94"/>
        <v>42825</v>
      </c>
      <c r="G1187">
        <v>48</v>
      </c>
      <c r="H1187">
        <v>26</v>
      </c>
      <c r="I1187">
        <v>29</v>
      </c>
      <c r="J1187">
        <v>60</v>
      </c>
      <c r="K1187">
        <v>12</v>
      </c>
      <c r="L1187">
        <v>10</v>
      </c>
      <c r="M1187">
        <v>4</v>
      </c>
      <c r="N1187">
        <v>110</v>
      </c>
      <c r="O1187">
        <v>18</v>
      </c>
      <c r="P1187">
        <v>5</v>
      </c>
      <c r="Q1187">
        <v>-53</v>
      </c>
      <c r="R1187">
        <v>5</v>
      </c>
      <c r="S1187">
        <v>43</v>
      </c>
      <c r="T1187">
        <v>13</v>
      </c>
      <c r="U1187">
        <v>-93</v>
      </c>
      <c r="V1187">
        <v>6</v>
      </c>
      <c r="W1187">
        <v>40</v>
      </c>
      <c r="X1187">
        <v>31</v>
      </c>
      <c r="Y1187">
        <v>899</v>
      </c>
      <c r="Z1187">
        <v>0</v>
      </c>
      <c r="AA1187">
        <v>-1</v>
      </c>
      <c r="AB1187">
        <v>-1</v>
      </c>
      <c r="AC1187">
        <v>7</v>
      </c>
      <c r="AD1187">
        <v>10139</v>
      </c>
      <c r="AE1187">
        <v>10146</v>
      </c>
      <c r="AF1187">
        <v>12</v>
      </c>
      <c r="AG1187">
        <v>10131</v>
      </c>
      <c r="AH1187">
        <v>1</v>
      </c>
      <c r="AI1187">
        <v>56</v>
      </c>
      <c r="AJ1187">
        <v>6</v>
      </c>
      <c r="AK1187">
        <v>77</v>
      </c>
      <c r="AL1187">
        <v>16</v>
      </c>
      <c r="AM1187">
        <v>5</v>
      </c>
      <c r="AN1187">
        <v>72</v>
      </c>
      <c r="AO1187">
        <v>94</v>
      </c>
      <c r="AP1187">
        <v>4</v>
      </c>
      <c r="AQ1187">
        <v>48</v>
      </c>
      <c r="AR1187">
        <v>17</v>
      </c>
      <c r="AS1187">
        <v>10</v>
      </c>
    </row>
    <row r="1188" spans="1:45" x14ac:dyDescent="0.25">
      <c r="A1188">
        <v>20130401</v>
      </c>
      <c r="B1188">
        <f t="shared" si="90"/>
        <v>20170401</v>
      </c>
      <c r="C1188">
        <f t="shared" si="91"/>
        <v>2017</v>
      </c>
      <c r="D1188">
        <f t="shared" si="92"/>
        <v>4</v>
      </c>
      <c r="E1188">
        <f t="shared" si="93"/>
        <v>1</v>
      </c>
      <c r="F1188" s="14">
        <f t="shared" si="94"/>
        <v>42826</v>
      </c>
      <c r="G1188">
        <v>55</v>
      </c>
      <c r="H1188">
        <v>43</v>
      </c>
      <c r="I1188">
        <v>44</v>
      </c>
      <c r="J1188">
        <v>60</v>
      </c>
      <c r="K1188">
        <v>12</v>
      </c>
      <c r="L1188">
        <v>30</v>
      </c>
      <c r="M1188">
        <v>1</v>
      </c>
      <c r="N1188">
        <v>110</v>
      </c>
      <c r="O1188">
        <v>17</v>
      </c>
      <c r="P1188">
        <v>23</v>
      </c>
      <c r="Q1188">
        <v>-30</v>
      </c>
      <c r="R1188">
        <v>6</v>
      </c>
      <c r="S1188">
        <v>75</v>
      </c>
      <c r="T1188">
        <v>15</v>
      </c>
      <c r="U1188">
        <v>-52</v>
      </c>
      <c r="V1188">
        <v>6</v>
      </c>
      <c r="W1188">
        <v>108</v>
      </c>
      <c r="X1188">
        <v>84</v>
      </c>
      <c r="Y1188">
        <v>1653</v>
      </c>
      <c r="Z1188">
        <v>0</v>
      </c>
      <c r="AA1188">
        <v>0</v>
      </c>
      <c r="AB1188">
        <v>0</v>
      </c>
      <c r="AC1188">
        <v>1</v>
      </c>
      <c r="AD1188">
        <v>10126</v>
      </c>
      <c r="AE1188">
        <v>10138</v>
      </c>
      <c r="AF1188">
        <v>1</v>
      </c>
      <c r="AG1188">
        <v>10111</v>
      </c>
      <c r="AH1188">
        <v>16</v>
      </c>
      <c r="AI1188">
        <v>59</v>
      </c>
      <c r="AJ1188">
        <v>2</v>
      </c>
      <c r="AK1188">
        <v>82</v>
      </c>
      <c r="AL1188">
        <v>18</v>
      </c>
      <c r="AM1188">
        <v>1</v>
      </c>
      <c r="AN1188">
        <v>58</v>
      </c>
      <c r="AO1188">
        <v>82</v>
      </c>
      <c r="AP1188">
        <v>5</v>
      </c>
      <c r="AQ1188">
        <v>33</v>
      </c>
      <c r="AR1188">
        <v>16</v>
      </c>
      <c r="AS1188">
        <v>19</v>
      </c>
    </row>
    <row r="1189" spans="1:45" x14ac:dyDescent="0.25">
      <c r="A1189">
        <v>20130402</v>
      </c>
      <c r="B1189">
        <f t="shared" si="90"/>
        <v>20170402</v>
      </c>
      <c r="C1189">
        <f t="shared" si="91"/>
        <v>2017</v>
      </c>
      <c r="D1189">
        <f t="shared" si="92"/>
        <v>4</v>
      </c>
      <c r="E1189">
        <f t="shared" si="93"/>
        <v>2</v>
      </c>
      <c r="F1189" s="14">
        <f t="shared" si="94"/>
        <v>42827</v>
      </c>
      <c r="G1189">
        <v>62</v>
      </c>
      <c r="H1189">
        <v>53</v>
      </c>
      <c r="I1189">
        <v>55</v>
      </c>
      <c r="J1189">
        <v>90</v>
      </c>
      <c r="K1189">
        <v>10</v>
      </c>
      <c r="L1189">
        <v>30</v>
      </c>
      <c r="M1189">
        <v>1</v>
      </c>
      <c r="N1189">
        <v>150</v>
      </c>
      <c r="O1189">
        <v>12</v>
      </c>
      <c r="P1189">
        <v>33</v>
      </c>
      <c r="Q1189">
        <v>-27</v>
      </c>
      <c r="R1189">
        <v>6</v>
      </c>
      <c r="S1189">
        <v>84</v>
      </c>
      <c r="T1189">
        <v>14</v>
      </c>
      <c r="U1189">
        <v>-42</v>
      </c>
      <c r="V1189">
        <v>6</v>
      </c>
      <c r="W1189">
        <v>122</v>
      </c>
      <c r="X1189">
        <v>94</v>
      </c>
      <c r="Y1189">
        <v>1996</v>
      </c>
      <c r="Z1189">
        <v>0</v>
      </c>
      <c r="AA1189">
        <v>0</v>
      </c>
      <c r="AB1189">
        <v>0</v>
      </c>
      <c r="AC1189">
        <v>1</v>
      </c>
      <c r="AD1189">
        <v>10143</v>
      </c>
      <c r="AE1189">
        <v>10171</v>
      </c>
      <c r="AF1189">
        <v>24</v>
      </c>
      <c r="AG1189">
        <v>10127</v>
      </c>
      <c r="AH1189">
        <v>3</v>
      </c>
      <c r="AI1189">
        <v>72</v>
      </c>
      <c r="AJ1189">
        <v>6</v>
      </c>
      <c r="AK1189">
        <v>83</v>
      </c>
      <c r="AL1189">
        <v>19</v>
      </c>
      <c r="AM1189">
        <v>0</v>
      </c>
      <c r="AN1189">
        <v>46</v>
      </c>
      <c r="AO1189">
        <v>68</v>
      </c>
      <c r="AP1189">
        <v>4</v>
      </c>
      <c r="AQ1189">
        <v>26</v>
      </c>
      <c r="AR1189">
        <v>15</v>
      </c>
      <c r="AS1189">
        <v>24</v>
      </c>
    </row>
    <row r="1190" spans="1:45" x14ac:dyDescent="0.25">
      <c r="A1190">
        <v>20130403</v>
      </c>
      <c r="B1190">
        <f t="shared" si="90"/>
        <v>20170403</v>
      </c>
      <c r="C1190">
        <f t="shared" si="91"/>
        <v>2017</v>
      </c>
      <c r="D1190">
        <f t="shared" si="92"/>
        <v>4</v>
      </c>
      <c r="E1190">
        <f t="shared" si="93"/>
        <v>3</v>
      </c>
      <c r="F1190" s="14">
        <f t="shared" si="94"/>
        <v>42828</v>
      </c>
      <c r="G1190">
        <v>73</v>
      </c>
      <c r="H1190">
        <v>55</v>
      </c>
      <c r="I1190">
        <v>58</v>
      </c>
      <c r="J1190">
        <v>90</v>
      </c>
      <c r="K1190">
        <v>9</v>
      </c>
      <c r="L1190">
        <v>20</v>
      </c>
      <c r="M1190">
        <v>22</v>
      </c>
      <c r="N1190">
        <v>170</v>
      </c>
      <c r="O1190">
        <v>13</v>
      </c>
      <c r="P1190">
        <v>30</v>
      </c>
      <c r="Q1190">
        <v>-5</v>
      </c>
      <c r="R1190">
        <v>2</v>
      </c>
      <c r="S1190">
        <v>86</v>
      </c>
      <c r="T1190">
        <v>14</v>
      </c>
      <c r="U1190">
        <v>-43</v>
      </c>
      <c r="V1190">
        <v>24</v>
      </c>
      <c r="W1190">
        <v>80</v>
      </c>
      <c r="X1190">
        <v>61</v>
      </c>
      <c r="Y1190">
        <v>1662</v>
      </c>
      <c r="Z1190">
        <v>0</v>
      </c>
      <c r="AA1190">
        <v>0</v>
      </c>
      <c r="AB1190">
        <v>0</v>
      </c>
      <c r="AC1190">
        <v>1</v>
      </c>
      <c r="AD1190">
        <v>10166</v>
      </c>
      <c r="AE1190">
        <v>10181</v>
      </c>
      <c r="AF1190">
        <v>7</v>
      </c>
      <c r="AG1190">
        <v>10151</v>
      </c>
      <c r="AH1190">
        <v>16</v>
      </c>
      <c r="AI1190">
        <v>68</v>
      </c>
      <c r="AJ1190">
        <v>9</v>
      </c>
      <c r="AK1190">
        <v>80</v>
      </c>
      <c r="AL1190">
        <v>17</v>
      </c>
      <c r="AM1190">
        <v>6</v>
      </c>
      <c r="AN1190">
        <v>49</v>
      </c>
      <c r="AO1190">
        <v>60</v>
      </c>
      <c r="AP1190">
        <v>22</v>
      </c>
      <c r="AQ1190">
        <v>34</v>
      </c>
      <c r="AR1190">
        <v>14</v>
      </c>
      <c r="AS1190">
        <v>20</v>
      </c>
    </row>
    <row r="1191" spans="1:45" x14ac:dyDescent="0.25">
      <c r="A1191">
        <v>20130404</v>
      </c>
      <c r="B1191">
        <f t="shared" si="90"/>
        <v>20170404</v>
      </c>
      <c r="C1191">
        <f t="shared" si="91"/>
        <v>2017</v>
      </c>
      <c r="D1191">
        <f t="shared" si="92"/>
        <v>4</v>
      </c>
      <c r="E1191">
        <f t="shared" si="93"/>
        <v>4</v>
      </c>
      <c r="F1191" s="14">
        <f t="shared" si="94"/>
        <v>42829</v>
      </c>
      <c r="G1191">
        <v>65</v>
      </c>
      <c r="H1191">
        <v>50</v>
      </c>
      <c r="I1191">
        <v>51</v>
      </c>
      <c r="J1191">
        <v>70</v>
      </c>
      <c r="K1191">
        <v>10</v>
      </c>
      <c r="L1191">
        <v>30</v>
      </c>
      <c r="M1191">
        <v>18</v>
      </c>
      <c r="N1191">
        <v>120</v>
      </c>
      <c r="O1191">
        <v>22</v>
      </c>
      <c r="P1191">
        <v>28</v>
      </c>
      <c r="Q1191">
        <v>4</v>
      </c>
      <c r="R1191">
        <v>1</v>
      </c>
      <c r="S1191">
        <v>47</v>
      </c>
      <c r="T1191">
        <v>22</v>
      </c>
      <c r="U1191">
        <v>-4</v>
      </c>
      <c r="V1191">
        <v>6</v>
      </c>
      <c r="W1191">
        <v>2</v>
      </c>
      <c r="X1191">
        <v>2</v>
      </c>
      <c r="Y1191">
        <v>433</v>
      </c>
      <c r="Z1191">
        <v>0</v>
      </c>
      <c r="AA1191">
        <v>-1</v>
      </c>
      <c r="AB1191">
        <v>-1</v>
      </c>
      <c r="AC1191">
        <v>7</v>
      </c>
      <c r="AD1191">
        <v>10132</v>
      </c>
      <c r="AE1191">
        <v>10153</v>
      </c>
      <c r="AF1191">
        <v>1</v>
      </c>
      <c r="AG1191">
        <v>10117</v>
      </c>
      <c r="AH1191">
        <v>17</v>
      </c>
      <c r="AI1191">
        <v>64</v>
      </c>
      <c r="AJ1191">
        <v>8</v>
      </c>
      <c r="AK1191">
        <v>76</v>
      </c>
      <c r="AL1191">
        <v>1</v>
      </c>
      <c r="AM1191">
        <v>8</v>
      </c>
      <c r="AN1191">
        <v>59</v>
      </c>
      <c r="AO1191">
        <v>66</v>
      </c>
      <c r="AP1191">
        <v>8</v>
      </c>
      <c r="AQ1191">
        <v>54</v>
      </c>
      <c r="AR1191">
        <v>15</v>
      </c>
      <c r="AS1191">
        <v>5</v>
      </c>
    </row>
    <row r="1192" spans="1:45" x14ac:dyDescent="0.25">
      <c r="A1192">
        <v>20130405</v>
      </c>
      <c r="B1192">
        <f t="shared" si="90"/>
        <v>20170405</v>
      </c>
      <c r="C1192">
        <f t="shared" si="91"/>
        <v>2017</v>
      </c>
      <c r="D1192">
        <f t="shared" si="92"/>
        <v>4</v>
      </c>
      <c r="E1192">
        <f t="shared" si="93"/>
        <v>5</v>
      </c>
      <c r="F1192" s="14">
        <f t="shared" si="94"/>
        <v>42830</v>
      </c>
      <c r="G1192">
        <v>42</v>
      </c>
      <c r="H1192">
        <v>46</v>
      </c>
      <c r="I1192">
        <v>48</v>
      </c>
      <c r="J1192">
        <v>70</v>
      </c>
      <c r="K1192">
        <v>12</v>
      </c>
      <c r="L1192">
        <v>30</v>
      </c>
      <c r="M1192">
        <v>22</v>
      </c>
      <c r="N1192">
        <v>130</v>
      </c>
      <c r="O1192">
        <v>13</v>
      </c>
      <c r="P1192">
        <v>40</v>
      </c>
      <c r="Q1192">
        <v>12</v>
      </c>
      <c r="R1192">
        <v>8</v>
      </c>
      <c r="S1192">
        <v>74</v>
      </c>
      <c r="T1192">
        <v>15</v>
      </c>
      <c r="U1192">
        <v>12</v>
      </c>
      <c r="V1192">
        <v>6</v>
      </c>
      <c r="W1192">
        <v>13</v>
      </c>
      <c r="X1192">
        <v>10</v>
      </c>
      <c r="Y1192">
        <v>1001</v>
      </c>
      <c r="Z1192">
        <v>0</v>
      </c>
      <c r="AA1192">
        <v>0</v>
      </c>
      <c r="AB1192">
        <v>0</v>
      </c>
      <c r="AC1192">
        <v>1</v>
      </c>
      <c r="AD1192">
        <v>10134</v>
      </c>
      <c r="AE1192">
        <v>10169</v>
      </c>
      <c r="AF1192">
        <v>24</v>
      </c>
      <c r="AG1192">
        <v>10112</v>
      </c>
      <c r="AH1192">
        <v>3</v>
      </c>
      <c r="AI1192">
        <v>64</v>
      </c>
      <c r="AJ1192">
        <v>24</v>
      </c>
      <c r="AK1192">
        <v>82</v>
      </c>
      <c r="AL1192">
        <v>16</v>
      </c>
      <c r="AM1192">
        <v>8</v>
      </c>
      <c r="AN1192">
        <v>61</v>
      </c>
      <c r="AO1192">
        <v>73</v>
      </c>
      <c r="AP1192">
        <v>5</v>
      </c>
      <c r="AQ1192">
        <v>46</v>
      </c>
      <c r="AR1192">
        <v>15</v>
      </c>
      <c r="AS1192">
        <v>12</v>
      </c>
    </row>
    <row r="1193" spans="1:45" x14ac:dyDescent="0.25">
      <c r="A1193">
        <v>20130406</v>
      </c>
      <c r="B1193">
        <f t="shared" si="90"/>
        <v>20170406</v>
      </c>
      <c r="C1193">
        <f t="shared" si="91"/>
        <v>2017</v>
      </c>
      <c r="D1193">
        <f t="shared" si="92"/>
        <v>4</v>
      </c>
      <c r="E1193">
        <f t="shared" si="93"/>
        <v>6</v>
      </c>
      <c r="F1193" s="14">
        <f t="shared" si="94"/>
        <v>42831</v>
      </c>
      <c r="G1193">
        <v>28</v>
      </c>
      <c r="H1193">
        <v>37</v>
      </c>
      <c r="I1193">
        <v>39</v>
      </c>
      <c r="J1193">
        <v>60</v>
      </c>
      <c r="K1193">
        <v>10</v>
      </c>
      <c r="L1193">
        <v>10</v>
      </c>
      <c r="M1193">
        <v>23</v>
      </c>
      <c r="N1193">
        <v>110</v>
      </c>
      <c r="O1193">
        <v>11</v>
      </c>
      <c r="P1193">
        <v>42</v>
      </c>
      <c r="Q1193">
        <v>-30</v>
      </c>
      <c r="R1193">
        <v>24</v>
      </c>
      <c r="S1193">
        <v>91</v>
      </c>
      <c r="T1193">
        <v>14</v>
      </c>
      <c r="U1193">
        <v>-72</v>
      </c>
      <c r="V1193">
        <v>24</v>
      </c>
      <c r="W1193">
        <v>62</v>
      </c>
      <c r="X1193">
        <v>47</v>
      </c>
      <c r="Y1193">
        <v>1492</v>
      </c>
      <c r="Z1193">
        <v>0</v>
      </c>
      <c r="AA1193">
        <v>0</v>
      </c>
      <c r="AB1193">
        <v>0</v>
      </c>
      <c r="AC1193">
        <v>1</v>
      </c>
      <c r="AD1193">
        <v>10215</v>
      </c>
      <c r="AE1193">
        <v>10249</v>
      </c>
      <c r="AF1193">
        <v>23</v>
      </c>
      <c r="AG1193">
        <v>10171</v>
      </c>
      <c r="AH1193">
        <v>1</v>
      </c>
      <c r="AI1193">
        <v>57</v>
      </c>
      <c r="AJ1193">
        <v>24</v>
      </c>
      <c r="AK1193">
        <v>83</v>
      </c>
      <c r="AL1193">
        <v>19</v>
      </c>
      <c r="AM1193">
        <v>4</v>
      </c>
      <c r="AN1193">
        <v>59</v>
      </c>
      <c r="AO1193">
        <v>91</v>
      </c>
      <c r="AP1193">
        <v>24</v>
      </c>
      <c r="AQ1193">
        <v>37</v>
      </c>
      <c r="AR1193">
        <v>12</v>
      </c>
      <c r="AS1193">
        <v>18</v>
      </c>
    </row>
    <row r="1194" spans="1:45" x14ac:dyDescent="0.25">
      <c r="A1194">
        <v>20130407</v>
      </c>
      <c r="B1194">
        <f t="shared" si="90"/>
        <v>20170407</v>
      </c>
      <c r="C1194">
        <f t="shared" si="91"/>
        <v>2017</v>
      </c>
      <c r="D1194">
        <f t="shared" si="92"/>
        <v>4</v>
      </c>
      <c r="E1194">
        <f t="shared" si="93"/>
        <v>7</v>
      </c>
      <c r="F1194" s="14">
        <f t="shared" si="94"/>
        <v>42832</v>
      </c>
      <c r="G1194">
        <v>7</v>
      </c>
      <c r="H1194">
        <v>13</v>
      </c>
      <c r="I1194">
        <v>21</v>
      </c>
      <c r="J1194">
        <v>40</v>
      </c>
      <c r="K1194">
        <v>18</v>
      </c>
      <c r="L1194">
        <v>10</v>
      </c>
      <c r="M1194">
        <v>3</v>
      </c>
      <c r="N1194">
        <v>70</v>
      </c>
      <c r="O1194">
        <v>13</v>
      </c>
      <c r="P1194">
        <v>41</v>
      </c>
      <c r="Q1194">
        <v>-24</v>
      </c>
      <c r="R1194">
        <v>1</v>
      </c>
      <c r="S1194">
        <v>94</v>
      </c>
      <c r="T1194">
        <v>16</v>
      </c>
      <c r="U1194">
        <v>-71</v>
      </c>
      <c r="V1194">
        <v>6</v>
      </c>
      <c r="W1194">
        <v>102</v>
      </c>
      <c r="X1194">
        <v>77</v>
      </c>
      <c r="Y1194">
        <v>1938</v>
      </c>
      <c r="Z1194">
        <v>0</v>
      </c>
      <c r="AA1194">
        <v>0</v>
      </c>
      <c r="AB1194">
        <v>0</v>
      </c>
      <c r="AC1194">
        <v>1</v>
      </c>
      <c r="AD1194">
        <v>10206</v>
      </c>
      <c r="AE1194">
        <v>10247</v>
      </c>
      <c r="AF1194">
        <v>1</v>
      </c>
      <c r="AG1194">
        <v>10143</v>
      </c>
      <c r="AH1194">
        <v>24</v>
      </c>
      <c r="AI1194">
        <v>2</v>
      </c>
      <c r="AJ1194">
        <v>1</v>
      </c>
      <c r="AK1194">
        <v>81</v>
      </c>
      <c r="AL1194">
        <v>20</v>
      </c>
      <c r="AM1194">
        <v>5</v>
      </c>
      <c r="AN1194">
        <v>66</v>
      </c>
      <c r="AO1194">
        <v>98</v>
      </c>
      <c r="AP1194">
        <v>1</v>
      </c>
      <c r="AQ1194">
        <v>30</v>
      </c>
      <c r="AR1194">
        <v>16</v>
      </c>
      <c r="AS1194">
        <v>24</v>
      </c>
    </row>
    <row r="1195" spans="1:45" x14ac:dyDescent="0.25">
      <c r="A1195">
        <v>20130408</v>
      </c>
      <c r="B1195">
        <f t="shared" si="90"/>
        <v>20170408</v>
      </c>
      <c r="C1195">
        <f t="shared" si="91"/>
        <v>2017</v>
      </c>
      <c r="D1195">
        <f t="shared" si="92"/>
        <v>4</v>
      </c>
      <c r="E1195">
        <f t="shared" si="93"/>
        <v>8</v>
      </c>
      <c r="F1195" s="14">
        <f t="shared" si="94"/>
        <v>42833</v>
      </c>
      <c r="G1195">
        <v>83</v>
      </c>
      <c r="H1195">
        <v>39</v>
      </c>
      <c r="I1195">
        <v>41</v>
      </c>
      <c r="J1195">
        <v>60</v>
      </c>
      <c r="K1195">
        <v>13</v>
      </c>
      <c r="L1195">
        <v>30</v>
      </c>
      <c r="M1195">
        <v>2</v>
      </c>
      <c r="N1195">
        <v>110</v>
      </c>
      <c r="O1195">
        <v>16</v>
      </c>
      <c r="P1195">
        <v>59</v>
      </c>
      <c r="Q1195">
        <v>-3</v>
      </c>
      <c r="R1195">
        <v>6</v>
      </c>
      <c r="S1195">
        <v>111</v>
      </c>
      <c r="T1195">
        <v>14</v>
      </c>
      <c r="U1195">
        <v>-18</v>
      </c>
      <c r="V1195">
        <v>6</v>
      </c>
      <c r="W1195">
        <v>89</v>
      </c>
      <c r="X1195">
        <v>66</v>
      </c>
      <c r="Y1195">
        <v>1558</v>
      </c>
      <c r="Z1195">
        <v>0</v>
      </c>
      <c r="AA1195">
        <v>0</v>
      </c>
      <c r="AB1195">
        <v>0</v>
      </c>
      <c r="AC1195">
        <v>1</v>
      </c>
      <c r="AD1195">
        <v>10070</v>
      </c>
      <c r="AE1195">
        <v>10135</v>
      </c>
      <c r="AF1195">
        <v>1</v>
      </c>
      <c r="AG1195">
        <v>10028</v>
      </c>
      <c r="AH1195">
        <v>24</v>
      </c>
      <c r="AI1195">
        <v>65</v>
      </c>
      <c r="AJ1195">
        <v>5</v>
      </c>
      <c r="AK1195">
        <v>80</v>
      </c>
      <c r="AL1195">
        <v>18</v>
      </c>
      <c r="AM1195">
        <v>7</v>
      </c>
      <c r="AN1195">
        <v>51</v>
      </c>
      <c r="AO1195">
        <v>73</v>
      </c>
      <c r="AP1195">
        <v>6</v>
      </c>
      <c r="AQ1195">
        <v>33</v>
      </c>
      <c r="AR1195">
        <v>15</v>
      </c>
      <c r="AS1195">
        <v>20</v>
      </c>
    </row>
    <row r="1196" spans="1:45" x14ac:dyDescent="0.25">
      <c r="A1196">
        <v>20130409</v>
      </c>
      <c r="B1196">
        <f t="shared" si="90"/>
        <v>20170409</v>
      </c>
      <c r="C1196">
        <f t="shared" si="91"/>
        <v>2017</v>
      </c>
      <c r="D1196">
        <f t="shared" si="92"/>
        <v>4</v>
      </c>
      <c r="E1196">
        <f t="shared" si="93"/>
        <v>9</v>
      </c>
      <c r="F1196" s="14">
        <f t="shared" si="94"/>
        <v>42834</v>
      </c>
      <c r="G1196">
        <v>112</v>
      </c>
      <c r="H1196">
        <v>27</v>
      </c>
      <c r="I1196">
        <v>31</v>
      </c>
      <c r="J1196">
        <v>50</v>
      </c>
      <c r="K1196">
        <v>12</v>
      </c>
      <c r="L1196">
        <v>20</v>
      </c>
      <c r="M1196">
        <v>1</v>
      </c>
      <c r="N1196">
        <v>80</v>
      </c>
      <c r="O1196">
        <v>11</v>
      </c>
      <c r="P1196">
        <v>65</v>
      </c>
      <c r="Q1196">
        <v>22</v>
      </c>
      <c r="R1196">
        <v>5</v>
      </c>
      <c r="S1196">
        <v>106</v>
      </c>
      <c r="T1196">
        <v>12</v>
      </c>
      <c r="U1196">
        <v>2</v>
      </c>
      <c r="V1196">
        <v>6</v>
      </c>
      <c r="W1196">
        <v>13</v>
      </c>
      <c r="X1196">
        <v>10</v>
      </c>
      <c r="Y1196">
        <v>923</v>
      </c>
      <c r="Z1196">
        <v>16</v>
      </c>
      <c r="AA1196">
        <v>3</v>
      </c>
      <c r="AB1196">
        <v>1</v>
      </c>
      <c r="AC1196">
        <v>13</v>
      </c>
      <c r="AD1196">
        <v>10000</v>
      </c>
      <c r="AE1196">
        <v>10022</v>
      </c>
      <c r="AF1196">
        <v>1</v>
      </c>
      <c r="AG1196">
        <v>9987</v>
      </c>
      <c r="AH1196">
        <v>17</v>
      </c>
      <c r="AI1196">
        <v>37</v>
      </c>
      <c r="AJ1196">
        <v>23</v>
      </c>
      <c r="AK1196">
        <v>74</v>
      </c>
      <c r="AL1196">
        <v>15</v>
      </c>
      <c r="AM1196">
        <v>7</v>
      </c>
      <c r="AN1196">
        <v>80</v>
      </c>
      <c r="AO1196">
        <v>95</v>
      </c>
      <c r="AP1196">
        <v>23</v>
      </c>
      <c r="AQ1196">
        <v>60</v>
      </c>
      <c r="AR1196">
        <v>11</v>
      </c>
      <c r="AS1196">
        <v>12</v>
      </c>
    </row>
    <row r="1197" spans="1:45" x14ac:dyDescent="0.25">
      <c r="A1197">
        <v>20130410</v>
      </c>
      <c r="B1197">
        <f t="shared" si="90"/>
        <v>20170410</v>
      </c>
      <c r="C1197">
        <f t="shared" si="91"/>
        <v>2017</v>
      </c>
      <c r="D1197">
        <f t="shared" si="92"/>
        <v>4</v>
      </c>
      <c r="E1197">
        <f t="shared" si="93"/>
        <v>10</v>
      </c>
      <c r="F1197" s="14">
        <f t="shared" si="94"/>
        <v>42835</v>
      </c>
      <c r="G1197">
        <v>264</v>
      </c>
      <c r="H1197">
        <v>15</v>
      </c>
      <c r="I1197">
        <v>25</v>
      </c>
      <c r="J1197">
        <v>50</v>
      </c>
      <c r="K1197">
        <v>14</v>
      </c>
      <c r="L1197">
        <v>10</v>
      </c>
      <c r="M1197">
        <v>2</v>
      </c>
      <c r="N1197">
        <v>80</v>
      </c>
      <c r="O1197">
        <v>12</v>
      </c>
      <c r="P1197">
        <v>61</v>
      </c>
      <c r="Q1197">
        <v>9</v>
      </c>
      <c r="R1197">
        <v>21</v>
      </c>
      <c r="S1197">
        <v>110</v>
      </c>
      <c r="T1197">
        <v>11</v>
      </c>
      <c r="U1197">
        <v>-29</v>
      </c>
      <c r="V1197">
        <v>24</v>
      </c>
      <c r="W1197">
        <v>22</v>
      </c>
      <c r="X1197">
        <v>16</v>
      </c>
      <c r="Y1197">
        <v>1051</v>
      </c>
      <c r="Z1197">
        <v>0</v>
      </c>
      <c r="AA1197">
        <v>-1</v>
      </c>
      <c r="AB1197">
        <v>-1</v>
      </c>
      <c r="AC1197">
        <v>3</v>
      </c>
      <c r="AD1197">
        <v>10040</v>
      </c>
      <c r="AE1197">
        <v>10072</v>
      </c>
      <c r="AF1197">
        <v>17</v>
      </c>
      <c r="AG1197">
        <v>9997</v>
      </c>
      <c r="AH1197">
        <v>1</v>
      </c>
      <c r="AI1197">
        <v>18</v>
      </c>
      <c r="AJ1197">
        <v>21</v>
      </c>
      <c r="AK1197">
        <v>58</v>
      </c>
      <c r="AL1197">
        <v>9</v>
      </c>
      <c r="AM1197">
        <v>7</v>
      </c>
      <c r="AN1197">
        <v>84</v>
      </c>
      <c r="AO1197">
        <v>97</v>
      </c>
      <c r="AP1197">
        <v>3</v>
      </c>
      <c r="AQ1197">
        <v>66</v>
      </c>
      <c r="AR1197">
        <v>15</v>
      </c>
      <c r="AS1197">
        <v>14</v>
      </c>
    </row>
    <row r="1198" spans="1:45" x14ac:dyDescent="0.25">
      <c r="A1198">
        <v>20130411</v>
      </c>
      <c r="B1198">
        <f t="shared" si="90"/>
        <v>20170411</v>
      </c>
      <c r="C1198">
        <f t="shared" si="91"/>
        <v>2017</v>
      </c>
      <c r="D1198">
        <f t="shared" si="92"/>
        <v>4</v>
      </c>
      <c r="E1198">
        <f t="shared" si="93"/>
        <v>11</v>
      </c>
      <c r="F1198" s="14">
        <f t="shared" si="94"/>
        <v>42836</v>
      </c>
      <c r="G1198">
        <v>229</v>
      </c>
      <c r="H1198">
        <v>24</v>
      </c>
      <c r="I1198">
        <v>44</v>
      </c>
      <c r="J1198">
        <v>70</v>
      </c>
      <c r="K1198">
        <v>11</v>
      </c>
      <c r="L1198">
        <v>20</v>
      </c>
      <c r="M1198">
        <v>7</v>
      </c>
      <c r="N1198">
        <v>150</v>
      </c>
      <c r="O1198">
        <v>17</v>
      </c>
      <c r="P1198">
        <v>71</v>
      </c>
      <c r="Q1198">
        <v>39</v>
      </c>
      <c r="R1198">
        <v>1</v>
      </c>
      <c r="S1198">
        <v>104</v>
      </c>
      <c r="T1198">
        <v>10</v>
      </c>
      <c r="U1198">
        <v>38</v>
      </c>
      <c r="V1198">
        <v>6</v>
      </c>
      <c r="W1198">
        <v>0</v>
      </c>
      <c r="X1198">
        <v>0</v>
      </c>
      <c r="Y1198">
        <v>392</v>
      </c>
      <c r="Z1198">
        <v>69</v>
      </c>
      <c r="AA1198">
        <v>41</v>
      </c>
      <c r="AB1198">
        <v>11</v>
      </c>
      <c r="AC1198">
        <v>1</v>
      </c>
      <c r="AD1198">
        <v>9982</v>
      </c>
      <c r="AE1198">
        <v>10017</v>
      </c>
      <c r="AF1198">
        <v>1</v>
      </c>
      <c r="AG1198">
        <v>9957</v>
      </c>
      <c r="AH1198">
        <v>6</v>
      </c>
      <c r="AI1198">
        <v>10</v>
      </c>
      <c r="AJ1198">
        <v>3</v>
      </c>
      <c r="AK1198">
        <v>63</v>
      </c>
      <c r="AL1198">
        <v>15</v>
      </c>
      <c r="AM1198">
        <v>8</v>
      </c>
      <c r="AN1198">
        <v>91</v>
      </c>
      <c r="AO1198">
        <v>97</v>
      </c>
      <c r="AP1198">
        <v>24</v>
      </c>
      <c r="AQ1198">
        <v>78</v>
      </c>
      <c r="AR1198">
        <v>16</v>
      </c>
      <c r="AS1198">
        <v>5</v>
      </c>
    </row>
    <row r="1199" spans="1:45" x14ac:dyDescent="0.25">
      <c r="A1199">
        <v>20130412</v>
      </c>
      <c r="B1199">
        <f t="shared" si="90"/>
        <v>20170412</v>
      </c>
      <c r="C1199">
        <f t="shared" si="91"/>
        <v>2017</v>
      </c>
      <c r="D1199">
        <f t="shared" si="92"/>
        <v>4</v>
      </c>
      <c r="E1199">
        <f t="shared" si="93"/>
        <v>12</v>
      </c>
      <c r="F1199" s="14">
        <f t="shared" si="94"/>
        <v>42837</v>
      </c>
      <c r="G1199">
        <v>219</v>
      </c>
      <c r="H1199">
        <v>37</v>
      </c>
      <c r="I1199">
        <v>43</v>
      </c>
      <c r="J1199">
        <v>70</v>
      </c>
      <c r="K1199">
        <v>19</v>
      </c>
      <c r="L1199">
        <v>10</v>
      </c>
      <c r="M1199">
        <v>5</v>
      </c>
      <c r="N1199">
        <v>140</v>
      </c>
      <c r="O1199">
        <v>19</v>
      </c>
      <c r="P1199">
        <v>86</v>
      </c>
      <c r="Q1199">
        <v>45</v>
      </c>
      <c r="R1199">
        <v>1</v>
      </c>
      <c r="S1199">
        <v>141</v>
      </c>
      <c r="T1199">
        <v>14</v>
      </c>
      <c r="U1199">
        <v>45</v>
      </c>
      <c r="V1199">
        <v>6</v>
      </c>
      <c r="W1199">
        <v>25</v>
      </c>
      <c r="X1199">
        <v>18</v>
      </c>
      <c r="Y1199">
        <v>915</v>
      </c>
      <c r="Z1199">
        <v>32</v>
      </c>
      <c r="AA1199">
        <v>49</v>
      </c>
      <c r="AB1199">
        <v>17</v>
      </c>
      <c r="AC1199">
        <v>17</v>
      </c>
      <c r="AD1199">
        <v>10006</v>
      </c>
      <c r="AE1199">
        <v>10062</v>
      </c>
      <c r="AF1199">
        <v>24</v>
      </c>
      <c r="AG1199">
        <v>9987</v>
      </c>
      <c r="AH1199">
        <v>13</v>
      </c>
      <c r="AI1199">
        <v>10</v>
      </c>
      <c r="AJ1199">
        <v>1</v>
      </c>
      <c r="AK1199">
        <v>80</v>
      </c>
      <c r="AL1199">
        <v>14</v>
      </c>
      <c r="AM1199">
        <v>8</v>
      </c>
      <c r="AN1199">
        <v>85</v>
      </c>
      <c r="AO1199">
        <v>97</v>
      </c>
      <c r="AP1199">
        <v>1</v>
      </c>
      <c r="AQ1199">
        <v>68</v>
      </c>
      <c r="AR1199">
        <v>13</v>
      </c>
      <c r="AS1199">
        <v>13</v>
      </c>
    </row>
    <row r="1200" spans="1:45" x14ac:dyDescent="0.25">
      <c r="A1200">
        <v>20130413</v>
      </c>
      <c r="B1200">
        <f t="shared" si="90"/>
        <v>20170413</v>
      </c>
      <c r="C1200">
        <f t="shared" si="91"/>
        <v>2017</v>
      </c>
      <c r="D1200">
        <f t="shared" si="92"/>
        <v>4</v>
      </c>
      <c r="E1200">
        <f t="shared" si="93"/>
        <v>13</v>
      </c>
      <c r="F1200" s="14">
        <f t="shared" si="94"/>
        <v>42838</v>
      </c>
      <c r="G1200">
        <v>225</v>
      </c>
      <c r="H1200">
        <v>33</v>
      </c>
      <c r="I1200">
        <v>40</v>
      </c>
      <c r="J1200">
        <v>50</v>
      </c>
      <c r="K1200">
        <v>10</v>
      </c>
      <c r="L1200">
        <v>20</v>
      </c>
      <c r="M1200">
        <v>7</v>
      </c>
      <c r="N1200">
        <v>110</v>
      </c>
      <c r="O1200">
        <v>1</v>
      </c>
      <c r="P1200">
        <v>100</v>
      </c>
      <c r="Q1200">
        <v>53</v>
      </c>
      <c r="R1200">
        <v>4</v>
      </c>
      <c r="S1200">
        <v>149</v>
      </c>
      <c r="T1200">
        <v>16</v>
      </c>
      <c r="U1200">
        <v>53</v>
      </c>
      <c r="V1200">
        <v>6</v>
      </c>
      <c r="W1200">
        <v>37</v>
      </c>
      <c r="X1200">
        <v>27</v>
      </c>
      <c r="Y1200">
        <v>1164</v>
      </c>
      <c r="Z1200">
        <v>36</v>
      </c>
      <c r="AA1200">
        <v>10</v>
      </c>
      <c r="AB1200">
        <v>4</v>
      </c>
      <c r="AC1200">
        <v>21</v>
      </c>
      <c r="AD1200">
        <v>10152</v>
      </c>
      <c r="AE1200">
        <v>10185</v>
      </c>
      <c r="AF1200">
        <v>20</v>
      </c>
      <c r="AG1200">
        <v>10077</v>
      </c>
      <c r="AH1200">
        <v>1</v>
      </c>
      <c r="AI1200">
        <v>33</v>
      </c>
      <c r="AJ1200">
        <v>6</v>
      </c>
      <c r="AK1200">
        <v>80</v>
      </c>
      <c r="AL1200">
        <v>14</v>
      </c>
      <c r="AM1200">
        <v>7</v>
      </c>
      <c r="AN1200">
        <v>78</v>
      </c>
      <c r="AO1200">
        <v>96</v>
      </c>
      <c r="AP1200">
        <v>4</v>
      </c>
      <c r="AQ1200">
        <v>46</v>
      </c>
      <c r="AR1200">
        <v>17</v>
      </c>
      <c r="AS1200">
        <v>17</v>
      </c>
    </row>
    <row r="1201" spans="1:45" x14ac:dyDescent="0.25">
      <c r="A1201">
        <v>20130414</v>
      </c>
      <c r="B1201">
        <f t="shared" si="90"/>
        <v>20170414</v>
      </c>
      <c r="C1201">
        <f t="shared" si="91"/>
        <v>2017</v>
      </c>
      <c r="D1201">
        <f t="shared" si="92"/>
        <v>4</v>
      </c>
      <c r="E1201">
        <f t="shared" si="93"/>
        <v>14</v>
      </c>
      <c r="F1201" s="14">
        <f t="shared" si="94"/>
        <v>42839</v>
      </c>
      <c r="G1201">
        <v>166</v>
      </c>
      <c r="H1201">
        <v>43</v>
      </c>
      <c r="I1201">
        <v>46</v>
      </c>
      <c r="J1201">
        <v>70</v>
      </c>
      <c r="K1201">
        <v>14</v>
      </c>
      <c r="L1201">
        <v>30</v>
      </c>
      <c r="M1201">
        <v>20</v>
      </c>
      <c r="N1201">
        <v>120</v>
      </c>
      <c r="O1201">
        <v>14</v>
      </c>
      <c r="P1201">
        <v>158</v>
      </c>
      <c r="Q1201">
        <v>110</v>
      </c>
      <c r="R1201">
        <v>1</v>
      </c>
      <c r="S1201">
        <v>210</v>
      </c>
      <c r="T1201">
        <v>17</v>
      </c>
      <c r="U1201">
        <v>105</v>
      </c>
      <c r="V1201">
        <v>6</v>
      </c>
      <c r="W1201">
        <v>56</v>
      </c>
      <c r="X1201">
        <v>41</v>
      </c>
      <c r="Y1201">
        <v>1373</v>
      </c>
      <c r="Z1201">
        <v>5</v>
      </c>
      <c r="AA1201">
        <v>1</v>
      </c>
      <c r="AB1201">
        <v>1</v>
      </c>
      <c r="AC1201">
        <v>2</v>
      </c>
      <c r="AD1201">
        <v>10181</v>
      </c>
      <c r="AE1201">
        <v>10203</v>
      </c>
      <c r="AF1201">
        <v>10</v>
      </c>
      <c r="AG1201">
        <v>10159</v>
      </c>
      <c r="AH1201">
        <v>24</v>
      </c>
      <c r="AI1201">
        <v>62</v>
      </c>
      <c r="AJ1201">
        <v>5</v>
      </c>
      <c r="AK1201">
        <v>82</v>
      </c>
      <c r="AL1201">
        <v>18</v>
      </c>
      <c r="AM1201">
        <v>5</v>
      </c>
      <c r="AN1201">
        <v>71</v>
      </c>
      <c r="AO1201">
        <v>92</v>
      </c>
      <c r="AP1201">
        <v>2</v>
      </c>
      <c r="AQ1201">
        <v>47</v>
      </c>
      <c r="AR1201">
        <v>17</v>
      </c>
      <c r="AS1201">
        <v>23</v>
      </c>
    </row>
    <row r="1202" spans="1:45" x14ac:dyDescent="0.25">
      <c r="A1202">
        <v>20130415</v>
      </c>
      <c r="B1202">
        <f t="shared" si="90"/>
        <v>20170415</v>
      </c>
      <c r="C1202">
        <f t="shared" si="91"/>
        <v>2017</v>
      </c>
      <c r="D1202">
        <f t="shared" si="92"/>
        <v>4</v>
      </c>
      <c r="E1202">
        <f t="shared" si="93"/>
        <v>15</v>
      </c>
      <c r="F1202" s="14">
        <f t="shared" si="94"/>
        <v>42840</v>
      </c>
      <c r="G1202">
        <v>232</v>
      </c>
      <c r="H1202">
        <v>21</v>
      </c>
      <c r="I1202">
        <v>27</v>
      </c>
      <c r="J1202">
        <v>50</v>
      </c>
      <c r="K1202">
        <v>16</v>
      </c>
      <c r="L1202">
        <v>10</v>
      </c>
      <c r="M1202">
        <v>4</v>
      </c>
      <c r="N1202">
        <v>90</v>
      </c>
      <c r="O1202">
        <v>13</v>
      </c>
      <c r="P1202">
        <v>123</v>
      </c>
      <c r="Q1202">
        <v>58</v>
      </c>
      <c r="R1202">
        <v>24</v>
      </c>
      <c r="S1202">
        <v>168</v>
      </c>
      <c r="T1202">
        <v>15</v>
      </c>
      <c r="U1202">
        <v>15</v>
      </c>
      <c r="V1202">
        <v>24</v>
      </c>
      <c r="W1202">
        <v>49</v>
      </c>
      <c r="X1202">
        <v>35</v>
      </c>
      <c r="Y1202">
        <v>1066</v>
      </c>
      <c r="Z1202">
        <v>12</v>
      </c>
      <c r="AA1202">
        <v>20</v>
      </c>
      <c r="AB1202">
        <v>14</v>
      </c>
      <c r="AC1202">
        <v>10</v>
      </c>
      <c r="AD1202">
        <v>10191</v>
      </c>
      <c r="AE1202">
        <v>10205</v>
      </c>
      <c r="AF1202">
        <v>12</v>
      </c>
      <c r="AG1202">
        <v>10163</v>
      </c>
      <c r="AH1202">
        <v>1</v>
      </c>
      <c r="AI1202">
        <v>37</v>
      </c>
      <c r="AJ1202">
        <v>24</v>
      </c>
      <c r="AK1202">
        <v>75</v>
      </c>
      <c r="AL1202">
        <v>1</v>
      </c>
      <c r="AM1202">
        <v>5</v>
      </c>
      <c r="AN1202">
        <v>79</v>
      </c>
      <c r="AO1202">
        <v>97</v>
      </c>
      <c r="AP1202">
        <v>23</v>
      </c>
      <c r="AQ1202">
        <v>59</v>
      </c>
      <c r="AR1202">
        <v>16</v>
      </c>
      <c r="AS1202">
        <v>17</v>
      </c>
    </row>
    <row r="1203" spans="1:45" x14ac:dyDescent="0.25">
      <c r="A1203">
        <v>20130416</v>
      </c>
      <c r="B1203">
        <f t="shared" si="90"/>
        <v>20170416</v>
      </c>
      <c r="C1203">
        <f t="shared" si="91"/>
        <v>2017</v>
      </c>
      <c r="D1203">
        <f t="shared" si="92"/>
        <v>4</v>
      </c>
      <c r="E1203">
        <f t="shared" si="93"/>
        <v>16</v>
      </c>
      <c r="F1203" s="14">
        <f t="shared" si="94"/>
        <v>42841</v>
      </c>
      <c r="G1203">
        <v>220</v>
      </c>
      <c r="H1203">
        <v>39</v>
      </c>
      <c r="I1203">
        <v>44</v>
      </c>
      <c r="J1203">
        <v>90</v>
      </c>
      <c r="K1203">
        <v>12</v>
      </c>
      <c r="L1203">
        <v>10</v>
      </c>
      <c r="M1203">
        <v>1</v>
      </c>
      <c r="N1203">
        <v>150</v>
      </c>
      <c r="O1203">
        <v>12</v>
      </c>
      <c r="P1203">
        <v>121</v>
      </c>
      <c r="Q1203">
        <v>50</v>
      </c>
      <c r="R1203">
        <v>1</v>
      </c>
      <c r="S1203">
        <v>172</v>
      </c>
      <c r="T1203">
        <v>12</v>
      </c>
      <c r="U1203">
        <v>14</v>
      </c>
      <c r="V1203">
        <v>6</v>
      </c>
      <c r="W1203">
        <v>29</v>
      </c>
      <c r="X1203">
        <v>21</v>
      </c>
      <c r="Y1203">
        <v>1070</v>
      </c>
      <c r="Z1203">
        <v>0</v>
      </c>
      <c r="AA1203">
        <v>-1</v>
      </c>
      <c r="AB1203">
        <v>-1</v>
      </c>
      <c r="AC1203">
        <v>16</v>
      </c>
      <c r="AD1203">
        <v>10183</v>
      </c>
      <c r="AE1203">
        <v>10210</v>
      </c>
      <c r="AF1203">
        <v>24</v>
      </c>
      <c r="AG1203">
        <v>10172</v>
      </c>
      <c r="AH1203">
        <v>8</v>
      </c>
      <c r="AI1203">
        <v>16</v>
      </c>
      <c r="AJ1203">
        <v>1</v>
      </c>
      <c r="AK1203">
        <v>76</v>
      </c>
      <c r="AL1203">
        <v>12</v>
      </c>
      <c r="AM1203">
        <v>6</v>
      </c>
      <c r="AN1203">
        <v>78</v>
      </c>
      <c r="AO1203">
        <v>98</v>
      </c>
      <c r="AP1203">
        <v>1</v>
      </c>
      <c r="AQ1203">
        <v>48</v>
      </c>
      <c r="AR1203">
        <v>11</v>
      </c>
      <c r="AS1203">
        <v>17</v>
      </c>
    </row>
    <row r="1204" spans="1:45" x14ac:dyDescent="0.25">
      <c r="A1204">
        <v>20130417</v>
      </c>
      <c r="B1204">
        <f t="shared" si="90"/>
        <v>20170417</v>
      </c>
      <c r="C1204">
        <f t="shared" si="91"/>
        <v>2017</v>
      </c>
      <c r="D1204">
        <f t="shared" si="92"/>
        <v>4</v>
      </c>
      <c r="E1204">
        <f t="shared" si="93"/>
        <v>17</v>
      </c>
      <c r="F1204" s="14">
        <f t="shared" si="94"/>
        <v>42842</v>
      </c>
      <c r="G1204">
        <v>191</v>
      </c>
      <c r="H1204">
        <v>36</v>
      </c>
      <c r="I1204">
        <v>38</v>
      </c>
      <c r="J1204">
        <v>60</v>
      </c>
      <c r="K1204">
        <v>12</v>
      </c>
      <c r="L1204">
        <v>10</v>
      </c>
      <c r="M1204">
        <v>6</v>
      </c>
      <c r="N1204">
        <v>120</v>
      </c>
      <c r="O1204">
        <v>14</v>
      </c>
      <c r="P1204">
        <v>152</v>
      </c>
      <c r="Q1204">
        <v>81</v>
      </c>
      <c r="R1204">
        <v>6</v>
      </c>
      <c r="S1204">
        <v>207</v>
      </c>
      <c r="T1204">
        <v>15</v>
      </c>
      <c r="U1204">
        <v>55</v>
      </c>
      <c r="V1204">
        <v>6</v>
      </c>
      <c r="W1204">
        <v>24</v>
      </c>
      <c r="X1204">
        <v>17</v>
      </c>
      <c r="Y1204">
        <v>1239</v>
      </c>
      <c r="Z1204">
        <v>0</v>
      </c>
      <c r="AA1204">
        <v>-1</v>
      </c>
      <c r="AB1204">
        <v>-1</v>
      </c>
      <c r="AC1204">
        <v>17</v>
      </c>
      <c r="AD1204">
        <v>10171</v>
      </c>
      <c r="AE1204">
        <v>10213</v>
      </c>
      <c r="AF1204">
        <v>6</v>
      </c>
      <c r="AG1204">
        <v>10094</v>
      </c>
      <c r="AH1204">
        <v>24</v>
      </c>
      <c r="AI1204">
        <v>35</v>
      </c>
      <c r="AJ1204">
        <v>6</v>
      </c>
      <c r="AK1204">
        <v>81</v>
      </c>
      <c r="AL1204">
        <v>24</v>
      </c>
      <c r="AM1204">
        <v>5</v>
      </c>
      <c r="AN1204">
        <v>71</v>
      </c>
      <c r="AO1204">
        <v>96</v>
      </c>
      <c r="AP1204">
        <v>6</v>
      </c>
      <c r="AQ1204">
        <v>47</v>
      </c>
      <c r="AR1204">
        <v>15</v>
      </c>
      <c r="AS1204">
        <v>21</v>
      </c>
    </row>
    <row r="1205" spans="1:45" x14ac:dyDescent="0.25">
      <c r="A1205">
        <v>20130418</v>
      </c>
      <c r="B1205">
        <f t="shared" si="90"/>
        <v>20170418</v>
      </c>
      <c r="C1205">
        <f t="shared" si="91"/>
        <v>2017</v>
      </c>
      <c r="D1205">
        <f t="shared" si="92"/>
        <v>4</v>
      </c>
      <c r="E1205">
        <f t="shared" si="93"/>
        <v>18</v>
      </c>
      <c r="F1205" s="14">
        <f t="shared" si="94"/>
        <v>42843</v>
      </c>
      <c r="G1205">
        <v>236</v>
      </c>
      <c r="H1205">
        <v>79</v>
      </c>
      <c r="I1205">
        <v>79</v>
      </c>
      <c r="J1205">
        <v>110</v>
      </c>
      <c r="K1205">
        <v>11</v>
      </c>
      <c r="L1205">
        <v>50</v>
      </c>
      <c r="M1205">
        <v>1</v>
      </c>
      <c r="N1205">
        <v>200</v>
      </c>
      <c r="O1205">
        <v>10</v>
      </c>
      <c r="P1205">
        <v>124</v>
      </c>
      <c r="Q1205">
        <v>84</v>
      </c>
      <c r="R1205">
        <v>24</v>
      </c>
      <c r="S1205">
        <v>171</v>
      </c>
      <c r="T1205">
        <v>2</v>
      </c>
      <c r="U1205">
        <v>73</v>
      </c>
      <c r="V1205">
        <v>24</v>
      </c>
      <c r="W1205">
        <v>116</v>
      </c>
      <c r="X1205">
        <v>83</v>
      </c>
      <c r="Y1205">
        <v>2135</v>
      </c>
      <c r="Z1205">
        <v>0</v>
      </c>
      <c r="AA1205">
        <v>0</v>
      </c>
      <c r="AB1205">
        <v>0</v>
      </c>
      <c r="AC1205">
        <v>1</v>
      </c>
      <c r="AD1205">
        <v>10148</v>
      </c>
      <c r="AE1205">
        <v>10182</v>
      </c>
      <c r="AF1205">
        <v>24</v>
      </c>
      <c r="AG1205">
        <v>10090</v>
      </c>
      <c r="AH1205">
        <v>1</v>
      </c>
      <c r="AI1205">
        <v>62</v>
      </c>
      <c r="AJ1205">
        <v>6</v>
      </c>
      <c r="AK1205">
        <v>82</v>
      </c>
      <c r="AL1205">
        <v>1</v>
      </c>
      <c r="AM1205">
        <v>3</v>
      </c>
      <c r="AN1205">
        <v>60</v>
      </c>
      <c r="AO1205">
        <v>79</v>
      </c>
      <c r="AP1205">
        <v>24</v>
      </c>
      <c r="AQ1205">
        <v>41</v>
      </c>
      <c r="AR1205">
        <v>10</v>
      </c>
      <c r="AS1205">
        <v>33</v>
      </c>
    </row>
    <row r="1206" spans="1:45" x14ac:dyDescent="0.25">
      <c r="A1206">
        <v>20130419</v>
      </c>
      <c r="B1206">
        <f t="shared" si="90"/>
        <v>20170419</v>
      </c>
      <c r="C1206">
        <f t="shared" si="91"/>
        <v>2017</v>
      </c>
      <c r="D1206">
        <f t="shared" si="92"/>
        <v>4</v>
      </c>
      <c r="E1206">
        <f t="shared" si="93"/>
        <v>19</v>
      </c>
      <c r="F1206" s="14">
        <f t="shared" si="94"/>
        <v>42844</v>
      </c>
      <c r="G1206">
        <v>299</v>
      </c>
      <c r="H1206">
        <v>20</v>
      </c>
      <c r="I1206">
        <v>39</v>
      </c>
      <c r="J1206">
        <v>50</v>
      </c>
      <c r="K1206">
        <v>1</v>
      </c>
      <c r="L1206">
        <v>20</v>
      </c>
      <c r="M1206">
        <v>22</v>
      </c>
      <c r="N1206">
        <v>100</v>
      </c>
      <c r="O1206">
        <v>18</v>
      </c>
      <c r="P1206">
        <v>80</v>
      </c>
      <c r="Q1206">
        <v>39</v>
      </c>
      <c r="R1206">
        <v>24</v>
      </c>
      <c r="S1206">
        <v>121</v>
      </c>
      <c r="T1206">
        <v>14</v>
      </c>
      <c r="U1206">
        <v>19</v>
      </c>
      <c r="V1206">
        <v>24</v>
      </c>
      <c r="W1206">
        <v>44</v>
      </c>
      <c r="X1206">
        <v>31</v>
      </c>
      <c r="Y1206">
        <v>1032</v>
      </c>
      <c r="Z1206">
        <v>0</v>
      </c>
      <c r="AA1206">
        <v>-1</v>
      </c>
      <c r="AB1206">
        <v>-1</v>
      </c>
      <c r="AC1206">
        <v>9</v>
      </c>
      <c r="AD1206">
        <v>10247</v>
      </c>
      <c r="AE1206">
        <v>10321</v>
      </c>
      <c r="AF1206">
        <v>24</v>
      </c>
      <c r="AG1206">
        <v>10184</v>
      </c>
      <c r="AH1206">
        <v>1</v>
      </c>
      <c r="AI1206">
        <v>59</v>
      </c>
      <c r="AJ1206">
        <v>10</v>
      </c>
      <c r="AK1206">
        <v>76</v>
      </c>
      <c r="AL1206">
        <v>15</v>
      </c>
      <c r="AM1206">
        <v>3</v>
      </c>
      <c r="AN1206">
        <v>75</v>
      </c>
      <c r="AO1206">
        <v>83</v>
      </c>
      <c r="AP1206">
        <v>24</v>
      </c>
      <c r="AQ1206">
        <v>64</v>
      </c>
      <c r="AR1206">
        <v>17</v>
      </c>
      <c r="AS1206">
        <v>14</v>
      </c>
    </row>
    <row r="1207" spans="1:45" x14ac:dyDescent="0.25">
      <c r="A1207">
        <v>20130420</v>
      </c>
      <c r="B1207">
        <f t="shared" si="90"/>
        <v>20170420</v>
      </c>
      <c r="C1207">
        <f t="shared" si="91"/>
        <v>2017</v>
      </c>
      <c r="D1207">
        <f t="shared" si="92"/>
        <v>4</v>
      </c>
      <c r="E1207">
        <f t="shared" si="93"/>
        <v>20</v>
      </c>
      <c r="F1207" s="14">
        <f t="shared" si="94"/>
        <v>42845</v>
      </c>
      <c r="G1207">
        <v>43</v>
      </c>
      <c r="H1207">
        <v>40</v>
      </c>
      <c r="I1207">
        <v>41</v>
      </c>
      <c r="J1207">
        <v>60</v>
      </c>
      <c r="K1207">
        <v>9</v>
      </c>
      <c r="L1207">
        <v>10</v>
      </c>
      <c r="M1207">
        <v>3</v>
      </c>
      <c r="N1207">
        <v>120</v>
      </c>
      <c r="O1207">
        <v>12</v>
      </c>
      <c r="P1207">
        <v>63</v>
      </c>
      <c r="Q1207">
        <v>-18</v>
      </c>
      <c r="R1207">
        <v>4</v>
      </c>
      <c r="S1207">
        <v>122</v>
      </c>
      <c r="T1207">
        <v>15</v>
      </c>
      <c r="U1207">
        <v>-59</v>
      </c>
      <c r="V1207">
        <v>6</v>
      </c>
      <c r="W1207">
        <v>132</v>
      </c>
      <c r="X1207">
        <v>93</v>
      </c>
      <c r="Y1207">
        <v>2398</v>
      </c>
      <c r="Z1207">
        <v>0</v>
      </c>
      <c r="AA1207">
        <v>0</v>
      </c>
      <c r="AB1207">
        <v>0</v>
      </c>
      <c r="AC1207">
        <v>1</v>
      </c>
      <c r="AD1207">
        <v>10311</v>
      </c>
      <c r="AE1207">
        <v>10337</v>
      </c>
      <c r="AF1207">
        <v>8</v>
      </c>
      <c r="AG1207">
        <v>10276</v>
      </c>
      <c r="AH1207">
        <v>24</v>
      </c>
      <c r="AI1207">
        <v>46</v>
      </c>
      <c r="AJ1207">
        <v>3</v>
      </c>
      <c r="AK1207">
        <v>81</v>
      </c>
      <c r="AL1207">
        <v>19</v>
      </c>
      <c r="AM1207">
        <v>0</v>
      </c>
      <c r="AN1207">
        <v>63</v>
      </c>
      <c r="AO1207">
        <v>96</v>
      </c>
      <c r="AP1207">
        <v>4</v>
      </c>
      <c r="AQ1207">
        <v>39</v>
      </c>
      <c r="AR1207">
        <v>16</v>
      </c>
      <c r="AS1207">
        <v>32</v>
      </c>
    </row>
    <row r="1208" spans="1:45" x14ac:dyDescent="0.25">
      <c r="A1208">
        <v>20130421</v>
      </c>
      <c r="B1208">
        <f t="shared" si="90"/>
        <v>20170421</v>
      </c>
      <c r="C1208">
        <f t="shared" si="91"/>
        <v>2017</v>
      </c>
      <c r="D1208">
        <f t="shared" si="92"/>
        <v>4</v>
      </c>
      <c r="E1208">
        <f t="shared" si="93"/>
        <v>21</v>
      </c>
      <c r="F1208" s="14">
        <f t="shared" si="94"/>
        <v>42846</v>
      </c>
      <c r="G1208">
        <v>335</v>
      </c>
      <c r="H1208">
        <v>16</v>
      </c>
      <c r="I1208">
        <v>22</v>
      </c>
      <c r="J1208">
        <v>40</v>
      </c>
      <c r="K1208">
        <v>17</v>
      </c>
      <c r="L1208">
        <v>0</v>
      </c>
      <c r="M1208">
        <v>24</v>
      </c>
      <c r="N1208">
        <v>70</v>
      </c>
      <c r="O1208">
        <v>17</v>
      </c>
      <c r="P1208">
        <v>73</v>
      </c>
      <c r="Q1208">
        <v>-3</v>
      </c>
      <c r="R1208">
        <v>24</v>
      </c>
      <c r="S1208">
        <v>144</v>
      </c>
      <c r="T1208">
        <v>16</v>
      </c>
      <c r="U1208">
        <v>-54</v>
      </c>
      <c r="V1208">
        <v>24</v>
      </c>
      <c r="W1208">
        <v>74</v>
      </c>
      <c r="X1208">
        <v>52</v>
      </c>
      <c r="Y1208">
        <v>1737</v>
      </c>
      <c r="Z1208">
        <v>0</v>
      </c>
      <c r="AA1208">
        <v>0</v>
      </c>
      <c r="AB1208">
        <v>0</v>
      </c>
      <c r="AC1208">
        <v>1</v>
      </c>
      <c r="AD1208">
        <v>10205</v>
      </c>
      <c r="AE1208">
        <v>10267</v>
      </c>
      <c r="AF1208">
        <v>1</v>
      </c>
      <c r="AG1208">
        <v>10172</v>
      </c>
      <c r="AH1208">
        <v>16</v>
      </c>
      <c r="AI1208">
        <v>49</v>
      </c>
      <c r="AJ1208">
        <v>24</v>
      </c>
      <c r="AK1208">
        <v>76</v>
      </c>
      <c r="AL1208">
        <v>11</v>
      </c>
      <c r="AM1208">
        <v>4</v>
      </c>
      <c r="AN1208">
        <v>66</v>
      </c>
      <c r="AO1208">
        <v>98</v>
      </c>
      <c r="AP1208">
        <v>24</v>
      </c>
      <c r="AQ1208">
        <v>43</v>
      </c>
      <c r="AR1208">
        <v>10</v>
      </c>
      <c r="AS1208">
        <v>24</v>
      </c>
    </row>
    <row r="1209" spans="1:45" x14ac:dyDescent="0.25">
      <c r="A1209">
        <v>20130422</v>
      </c>
      <c r="B1209">
        <f t="shared" si="90"/>
        <v>20170422</v>
      </c>
      <c r="C1209">
        <f t="shared" si="91"/>
        <v>2017</v>
      </c>
      <c r="D1209">
        <f t="shared" si="92"/>
        <v>4</v>
      </c>
      <c r="E1209">
        <f t="shared" si="93"/>
        <v>22</v>
      </c>
      <c r="F1209" s="14">
        <f t="shared" si="94"/>
        <v>42847</v>
      </c>
      <c r="G1209">
        <v>223</v>
      </c>
      <c r="H1209">
        <v>34</v>
      </c>
      <c r="I1209">
        <v>37</v>
      </c>
      <c r="J1209">
        <v>60</v>
      </c>
      <c r="K1209">
        <v>24</v>
      </c>
      <c r="L1209">
        <v>10</v>
      </c>
      <c r="M1209">
        <v>1</v>
      </c>
      <c r="N1209">
        <v>100</v>
      </c>
      <c r="O1209">
        <v>22</v>
      </c>
      <c r="P1209">
        <v>88</v>
      </c>
      <c r="Q1209">
        <v>-18</v>
      </c>
      <c r="R1209">
        <v>4</v>
      </c>
      <c r="S1209">
        <v>152</v>
      </c>
      <c r="T1209">
        <v>15</v>
      </c>
      <c r="U1209">
        <v>-68</v>
      </c>
      <c r="V1209">
        <v>6</v>
      </c>
      <c r="W1209">
        <v>112</v>
      </c>
      <c r="X1209">
        <v>78</v>
      </c>
      <c r="Y1209">
        <v>2071</v>
      </c>
      <c r="Z1209">
        <v>0</v>
      </c>
      <c r="AA1209">
        <v>0</v>
      </c>
      <c r="AB1209">
        <v>0</v>
      </c>
      <c r="AC1209">
        <v>1</v>
      </c>
      <c r="AD1209">
        <v>10167</v>
      </c>
      <c r="AE1209">
        <v>10178</v>
      </c>
      <c r="AF1209">
        <v>7</v>
      </c>
      <c r="AG1209">
        <v>10156</v>
      </c>
      <c r="AH1209">
        <v>18</v>
      </c>
      <c r="AI1209">
        <v>5</v>
      </c>
      <c r="AJ1209">
        <v>2</v>
      </c>
      <c r="AK1209">
        <v>77</v>
      </c>
      <c r="AL1209">
        <v>23</v>
      </c>
      <c r="AM1209">
        <v>4</v>
      </c>
      <c r="AN1209">
        <v>70</v>
      </c>
      <c r="AO1209">
        <v>99</v>
      </c>
      <c r="AP1209">
        <v>2</v>
      </c>
      <c r="AQ1209">
        <v>43</v>
      </c>
      <c r="AR1209">
        <v>15</v>
      </c>
      <c r="AS1209">
        <v>29</v>
      </c>
    </row>
    <row r="1210" spans="1:45" x14ac:dyDescent="0.25">
      <c r="A1210">
        <v>20130423</v>
      </c>
      <c r="B1210">
        <f t="shared" si="90"/>
        <v>20170423</v>
      </c>
      <c r="C1210">
        <f t="shared" si="91"/>
        <v>2017</v>
      </c>
      <c r="D1210">
        <f t="shared" si="92"/>
        <v>4</v>
      </c>
      <c r="E1210">
        <f t="shared" si="93"/>
        <v>23</v>
      </c>
      <c r="F1210" s="14">
        <f t="shared" si="94"/>
        <v>42848</v>
      </c>
      <c r="G1210">
        <v>247</v>
      </c>
      <c r="H1210">
        <v>32</v>
      </c>
      <c r="I1210">
        <v>35</v>
      </c>
      <c r="J1210">
        <v>60</v>
      </c>
      <c r="K1210">
        <v>1</v>
      </c>
      <c r="L1210">
        <v>0</v>
      </c>
      <c r="M1210">
        <v>22</v>
      </c>
      <c r="N1210">
        <v>100</v>
      </c>
      <c r="O1210">
        <v>1</v>
      </c>
      <c r="P1210">
        <v>105</v>
      </c>
      <c r="Q1210">
        <v>65</v>
      </c>
      <c r="R1210">
        <v>22</v>
      </c>
      <c r="S1210">
        <v>147</v>
      </c>
      <c r="T1210">
        <v>15</v>
      </c>
      <c r="U1210">
        <v>28</v>
      </c>
      <c r="V1210">
        <v>24</v>
      </c>
      <c r="W1210">
        <v>21</v>
      </c>
      <c r="X1210">
        <v>15</v>
      </c>
      <c r="Y1210">
        <v>746</v>
      </c>
      <c r="Z1210">
        <v>38</v>
      </c>
      <c r="AA1210">
        <v>12</v>
      </c>
      <c r="AB1210">
        <v>4</v>
      </c>
      <c r="AC1210">
        <v>8</v>
      </c>
      <c r="AD1210">
        <v>10201</v>
      </c>
      <c r="AE1210">
        <v>10244</v>
      </c>
      <c r="AF1210">
        <v>24</v>
      </c>
      <c r="AG1210">
        <v>10155</v>
      </c>
      <c r="AH1210">
        <v>3</v>
      </c>
      <c r="AI1210">
        <v>21</v>
      </c>
      <c r="AJ1210">
        <v>7</v>
      </c>
      <c r="AK1210">
        <v>75</v>
      </c>
      <c r="AL1210">
        <v>1</v>
      </c>
      <c r="AM1210">
        <v>7</v>
      </c>
      <c r="AN1210">
        <v>84</v>
      </c>
      <c r="AO1210">
        <v>98</v>
      </c>
      <c r="AP1210">
        <v>22</v>
      </c>
      <c r="AQ1210">
        <v>66</v>
      </c>
      <c r="AR1210">
        <v>15</v>
      </c>
      <c r="AS1210">
        <v>11</v>
      </c>
    </row>
    <row r="1211" spans="1:45" x14ac:dyDescent="0.25">
      <c r="A1211">
        <v>20130424</v>
      </c>
      <c r="B1211">
        <f t="shared" si="90"/>
        <v>20170424</v>
      </c>
      <c r="C1211">
        <f t="shared" si="91"/>
        <v>2017</v>
      </c>
      <c r="D1211">
        <f t="shared" si="92"/>
        <v>4</v>
      </c>
      <c r="E1211">
        <f t="shared" si="93"/>
        <v>24</v>
      </c>
      <c r="F1211" s="14">
        <f t="shared" si="94"/>
        <v>42849</v>
      </c>
      <c r="G1211">
        <v>231</v>
      </c>
      <c r="H1211">
        <v>27</v>
      </c>
      <c r="I1211">
        <v>33</v>
      </c>
      <c r="J1211">
        <v>60</v>
      </c>
      <c r="K1211">
        <v>12</v>
      </c>
      <c r="L1211">
        <v>10</v>
      </c>
      <c r="M1211">
        <v>1</v>
      </c>
      <c r="N1211">
        <v>100</v>
      </c>
      <c r="O1211">
        <v>12</v>
      </c>
      <c r="P1211">
        <v>135</v>
      </c>
      <c r="Q1211">
        <v>59</v>
      </c>
      <c r="R1211">
        <v>2</v>
      </c>
      <c r="S1211">
        <v>200</v>
      </c>
      <c r="T1211">
        <v>13</v>
      </c>
      <c r="U1211">
        <v>24</v>
      </c>
      <c r="V1211">
        <v>6</v>
      </c>
      <c r="W1211">
        <v>87</v>
      </c>
      <c r="X1211">
        <v>60</v>
      </c>
      <c r="Y1211">
        <v>2051</v>
      </c>
      <c r="Z1211">
        <v>0</v>
      </c>
      <c r="AA1211">
        <v>0</v>
      </c>
      <c r="AB1211">
        <v>0</v>
      </c>
      <c r="AC1211">
        <v>1</v>
      </c>
      <c r="AD1211">
        <v>10241</v>
      </c>
      <c r="AE1211">
        <v>10248</v>
      </c>
      <c r="AF1211">
        <v>7</v>
      </c>
      <c r="AG1211">
        <v>10230</v>
      </c>
      <c r="AH1211">
        <v>16</v>
      </c>
      <c r="AI1211">
        <v>50</v>
      </c>
      <c r="AJ1211">
        <v>1</v>
      </c>
      <c r="AK1211">
        <v>72</v>
      </c>
      <c r="AL1211">
        <v>20</v>
      </c>
      <c r="AM1211">
        <v>6</v>
      </c>
      <c r="AN1211">
        <v>74</v>
      </c>
      <c r="AO1211">
        <v>97</v>
      </c>
      <c r="AP1211">
        <v>1</v>
      </c>
      <c r="AQ1211">
        <v>52</v>
      </c>
      <c r="AR1211">
        <v>12</v>
      </c>
      <c r="AS1211">
        <v>33</v>
      </c>
    </row>
    <row r="1212" spans="1:45" x14ac:dyDescent="0.25">
      <c r="A1212">
        <v>20130425</v>
      </c>
      <c r="B1212">
        <f t="shared" si="90"/>
        <v>20170425</v>
      </c>
      <c r="C1212">
        <f t="shared" si="91"/>
        <v>2017</v>
      </c>
      <c r="D1212">
        <f t="shared" si="92"/>
        <v>4</v>
      </c>
      <c r="E1212">
        <f t="shared" si="93"/>
        <v>25</v>
      </c>
      <c r="F1212" s="14">
        <f t="shared" si="94"/>
        <v>42850</v>
      </c>
      <c r="G1212">
        <v>217</v>
      </c>
      <c r="H1212">
        <v>20</v>
      </c>
      <c r="I1212">
        <v>26</v>
      </c>
      <c r="J1212">
        <v>50</v>
      </c>
      <c r="K1212">
        <v>15</v>
      </c>
      <c r="L1212">
        <v>10</v>
      </c>
      <c r="M1212">
        <v>2</v>
      </c>
      <c r="N1212">
        <v>90</v>
      </c>
      <c r="O1212">
        <v>15</v>
      </c>
      <c r="P1212">
        <v>155</v>
      </c>
      <c r="Q1212">
        <v>98</v>
      </c>
      <c r="R1212">
        <v>5</v>
      </c>
      <c r="S1212">
        <v>228</v>
      </c>
      <c r="T1212">
        <v>15</v>
      </c>
      <c r="U1212">
        <v>62</v>
      </c>
      <c r="V1212">
        <v>24</v>
      </c>
      <c r="W1212">
        <v>64</v>
      </c>
      <c r="X1212">
        <v>44</v>
      </c>
      <c r="Y1212">
        <v>1678</v>
      </c>
      <c r="Z1212">
        <v>0</v>
      </c>
      <c r="AA1212">
        <v>-1</v>
      </c>
      <c r="AB1212">
        <v>-1</v>
      </c>
      <c r="AC1212">
        <v>3</v>
      </c>
      <c r="AD1212">
        <v>10210</v>
      </c>
      <c r="AE1212">
        <v>10246</v>
      </c>
      <c r="AF1212">
        <v>1</v>
      </c>
      <c r="AG1212">
        <v>10151</v>
      </c>
      <c r="AH1212">
        <v>24</v>
      </c>
      <c r="AI1212">
        <v>57</v>
      </c>
      <c r="AJ1212">
        <v>4</v>
      </c>
      <c r="AK1212">
        <v>73</v>
      </c>
      <c r="AL1212">
        <v>16</v>
      </c>
      <c r="AM1212">
        <v>6</v>
      </c>
      <c r="AN1212">
        <v>73</v>
      </c>
      <c r="AO1212">
        <v>93</v>
      </c>
      <c r="AP1212">
        <v>4</v>
      </c>
      <c r="AQ1212">
        <v>47</v>
      </c>
      <c r="AR1212">
        <v>16</v>
      </c>
      <c r="AS1212">
        <v>28</v>
      </c>
    </row>
    <row r="1213" spans="1:45" x14ac:dyDescent="0.25">
      <c r="A1213">
        <v>20130426</v>
      </c>
      <c r="B1213">
        <f t="shared" si="90"/>
        <v>20170426</v>
      </c>
      <c r="C1213">
        <f t="shared" si="91"/>
        <v>2017</v>
      </c>
      <c r="D1213">
        <f t="shared" si="92"/>
        <v>4</v>
      </c>
      <c r="E1213">
        <f t="shared" si="93"/>
        <v>26</v>
      </c>
      <c r="F1213" s="14">
        <f t="shared" si="94"/>
        <v>42851</v>
      </c>
      <c r="G1213">
        <v>347</v>
      </c>
      <c r="H1213">
        <v>26</v>
      </c>
      <c r="I1213">
        <v>30</v>
      </c>
      <c r="J1213">
        <v>50</v>
      </c>
      <c r="K1213">
        <v>11</v>
      </c>
      <c r="L1213">
        <v>10</v>
      </c>
      <c r="M1213">
        <v>1</v>
      </c>
      <c r="N1213">
        <v>100</v>
      </c>
      <c r="O1213">
        <v>11</v>
      </c>
      <c r="P1213">
        <v>79</v>
      </c>
      <c r="Q1213">
        <v>43</v>
      </c>
      <c r="R1213">
        <v>24</v>
      </c>
      <c r="S1213">
        <v>124</v>
      </c>
      <c r="T1213">
        <v>4</v>
      </c>
      <c r="U1213">
        <v>23</v>
      </c>
      <c r="V1213">
        <v>24</v>
      </c>
      <c r="W1213">
        <v>0</v>
      </c>
      <c r="X1213">
        <v>0</v>
      </c>
      <c r="Y1213">
        <v>256</v>
      </c>
      <c r="Z1213">
        <v>65</v>
      </c>
      <c r="AA1213">
        <v>70</v>
      </c>
      <c r="AB1213">
        <v>22</v>
      </c>
      <c r="AC1213">
        <v>8</v>
      </c>
      <c r="AD1213">
        <v>10116</v>
      </c>
      <c r="AE1213">
        <v>10143</v>
      </c>
      <c r="AF1213">
        <v>1</v>
      </c>
      <c r="AG1213">
        <v>10106</v>
      </c>
      <c r="AH1213">
        <v>16</v>
      </c>
      <c r="AI1213">
        <v>20</v>
      </c>
      <c r="AJ1213">
        <v>5</v>
      </c>
      <c r="AK1213">
        <v>75</v>
      </c>
      <c r="AL1213">
        <v>16</v>
      </c>
      <c r="AM1213">
        <v>7</v>
      </c>
      <c r="AN1213">
        <v>88</v>
      </c>
      <c r="AO1213">
        <v>96</v>
      </c>
      <c r="AP1213">
        <v>2</v>
      </c>
      <c r="AQ1213">
        <v>79</v>
      </c>
      <c r="AR1213">
        <v>17</v>
      </c>
      <c r="AS1213">
        <v>4</v>
      </c>
    </row>
    <row r="1214" spans="1:45" x14ac:dyDescent="0.25">
      <c r="A1214">
        <v>20130427</v>
      </c>
      <c r="B1214">
        <f t="shared" si="90"/>
        <v>20170427</v>
      </c>
      <c r="C1214">
        <f t="shared" si="91"/>
        <v>2017</v>
      </c>
      <c r="D1214">
        <f t="shared" si="92"/>
        <v>4</v>
      </c>
      <c r="E1214">
        <f t="shared" si="93"/>
        <v>27</v>
      </c>
      <c r="F1214" s="14">
        <f t="shared" si="94"/>
        <v>42852</v>
      </c>
      <c r="G1214">
        <v>359</v>
      </c>
      <c r="H1214">
        <v>35</v>
      </c>
      <c r="I1214">
        <v>35</v>
      </c>
      <c r="J1214">
        <v>60</v>
      </c>
      <c r="K1214">
        <v>15</v>
      </c>
      <c r="L1214">
        <v>10</v>
      </c>
      <c r="M1214">
        <v>24</v>
      </c>
      <c r="N1214">
        <v>100</v>
      </c>
      <c r="O1214">
        <v>14</v>
      </c>
      <c r="P1214">
        <v>66</v>
      </c>
      <c r="Q1214">
        <v>11</v>
      </c>
      <c r="R1214">
        <v>24</v>
      </c>
      <c r="S1214">
        <v>110</v>
      </c>
      <c r="T1214">
        <v>14</v>
      </c>
      <c r="U1214">
        <v>-28</v>
      </c>
      <c r="V1214">
        <v>24</v>
      </c>
      <c r="W1214">
        <v>89</v>
      </c>
      <c r="X1214">
        <v>61</v>
      </c>
      <c r="Y1214">
        <v>1906</v>
      </c>
      <c r="Z1214">
        <v>0</v>
      </c>
      <c r="AA1214">
        <v>0</v>
      </c>
      <c r="AB1214">
        <v>0</v>
      </c>
      <c r="AC1214">
        <v>1</v>
      </c>
      <c r="AD1214">
        <v>10134</v>
      </c>
      <c r="AE1214">
        <v>10168</v>
      </c>
      <c r="AF1214">
        <v>23</v>
      </c>
      <c r="AG1214">
        <v>10107</v>
      </c>
      <c r="AH1214">
        <v>2</v>
      </c>
      <c r="AI1214">
        <v>59</v>
      </c>
      <c r="AJ1214">
        <v>24</v>
      </c>
      <c r="AK1214">
        <v>81</v>
      </c>
      <c r="AL1214">
        <v>13</v>
      </c>
      <c r="AM1214">
        <v>5</v>
      </c>
      <c r="AN1214">
        <v>70</v>
      </c>
      <c r="AO1214">
        <v>95</v>
      </c>
      <c r="AP1214">
        <v>24</v>
      </c>
      <c r="AQ1214">
        <v>45</v>
      </c>
      <c r="AR1214">
        <v>14</v>
      </c>
      <c r="AS1214">
        <v>25</v>
      </c>
    </row>
    <row r="1215" spans="1:45" x14ac:dyDescent="0.25">
      <c r="A1215">
        <v>20130428</v>
      </c>
      <c r="B1215">
        <f t="shared" si="90"/>
        <v>20170428</v>
      </c>
      <c r="C1215">
        <f t="shared" si="91"/>
        <v>2017</v>
      </c>
      <c r="D1215">
        <f t="shared" si="92"/>
        <v>4</v>
      </c>
      <c r="E1215">
        <f t="shared" si="93"/>
        <v>28</v>
      </c>
      <c r="F1215" s="14">
        <f t="shared" si="94"/>
        <v>42853</v>
      </c>
      <c r="G1215">
        <v>232</v>
      </c>
      <c r="H1215">
        <v>13</v>
      </c>
      <c r="I1215">
        <v>20</v>
      </c>
      <c r="J1215">
        <v>40</v>
      </c>
      <c r="K1215">
        <v>15</v>
      </c>
      <c r="L1215">
        <v>0</v>
      </c>
      <c r="M1215">
        <v>5</v>
      </c>
      <c r="N1215">
        <v>80</v>
      </c>
      <c r="O1215">
        <v>16</v>
      </c>
      <c r="P1215">
        <v>72</v>
      </c>
      <c r="Q1215">
        <v>7</v>
      </c>
      <c r="R1215">
        <v>4</v>
      </c>
      <c r="S1215">
        <v>128</v>
      </c>
      <c r="T1215">
        <v>16</v>
      </c>
      <c r="U1215">
        <v>-27</v>
      </c>
      <c r="V1215">
        <v>6</v>
      </c>
      <c r="W1215">
        <v>97</v>
      </c>
      <c r="X1215">
        <v>66</v>
      </c>
      <c r="Y1215">
        <v>2060</v>
      </c>
      <c r="Z1215">
        <v>0</v>
      </c>
      <c r="AA1215">
        <v>0</v>
      </c>
      <c r="AB1215">
        <v>0</v>
      </c>
      <c r="AC1215">
        <v>1</v>
      </c>
      <c r="AD1215">
        <v>10162</v>
      </c>
      <c r="AE1215">
        <v>10183</v>
      </c>
      <c r="AF1215">
        <v>9</v>
      </c>
      <c r="AG1215">
        <v>10137</v>
      </c>
      <c r="AH1215">
        <v>24</v>
      </c>
      <c r="AI1215">
        <v>58</v>
      </c>
      <c r="AJ1215">
        <v>3</v>
      </c>
      <c r="AK1215">
        <v>80</v>
      </c>
      <c r="AL1215">
        <v>9</v>
      </c>
      <c r="AM1215">
        <v>5</v>
      </c>
      <c r="AN1215">
        <v>70</v>
      </c>
      <c r="AO1215">
        <v>97</v>
      </c>
      <c r="AP1215">
        <v>3</v>
      </c>
      <c r="AQ1215">
        <v>41</v>
      </c>
      <c r="AR1215">
        <v>16</v>
      </c>
      <c r="AS1215">
        <v>28</v>
      </c>
    </row>
    <row r="1216" spans="1:45" x14ac:dyDescent="0.25">
      <c r="A1216">
        <v>20130429</v>
      </c>
      <c r="B1216">
        <f t="shared" si="90"/>
        <v>20170429</v>
      </c>
      <c r="C1216">
        <f t="shared" si="91"/>
        <v>2017</v>
      </c>
      <c r="D1216">
        <f t="shared" si="92"/>
        <v>4</v>
      </c>
      <c r="E1216">
        <f t="shared" si="93"/>
        <v>29</v>
      </c>
      <c r="F1216" s="14">
        <f t="shared" si="94"/>
        <v>42854</v>
      </c>
      <c r="G1216">
        <v>242</v>
      </c>
      <c r="H1216">
        <v>33</v>
      </c>
      <c r="I1216">
        <v>39</v>
      </c>
      <c r="J1216">
        <v>50</v>
      </c>
      <c r="K1216">
        <v>3</v>
      </c>
      <c r="L1216">
        <v>10</v>
      </c>
      <c r="M1216">
        <v>24</v>
      </c>
      <c r="N1216">
        <v>110</v>
      </c>
      <c r="O1216">
        <v>13</v>
      </c>
      <c r="P1216">
        <v>80</v>
      </c>
      <c r="Q1216">
        <v>27</v>
      </c>
      <c r="R1216">
        <v>24</v>
      </c>
      <c r="S1216">
        <v>128</v>
      </c>
      <c r="T1216">
        <v>14</v>
      </c>
      <c r="U1216">
        <v>-13</v>
      </c>
      <c r="V1216">
        <v>24</v>
      </c>
      <c r="W1216">
        <v>75</v>
      </c>
      <c r="X1216">
        <v>51</v>
      </c>
      <c r="Y1216">
        <v>1647</v>
      </c>
      <c r="Z1216">
        <v>18</v>
      </c>
      <c r="AA1216">
        <v>24</v>
      </c>
      <c r="AB1216">
        <v>13</v>
      </c>
      <c r="AC1216">
        <v>9</v>
      </c>
      <c r="AD1216">
        <v>10165</v>
      </c>
      <c r="AE1216">
        <v>10208</v>
      </c>
      <c r="AF1216">
        <v>23</v>
      </c>
      <c r="AG1216">
        <v>10123</v>
      </c>
      <c r="AH1216">
        <v>4</v>
      </c>
      <c r="AI1216">
        <v>50</v>
      </c>
      <c r="AJ1216">
        <v>9</v>
      </c>
      <c r="AK1216">
        <v>77</v>
      </c>
      <c r="AL1216">
        <v>17</v>
      </c>
      <c r="AM1216">
        <v>4</v>
      </c>
      <c r="AN1216">
        <v>68</v>
      </c>
      <c r="AO1216">
        <v>93</v>
      </c>
      <c r="AP1216">
        <v>24</v>
      </c>
      <c r="AQ1216">
        <v>46</v>
      </c>
      <c r="AR1216">
        <v>14</v>
      </c>
      <c r="AS1216">
        <v>23</v>
      </c>
    </row>
    <row r="1217" spans="1:45" x14ac:dyDescent="0.25">
      <c r="A1217">
        <v>20130430</v>
      </c>
      <c r="B1217">
        <f t="shared" si="90"/>
        <v>20170430</v>
      </c>
      <c r="C1217">
        <f t="shared" si="91"/>
        <v>2017</v>
      </c>
      <c r="D1217">
        <f t="shared" si="92"/>
        <v>4</v>
      </c>
      <c r="E1217">
        <f t="shared" si="93"/>
        <v>30</v>
      </c>
      <c r="F1217" s="14">
        <f t="shared" si="94"/>
        <v>42855</v>
      </c>
      <c r="G1217">
        <v>18</v>
      </c>
      <c r="H1217">
        <v>29</v>
      </c>
      <c r="I1217">
        <v>34</v>
      </c>
      <c r="J1217">
        <v>60</v>
      </c>
      <c r="K1217">
        <v>16</v>
      </c>
      <c r="L1217">
        <v>10</v>
      </c>
      <c r="M1217">
        <v>1</v>
      </c>
      <c r="N1217">
        <v>100</v>
      </c>
      <c r="O1217">
        <v>17</v>
      </c>
      <c r="P1217">
        <v>85</v>
      </c>
      <c r="Q1217">
        <v>24</v>
      </c>
      <c r="R1217">
        <v>5</v>
      </c>
      <c r="S1217">
        <v>132</v>
      </c>
      <c r="T1217">
        <v>13</v>
      </c>
      <c r="U1217">
        <v>-12</v>
      </c>
      <c r="V1217">
        <v>6</v>
      </c>
      <c r="W1217">
        <v>71</v>
      </c>
      <c r="X1217">
        <v>48</v>
      </c>
      <c r="Y1217">
        <v>1905</v>
      </c>
      <c r="Z1217">
        <v>0</v>
      </c>
      <c r="AA1217">
        <v>0</v>
      </c>
      <c r="AB1217">
        <v>0</v>
      </c>
      <c r="AC1217">
        <v>1</v>
      </c>
      <c r="AD1217">
        <v>10239</v>
      </c>
      <c r="AE1217">
        <v>10263</v>
      </c>
      <c r="AF1217">
        <v>23</v>
      </c>
      <c r="AG1217">
        <v>10212</v>
      </c>
      <c r="AH1217">
        <v>1</v>
      </c>
      <c r="AI1217">
        <v>59</v>
      </c>
      <c r="AJ1217">
        <v>4</v>
      </c>
      <c r="AK1217">
        <v>80</v>
      </c>
      <c r="AL1217">
        <v>15</v>
      </c>
      <c r="AM1217">
        <v>4</v>
      </c>
      <c r="AN1217">
        <v>70</v>
      </c>
      <c r="AO1217">
        <v>97</v>
      </c>
      <c r="AP1217">
        <v>5</v>
      </c>
      <c r="AQ1217">
        <v>39</v>
      </c>
      <c r="AR1217">
        <v>15</v>
      </c>
      <c r="AS1217">
        <v>27</v>
      </c>
    </row>
    <row r="1218" spans="1:45" x14ac:dyDescent="0.25">
      <c r="A1218">
        <v>20130501</v>
      </c>
      <c r="B1218">
        <f t="shared" si="90"/>
        <v>20170501</v>
      </c>
      <c r="C1218">
        <f t="shared" si="91"/>
        <v>2017</v>
      </c>
      <c r="D1218">
        <f t="shared" si="92"/>
        <v>5</v>
      </c>
      <c r="E1218">
        <f t="shared" si="93"/>
        <v>1</v>
      </c>
      <c r="F1218" s="14">
        <f t="shared" si="94"/>
        <v>42856</v>
      </c>
      <c r="G1218">
        <v>51</v>
      </c>
      <c r="H1218">
        <v>36</v>
      </c>
      <c r="I1218">
        <v>40</v>
      </c>
      <c r="J1218">
        <v>60</v>
      </c>
      <c r="K1218">
        <v>19</v>
      </c>
      <c r="L1218">
        <v>20</v>
      </c>
      <c r="M1218">
        <v>5</v>
      </c>
      <c r="N1218">
        <v>110</v>
      </c>
      <c r="O1218">
        <v>19</v>
      </c>
      <c r="P1218">
        <v>105</v>
      </c>
      <c r="Q1218">
        <v>24</v>
      </c>
      <c r="R1218">
        <v>5</v>
      </c>
      <c r="S1218">
        <v>174</v>
      </c>
      <c r="T1218">
        <v>14</v>
      </c>
      <c r="U1218">
        <v>8</v>
      </c>
      <c r="V1218">
        <v>6</v>
      </c>
      <c r="W1218">
        <v>130</v>
      </c>
      <c r="X1218">
        <v>87</v>
      </c>
      <c r="Y1218">
        <v>2391</v>
      </c>
      <c r="Z1218">
        <v>0</v>
      </c>
      <c r="AA1218">
        <v>0</v>
      </c>
      <c r="AB1218">
        <v>0</v>
      </c>
      <c r="AC1218">
        <v>1</v>
      </c>
      <c r="AD1218">
        <v>10232</v>
      </c>
      <c r="AE1218">
        <v>10259</v>
      </c>
      <c r="AF1218">
        <v>1</v>
      </c>
      <c r="AG1218">
        <v>10207</v>
      </c>
      <c r="AH1218">
        <v>16</v>
      </c>
      <c r="AI1218">
        <v>61</v>
      </c>
      <c r="AJ1218">
        <v>5</v>
      </c>
      <c r="AK1218">
        <v>82</v>
      </c>
      <c r="AL1218">
        <v>23</v>
      </c>
      <c r="AM1218">
        <v>3</v>
      </c>
      <c r="AN1218">
        <v>60</v>
      </c>
      <c r="AO1218">
        <v>87</v>
      </c>
      <c r="AP1218">
        <v>5</v>
      </c>
      <c r="AQ1218">
        <v>38</v>
      </c>
      <c r="AR1218">
        <v>14</v>
      </c>
      <c r="AS1218">
        <v>35</v>
      </c>
    </row>
    <row r="1219" spans="1:45" x14ac:dyDescent="0.25">
      <c r="A1219">
        <v>20130502</v>
      </c>
      <c r="B1219">
        <f t="shared" ref="B1219:B1282" si="95">A1219+40000</f>
        <v>20170502</v>
      </c>
      <c r="C1219">
        <f t="shared" ref="C1219:C1282" si="96">FLOOR(B1219/10000,1)</f>
        <v>2017</v>
      </c>
      <c r="D1219">
        <f t="shared" ref="D1219:D1282" si="97">FLOOR(B1219/100 - 100 * C1219, 1)</f>
        <v>5</v>
      </c>
      <c r="E1219">
        <f t="shared" ref="E1219:E1282" si="98">FLOOR(B1219-10000*C1219-100*D1219,1)</f>
        <v>2</v>
      </c>
      <c r="F1219" s="14">
        <f t="shared" ref="F1219:F1282" si="99">DATE(C1219,D1219,E1219)</f>
        <v>42857</v>
      </c>
      <c r="G1219">
        <v>42</v>
      </c>
      <c r="H1219">
        <v>36</v>
      </c>
      <c r="I1219">
        <v>37</v>
      </c>
      <c r="J1219">
        <v>50</v>
      </c>
      <c r="K1219">
        <v>12</v>
      </c>
      <c r="L1219">
        <v>20</v>
      </c>
      <c r="M1219">
        <v>3</v>
      </c>
      <c r="N1219">
        <v>90</v>
      </c>
      <c r="O1219">
        <v>14</v>
      </c>
      <c r="P1219">
        <v>113</v>
      </c>
      <c r="Q1219">
        <v>59</v>
      </c>
      <c r="R1219">
        <v>3</v>
      </c>
      <c r="S1219">
        <v>170</v>
      </c>
      <c r="T1219">
        <v>16</v>
      </c>
      <c r="U1219">
        <v>41</v>
      </c>
      <c r="V1219">
        <v>6</v>
      </c>
      <c r="W1219">
        <v>17</v>
      </c>
      <c r="X1219">
        <v>11</v>
      </c>
      <c r="Y1219">
        <v>1026</v>
      </c>
      <c r="Z1219">
        <v>0</v>
      </c>
      <c r="AA1219">
        <v>0</v>
      </c>
      <c r="AB1219">
        <v>0</v>
      </c>
      <c r="AC1219">
        <v>1</v>
      </c>
      <c r="AD1219">
        <v>10207</v>
      </c>
      <c r="AE1219">
        <v>10218</v>
      </c>
      <c r="AF1219">
        <v>9</v>
      </c>
      <c r="AG1219">
        <v>10196</v>
      </c>
      <c r="AH1219">
        <v>19</v>
      </c>
      <c r="AI1219">
        <v>71</v>
      </c>
      <c r="AJ1219">
        <v>24</v>
      </c>
      <c r="AK1219">
        <v>83</v>
      </c>
      <c r="AL1219">
        <v>2</v>
      </c>
      <c r="AM1219">
        <v>6</v>
      </c>
      <c r="AN1219">
        <v>60</v>
      </c>
      <c r="AO1219">
        <v>70</v>
      </c>
      <c r="AP1219">
        <v>24</v>
      </c>
      <c r="AQ1219">
        <v>49</v>
      </c>
      <c r="AR1219">
        <v>16</v>
      </c>
      <c r="AS1219">
        <v>16</v>
      </c>
    </row>
    <row r="1220" spans="1:45" x14ac:dyDescent="0.25">
      <c r="A1220">
        <v>20130503</v>
      </c>
      <c r="B1220">
        <f t="shared" si="95"/>
        <v>20170503</v>
      </c>
      <c r="C1220">
        <f t="shared" si="96"/>
        <v>2017</v>
      </c>
      <c r="D1220">
        <f t="shared" si="97"/>
        <v>5</v>
      </c>
      <c r="E1220">
        <f t="shared" si="98"/>
        <v>3</v>
      </c>
      <c r="F1220" s="14">
        <f t="shared" si="99"/>
        <v>42858</v>
      </c>
      <c r="G1220">
        <v>355</v>
      </c>
      <c r="H1220">
        <v>16</v>
      </c>
      <c r="I1220">
        <v>23</v>
      </c>
      <c r="J1220">
        <v>50</v>
      </c>
      <c r="K1220">
        <v>14</v>
      </c>
      <c r="L1220">
        <v>10</v>
      </c>
      <c r="M1220">
        <v>4</v>
      </c>
      <c r="N1220">
        <v>90</v>
      </c>
      <c r="O1220">
        <v>14</v>
      </c>
      <c r="P1220">
        <v>123</v>
      </c>
      <c r="Q1220">
        <v>52</v>
      </c>
      <c r="R1220">
        <v>24</v>
      </c>
      <c r="S1220">
        <v>190</v>
      </c>
      <c r="T1220">
        <v>15</v>
      </c>
      <c r="U1220">
        <v>3</v>
      </c>
      <c r="V1220">
        <v>24</v>
      </c>
      <c r="W1220">
        <v>119</v>
      </c>
      <c r="X1220">
        <v>79</v>
      </c>
      <c r="Y1220">
        <v>2415</v>
      </c>
      <c r="Z1220">
        <v>0</v>
      </c>
      <c r="AA1220">
        <v>0</v>
      </c>
      <c r="AB1220">
        <v>0</v>
      </c>
      <c r="AC1220">
        <v>1</v>
      </c>
      <c r="AD1220">
        <v>10180</v>
      </c>
      <c r="AE1220">
        <v>10194</v>
      </c>
      <c r="AF1220">
        <v>1</v>
      </c>
      <c r="AG1220">
        <v>10168</v>
      </c>
      <c r="AH1220">
        <v>24</v>
      </c>
      <c r="AI1220">
        <v>27</v>
      </c>
      <c r="AJ1220">
        <v>24</v>
      </c>
      <c r="AK1220">
        <v>80</v>
      </c>
      <c r="AL1220">
        <v>16</v>
      </c>
      <c r="AM1220">
        <v>1</v>
      </c>
      <c r="AN1220">
        <v>64</v>
      </c>
      <c r="AO1220">
        <v>98</v>
      </c>
      <c r="AP1220">
        <v>24</v>
      </c>
      <c r="AQ1220">
        <v>37</v>
      </c>
      <c r="AR1220">
        <v>15</v>
      </c>
      <c r="AS1220">
        <v>37</v>
      </c>
    </row>
    <row r="1221" spans="1:45" x14ac:dyDescent="0.25">
      <c r="A1221">
        <v>20130504</v>
      </c>
      <c r="B1221">
        <f t="shared" si="95"/>
        <v>20170504</v>
      </c>
      <c r="C1221">
        <f t="shared" si="96"/>
        <v>2017</v>
      </c>
      <c r="D1221">
        <f t="shared" si="97"/>
        <v>5</v>
      </c>
      <c r="E1221">
        <f t="shared" si="98"/>
        <v>4</v>
      </c>
      <c r="F1221" s="14">
        <f t="shared" si="99"/>
        <v>42859</v>
      </c>
      <c r="G1221">
        <v>242</v>
      </c>
      <c r="H1221">
        <v>37</v>
      </c>
      <c r="I1221">
        <v>39</v>
      </c>
      <c r="J1221">
        <v>60</v>
      </c>
      <c r="K1221">
        <v>10</v>
      </c>
      <c r="L1221">
        <v>10</v>
      </c>
      <c r="M1221">
        <v>2</v>
      </c>
      <c r="N1221">
        <v>120</v>
      </c>
      <c r="O1221">
        <v>12</v>
      </c>
      <c r="P1221">
        <v>118</v>
      </c>
      <c r="Q1221">
        <v>36</v>
      </c>
      <c r="R1221">
        <v>3</v>
      </c>
      <c r="S1221">
        <v>174</v>
      </c>
      <c r="T1221">
        <v>13</v>
      </c>
      <c r="U1221">
        <v>-16</v>
      </c>
      <c r="V1221">
        <v>6</v>
      </c>
      <c r="W1221">
        <v>107</v>
      </c>
      <c r="X1221">
        <v>71</v>
      </c>
      <c r="Y1221">
        <v>2221</v>
      </c>
      <c r="Z1221">
        <v>0</v>
      </c>
      <c r="AA1221">
        <v>0</v>
      </c>
      <c r="AB1221">
        <v>0</v>
      </c>
      <c r="AC1221">
        <v>1</v>
      </c>
      <c r="AD1221">
        <v>10181</v>
      </c>
      <c r="AE1221">
        <v>10211</v>
      </c>
      <c r="AF1221">
        <v>24</v>
      </c>
      <c r="AG1221">
        <v>10160</v>
      </c>
      <c r="AH1221">
        <v>4</v>
      </c>
      <c r="AI1221">
        <v>1</v>
      </c>
      <c r="AJ1221">
        <v>2</v>
      </c>
      <c r="AK1221">
        <v>81</v>
      </c>
      <c r="AL1221">
        <v>9</v>
      </c>
      <c r="AM1221">
        <v>3</v>
      </c>
      <c r="AN1221">
        <v>68</v>
      </c>
      <c r="AO1221">
        <v>100</v>
      </c>
      <c r="AP1221">
        <v>2</v>
      </c>
      <c r="AQ1221">
        <v>43</v>
      </c>
      <c r="AR1221">
        <v>13</v>
      </c>
      <c r="AS1221">
        <v>34</v>
      </c>
    </row>
    <row r="1222" spans="1:45" x14ac:dyDescent="0.25">
      <c r="A1222">
        <v>20130505</v>
      </c>
      <c r="B1222">
        <f t="shared" si="95"/>
        <v>20170505</v>
      </c>
      <c r="C1222">
        <f t="shared" si="96"/>
        <v>2017</v>
      </c>
      <c r="D1222">
        <f t="shared" si="97"/>
        <v>5</v>
      </c>
      <c r="E1222">
        <f t="shared" si="98"/>
        <v>5</v>
      </c>
      <c r="F1222" s="14">
        <f t="shared" si="99"/>
        <v>42860</v>
      </c>
      <c r="G1222">
        <v>224</v>
      </c>
      <c r="H1222">
        <v>9</v>
      </c>
      <c r="I1222">
        <v>25</v>
      </c>
      <c r="J1222">
        <v>30</v>
      </c>
      <c r="K1222">
        <v>1</v>
      </c>
      <c r="L1222">
        <v>20</v>
      </c>
      <c r="M1222">
        <v>3</v>
      </c>
      <c r="N1222">
        <v>60</v>
      </c>
      <c r="O1222">
        <v>9</v>
      </c>
      <c r="P1222">
        <v>132</v>
      </c>
      <c r="Q1222">
        <v>72</v>
      </c>
      <c r="R1222">
        <v>24</v>
      </c>
      <c r="S1222">
        <v>188</v>
      </c>
      <c r="T1222">
        <v>13</v>
      </c>
      <c r="U1222">
        <v>24</v>
      </c>
      <c r="V1222">
        <v>24</v>
      </c>
      <c r="W1222">
        <v>86</v>
      </c>
      <c r="X1222">
        <v>57</v>
      </c>
      <c r="Y1222">
        <v>1880</v>
      </c>
      <c r="Z1222">
        <v>0</v>
      </c>
      <c r="AA1222">
        <v>0</v>
      </c>
      <c r="AB1222">
        <v>0</v>
      </c>
      <c r="AC1222">
        <v>1</v>
      </c>
      <c r="AD1222">
        <v>10226</v>
      </c>
      <c r="AE1222">
        <v>10234</v>
      </c>
      <c r="AF1222">
        <v>21</v>
      </c>
      <c r="AG1222">
        <v>10210</v>
      </c>
      <c r="AH1222">
        <v>1</v>
      </c>
      <c r="AI1222">
        <v>58</v>
      </c>
      <c r="AJ1222">
        <v>5</v>
      </c>
      <c r="AK1222">
        <v>82</v>
      </c>
      <c r="AL1222">
        <v>18</v>
      </c>
      <c r="AM1222">
        <v>3</v>
      </c>
      <c r="AN1222">
        <v>68</v>
      </c>
      <c r="AO1222">
        <v>89</v>
      </c>
      <c r="AP1222">
        <v>24</v>
      </c>
      <c r="AQ1222">
        <v>41</v>
      </c>
      <c r="AR1222">
        <v>15</v>
      </c>
      <c r="AS1222">
        <v>30</v>
      </c>
    </row>
    <row r="1223" spans="1:45" x14ac:dyDescent="0.25">
      <c r="A1223">
        <v>20130506</v>
      </c>
      <c r="B1223">
        <f t="shared" si="95"/>
        <v>20170506</v>
      </c>
      <c r="C1223">
        <f t="shared" si="96"/>
        <v>2017</v>
      </c>
      <c r="D1223">
        <f t="shared" si="97"/>
        <v>5</v>
      </c>
      <c r="E1223">
        <f t="shared" si="98"/>
        <v>6</v>
      </c>
      <c r="F1223" s="14">
        <f t="shared" si="99"/>
        <v>42861</v>
      </c>
      <c r="G1223">
        <v>342</v>
      </c>
      <c r="H1223">
        <v>21</v>
      </c>
      <c r="I1223">
        <v>25</v>
      </c>
      <c r="J1223">
        <v>50</v>
      </c>
      <c r="K1223">
        <v>15</v>
      </c>
      <c r="L1223">
        <v>10</v>
      </c>
      <c r="M1223">
        <v>3</v>
      </c>
      <c r="N1223">
        <v>80</v>
      </c>
      <c r="O1223">
        <v>15</v>
      </c>
      <c r="P1223">
        <v>155</v>
      </c>
      <c r="Q1223">
        <v>46</v>
      </c>
      <c r="R1223">
        <v>5</v>
      </c>
      <c r="S1223">
        <v>231</v>
      </c>
      <c r="T1223">
        <v>14</v>
      </c>
      <c r="U1223">
        <v>7</v>
      </c>
      <c r="V1223">
        <v>6</v>
      </c>
      <c r="W1223">
        <v>127</v>
      </c>
      <c r="X1223">
        <v>84</v>
      </c>
      <c r="Y1223">
        <v>2421</v>
      </c>
      <c r="Z1223">
        <v>0</v>
      </c>
      <c r="AA1223">
        <v>0</v>
      </c>
      <c r="AB1223">
        <v>0</v>
      </c>
      <c r="AC1223">
        <v>1</v>
      </c>
      <c r="AD1223">
        <v>10198</v>
      </c>
      <c r="AE1223">
        <v>10224</v>
      </c>
      <c r="AF1223">
        <v>1</v>
      </c>
      <c r="AG1223">
        <v>10177</v>
      </c>
      <c r="AH1223">
        <v>24</v>
      </c>
      <c r="AI1223">
        <v>35</v>
      </c>
      <c r="AJ1223">
        <v>4</v>
      </c>
      <c r="AK1223">
        <v>74</v>
      </c>
      <c r="AL1223">
        <v>18</v>
      </c>
      <c r="AM1223">
        <v>1</v>
      </c>
      <c r="AN1223">
        <v>64</v>
      </c>
      <c r="AO1223">
        <v>98</v>
      </c>
      <c r="AP1223">
        <v>5</v>
      </c>
      <c r="AQ1223">
        <v>38</v>
      </c>
      <c r="AR1223">
        <v>14</v>
      </c>
      <c r="AS1223">
        <v>40</v>
      </c>
    </row>
    <row r="1224" spans="1:45" x14ac:dyDescent="0.25">
      <c r="A1224">
        <v>20130507</v>
      </c>
      <c r="B1224">
        <f t="shared" si="95"/>
        <v>20170507</v>
      </c>
      <c r="C1224">
        <f t="shared" si="96"/>
        <v>2017</v>
      </c>
      <c r="D1224">
        <f t="shared" si="97"/>
        <v>5</v>
      </c>
      <c r="E1224">
        <f t="shared" si="98"/>
        <v>7</v>
      </c>
      <c r="F1224" s="14">
        <f t="shared" si="99"/>
        <v>42862</v>
      </c>
      <c r="G1224">
        <v>64</v>
      </c>
      <c r="H1224">
        <v>33</v>
      </c>
      <c r="I1224">
        <v>35</v>
      </c>
      <c r="J1224">
        <v>70</v>
      </c>
      <c r="K1224">
        <v>14</v>
      </c>
      <c r="L1224">
        <v>10</v>
      </c>
      <c r="M1224">
        <v>24</v>
      </c>
      <c r="N1224">
        <v>120</v>
      </c>
      <c r="O1224">
        <v>13</v>
      </c>
      <c r="P1224">
        <v>164</v>
      </c>
      <c r="Q1224">
        <v>98</v>
      </c>
      <c r="R1224">
        <v>3</v>
      </c>
      <c r="S1224">
        <v>232</v>
      </c>
      <c r="T1224">
        <v>11</v>
      </c>
      <c r="U1224">
        <v>59</v>
      </c>
      <c r="V1224">
        <v>6</v>
      </c>
      <c r="W1224">
        <v>43</v>
      </c>
      <c r="X1224">
        <v>28</v>
      </c>
      <c r="Y1224">
        <v>1527</v>
      </c>
      <c r="Z1224">
        <v>4</v>
      </c>
      <c r="AA1224">
        <v>1</v>
      </c>
      <c r="AB1224">
        <v>1</v>
      </c>
      <c r="AC1224">
        <v>17</v>
      </c>
      <c r="AD1224">
        <v>10153</v>
      </c>
      <c r="AE1224">
        <v>10172</v>
      </c>
      <c r="AF1224">
        <v>1</v>
      </c>
      <c r="AG1224">
        <v>10118</v>
      </c>
      <c r="AH1224">
        <v>24</v>
      </c>
      <c r="AI1224">
        <v>50</v>
      </c>
      <c r="AJ1224">
        <v>24</v>
      </c>
      <c r="AK1224">
        <v>77</v>
      </c>
      <c r="AL1224">
        <v>17</v>
      </c>
      <c r="AM1224">
        <v>6</v>
      </c>
      <c r="AN1224">
        <v>72</v>
      </c>
      <c r="AO1224">
        <v>92</v>
      </c>
      <c r="AP1224">
        <v>2</v>
      </c>
      <c r="AQ1224">
        <v>38</v>
      </c>
      <c r="AR1224">
        <v>11</v>
      </c>
      <c r="AS1224">
        <v>26</v>
      </c>
    </row>
    <row r="1225" spans="1:45" x14ac:dyDescent="0.25">
      <c r="A1225">
        <v>20130508</v>
      </c>
      <c r="B1225">
        <f t="shared" si="95"/>
        <v>20170508</v>
      </c>
      <c r="C1225">
        <f t="shared" si="96"/>
        <v>2017</v>
      </c>
      <c r="D1225">
        <f t="shared" si="97"/>
        <v>5</v>
      </c>
      <c r="E1225">
        <f t="shared" si="98"/>
        <v>8</v>
      </c>
      <c r="F1225" s="14">
        <f t="shared" si="99"/>
        <v>42863</v>
      </c>
      <c r="G1225">
        <v>196</v>
      </c>
      <c r="H1225">
        <v>29</v>
      </c>
      <c r="I1225">
        <v>33</v>
      </c>
      <c r="J1225">
        <v>60</v>
      </c>
      <c r="K1225">
        <v>13</v>
      </c>
      <c r="L1225">
        <v>10</v>
      </c>
      <c r="M1225">
        <v>20</v>
      </c>
      <c r="N1225">
        <v>110</v>
      </c>
      <c r="O1225">
        <v>13</v>
      </c>
      <c r="P1225">
        <v>163</v>
      </c>
      <c r="Q1225">
        <v>126</v>
      </c>
      <c r="R1225">
        <v>24</v>
      </c>
      <c r="S1225">
        <v>219</v>
      </c>
      <c r="T1225">
        <v>12</v>
      </c>
      <c r="U1225">
        <v>108</v>
      </c>
      <c r="V1225">
        <v>24</v>
      </c>
      <c r="W1225">
        <v>34</v>
      </c>
      <c r="X1225">
        <v>22</v>
      </c>
      <c r="Y1225">
        <v>1392</v>
      </c>
      <c r="Z1225">
        <v>5</v>
      </c>
      <c r="AA1225">
        <v>43</v>
      </c>
      <c r="AB1225">
        <v>39</v>
      </c>
      <c r="AC1225">
        <v>19</v>
      </c>
      <c r="AD1225">
        <v>10094</v>
      </c>
      <c r="AE1225">
        <v>10112</v>
      </c>
      <c r="AF1225">
        <v>1</v>
      </c>
      <c r="AG1225">
        <v>10081</v>
      </c>
      <c r="AH1225">
        <v>15</v>
      </c>
      <c r="AI1225">
        <v>19</v>
      </c>
      <c r="AJ1225">
        <v>5</v>
      </c>
      <c r="AK1225">
        <v>80</v>
      </c>
      <c r="AL1225">
        <v>16</v>
      </c>
      <c r="AM1225">
        <v>7</v>
      </c>
      <c r="AN1225">
        <v>82</v>
      </c>
      <c r="AO1225">
        <v>97</v>
      </c>
      <c r="AP1225">
        <v>21</v>
      </c>
      <c r="AQ1225">
        <v>51</v>
      </c>
      <c r="AR1225">
        <v>12</v>
      </c>
      <c r="AS1225">
        <v>24</v>
      </c>
    </row>
    <row r="1226" spans="1:45" x14ac:dyDescent="0.25">
      <c r="A1226">
        <v>20130509</v>
      </c>
      <c r="B1226">
        <f t="shared" si="95"/>
        <v>20170509</v>
      </c>
      <c r="C1226">
        <f t="shared" si="96"/>
        <v>2017</v>
      </c>
      <c r="D1226">
        <f t="shared" si="97"/>
        <v>5</v>
      </c>
      <c r="E1226">
        <f t="shared" si="98"/>
        <v>9</v>
      </c>
      <c r="F1226" s="14">
        <f t="shared" si="99"/>
        <v>42864</v>
      </c>
      <c r="G1226">
        <v>228</v>
      </c>
      <c r="H1226">
        <v>34</v>
      </c>
      <c r="I1226">
        <v>38</v>
      </c>
      <c r="J1226">
        <v>60</v>
      </c>
      <c r="K1226">
        <v>13</v>
      </c>
      <c r="L1226">
        <v>10</v>
      </c>
      <c r="M1226">
        <v>20</v>
      </c>
      <c r="N1226">
        <v>110</v>
      </c>
      <c r="O1226">
        <v>13</v>
      </c>
      <c r="P1226">
        <v>131</v>
      </c>
      <c r="Q1226">
        <v>78</v>
      </c>
      <c r="R1226">
        <v>21</v>
      </c>
      <c r="S1226">
        <v>170</v>
      </c>
      <c r="T1226">
        <v>16</v>
      </c>
      <c r="U1226">
        <v>17</v>
      </c>
      <c r="V1226">
        <v>24</v>
      </c>
      <c r="W1226">
        <v>100</v>
      </c>
      <c r="X1226">
        <v>65</v>
      </c>
      <c r="Y1226">
        <v>2319</v>
      </c>
      <c r="Z1226">
        <v>0</v>
      </c>
      <c r="AA1226">
        <v>-1</v>
      </c>
      <c r="AB1226">
        <v>-1</v>
      </c>
      <c r="AC1226">
        <v>4</v>
      </c>
      <c r="AD1226">
        <v>10117</v>
      </c>
      <c r="AE1226">
        <v>10134</v>
      </c>
      <c r="AF1226">
        <v>9</v>
      </c>
      <c r="AG1226">
        <v>10101</v>
      </c>
      <c r="AH1226">
        <v>24</v>
      </c>
      <c r="AI1226">
        <v>59</v>
      </c>
      <c r="AJ1226">
        <v>1</v>
      </c>
      <c r="AK1226">
        <v>80</v>
      </c>
      <c r="AL1226">
        <v>17</v>
      </c>
      <c r="AM1226">
        <v>5</v>
      </c>
      <c r="AN1226">
        <v>65</v>
      </c>
      <c r="AO1226">
        <v>89</v>
      </c>
      <c r="AP1226">
        <v>1</v>
      </c>
      <c r="AQ1226">
        <v>42</v>
      </c>
      <c r="AR1226">
        <v>15</v>
      </c>
      <c r="AS1226">
        <v>37</v>
      </c>
    </row>
    <row r="1227" spans="1:45" x14ac:dyDescent="0.25">
      <c r="A1227">
        <v>20130510</v>
      </c>
      <c r="B1227">
        <f t="shared" si="95"/>
        <v>20170510</v>
      </c>
      <c r="C1227">
        <f t="shared" si="96"/>
        <v>2017</v>
      </c>
      <c r="D1227">
        <f t="shared" si="97"/>
        <v>5</v>
      </c>
      <c r="E1227">
        <f t="shared" si="98"/>
        <v>10</v>
      </c>
      <c r="F1227" s="14">
        <f t="shared" si="99"/>
        <v>42865</v>
      </c>
      <c r="G1227">
        <v>223</v>
      </c>
      <c r="H1227">
        <v>54</v>
      </c>
      <c r="I1227">
        <v>55</v>
      </c>
      <c r="J1227">
        <v>70</v>
      </c>
      <c r="K1227">
        <v>6</v>
      </c>
      <c r="L1227">
        <v>30</v>
      </c>
      <c r="M1227">
        <v>21</v>
      </c>
      <c r="N1227">
        <v>150</v>
      </c>
      <c r="O1227">
        <v>5</v>
      </c>
      <c r="P1227">
        <v>124</v>
      </c>
      <c r="Q1227">
        <v>94</v>
      </c>
      <c r="R1227">
        <v>24</v>
      </c>
      <c r="S1227">
        <v>158</v>
      </c>
      <c r="T1227">
        <v>14</v>
      </c>
      <c r="U1227">
        <v>78</v>
      </c>
      <c r="V1227">
        <v>24</v>
      </c>
      <c r="W1227">
        <v>10</v>
      </c>
      <c r="X1227">
        <v>6</v>
      </c>
      <c r="Y1227">
        <v>720</v>
      </c>
      <c r="Z1227">
        <v>3</v>
      </c>
      <c r="AA1227">
        <v>1</v>
      </c>
      <c r="AB1227">
        <v>1</v>
      </c>
      <c r="AC1227">
        <v>6</v>
      </c>
      <c r="AD1227">
        <v>10123</v>
      </c>
      <c r="AE1227">
        <v>10155</v>
      </c>
      <c r="AF1227">
        <v>22</v>
      </c>
      <c r="AG1227">
        <v>10089</v>
      </c>
      <c r="AH1227">
        <v>4</v>
      </c>
      <c r="AI1227">
        <v>60</v>
      </c>
      <c r="AJ1227">
        <v>5</v>
      </c>
      <c r="AK1227">
        <v>81</v>
      </c>
      <c r="AL1227">
        <v>1</v>
      </c>
      <c r="AM1227">
        <v>7</v>
      </c>
      <c r="AN1227">
        <v>70</v>
      </c>
      <c r="AO1227">
        <v>83</v>
      </c>
      <c r="AP1227">
        <v>6</v>
      </c>
      <c r="AQ1227">
        <v>60</v>
      </c>
      <c r="AR1227">
        <v>13</v>
      </c>
      <c r="AS1227">
        <v>11</v>
      </c>
    </row>
    <row r="1228" spans="1:45" x14ac:dyDescent="0.25">
      <c r="A1228">
        <v>20130511</v>
      </c>
      <c r="B1228">
        <f t="shared" si="95"/>
        <v>20170511</v>
      </c>
      <c r="C1228">
        <f t="shared" si="96"/>
        <v>2017</v>
      </c>
      <c r="D1228">
        <f t="shared" si="97"/>
        <v>5</v>
      </c>
      <c r="E1228">
        <f t="shared" si="98"/>
        <v>11</v>
      </c>
      <c r="F1228" s="14">
        <f t="shared" si="99"/>
        <v>42866</v>
      </c>
      <c r="G1228">
        <v>222</v>
      </c>
      <c r="H1228">
        <v>41</v>
      </c>
      <c r="I1228">
        <v>44</v>
      </c>
      <c r="J1228">
        <v>60</v>
      </c>
      <c r="K1228">
        <v>21</v>
      </c>
      <c r="L1228">
        <v>30</v>
      </c>
      <c r="M1228">
        <v>2</v>
      </c>
      <c r="N1228">
        <v>130</v>
      </c>
      <c r="O1228">
        <v>20</v>
      </c>
      <c r="P1228">
        <v>102</v>
      </c>
      <c r="Q1228">
        <v>80</v>
      </c>
      <c r="R1228">
        <v>2</v>
      </c>
      <c r="S1228">
        <v>137</v>
      </c>
      <c r="T1228">
        <v>14</v>
      </c>
      <c r="U1228">
        <v>65</v>
      </c>
      <c r="V1228">
        <v>6</v>
      </c>
      <c r="W1228">
        <v>22</v>
      </c>
      <c r="X1228">
        <v>14</v>
      </c>
      <c r="Y1228">
        <v>865</v>
      </c>
      <c r="Z1228">
        <v>69</v>
      </c>
      <c r="AA1228">
        <v>174</v>
      </c>
      <c r="AB1228">
        <v>36</v>
      </c>
      <c r="AC1228">
        <v>20</v>
      </c>
      <c r="AD1228">
        <v>10117</v>
      </c>
      <c r="AE1228">
        <v>10144</v>
      </c>
      <c r="AF1228">
        <v>1</v>
      </c>
      <c r="AG1228">
        <v>10097</v>
      </c>
      <c r="AH1228">
        <v>21</v>
      </c>
      <c r="AI1228">
        <v>39</v>
      </c>
      <c r="AJ1228">
        <v>9</v>
      </c>
      <c r="AK1228">
        <v>77</v>
      </c>
      <c r="AL1228">
        <v>14</v>
      </c>
      <c r="AM1228">
        <v>7</v>
      </c>
      <c r="AN1228">
        <v>82</v>
      </c>
      <c r="AO1228">
        <v>93</v>
      </c>
      <c r="AP1228">
        <v>23</v>
      </c>
      <c r="AQ1228">
        <v>60</v>
      </c>
      <c r="AR1228">
        <v>14</v>
      </c>
      <c r="AS1228">
        <v>13</v>
      </c>
    </row>
    <row r="1229" spans="1:45" x14ac:dyDescent="0.25">
      <c r="A1229">
        <v>20130512</v>
      </c>
      <c r="B1229">
        <f t="shared" si="95"/>
        <v>20170512</v>
      </c>
      <c r="C1229">
        <f t="shared" si="96"/>
        <v>2017</v>
      </c>
      <c r="D1229">
        <f t="shared" si="97"/>
        <v>5</v>
      </c>
      <c r="E1229">
        <f t="shared" si="98"/>
        <v>12</v>
      </c>
      <c r="F1229" s="14">
        <f t="shared" si="99"/>
        <v>42867</v>
      </c>
      <c r="G1229">
        <v>245</v>
      </c>
      <c r="H1229">
        <v>34</v>
      </c>
      <c r="I1229">
        <v>38</v>
      </c>
      <c r="J1229">
        <v>50</v>
      </c>
      <c r="K1229">
        <v>13</v>
      </c>
      <c r="L1229">
        <v>20</v>
      </c>
      <c r="M1229">
        <v>6</v>
      </c>
      <c r="N1229">
        <v>110</v>
      </c>
      <c r="O1229">
        <v>22</v>
      </c>
      <c r="P1229">
        <v>95</v>
      </c>
      <c r="Q1229">
        <v>67</v>
      </c>
      <c r="R1229">
        <v>6</v>
      </c>
      <c r="S1229">
        <v>131</v>
      </c>
      <c r="T1229">
        <v>13</v>
      </c>
      <c r="U1229">
        <v>64</v>
      </c>
      <c r="V1229">
        <v>6</v>
      </c>
      <c r="W1229">
        <v>44</v>
      </c>
      <c r="X1229">
        <v>28</v>
      </c>
      <c r="Y1229">
        <v>1311</v>
      </c>
      <c r="Z1229">
        <v>55</v>
      </c>
      <c r="AA1229">
        <v>63</v>
      </c>
      <c r="AB1229">
        <v>37</v>
      </c>
      <c r="AC1229">
        <v>6</v>
      </c>
      <c r="AD1229">
        <v>10135</v>
      </c>
      <c r="AE1229">
        <v>10157</v>
      </c>
      <c r="AF1229">
        <v>18</v>
      </c>
      <c r="AG1229">
        <v>10099</v>
      </c>
      <c r="AH1229">
        <v>1</v>
      </c>
      <c r="AI1229">
        <v>41</v>
      </c>
      <c r="AJ1229">
        <v>6</v>
      </c>
      <c r="AK1229">
        <v>81</v>
      </c>
      <c r="AL1229">
        <v>11</v>
      </c>
      <c r="AM1229">
        <v>8</v>
      </c>
      <c r="AN1229">
        <v>78</v>
      </c>
      <c r="AO1229">
        <v>94</v>
      </c>
      <c r="AP1229">
        <v>24</v>
      </c>
      <c r="AQ1229">
        <v>61</v>
      </c>
      <c r="AR1229">
        <v>11</v>
      </c>
      <c r="AS1229">
        <v>19</v>
      </c>
    </row>
    <row r="1230" spans="1:45" x14ac:dyDescent="0.25">
      <c r="A1230">
        <v>20130513</v>
      </c>
      <c r="B1230">
        <f t="shared" si="95"/>
        <v>20170513</v>
      </c>
      <c r="C1230">
        <f t="shared" si="96"/>
        <v>2017</v>
      </c>
      <c r="D1230">
        <f t="shared" si="97"/>
        <v>5</v>
      </c>
      <c r="E1230">
        <f t="shared" si="98"/>
        <v>13</v>
      </c>
      <c r="F1230" s="14">
        <f t="shared" si="99"/>
        <v>42868</v>
      </c>
      <c r="G1230">
        <v>236</v>
      </c>
      <c r="H1230">
        <v>45</v>
      </c>
      <c r="I1230">
        <v>47</v>
      </c>
      <c r="J1230">
        <v>60</v>
      </c>
      <c r="K1230">
        <v>17</v>
      </c>
      <c r="L1230">
        <v>40</v>
      </c>
      <c r="M1230">
        <v>3</v>
      </c>
      <c r="N1230">
        <v>150</v>
      </c>
      <c r="O1230">
        <v>23</v>
      </c>
      <c r="P1230">
        <v>111</v>
      </c>
      <c r="Q1230">
        <v>77</v>
      </c>
      <c r="R1230">
        <v>1</v>
      </c>
      <c r="S1230">
        <v>137</v>
      </c>
      <c r="T1230">
        <v>12</v>
      </c>
      <c r="U1230">
        <v>71</v>
      </c>
      <c r="V1230">
        <v>24</v>
      </c>
      <c r="W1230">
        <v>14</v>
      </c>
      <c r="X1230">
        <v>9</v>
      </c>
      <c r="Y1230">
        <v>813</v>
      </c>
      <c r="Z1230">
        <v>59</v>
      </c>
      <c r="AA1230">
        <v>43</v>
      </c>
      <c r="AB1230">
        <v>13</v>
      </c>
      <c r="AC1230">
        <v>6</v>
      </c>
      <c r="AD1230">
        <v>10108</v>
      </c>
      <c r="AE1230">
        <v>10125</v>
      </c>
      <c r="AF1230">
        <v>1</v>
      </c>
      <c r="AG1230">
        <v>10089</v>
      </c>
      <c r="AH1230">
        <v>23</v>
      </c>
      <c r="AI1230">
        <v>21</v>
      </c>
      <c r="AJ1230">
        <v>4</v>
      </c>
      <c r="AK1230">
        <v>77</v>
      </c>
      <c r="AL1230">
        <v>17</v>
      </c>
      <c r="AM1230">
        <v>7</v>
      </c>
      <c r="AN1230">
        <v>79</v>
      </c>
      <c r="AO1230">
        <v>97</v>
      </c>
      <c r="AP1230">
        <v>3</v>
      </c>
      <c r="AQ1230">
        <v>57</v>
      </c>
      <c r="AR1230">
        <v>17</v>
      </c>
      <c r="AS1230">
        <v>12</v>
      </c>
    </row>
    <row r="1231" spans="1:45" x14ac:dyDescent="0.25">
      <c r="A1231">
        <v>20130514</v>
      </c>
      <c r="B1231">
        <f t="shared" si="95"/>
        <v>20170514</v>
      </c>
      <c r="C1231">
        <f t="shared" si="96"/>
        <v>2017</v>
      </c>
      <c r="D1231">
        <f t="shared" si="97"/>
        <v>5</v>
      </c>
      <c r="E1231">
        <f t="shared" si="98"/>
        <v>14</v>
      </c>
      <c r="F1231" s="14">
        <f t="shared" si="99"/>
        <v>42869</v>
      </c>
      <c r="G1231">
        <v>200</v>
      </c>
      <c r="H1231">
        <v>27</v>
      </c>
      <c r="I1231">
        <v>35</v>
      </c>
      <c r="J1231">
        <v>60</v>
      </c>
      <c r="K1231">
        <v>10</v>
      </c>
      <c r="L1231">
        <v>20</v>
      </c>
      <c r="M1231">
        <v>4</v>
      </c>
      <c r="N1231">
        <v>130</v>
      </c>
      <c r="O1231">
        <v>11</v>
      </c>
      <c r="P1231">
        <v>94</v>
      </c>
      <c r="Q1231">
        <v>61</v>
      </c>
      <c r="R1231">
        <v>4</v>
      </c>
      <c r="S1231">
        <v>120</v>
      </c>
      <c r="T1231">
        <v>12</v>
      </c>
      <c r="U1231">
        <v>37</v>
      </c>
      <c r="V1231">
        <v>6</v>
      </c>
      <c r="W1231">
        <v>20</v>
      </c>
      <c r="X1231">
        <v>13</v>
      </c>
      <c r="Y1231">
        <v>1040</v>
      </c>
      <c r="Z1231">
        <v>36</v>
      </c>
      <c r="AA1231">
        <v>29</v>
      </c>
      <c r="AB1231">
        <v>11</v>
      </c>
      <c r="AC1231">
        <v>9</v>
      </c>
      <c r="AD1231">
        <v>10067</v>
      </c>
      <c r="AE1231">
        <v>10091</v>
      </c>
      <c r="AF1231">
        <v>7</v>
      </c>
      <c r="AG1231">
        <v>10001</v>
      </c>
      <c r="AH1231">
        <v>24</v>
      </c>
      <c r="AI1231">
        <v>60</v>
      </c>
      <c r="AJ1231">
        <v>16</v>
      </c>
      <c r="AK1231">
        <v>77</v>
      </c>
      <c r="AL1231">
        <v>12</v>
      </c>
      <c r="AM1231">
        <v>7</v>
      </c>
      <c r="AN1231">
        <v>83</v>
      </c>
      <c r="AO1231">
        <v>93</v>
      </c>
      <c r="AP1231">
        <v>4</v>
      </c>
      <c r="AQ1231">
        <v>67</v>
      </c>
      <c r="AR1231">
        <v>11</v>
      </c>
      <c r="AS1231">
        <v>15</v>
      </c>
    </row>
    <row r="1232" spans="1:45" x14ac:dyDescent="0.25">
      <c r="A1232">
        <v>20130515</v>
      </c>
      <c r="B1232">
        <f t="shared" si="95"/>
        <v>20170515</v>
      </c>
      <c r="C1232">
        <f t="shared" si="96"/>
        <v>2017</v>
      </c>
      <c r="D1232">
        <f t="shared" si="97"/>
        <v>5</v>
      </c>
      <c r="E1232">
        <f t="shared" si="98"/>
        <v>15</v>
      </c>
      <c r="F1232" s="14">
        <f t="shared" si="99"/>
        <v>42870</v>
      </c>
      <c r="G1232">
        <v>195</v>
      </c>
      <c r="H1232">
        <v>32</v>
      </c>
      <c r="I1232">
        <v>42</v>
      </c>
      <c r="J1232">
        <v>70</v>
      </c>
      <c r="K1232">
        <v>14</v>
      </c>
      <c r="L1232">
        <v>0</v>
      </c>
      <c r="M1232">
        <v>24</v>
      </c>
      <c r="N1232">
        <v>120</v>
      </c>
      <c r="O1232">
        <v>8</v>
      </c>
      <c r="P1232">
        <v>117</v>
      </c>
      <c r="Q1232">
        <v>49</v>
      </c>
      <c r="R1232">
        <v>24</v>
      </c>
      <c r="S1232">
        <v>172</v>
      </c>
      <c r="T1232">
        <v>16</v>
      </c>
      <c r="U1232">
        <v>16</v>
      </c>
      <c r="V1232">
        <v>24</v>
      </c>
      <c r="W1232">
        <v>56</v>
      </c>
      <c r="X1232">
        <v>36</v>
      </c>
      <c r="Y1232">
        <v>1545</v>
      </c>
      <c r="Z1232">
        <v>4</v>
      </c>
      <c r="AA1232">
        <v>1</v>
      </c>
      <c r="AB1232">
        <v>1</v>
      </c>
      <c r="AC1232">
        <v>2</v>
      </c>
      <c r="AD1232">
        <v>9999</v>
      </c>
      <c r="AE1232">
        <v>10033</v>
      </c>
      <c r="AF1232">
        <v>23</v>
      </c>
      <c r="AG1232">
        <v>9973</v>
      </c>
      <c r="AH1232">
        <v>4</v>
      </c>
      <c r="AI1232">
        <v>57</v>
      </c>
      <c r="AJ1232">
        <v>24</v>
      </c>
      <c r="AK1232">
        <v>82</v>
      </c>
      <c r="AL1232">
        <v>12</v>
      </c>
      <c r="AM1232">
        <v>6</v>
      </c>
      <c r="AN1232">
        <v>70</v>
      </c>
      <c r="AO1232">
        <v>98</v>
      </c>
      <c r="AP1232">
        <v>24</v>
      </c>
      <c r="AQ1232">
        <v>42</v>
      </c>
      <c r="AR1232">
        <v>15</v>
      </c>
      <c r="AS1232">
        <v>24</v>
      </c>
    </row>
    <row r="1233" spans="1:45" x14ac:dyDescent="0.25">
      <c r="A1233">
        <v>20130516</v>
      </c>
      <c r="B1233">
        <f t="shared" si="95"/>
        <v>20170516</v>
      </c>
      <c r="C1233">
        <f t="shared" si="96"/>
        <v>2017</v>
      </c>
      <c r="D1233">
        <f t="shared" si="97"/>
        <v>5</v>
      </c>
      <c r="E1233">
        <f t="shared" si="98"/>
        <v>16</v>
      </c>
      <c r="F1233" s="14">
        <f t="shared" si="99"/>
        <v>42871</v>
      </c>
      <c r="G1233">
        <v>5</v>
      </c>
      <c r="H1233">
        <v>22</v>
      </c>
      <c r="I1233">
        <v>25</v>
      </c>
      <c r="J1233">
        <v>50</v>
      </c>
      <c r="K1233">
        <v>14</v>
      </c>
      <c r="L1233">
        <v>10</v>
      </c>
      <c r="M1233">
        <v>1</v>
      </c>
      <c r="N1233">
        <v>90</v>
      </c>
      <c r="O1233">
        <v>13</v>
      </c>
      <c r="P1233">
        <v>92</v>
      </c>
      <c r="Q1233">
        <v>40</v>
      </c>
      <c r="R1233">
        <v>2</v>
      </c>
      <c r="S1233">
        <v>112</v>
      </c>
      <c r="T1233">
        <v>8</v>
      </c>
      <c r="U1233">
        <v>9</v>
      </c>
      <c r="V1233">
        <v>6</v>
      </c>
      <c r="W1233">
        <v>0</v>
      </c>
      <c r="X1233">
        <v>0</v>
      </c>
      <c r="Y1233">
        <v>397</v>
      </c>
      <c r="Z1233">
        <v>113</v>
      </c>
      <c r="AA1233">
        <v>145</v>
      </c>
      <c r="AB1233">
        <v>26</v>
      </c>
      <c r="AC1233">
        <v>12</v>
      </c>
      <c r="AD1233">
        <v>9998</v>
      </c>
      <c r="AE1233">
        <v>10028</v>
      </c>
      <c r="AF1233">
        <v>1</v>
      </c>
      <c r="AG1233">
        <v>9973</v>
      </c>
      <c r="AH1233">
        <v>17</v>
      </c>
      <c r="AI1233">
        <v>34</v>
      </c>
      <c r="AJ1233">
        <v>24</v>
      </c>
      <c r="AK1233">
        <v>75</v>
      </c>
      <c r="AL1233">
        <v>7</v>
      </c>
      <c r="AM1233">
        <v>7</v>
      </c>
      <c r="AN1233">
        <v>91</v>
      </c>
      <c r="AO1233">
        <v>98</v>
      </c>
      <c r="AP1233">
        <v>2</v>
      </c>
      <c r="AQ1233">
        <v>73</v>
      </c>
      <c r="AR1233">
        <v>8</v>
      </c>
      <c r="AS1233">
        <v>6</v>
      </c>
    </row>
    <row r="1234" spans="1:45" x14ac:dyDescent="0.25">
      <c r="A1234">
        <v>20130517</v>
      </c>
      <c r="B1234">
        <f t="shared" si="95"/>
        <v>20170517</v>
      </c>
      <c r="C1234">
        <f t="shared" si="96"/>
        <v>2017</v>
      </c>
      <c r="D1234">
        <f t="shared" si="97"/>
        <v>5</v>
      </c>
      <c r="E1234">
        <f t="shared" si="98"/>
        <v>17</v>
      </c>
      <c r="F1234" s="14">
        <f t="shared" si="99"/>
        <v>42872</v>
      </c>
      <c r="G1234">
        <v>302</v>
      </c>
      <c r="H1234">
        <v>20</v>
      </c>
      <c r="I1234">
        <v>22</v>
      </c>
      <c r="J1234">
        <v>30</v>
      </c>
      <c r="K1234">
        <v>9</v>
      </c>
      <c r="L1234">
        <v>10</v>
      </c>
      <c r="M1234">
        <v>4</v>
      </c>
      <c r="N1234">
        <v>70</v>
      </c>
      <c r="O1234">
        <v>17</v>
      </c>
      <c r="P1234">
        <v>92</v>
      </c>
      <c r="Q1234">
        <v>81</v>
      </c>
      <c r="R1234">
        <v>2</v>
      </c>
      <c r="S1234">
        <v>104</v>
      </c>
      <c r="T1234">
        <v>10</v>
      </c>
      <c r="U1234">
        <v>81</v>
      </c>
      <c r="V1234">
        <v>6</v>
      </c>
      <c r="W1234">
        <v>0</v>
      </c>
      <c r="X1234">
        <v>0</v>
      </c>
      <c r="Y1234">
        <v>307</v>
      </c>
      <c r="Z1234">
        <v>33</v>
      </c>
      <c r="AA1234">
        <v>89</v>
      </c>
      <c r="AB1234">
        <v>37</v>
      </c>
      <c r="AC1234">
        <v>17</v>
      </c>
      <c r="AD1234">
        <v>10029</v>
      </c>
      <c r="AE1234">
        <v>10058</v>
      </c>
      <c r="AF1234">
        <v>23</v>
      </c>
      <c r="AG1234">
        <v>9991</v>
      </c>
      <c r="AH1234">
        <v>1</v>
      </c>
      <c r="AI1234">
        <v>21</v>
      </c>
      <c r="AJ1234">
        <v>2</v>
      </c>
      <c r="AK1234">
        <v>64</v>
      </c>
      <c r="AL1234">
        <v>12</v>
      </c>
      <c r="AM1234">
        <v>8</v>
      </c>
      <c r="AN1234">
        <v>94</v>
      </c>
      <c r="AO1234">
        <v>98</v>
      </c>
      <c r="AP1234">
        <v>2</v>
      </c>
      <c r="AQ1234">
        <v>89</v>
      </c>
      <c r="AR1234">
        <v>11</v>
      </c>
      <c r="AS1234">
        <v>4</v>
      </c>
    </row>
    <row r="1235" spans="1:45" x14ac:dyDescent="0.25">
      <c r="A1235">
        <v>20130518</v>
      </c>
      <c r="B1235">
        <f t="shared" si="95"/>
        <v>20170518</v>
      </c>
      <c r="C1235">
        <f t="shared" si="96"/>
        <v>2017</v>
      </c>
      <c r="D1235">
        <f t="shared" si="97"/>
        <v>5</v>
      </c>
      <c r="E1235">
        <f t="shared" si="98"/>
        <v>18</v>
      </c>
      <c r="F1235" s="14">
        <f t="shared" si="99"/>
        <v>42873</v>
      </c>
      <c r="G1235">
        <v>234</v>
      </c>
      <c r="H1235">
        <v>16</v>
      </c>
      <c r="I1235">
        <v>25</v>
      </c>
      <c r="J1235">
        <v>40</v>
      </c>
      <c r="K1235">
        <v>4</v>
      </c>
      <c r="L1235">
        <v>10</v>
      </c>
      <c r="M1235">
        <v>19</v>
      </c>
      <c r="N1235">
        <v>80</v>
      </c>
      <c r="O1235">
        <v>4</v>
      </c>
      <c r="P1235">
        <v>98</v>
      </c>
      <c r="Q1235">
        <v>51</v>
      </c>
      <c r="R1235">
        <v>24</v>
      </c>
      <c r="S1235">
        <v>128</v>
      </c>
      <c r="T1235">
        <v>15</v>
      </c>
      <c r="U1235">
        <v>15</v>
      </c>
      <c r="V1235">
        <v>24</v>
      </c>
      <c r="W1235">
        <v>1</v>
      </c>
      <c r="X1235">
        <v>1</v>
      </c>
      <c r="Y1235">
        <v>587</v>
      </c>
      <c r="Z1235">
        <v>0</v>
      </c>
      <c r="AA1235">
        <v>0</v>
      </c>
      <c r="AB1235">
        <v>0</v>
      </c>
      <c r="AC1235">
        <v>1</v>
      </c>
      <c r="AD1235">
        <v>10083</v>
      </c>
      <c r="AE1235">
        <v>10107</v>
      </c>
      <c r="AF1235">
        <v>21</v>
      </c>
      <c r="AG1235">
        <v>10057</v>
      </c>
      <c r="AH1235">
        <v>1</v>
      </c>
      <c r="AI1235">
        <v>2</v>
      </c>
      <c r="AJ1235">
        <v>23</v>
      </c>
      <c r="AK1235">
        <v>75</v>
      </c>
      <c r="AL1235">
        <v>11</v>
      </c>
      <c r="AM1235">
        <v>7</v>
      </c>
      <c r="AN1235">
        <v>85</v>
      </c>
      <c r="AO1235">
        <v>99</v>
      </c>
      <c r="AP1235">
        <v>23</v>
      </c>
      <c r="AQ1235">
        <v>74</v>
      </c>
      <c r="AR1235">
        <v>15</v>
      </c>
      <c r="AS1235">
        <v>9</v>
      </c>
    </row>
    <row r="1236" spans="1:45" x14ac:dyDescent="0.25">
      <c r="A1236">
        <v>20130519</v>
      </c>
      <c r="B1236">
        <f t="shared" si="95"/>
        <v>20170519</v>
      </c>
      <c r="C1236">
        <f t="shared" si="96"/>
        <v>2017</v>
      </c>
      <c r="D1236">
        <f t="shared" si="97"/>
        <v>5</v>
      </c>
      <c r="E1236">
        <f t="shared" si="98"/>
        <v>19</v>
      </c>
      <c r="F1236" s="14">
        <f t="shared" si="99"/>
        <v>42874</v>
      </c>
      <c r="G1236">
        <v>16</v>
      </c>
      <c r="H1236">
        <v>26</v>
      </c>
      <c r="I1236">
        <v>29</v>
      </c>
      <c r="J1236">
        <v>60</v>
      </c>
      <c r="K1236">
        <v>12</v>
      </c>
      <c r="L1236">
        <v>10</v>
      </c>
      <c r="M1236">
        <v>1</v>
      </c>
      <c r="N1236">
        <v>90</v>
      </c>
      <c r="O1236">
        <v>11</v>
      </c>
      <c r="P1236">
        <v>108</v>
      </c>
      <c r="Q1236">
        <v>35</v>
      </c>
      <c r="R1236">
        <v>3</v>
      </c>
      <c r="S1236">
        <v>151</v>
      </c>
      <c r="T1236">
        <v>11</v>
      </c>
      <c r="U1236">
        <v>3</v>
      </c>
      <c r="V1236">
        <v>6</v>
      </c>
      <c r="W1236">
        <v>65</v>
      </c>
      <c r="X1236">
        <v>41</v>
      </c>
      <c r="Y1236">
        <v>1872</v>
      </c>
      <c r="Z1236">
        <v>0</v>
      </c>
      <c r="AA1236">
        <v>0</v>
      </c>
      <c r="AB1236">
        <v>0</v>
      </c>
      <c r="AC1236">
        <v>1</v>
      </c>
      <c r="AD1236">
        <v>10100</v>
      </c>
      <c r="AE1236">
        <v>10112</v>
      </c>
      <c r="AF1236">
        <v>7</v>
      </c>
      <c r="AG1236">
        <v>10086</v>
      </c>
      <c r="AH1236">
        <v>24</v>
      </c>
      <c r="AI1236">
        <v>1</v>
      </c>
      <c r="AJ1236">
        <v>1</v>
      </c>
      <c r="AK1236">
        <v>64</v>
      </c>
      <c r="AL1236">
        <v>11</v>
      </c>
      <c r="AM1236">
        <v>5</v>
      </c>
      <c r="AN1236">
        <v>82</v>
      </c>
      <c r="AO1236">
        <v>99</v>
      </c>
      <c r="AP1236">
        <v>1</v>
      </c>
      <c r="AQ1236">
        <v>68</v>
      </c>
      <c r="AR1236">
        <v>11</v>
      </c>
      <c r="AS1236">
        <v>28</v>
      </c>
    </row>
    <row r="1237" spans="1:45" x14ac:dyDescent="0.25">
      <c r="A1237">
        <v>20130520</v>
      </c>
      <c r="B1237">
        <f t="shared" si="95"/>
        <v>20170520</v>
      </c>
      <c r="C1237">
        <f t="shared" si="96"/>
        <v>2017</v>
      </c>
      <c r="D1237">
        <f t="shared" si="97"/>
        <v>5</v>
      </c>
      <c r="E1237">
        <f t="shared" si="98"/>
        <v>20</v>
      </c>
      <c r="F1237" s="14">
        <f t="shared" si="99"/>
        <v>42875</v>
      </c>
      <c r="G1237">
        <v>235</v>
      </c>
      <c r="H1237">
        <v>11</v>
      </c>
      <c r="I1237">
        <v>15</v>
      </c>
      <c r="J1237">
        <v>20</v>
      </c>
      <c r="K1237">
        <v>10</v>
      </c>
      <c r="L1237">
        <v>0</v>
      </c>
      <c r="M1237">
        <v>8</v>
      </c>
      <c r="N1237">
        <v>50</v>
      </c>
      <c r="O1237">
        <v>18</v>
      </c>
      <c r="P1237">
        <v>114</v>
      </c>
      <c r="Q1237">
        <v>101</v>
      </c>
      <c r="R1237">
        <v>2</v>
      </c>
      <c r="S1237">
        <v>126</v>
      </c>
      <c r="T1237">
        <v>16</v>
      </c>
      <c r="U1237">
        <v>101</v>
      </c>
      <c r="V1237">
        <v>6</v>
      </c>
      <c r="W1237">
        <v>0</v>
      </c>
      <c r="X1237">
        <v>0</v>
      </c>
      <c r="Y1237">
        <v>378</v>
      </c>
      <c r="Z1237">
        <v>82</v>
      </c>
      <c r="AA1237">
        <v>45</v>
      </c>
      <c r="AB1237">
        <v>19</v>
      </c>
      <c r="AC1237">
        <v>22</v>
      </c>
      <c r="AD1237">
        <v>10083</v>
      </c>
      <c r="AE1237">
        <v>10094</v>
      </c>
      <c r="AF1237">
        <v>23</v>
      </c>
      <c r="AG1237">
        <v>10071</v>
      </c>
      <c r="AH1237">
        <v>5</v>
      </c>
      <c r="AI1237">
        <v>17</v>
      </c>
      <c r="AJ1237">
        <v>24</v>
      </c>
      <c r="AK1237">
        <v>70</v>
      </c>
      <c r="AL1237">
        <v>10</v>
      </c>
      <c r="AM1237">
        <v>8</v>
      </c>
      <c r="AN1237">
        <v>94</v>
      </c>
      <c r="AO1237">
        <v>97</v>
      </c>
      <c r="AP1237">
        <v>3</v>
      </c>
      <c r="AQ1237">
        <v>88</v>
      </c>
      <c r="AR1237">
        <v>11</v>
      </c>
      <c r="AS1237">
        <v>6</v>
      </c>
    </row>
    <row r="1238" spans="1:45" x14ac:dyDescent="0.25">
      <c r="A1238">
        <v>20130521</v>
      </c>
      <c r="B1238">
        <f t="shared" si="95"/>
        <v>20170521</v>
      </c>
      <c r="C1238">
        <f t="shared" si="96"/>
        <v>2017</v>
      </c>
      <c r="D1238">
        <f t="shared" si="97"/>
        <v>5</v>
      </c>
      <c r="E1238">
        <f t="shared" si="98"/>
        <v>21</v>
      </c>
      <c r="F1238" s="14">
        <f t="shared" si="99"/>
        <v>42876</v>
      </c>
      <c r="G1238">
        <v>320</v>
      </c>
      <c r="H1238">
        <v>20</v>
      </c>
      <c r="I1238">
        <v>26</v>
      </c>
      <c r="J1238">
        <v>50</v>
      </c>
      <c r="K1238">
        <v>22</v>
      </c>
      <c r="L1238">
        <v>10</v>
      </c>
      <c r="M1238">
        <v>3</v>
      </c>
      <c r="N1238">
        <v>110</v>
      </c>
      <c r="O1238">
        <v>24</v>
      </c>
      <c r="P1238">
        <v>103</v>
      </c>
      <c r="Q1238">
        <v>86</v>
      </c>
      <c r="R1238">
        <v>24</v>
      </c>
      <c r="S1238">
        <v>115</v>
      </c>
      <c r="T1238">
        <v>10</v>
      </c>
      <c r="U1238">
        <v>84</v>
      </c>
      <c r="V1238">
        <v>24</v>
      </c>
      <c r="W1238">
        <v>0</v>
      </c>
      <c r="X1238">
        <v>0</v>
      </c>
      <c r="Y1238">
        <v>301</v>
      </c>
      <c r="Z1238">
        <v>131</v>
      </c>
      <c r="AA1238">
        <v>95</v>
      </c>
      <c r="AB1238">
        <v>17</v>
      </c>
      <c r="AC1238">
        <v>2</v>
      </c>
      <c r="AD1238">
        <v>10105</v>
      </c>
      <c r="AE1238">
        <v>10121</v>
      </c>
      <c r="AF1238">
        <v>22</v>
      </c>
      <c r="AG1238">
        <v>10088</v>
      </c>
      <c r="AH1238">
        <v>3</v>
      </c>
      <c r="AI1238">
        <v>20</v>
      </c>
      <c r="AJ1238">
        <v>3</v>
      </c>
      <c r="AK1238">
        <v>70</v>
      </c>
      <c r="AL1238">
        <v>24</v>
      </c>
      <c r="AM1238">
        <v>8</v>
      </c>
      <c r="AN1238">
        <v>95</v>
      </c>
      <c r="AO1238">
        <v>98</v>
      </c>
      <c r="AP1238">
        <v>2</v>
      </c>
      <c r="AQ1238">
        <v>87</v>
      </c>
      <c r="AR1238">
        <v>24</v>
      </c>
      <c r="AS1238">
        <v>4</v>
      </c>
    </row>
    <row r="1239" spans="1:45" x14ac:dyDescent="0.25">
      <c r="A1239">
        <v>20130522</v>
      </c>
      <c r="B1239">
        <f t="shared" si="95"/>
        <v>20170522</v>
      </c>
      <c r="C1239">
        <f t="shared" si="96"/>
        <v>2017</v>
      </c>
      <c r="D1239">
        <f t="shared" si="97"/>
        <v>5</v>
      </c>
      <c r="E1239">
        <f t="shared" si="98"/>
        <v>22</v>
      </c>
      <c r="F1239" s="14">
        <f t="shared" si="99"/>
        <v>42877</v>
      </c>
      <c r="G1239">
        <v>322</v>
      </c>
      <c r="H1239">
        <v>41</v>
      </c>
      <c r="I1239">
        <v>43</v>
      </c>
      <c r="J1239">
        <v>60</v>
      </c>
      <c r="K1239">
        <v>9</v>
      </c>
      <c r="L1239">
        <v>10</v>
      </c>
      <c r="M1239">
        <v>24</v>
      </c>
      <c r="N1239">
        <v>140</v>
      </c>
      <c r="O1239">
        <v>10</v>
      </c>
      <c r="P1239">
        <v>90</v>
      </c>
      <c r="Q1239">
        <v>40</v>
      </c>
      <c r="R1239">
        <v>24</v>
      </c>
      <c r="S1239">
        <v>123</v>
      </c>
      <c r="T1239">
        <v>13</v>
      </c>
      <c r="U1239">
        <v>6</v>
      </c>
      <c r="V1239">
        <v>24</v>
      </c>
      <c r="W1239">
        <v>28</v>
      </c>
      <c r="X1239">
        <v>18</v>
      </c>
      <c r="Y1239">
        <v>1004</v>
      </c>
      <c r="Z1239">
        <v>0</v>
      </c>
      <c r="AA1239">
        <v>-1</v>
      </c>
      <c r="AB1239">
        <v>-1</v>
      </c>
      <c r="AC1239">
        <v>2</v>
      </c>
      <c r="AD1239">
        <v>10138</v>
      </c>
      <c r="AE1239">
        <v>10154</v>
      </c>
      <c r="AF1239">
        <v>15</v>
      </c>
      <c r="AG1239">
        <v>10120</v>
      </c>
      <c r="AH1239">
        <v>24</v>
      </c>
      <c r="AI1239">
        <v>58</v>
      </c>
      <c r="AJ1239">
        <v>2</v>
      </c>
      <c r="AK1239">
        <v>80</v>
      </c>
      <c r="AL1239">
        <v>10</v>
      </c>
      <c r="AM1239">
        <v>7</v>
      </c>
      <c r="AN1239">
        <v>76</v>
      </c>
      <c r="AO1239">
        <v>97</v>
      </c>
      <c r="AP1239">
        <v>24</v>
      </c>
      <c r="AQ1239">
        <v>66</v>
      </c>
      <c r="AR1239">
        <v>11</v>
      </c>
      <c r="AS1239">
        <v>14</v>
      </c>
    </row>
    <row r="1240" spans="1:45" x14ac:dyDescent="0.25">
      <c r="A1240">
        <v>20130523</v>
      </c>
      <c r="B1240">
        <f t="shared" si="95"/>
        <v>20170523</v>
      </c>
      <c r="C1240">
        <f t="shared" si="96"/>
        <v>2017</v>
      </c>
      <c r="D1240">
        <f t="shared" si="97"/>
        <v>5</v>
      </c>
      <c r="E1240">
        <f t="shared" si="98"/>
        <v>23</v>
      </c>
      <c r="F1240" s="14">
        <f t="shared" si="99"/>
        <v>42878</v>
      </c>
      <c r="G1240">
        <v>296</v>
      </c>
      <c r="H1240">
        <v>18</v>
      </c>
      <c r="I1240">
        <v>24</v>
      </c>
      <c r="J1240">
        <v>50</v>
      </c>
      <c r="K1240">
        <v>16</v>
      </c>
      <c r="L1240">
        <v>10</v>
      </c>
      <c r="M1240">
        <v>1</v>
      </c>
      <c r="N1240">
        <v>100</v>
      </c>
      <c r="O1240">
        <v>17</v>
      </c>
      <c r="P1240">
        <v>66</v>
      </c>
      <c r="Q1240">
        <v>40</v>
      </c>
      <c r="R1240">
        <v>1</v>
      </c>
      <c r="S1240">
        <v>104</v>
      </c>
      <c r="T1240">
        <v>17</v>
      </c>
      <c r="U1240">
        <v>12</v>
      </c>
      <c r="V1240">
        <v>6</v>
      </c>
      <c r="W1240">
        <v>61</v>
      </c>
      <c r="X1240">
        <v>38</v>
      </c>
      <c r="Y1240">
        <v>1547</v>
      </c>
      <c r="Z1240">
        <v>58</v>
      </c>
      <c r="AA1240">
        <v>68</v>
      </c>
      <c r="AB1240">
        <v>20</v>
      </c>
      <c r="AC1240">
        <v>10</v>
      </c>
      <c r="AD1240">
        <v>10092</v>
      </c>
      <c r="AE1240">
        <v>10113</v>
      </c>
      <c r="AF1240">
        <v>1</v>
      </c>
      <c r="AG1240">
        <v>10080</v>
      </c>
      <c r="AH1240">
        <v>11</v>
      </c>
      <c r="AI1240">
        <v>57</v>
      </c>
      <c r="AJ1240">
        <v>10</v>
      </c>
      <c r="AK1240">
        <v>82</v>
      </c>
      <c r="AL1240">
        <v>17</v>
      </c>
      <c r="AM1240">
        <v>6</v>
      </c>
      <c r="AN1240">
        <v>80</v>
      </c>
      <c r="AO1240">
        <v>95</v>
      </c>
      <c r="AP1240">
        <v>24</v>
      </c>
      <c r="AQ1240">
        <v>59</v>
      </c>
      <c r="AR1240">
        <v>17</v>
      </c>
      <c r="AS1240">
        <v>21</v>
      </c>
    </row>
    <row r="1241" spans="1:45" x14ac:dyDescent="0.25">
      <c r="A1241">
        <v>20130524</v>
      </c>
      <c r="B1241">
        <f t="shared" si="95"/>
        <v>20170524</v>
      </c>
      <c r="C1241">
        <f t="shared" si="96"/>
        <v>2017</v>
      </c>
      <c r="D1241">
        <f t="shared" si="97"/>
        <v>5</v>
      </c>
      <c r="E1241">
        <f t="shared" si="98"/>
        <v>24</v>
      </c>
      <c r="F1241" s="14">
        <f t="shared" si="99"/>
        <v>42879</v>
      </c>
      <c r="G1241">
        <v>168</v>
      </c>
      <c r="H1241">
        <v>12</v>
      </c>
      <c r="I1241">
        <v>34</v>
      </c>
      <c r="J1241">
        <v>60</v>
      </c>
      <c r="K1241">
        <v>8</v>
      </c>
      <c r="L1241">
        <v>10</v>
      </c>
      <c r="M1241">
        <v>2</v>
      </c>
      <c r="N1241">
        <v>120</v>
      </c>
      <c r="O1241">
        <v>15</v>
      </c>
      <c r="P1241">
        <v>79</v>
      </c>
      <c r="Q1241">
        <v>31</v>
      </c>
      <c r="R1241">
        <v>2</v>
      </c>
      <c r="S1241">
        <v>125</v>
      </c>
      <c r="T1241">
        <v>17</v>
      </c>
      <c r="U1241">
        <v>8</v>
      </c>
      <c r="V1241">
        <v>6</v>
      </c>
      <c r="W1241">
        <v>77</v>
      </c>
      <c r="X1241">
        <v>48</v>
      </c>
      <c r="Y1241">
        <v>1998</v>
      </c>
      <c r="Z1241">
        <v>10</v>
      </c>
      <c r="AA1241">
        <v>15</v>
      </c>
      <c r="AB1241">
        <v>8</v>
      </c>
      <c r="AC1241">
        <v>15</v>
      </c>
      <c r="AD1241">
        <v>10113</v>
      </c>
      <c r="AE1241">
        <v>10153</v>
      </c>
      <c r="AF1241">
        <v>23</v>
      </c>
      <c r="AG1241">
        <v>10089</v>
      </c>
      <c r="AH1241">
        <v>4</v>
      </c>
      <c r="AI1241">
        <v>59</v>
      </c>
      <c r="AJ1241">
        <v>4</v>
      </c>
      <c r="AK1241">
        <v>82</v>
      </c>
      <c r="AL1241">
        <v>18</v>
      </c>
      <c r="AM1241">
        <v>5</v>
      </c>
      <c r="AN1241">
        <v>75</v>
      </c>
      <c r="AO1241">
        <v>95</v>
      </c>
      <c r="AP1241">
        <v>2</v>
      </c>
      <c r="AQ1241">
        <v>49</v>
      </c>
      <c r="AR1241">
        <v>16</v>
      </c>
      <c r="AS1241">
        <v>28</v>
      </c>
    </row>
    <row r="1242" spans="1:45" x14ac:dyDescent="0.25">
      <c r="A1242">
        <v>20130525</v>
      </c>
      <c r="B1242">
        <f t="shared" si="95"/>
        <v>20170525</v>
      </c>
      <c r="C1242">
        <f t="shared" si="96"/>
        <v>2017</v>
      </c>
      <c r="D1242">
        <f t="shared" si="97"/>
        <v>5</v>
      </c>
      <c r="E1242">
        <f t="shared" si="98"/>
        <v>25</v>
      </c>
      <c r="F1242" s="14">
        <f t="shared" si="99"/>
        <v>42880</v>
      </c>
      <c r="G1242">
        <v>328</v>
      </c>
      <c r="H1242">
        <v>34</v>
      </c>
      <c r="I1242">
        <v>36</v>
      </c>
      <c r="J1242">
        <v>50</v>
      </c>
      <c r="K1242">
        <v>12</v>
      </c>
      <c r="L1242">
        <v>20</v>
      </c>
      <c r="M1242">
        <v>3</v>
      </c>
      <c r="N1242">
        <v>90</v>
      </c>
      <c r="O1242">
        <v>13</v>
      </c>
      <c r="P1242">
        <v>89</v>
      </c>
      <c r="Q1242">
        <v>28</v>
      </c>
      <c r="R1242">
        <v>4</v>
      </c>
      <c r="S1242">
        <v>139</v>
      </c>
      <c r="T1242">
        <v>12</v>
      </c>
      <c r="U1242">
        <v>7</v>
      </c>
      <c r="V1242">
        <v>6</v>
      </c>
      <c r="W1242">
        <v>48</v>
      </c>
      <c r="X1242">
        <v>30</v>
      </c>
      <c r="Y1242">
        <v>1920</v>
      </c>
      <c r="Z1242">
        <v>44</v>
      </c>
      <c r="AA1242">
        <v>49</v>
      </c>
      <c r="AB1242">
        <v>13</v>
      </c>
      <c r="AC1242">
        <v>22</v>
      </c>
      <c r="AD1242">
        <v>10158</v>
      </c>
      <c r="AE1242">
        <v>10163</v>
      </c>
      <c r="AF1242">
        <v>7</v>
      </c>
      <c r="AG1242">
        <v>10143</v>
      </c>
      <c r="AH1242">
        <v>24</v>
      </c>
      <c r="AI1242">
        <v>57</v>
      </c>
      <c r="AJ1242">
        <v>4</v>
      </c>
      <c r="AK1242">
        <v>79</v>
      </c>
      <c r="AL1242">
        <v>9</v>
      </c>
      <c r="AM1242">
        <v>6</v>
      </c>
      <c r="AN1242">
        <v>80</v>
      </c>
      <c r="AO1242">
        <v>98</v>
      </c>
      <c r="AP1242">
        <v>4</v>
      </c>
      <c r="AQ1242">
        <v>56</v>
      </c>
      <c r="AR1242">
        <v>11</v>
      </c>
      <c r="AS1242">
        <v>27</v>
      </c>
    </row>
    <row r="1243" spans="1:45" x14ac:dyDescent="0.25">
      <c r="A1243">
        <v>20130526</v>
      </c>
      <c r="B1243">
        <f t="shared" si="95"/>
        <v>20170526</v>
      </c>
      <c r="C1243">
        <f t="shared" si="96"/>
        <v>2017</v>
      </c>
      <c r="D1243">
        <f t="shared" si="97"/>
        <v>5</v>
      </c>
      <c r="E1243">
        <f t="shared" si="98"/>
        <v>26</v>
      </c>
      <c r="F1243" s="14">
        <f t="shared" si="99"/>
        <v>42881</v>
      </c>
      <c r="G1243">
        <v>319</v>
      </c>
      <c r="H1243">
        <v>43</v>
      </c>
      <c r="I1243">
        <v>44</v>
      </c>
      <c r="J1243">
        <v>50</v>
      </c>
      <c r="K1243">
        <v>7</v>
      </c>
      <c r="L1243">
        <v>30</v>
      </c>
      <c r="M1243">
        <v>21</v>
      </c>
      <c r="N1243">
        <v>100</v>
      </c>
      <c r="O1243">
        <v>3</v>
      </c>
      <c r="P1243">
        <v>97</v>
      </c>
      <c r="Q1243">
        <v>80</v>
      </c>
      <c r="R1243">
        <v>1</v>
      </c>
      <c r="S1243">
        <v>124</v>
      </c>
      <c r="T1243">
        <v>16</v>
      </c>
      <c r="U1243">
        <v>73</v>
      </c>
      <c r="V1243">
        <v>24</v>
      </c>
      <c r="W1243">
        <v>37</v>
      </c>
      <c r="X1243">
        <v>23</v>
      </c>
      <c r="Y1243">
        <v>1332</v>
      </c>
      <c r="Z1243">
        <v>8</v>
      </c>
      <c r="AA1243">
        <v>5</v>
      </c>
      <c r="AB1243">
        <v>5</v>
      </c>
      <c r="AC1243">
        <v>1</v>
      </c>
      <c r="AD1243">
        <v>10128</v>
      </c>
      <c r="AE1243">
        <v>10139</v>
      </c>
      <c r="AF1243">
        <v>1</v>
      </c>
      <c r="AG1243">
        <v>10114</v>
      </c>
      <c r="AH1243">
        <v>24</v>
      </c>
      <c r="AI1243">
        <v>61</v>
      </c>
      <c r="AJ1243">
        <v>23</v>
      </c>
      <c r="AK1243">
        <v>75</v>
      </c>
      <c r="AL1243">
        <v>14</v>
      </c>
      <c r="AM1243">
        <v>8</v>
      </c>
      <c r="AN1243">
        <v>82</v>
      </c>
      <c r="AO1243">
        <v>95</v>
      </c>
      <c r="AP1243">
        <v>1</v>
      </c>
      <c r="AQ1243">
        <v>68</v>
      </c>
      <c r="AR1243">
        <v>14</v>
      </c>
      <c r="AS1243">
        <v>19</v>
      </c>
    </row>
    <row r="1244" spans="1:45" x14ac:dyDescent="0.25">
      <c r="A1244">
        <v>20130527</v>
      </c>
      <c r="B1244">
        <f t="shared" si="95"/>
        <v>20170527</v>
      </c>
      <c r="C1244">
        <f t="shared" si="96"/>
        <v>2017</v>
      </c>
      <c r="D1244">
        <f t="shared" si="97"/>
        <v>5</v>
      </c>
      <c r="E1244">
        <f t="shared" si="98"/>
        <v>27</v>
      </c>
      <c r="F1244" s="14">
        <f t="shared" si="99"/>
        <v>42882</v>
      </c>
      <c r="G1244">
        <v>296</v>
      </c>
      <c r="H1244">
        <v>19</v>
      </c>
      <c r="I1244">
        <v>28</v>
      </c>
      <c r="J1244">
        <v>40</v>
      </c>
      <c r="K1244">
        <v>11</v>
      </c>
      <c r="L1244">
        <v>20</v>
      </c>
      <c r="M1244">
        <v>1</v>
      </c>
      <c r="N1244">
        <v>90</v>
      </c>
      <c r="O1244">
        <v>9</v>
      </c>
      <c r="P1244">
        <v>135</v>
      </c>
      <c r="Q1244">
        <v>70</v>
      </c>
      <c r="R1244">
        <v>3</v>
      </c>
      <c r="S1244">
        <v>195</v>
      </c>
      <c r="T1244">
        <v>12</v>
      </c>
      <c r="U1244">
        <v>50</v>
      </c>
      <c r="V1244">
        <v>24</v>
      </c>
      <c r="W1244">
        <v>143</v>
      </c>
      <c r="X1244">
        <v>88</v>
      </c>
      <c r="Y1244">
        <v>2735</v>
      </c>
      <c r="Z1244">
        <v>0</v>
      </c>
      <c r="AA1244">
        <v>0</v>
      </c>
      <c r="AB1244">
        <v>0</v>
      </c>
      <c r="AC1244">
        <v>1</v>
      </c>
      <c r="AD1244">
        <v>10097</v>
      </c>
      <c r="AE1244">
        <v>10111</v>
      </c>
      <c r="AF1244">
        <v>1</v>
      </c>
      <c r="AG1244">
        <v>10082</v>
      </c>
      <c r="AH1244">
        <v>24</v>
      </c>
      <c r="AI1244">
        <v>58</v>
      </c>
      <c r="AJ1244">
        <v>2</v>
      </c>
      <c r="AK1244">
        <v>83</v>
      </c>
      <c r="AL1244">
        <v>19</v>
      </c>
      <c r="AM1244">
        <v>3</v>
      </c>
      <c r="AN1244">
        <v>59</v>
      </c>
      <c r="AO1244">
        <v>95</v>
      </c>
      <c r="AP1244">
        <v>1</v>
      </c>
      <c r="AQ1244">
        <v>28</v>
      </c>
      <c r="AR1244">
        <v>18</v>
      </c>
      <c r="AS1244">
        <v>44</v>
      </c>
    </row>
    <row r="1245" spans="1:45" x14ac:dyDescent="0.25">
      <c r="A1245">
        <v>20130528</v>
      </c>
      <c r="B1245">
        <f t="shared" si="95"/>
        <v>20170528</v>
      </c>
      <c r="C1245">
        <f t="shared" si="96"/>
        <v>2017</v>
      </c>
      <c r="D1245">
        <f t="shared" si="97"/>
        <v>5</v>
      </c>
      <c r="E1245">
        <f t="shared" si="98"/>
        <v>28</v>
      </c>
      <c r="F1245" s="14">
        <f t="shared" si="99"/>
        <v>42883</v>
      </c>
      <c r="G1245">
        <v>99</v>
      </c>
      <c r="H1245">
        <v>30</v>
      </c>
      <c r="I1245">
        <v>47</v>
      </c>
      <c r="J1245">
        <v>70</v>
      </c>
      <c r="K1245">
        <v>9</v>
      </c>
      <c r="L1245">
        <v>30</v>
      </c>
      <c r="M1245">
        <v>1</v>
      </c>
      <c r="N1245">
        <v>110</v>
      </c>
      <c r="O1245">
        <v>13</v>
      </c>
      <c r="P1245">
        <v>160</v>
      </c>
      <c r="Q1245">
        <v>90</v>
      </c>
      <c r="R1245">
        <v>2</v>
      </c>
      <c r="S1245">
        <v>216</v>
      </c>
      <c r="T1245">
        <v>14</v>
      </c>
      <c r="U1245">
        <v>62</v>
      </c>
      <c r="V1245">
        <v>6</v>
      </c>
      <c r="W1245">
        <v>131</v>
      </c>
      <c r="X1245">
        <v>81</v>
      </c>
      <c r="Y1245">
        <v>2630</v>
      </c>
      <c r="Z1245">
        <v>0</v>
      </c>
      <c r="AA1245">
        <v>0</v>
      </c>
      <c r="AB1245">
        <v>0</v>
      </c>
      <c r="AC1245">
        <v>1</v>
      </c>
      <c r="AD1245">
        <v>10030</v>
      </c>
      <c r="AE1245">
        <v>10078</v>
      </c>
      <c r="AF1245">
        <v>1</v>
      </c>
      <c r="AG1245">
        <v>9997</v>
      </c>
      <c r="AH1245">
        <v>18</v>
      </c>
      <c r="AI1245">
        <v>64</v>
      </c>
      <c r="AJ1245">
        <v>22</v>
      </c>
      <c r="AK1245">
        <v>81</v>
      </c>
      <c r="AL1245">
        <v>12</v>
      </c>
      <c r="AM1245">
        <v>2</v>
      </c>
      <c r="AN1245">
        <v>58</v>
      </c>
      <c r="AO1245">
        <v>85</v>
      </c>
      <c r="AP1245">
        <v>23</v>
      </c>
      <c r="AQ1245">
        <v>39</v>
      </c>
      <c r="AR1245">
        <v>13</v>
      </c>
      <c r="AS1245">
        <v>44</v>
      </c>
    </row>
    <row r="1246" spans="1:45" x14ac:dyDescent="0.25">
      <c r="A1246">
        <v>20130529</v>
      </c>
      <c r="B1246">
        <f t="shared" si="95"/>
        <v>20170529</v>
      </c>
      <c r="C1246">
        <f t="shared" si="96"/>
        <v>2017</v>
      </c>
      <c r="D1246">
        <f t="shared" si="97"/>
        <v>5</v>
      </c>
      <c r="E1246">
        <f t="shared" si="98"/>
        <v>29</v>
      </c>
      <c r="F1246" s="14">
        <f t="shared" si="99"/>
        <v>42884</v>
      </c>
      <c r="G1246">
        <v>261</v>
      </c>
      <c r="H1246">
        <v>29</v>
      </c>
      <c r="I1246">
        <v>32</v>
      </c>
      <c r="J1246">
        <v>50</v>
      </c>
      <c r="K1246">
        <v>6</v>
      </c>
      <c r="L1246">
        <v>10</v>
      </c>
      <c r="M1246">
        <v>20</v>
      </c>
      <c r="N1246">
        <v>100</v>
      </c>
      <c r="O1246">
        <v>7</v>
      </c>
      <c r="P1246">
        <v>111</v>
      </c>
      <c r="Q1246">
        <v>101</v>
      </c>
      <c r="R1246">
        <v>8</v>
      </c>
      <c r="S1246">
        <v>124</v>
      </c>
      <c r="T1246">
        <v>17</v>
      </c>
      <c r="U1246">
        <v>96</v>
      </c>
      <c r="V1246">
        <v>24</v>
      </c>
      <c r="W1246">
        <v>0</v>
      </c>
      <c r="X1246">
        <v>0</v>
      </c>
      <c r="Y1246">
        <v>409</v>
      </c>
      <c r="Z1246">
        <v>13</v>
      </c>
      <c r="AA1246">
        <v>5</v>
      </c>
      <c r="AB1246">
        <v>2</v>
      </c>
      <c r="AC1246">
        <v>12</v>
      </c>
      <c r="AD1246">
        <v>10012</v>
      </c>
      <c r="AE1246">
        <v>10036</v>
      </c>
      <c r="AF1246">
        <v>24</v>
      </c>
      <c r="AG1246">
        <v>9998</v>
      </c>
      <c r="AH1246">
        <v>9</v>
      </c>
      <c r="AI1246">
        <v>15</v>
      </c>
      <c r="AJ1246">
        <v>24</v>
      </c>
      <c r="AK1246">
        <v>70</v>
      </c>
      <c r="AL1246">
        <v>1</v>
      </c>
      <c r="AM1246">
        <v>8</v>
      </c>
      <c r="AN1246">
        <v>91</v>
      </c>
      <c r="AO1246">
        <v>98</v>
      </c>
      <c r="AP1246">
        <v>23</v>
      </c>
      <c r="AQ1246">
        <v>83</v>
      </c>
      <c r="AR1246">
        <v>1</v>
      </c>
      <c r="AS1246">
        <v>6</v>
      </c>
    </row>
    <row r="1247" spans="1:45" x14ac:dyDescent="0.25">
      <c r="A1247">
        <v>20130530</v>
      </c>
      <c r="B1247">
        <f t="shared" si="95"/>
        <v>20170530</v>
      </c>
      <c r="C1247">
        <f t="shared" si="96"/>
        <v>2017</v>
      </c>
      <c r="D1247">
        <f t="shared" si="97"/>
        <v>5</v>
      </c>
      <c r="E1247">
        <f t="shared" si="98"/>
        <v>30</v>
      </c>
      <c r="F1247" s="14">
        <f t="shared" si="99"/>
        <v>42885</v>
      </c>
      <c r="G1247">
        <v>80</v>
      </c>
      <c r="H1247">
        <v>12</v>
      </c>
      <c r="I1247">
        <v>22</v>
      </c>
      <c r="J1247">
        <v>30</v>
      </c>
      <c r="K1247">
        <v>7</v>
      </c>
      <c r="L1247">
        <v>10</v>
      </c>
      <c r="M1247">
        <v>1</v>
      </c>
      <c r="N1247">
        <v>60</v>
      </c>
      <c r="O1247">
        <v>12</v>
      </c>
      <c r="P1247">
        <v>131</v>
      </c>
      <c r="Q1247">
        <v>106</v>
      </c>
      <c r="R1247">
        <v>1</v>
      </c>
      <c r="S1247">
        <v>168</v>
      </c>
      <c r="T1247">
        <v>14</v>
      </c>
      <c r="U1247">
        <v>97</v>
      </c>
      <c r="V1247">
        <v>6</v>
      </c>
      <c r="W1247">
        <v>17</v>
      </c>
      <c r="X1247">
        <v>10</v>
      </c>
      <c r="Y1247">
        <v>1166</v>
      </c>
      <c r="Z1247">
        <v>0</v>
      </c>
      <c r="AA1247">
        <v>0</v>
      </c>
      <c r="AB1247">
        <v>0</v>
      </c>
      <c r="AC1247">
        <v>1</v>
      </c>
      <c r="AD1247">
        <v>10080</v>
      </c>
      <c r="AE1247">
        <v>10114</v>
      </c>
      <c r="AF1247">
        <v>22</v>
      </c>
      <c r="AG1247">
        <v>10037</v>
      </c>
      <c r="AH1247">
        <v>1</v>
      </c>
      <c r="AI1247">
        <v>12</v>
      </c>
      <c r="AJ1247">
        <v>1</v>
      </c>
      <c r="AK1247">
        <v>74</v>
      </c>
      <c r="AL1247">
        <v>14</v>
      </c>
      <c r="AM1247">
        <v>7</v>
      </c>
      <c r="AN1247">
        <v>82</v>
      </c>
      <c r="AO1247">
        <v>98</v>
      </c>
      <c r="AP1247">
        <v>2</v>
      </c>
      <c r="AQ1247">
        <v>57</v>
      </c>
      <c r="AR1247">
        <v>15</v>
      </c>
      <c r="AS1247">
        <v>18</v>
      </c>
    </row>
    <row r="1248" spans="1:45" x14ac:dyDescent="0.25">
      <c r="A1248">
        <v>20130531</v>
      </c>
      <c r="B1248">
        <f t="shared" si="95"/>
        <v>20170531</v>
      </c>
      <c r="C1248">
        <f t="shared" si="96"/>
        <v>2017</v>
      </c>
      <c r="D1248">
        <f t="shared" si="97"/>
        <v>5</v>
      </c>
      <c r="E1248">
        <f t="shared" si="98"/>
        <v>31</v>
      </c>
      <c r="F1248" s="14">
        <f t="shared" si="99"/>
        <v>42886</v>
      </c>
      <c r="G1248">
        <v>347</v>
      </c>
      <c r="H1248">
        <v>48</v>
      </c>
      <c r="I1248">
        <v>49</v>
      </c>
      <c r="J1248">
        <v>80</v>
      </c>
      <c r="K1248">
        <v>14</v>
      </c>
      <c r="L1248">
        <v>30</v>
      </c>
      <c r="M1248">
        <v>1</v>
      </c>
      <c r="N1248">
        <v>140</v>
      </c>
      <c r="O1248">
        <v>14</v>
      </c>
      <c r="P1248">
        <v>151</v>
      </c>
      <c r="Q1248">
        <v>107</v>
      </c>
      <c r="R1248">
        <v>24</v>
      </c>
      <c r="S1248">
        <v>206</v>
      </c>
      <c r="T1248">
        <v>12</v>
      </c>
      <c r="U1248">
        <v>107</v>
      </c>
      <c r="V1248">
        <v>24</v>
      </c>
      <c r="W1248">
        <v>123</v>
      </c>
      <c r="X1248">
        <v>75</v>
      </c>
      <c r="Y1248">
        <v>2700</v>
      </c>
      <c r="Z1248">
        <v>0</v>
      </c>
      <c r="AA1248">
        <v>0</v>
      </c>
      <c r="AB1248">
        <v>0</v>
      </c>
      <c r="AC1248">
        <v>1</v>
      </c>
      <c r="AD1248">
        <v>10126</v>
      </c>
      <c r="AE1248">
        <v>10152</v>
      </c>
      <c r="AF1248">
        <v>21</v>
      </c>
      <c r="AG1248">
        <v>10106</v>
      </c>
      <c r="AH1248">
        <v>4</v>
      </c>
      <c r="AI1248">
        <v>19</v>
      </c>
      <c r="AJ1248">
        <v>4</v>
      </c>
      <c r="AK1248">
        <v>80</v>
      </c>
      <c r="AL1248">
        <v>13</v>
      </c>
      <c r="AM1248">
        <v>5</v>
      </c>
      <c r="AN1248">
        <v>77</v>
      </c>
      <c r="AO1248">
        <v>97</v>
      </c>
      <c r="AP1248">
        <v>2</v>
      </c>
      <c r="AQ1248">
        <v>52</v>
      </c>
      <c r="AR1248">
        <v>13</v>
      </c>
      <c r="AS1248">
        <v>45</v>
      </c>
    </row>
    <row r="1249" spans="1:45" x14ac:dyDescent="0.25">
      <c r="A1249">
        <v>20130601</v>
      </c>
      <c r="B1249">
        <f t="shared" si="95"/>
        <v>20170601</v>
      </c>
      <c r="C1249">
        <f t="shared" si="96"/>
        <v>2017</v>
      </c>
      <c r="D1249">
        <f t="shared" si="97"/>
        <v>6</v>
      </c>
      <c r="E1249">
        <f t="shared" si="98"/>
        <v>1</v>
      </c>
      <c r="F1249" s="14">
        <f t="shared" si="99"/>
        <v>42887</v>
      </c>
      <c r="G1249">
        <v>335</v>
      </c>
      <c r="H1249">
        <v>40</v>
      </c>
      <c r="I1249">
        <v>40</v>
      </c>
      <c r="J1249">
        <v>60</v>
      </c>
      <c r="K1249">
        <v>13</v>
      </c>
      <c r="L1249">
        <v>20</v>
      </c>
      <c r="M1249">
        <v>23</v>
      </c>
      <c r="N1249">
        <v>100</v>
      </c>
      <c r="O1249">
        <v>12</v>
      </c>
      <c r="P1249">
        <v>110</v>
      </c>
      <c r="Q1249">
        <v>84</v>
      </c>
      <c r="R1249">
        <v>24</v>
      </c>
      <c r="S1249">
        <v>154</v>
      </c>
      <c r="T1249">
        <v>14</v>
      </c>
      <c r="U1249">
        <v>70</v>
      </c>
      <c r="V1249">
        <v>24</v>
      </c>
      <c r="W1249">
        <v>38</v>
      </c>
      <c r="X1249">
        <v>23</v>
      </c>
      <c r="Y1249">
        <v>1251</v>
      </c>
      <c r="Z1249">
        <v>0</v>
      </c>
      <c r="AA1249">
        <v>0</v>
      </c>
      <c r="AB1249">
        <v>0</v>
      </c>
      <c r="AC1249">
        <v>1</v>
      </c>
      <c r="AD1249">
        <v>10193</v>
      </c>
      <c r="AE1249">
        <v>10236</v>
      </c>
      <c r="AF1249">
        <v>23</v>
      </c>
      <c r="AG1249">
        <v>10154</v>
      </c>
      <c r="AH1249">
        <v>1</v>
      </c>
      <c r="AI1249">
        <v>56</v>
      </c>
      <c r="AJ1249">
        <v>4</v>
      </c>
      <c r="AK1249">
        <v>74</v>
      </c>
      <c r="AL1249">
        <v>18</v>
      </c>
      <c r="AM1249">
        <v>6</v>
      </c>
      <c r="AN1249">
        <v>83</v>
      </c>
      <c r="AO1249">
        <v>94</v>
      </c>
      <c r="AP1249">
        <v>4</v>
      </c>
      <c r="AQ1249">
        <v>66</v>
      </c>
      <c r="AR1249">
        <v>13</v>
      </c>
      <c r="AS1249">
        <v>19</v>
      </c>
    </row>
    <row r="1250" spans="1:45" x14ac:dyDescent="0.25">
      <c r="A1250">
        <v>20130602</v>
      </c>
      <c r="B1250">
        <f t="shared" si="95"/>
        <v>20170602</v>
      </c>
      <c r="C1250">
        <f t="shared" si="96"/>
        <v>2017</v>
      </c>
      <c r="D1250">
        <f t="shared" si="97"/>
        <v>6</v>
      </c>
      <c r="E1250">
        <f t="shared" si="98"/>
        <v>2</v>
      </c>
      <c r="F1250" s="14">
        <f t="shared" si="99"/>
        <v>42888</v>
      </c>
      <c r="G1250">
        <v>347</v>
      </c>
      <c r="H1250">
        <v>33</v>
      </c>
      <c r="I1250">
        <v>35</v>
      </c>
      <c r="J1250">
        <v>50</v>
      </c>
      <c r="K1250">
        <v>8</v>
      </c>
      <c r="L1250">
        <v>10</v>
      </c>
      <c r="M1250">
        <v>24</v>
      </c>
      <c r="N1250">
        <v>100</v>
      </c>
      <c r="O1250">
        <v>13</v>
      </c>
      <c r="P1250">
        <v>121</v>
      </c>
      <c r="Q1250">
        <v>67</v>
      </c>
      <c r="R1250">
        <v>4</v>
      </c>
      <c r="S1250">
        <v>177</v>
      </c>
      <c r="T1250">
        <v>13</v>
      </c>
      <c r="U1250">
        <v>36</v>
      </c>
      <c r="V1250">
        <v>24</v>
      </c>
      <c r="W1250">
        <v>143</v>
      </c>
      <c r="X1250">
        <v>87</v>
      </c>
      <c r="Y1250">
        <v>2747</v>
      </c>
      <c r="Z1250">
        <v>0</v>
      </c>
      <c r="AA1250">
        <v>0</v>
      </c>
      <c r="AB1250">
        <v>0</v>
      </c>
      <c r="AC1250">
        <v>1</v>
      </c>
      <c r="AD1250">
        <v>10265</v>
      </c>
      <c r="AE1250">
        <v>10294</v>
      </c>
      <c r="AF1250">
        <v>22</v>
      </c>
      <c r="AG1250">
        <v>10237</v>
      </c>
      <c r="AH1250">
        <v>1</v>
      </c>
      <c r="AI1250">
        <v>65</v>
      </c>
      <c r="AJ1250">
        <v>2</v>
      </c>
      <c r="AK1250">
        <v>81</v>
      </c>
      <c r="AL1250">
        <v>7</v>
      </c>
      <c r="AM1250">
        <v>1</v>
      </c>
      <c r="AN1250">
        <v>69</v>
      </c>
      <c r="AO1250">
        <v>95</v>
      </c>
      <c r="AP1250">
        <v>24</v>
      </c>
      <c r="AQ1250">
        <v>50</v>
      </c>
      <c r="AR1250">
        <v>9</v>
      </c>
      <c r="AS1250">
        <v>42</v>
      </c>
    </row>
    <row r="1251" spans="1:45" x14ac:dyDescent="0.25">
      <c r="A1251">
        <v>20130603</v>
      </c>
      <c r="B1251">
        <f t="shared" si="95"/>
        <v>20170603</v>
      </c>
      <c r="C1251">
        <f t="shared" si="96"/>
        <v>2017</v>
      </c>
      <c r="D1251">
        <f t="shared" si="97"/>
        <v>6</v>
      </c>
      <c r="E1251">
        <f t="shared" si="98"/>
        <v>3</v>
      </c>
      <c r="F1251" s="14">
        <f t="shared" si="99"/>
        <v>42889</v>
      </c>
      <c r="G1251">
        <v>3</v>
      </c>
      <c r="H1251">
        <v>36</v>
      </c>
      <c r="I1251">
        <v>37</v>
      </c>
      <c r="J1251">
        <v>60</v>
      </c>
      <c r="K1251">
        <v>18</v>
      </c>
      <c r="L1251">
        <v>10</v>
      </c>
      <c r="M1251">
        <v>1</v>
      </c>
      <c r="N1251">
        <v>110</v>
      </c>
      <c r="O1251">
        <v>17</v>
      </c>
      <c r="P1251">
        <v>108</v>
      </c>
      <c r="Q1251">
        <v>57</v>
      </c>
      <c r="R1251">
        <v>1</v>
      </c>
      <c r="S1251">
        <v>148</v>
      </c>
      <c r="T1251">
        <v>16</v>
      </c>
      <c r="U1251">
        <v>27</v>
      </c>
      <c r="V1251">
        <v>6</v>
      </c>
      <c r="W1251">
        <v>48</v>
      </c>
      <c r="X1251">
        <v>29</v>
      </c>
      <c r="Y1251">
        <v>1503</v>
      </c>
      <c r="Z1251">
        <v>0</v>
      </c>
      <c r="AA1251">
        <v>0</v>
      </c>
      <c r="AB1251">
        <v>0</v>
      </c>
      <c r="AC1251">
        <v>1</v>
      </c>
      <c r="AD1251">
        <v>10295</v>
      </c>
      <c r="AE1251">
        <v>10305</v>
      </c>
      <c r="AF1251">
        <v>10</v>
      </c>
      <c r="AG1251">
        <v>10282</v>
      </c>
      <c r="AH1251">
        <v>24</v>
      </c>
      <c r="AI1251">
        <v>60</v>
      </c>
      <c r="AJ1251">
        <v>1</v>
      </c>
      <c r="AK1251">
        <v>81</v>
      </c>
      <c r="AL1251">
        <v>11</v>
      </c>
      <c r="AM1251">
        <v>5</v>
      </c>
      <c r="AN1251">
        <v>74</v>
      </c>
      <c r="AO1251">
        <v>97</v>
      </c>
      <c r="AP1251">
        <v>1</v>
      </c>
      <c r="AQ1251">
        <v>56</v>
      </c>
      <c r="AR1251">
        <v>15</v>
      </c>
      <c r="AS1251">
        <v>22</v>
      </c>
    </row>
    <row r="1252" spans="1:45" x14ac:dyDescent="0.25">
      <c r="A1252">
        <v>20130604</v>
      </c>
      <c r="B1252">
        <f t="shared" si="95"/>
        <v>20170604</v>
      </c>
      <c r="C1252">
        <f t="shared" si="96"/>
        <v>2017</v>
      </c>
      <c r="D1252">
        <f t="shared" si="97"/>
        <v>6</v>
      </c>
      <c r="E1252">
        <f t="shared" si="98"/>
        <v>4</v>
      </c>
      <c r="F1252" s="14">
        <f t="shared" si="99"/>
        <v>42890</v>
      </c>
      <c r="G1252">
        <v>9</v>
      </c>
      <c r="H1252">
        <v>33</v>
      </c>
      <c r="I1252">
        <v>33</v>
      </c>
      <c r="J1252">
        <v>60</v>
      </c>
      <c r="K1252">
        <v>18</v>
      </c>
      <c r="L1252">
        <v>20</v>
      </c>
      <c r="M1252">
        <v>1</v>
      </c>
      <c r="N1252">
        <v>100</v>
      </c>
      <c r="O1252">
        <v>15</v>
      </c>
      <c r="P1252">
        <v>145</v>
      </c>
      <c r="Q1252">
        <v>79</v>
      </c>
      <c r="R1252">
        <v>1</v>
      </c>
      <c r="S1252">
        <v>210</v>
      </c>
      <c r="T1252">
        <v>16</v>
      </c>
      <c r="U1252">
        <v>56</v>
      </c>
      <c r="V1252">
        <v>6</v>
      </c>
      <c r="W1252">
        <v>124</v>
      </c>
      <c r="X1252">
        <v>75</v>
      </c>
      <c r="Y1252">
        <v>2807</v>
      </c>
      <c r="Z1252">
        <v>0</v>
      </c>
      <c r="AA1252">
        <v>0</v>
      </c>
      <c r="AB1252">
        <v>0</v>
      </c>
      <c r="AC1252">
        <v>1</v>
      </c>
      <c r="AD1252">
        <v>10239</v>
      </c>
      <c r="AE1252">
        <v>10276</v>
      </c>
      <c r="AF1252">
        <v>1</v>
      </c>
      <c r="AG1252">
        <v>10213</v>
      </c>
      <c r="AH1252">
        <v>24</v>
      </c>
      <c r="AI1252">
        <v>68</v>
      </c>
      <c r="AJ1252">
        <v>23</v>
      </c>
      <c r="AK1252">
        <v>83</v>
      </c>
      <c r="AL1252">
        <v>20</v>
      </c>
      <c r="AM1252">
        <v>2</v>
      </c>
      <c r="AN1252">
        <v>68</v>
      </c>
      <c r="AO1252">
        <v>90</v>
      </c>
      <c r="AP1252">
        <v>23</v>
      </c>
      <c r="AQ1252">
        <v>44</v>
      </c>
      <c r="AR1252">
        <v>18</v>
      </c>
      <c r="AS1252">
        <v>46</v>
      </c>
    </row>
    <row r="1253" spans="1:45" x14ac:dyDescent="0.25">
      <c r="A1253">
        <v>20130605</v>
      </c>
      <c r="B1253">
        <f t="shared" si="95"/>
        <v>20170605</v>
      </c>
      <c r="C1253">
        <f t="shared" si="96"/>
        <v>2017</v>
      </c>
      <c r="D1253">
        <f t="shared" si="97"/>
        <v>6</v>
      </c>
      <c r="E1253">
        <f t="shared" si="98"/>
        <v>5</v>
      </c>
      <c r="F1253" s="14">
        <f t="shared" si="99"/>
        <v>42891</v>
      </c>
      <c r="G1253">
        <v>20</v>
      </c>
      <c r="H1253">
        <v>30</v>
      </c>
      <c r="I1253">
        <v>32</v>
      </c>
      <c r="J1253">
        <v>50</v>
      </c>
      <c r="K1253">
        <v>17</v>
      </c>
      <c r="L1253">
        <v>20</v>
      </c>
      <c r="M1253">
        <v>1</v>
      </c>
      <c r="N1253">
        <v>80</v>
      </c>
      <c r="O1253">
        <v>15</v>
      </c>
      <c r="P1253">
        <v>162</v>
      </c>
      <c r="Q1253">
        <v>88</v>
      </c>
      <c r="R1253">
        <v>3</v>
      </c>
      <c r="S1253">
        <v>219</v>
      </c>
      <c r="T1253">
        <v>14</v>
      </c>
      <c r="U1253">
        <v>64</v>
      </c>
      <c r="V1253">
        <v>6</v>
      </c>
      <c r="W1253">
        <v>134</v>
      </c>
      <c r="X1253">
        <v>81</v>
      </c>
      <c r="Y1253">
        <v>2512</v>
      </c>
      <c r="Z1253">
        <v>0</v>
      </c>
      <c r="AA1253">
        <v>0</v>
      </c>
      <c r="AB1253">
        <v>0</v>
      </c>
      <c r="AC1253">
        <v>1</v>
      </c>
      <c r="AD1253">
        <v>10198</v>
      </c>
      <c r="AE1253">
        <v>10210</v>
      </c>
      <c r="AF1253">
        <v>1</v>
      </c>
      <c r="AG1253">
        <v>10187</v>
      </c>
      <c r="AH1253">
        <v>16</v>
      </c>
      <c r="AI1253">
        <v>70</v>
      </c>
      <c r="AJ1253">
        <v>1</v>
      </c>
      <c r="AK1253">
        <v>82</v>
      </c>
      <c r="AL1253">
        <v>19</v>
      </c>
      <c r="AM1253">
        <v>1</v>
      </c>
      <c r="AN1253">
        <v>65</v>
      </c>
      <c r="AO1253">
        <v>90</v>
      </c>
      <c r="AP1253">
        <v>2</v>
      </c>
      <c r="AQ1253">
        <v>47</v>
      </c>
      <c r="AR1253">
        <v>12</v>
      </c>
      <c r="AS1253">
        <v>43</v>
      </c>
    </row>
    <row r="1254" spans="1:45" x14ac:dyDescent="0.25">
      <c r="A1254">
        <v>20130606</v>
      </c>
      <c r="B1254">
        <f t="shared" si="95"/>
        <v>20170606</v>
      </c>
      <c r="C1254">
        <f t="shared" si="96"/>
        <v>2017</v>
      </c>
      <c r="D1254">
        <f t="shared" si="97"/>
        <v>6</v>
      </c>
      <c r="E1254">
        <f t="shared" si="98"/>
        <v>6</v>
      </c>
      <c r="F1254" s="14">
        <f t="shared" si="99"/>
        <v>42892</v>
      </c>
      <c r="G1254">
        <v>18</v>
      </c>
      <c r="H1254">
        <v>32</v>
      </c>
      <c r="I1254">
        <v>34</v>
      </c>
      <c r="J1254">
        <v>50</v>
      </c>
      <c r="K1254">
        <v>17</v>
      </c>
      <c r="L1254">
        <v>20</v>
      </c>
      <c r="M1254">
        <v>8</v>
      </c>
      <c r="N1254">
        <v>80</v>
      </c>
      <c r="O1254">
        <v>16</v>
      </c>
      <c r="P1254">
        <v>176</v>
      </c>
      <c r="Q1254">
        <v>104</v>
      </c>
      <c r="R1254">
        <v>4</v>
      </c>
      <c r="S1254">
        <v>252</v>
      </c>
      <c r="T1254">
        <v>15</v>
      </c>
      <c r="U1254">
        <v>95</v>
      </c>
      <c r="V1254">
        <v>6</v>
      </c>
      <c r="W1254">
        <v>133</v>
      </c>
      <c r="X1254">
        <v>80</v>
      </c>
      <c r="Y1254">
        <v>2787</v>
      </c>
      <c r="Z1254">
        <v>0</v>
      </c>
      <c r="AA1254">
        <v>0</v>
      </c>
      <c r="AB1254">
        <v>0</v>
      </c>
      <c r="AC1254">
        <v>1</v>
      </c>
      <c r="AD1254">
        <v>10206</v>
      </c>
      <c r="AE1254">
        <v>10220</v>
      </c>
      <c r="AF1254">
        <v>24</v>
      </c>
      <c r="AG1254">
        <v>10198</v>
      </c>
      <c r="AH1254">
        <v>16</v>
      </c>
      <c r="AI1254">
        <v>63</v>
      </c>
      <c r="AJ1254">
        <v>22</v>
      </c>
      <c r="AK1254">
        <v>77</v>
      </c>
      <c r="AL1254">
        <v>11</v>
      </c>
      <c r="AM1254">
        <v>1</v>
      </c>
      <c r="AN1254">
        <v>69</v>
      </c>
      <c r="AO1254">
        <v>88</v>
      </c>
      <c r="AP1254">
        <v>24</v>
      </c>
      <c r="AQ1254">
        <v>48</v>
      </c>
      <c r="AR1254">
        <v>14</v>
      </c>
      <c r="AS1254">
        <v>49</v>
      </c>
    </row>
    <row r="1255" spans="1:45" x14ac:dyDescent="0.25">
      <c r="A1255">
        <v>20130607</v>
      </c>
      <c r="B1255">
        <f t="shared" si="95"/>
        <v>20170607</v>
      </c>
      <c r="C1255">
        <f t="shared" si="96"/>
        <v>2017</v>
      </c>
      <c r="D1255">
        <f t="shared" si="97"/>
        <v>6</v>
      </c>
      <c r="E1255">
        <f t="shared" si="98"/>
        <v>7</v>
      </c>
      <c r="F1255" s="14">
        <f t="shared" si="99"/>
        <v>42893</v>
      </c>
      <c r="G1255">
        <v>14</v>
      </c>
      <c r="H1255">
        <v>37</v>
      </c>
      <c r="I1255">
        <v>38</v>
      </c>
      <c r="J1255">
        <v>60</v>
      </c>
      <c r="K1255">
        <v>18</v>
      </c>
      <c r="L1255">
        <v>20</v>
      </c>
      <c r="M1255">
        <v>2</v>
      </c>
      <c r="N1255">
        <v>90</v>
      </c>
      <c r="O1255">
        <v>16</v>
      </c>
      <c r="P1255">
        <v>172</v>
      </c>
      <c r="Q1255">
        <v>109</v>
      </c>
      <c r="R1255">
        <v>4</v>
      </c>
      <c r="S1255">
        <v>247</v>
      </c>
      <c r="T1255">
        <v>14</v>
      </c>
      <c r="U1255">
        <v>100</v>
      </c>
      <c r="V1255">
        <v>6</v>
      </c>
      <c r="W1255">
        <v>151</v>
      </c>
      <c r="X1255">
        <v>91</v>
      </c>
      <c r="Y1255">
        <v>2895</v>
      </c>
      <c r="Z1255">
        <v>0</v>
      </c>
      <c r="AA1255">
        <v>0</v>
      </c>
      <c r="AB1255">
        <v>0</v>
      </c>
      <c r="AC1255">
        <v>1</v>
      </c>
      <c r="AD1255">
        <v>10216</v>
      </c>
      <c r="AE1255">
        <v>10221</v>
      </c>
      <c r="AF1255">
        <v>10</v>
      </c>
      <c r="AG1255">
        <v>10207</v>
      </c>
      <c r="AH1255">
        <v>18</v>
      </c>
      <c r="AI1255">
        <v>59</v>
      </c>
      <c r="AJ1255">
        <v>3</v>
      </c>
      <c r="AK1255">
        <v>79</v>
      </c>
      <c r="AL1255">
        <v>12</v>
      </c>
      <c r="AM1255">
        <v>0</v>
      </c>
      <c r="AN1255">
        <v>70</v>
      </c>
      <c r="AO1255">
        <v>94</v>
      </c>
      <c r="AP1255">
        <v>4</v>
      </c>
      <c r="AQ1255">
        <v>46</v>
      </c>
      <c r="AR1255">
        <v>14</v>
      </c>
      <c r="AS1255">
        <v>50</v>
      </c>
    </row>
    <row r="1256" spans="1:45" x14ac:dyDescent="0.25">
      <c r="A1256">
        <v>20130608</v>
      </c>
      <c r="B1256">
        <f t="shared" si="95"/>
        <v>20170608</v>
      </c>
      <c r="C1256">
        <f t="shared" si="96"/>
        <v>2017</v>
      </c>
      <c r="D1256">
        <f t="shared" si="97"/>
        <v>6</v>
      </c>
      <c r="E1256">
        <f t="shared" si="98"/>
        <v>8</v>
      </c>
      <c r="F1256" s="14">
        <f t="shared" si="99"/>
        <v>42894</v>
      </c>
      <c r="G1256">
        <v>21</v>
      </c>
      <c r="H1256">
        <v>50</v>
      </c>
      <c r="I1256">
        <v>50</v>
      </c>
      <c r="J1256">
        <v>60</v>
      </c>
      <c r="K1256">
        <v>9</v>
      </c>
      <c r="L1256">
        <v>40</v>
      </c>
      <c r="M1256">
        <v>1</v>
      </c>
      <c r="N1256">
        <v>100</v>
      </c>
      <c r="O1256">
        <v>13</v>
      </c>
      <c r="P1256">
        <v>141</v>
      </c>
      <c r="Q1256">
        <v>99</v>
      </c>
      <c r="R1256">
        <v>4</v>
      </c>
      <c r="S1256">
        <v>198</v>
      </c>
      <c r="T1256">
        <v>14</v>
      </c>
      <c r="U1256">
        <v>92</v>
      </c>
      <c r="V1256">
        <v>6</v>
      </c>
      <c r="W1256">
        <v>135</v>
      </c>
      <c r="X1256">
        <v>81</v>
      </c>
      <c r="Y1256">
        <v>2811</v>
      </c>
      <c r="Z1256">
        <v>0</v>
      </c>
      <c r="AA1256">
        <v>0</v>
      </c>
      <c r="AB1256">
        <v>0</v>
      </c>
      <c r="AC1256">
        <v>1</v>
      </c>
      <c r="AD1256">
        <v>10190</v>
      </c>
      <c r="AE1256">
        <v>10217</v>
      </c>
      <c r="AF1256">
        <v>1</v>
      </c>
      <c r="AG1256">
        <v>10164</v>
      </c>
      <c r="AH1256">
        <v>24</v>
      </c>
      <c r="AI1256">
        <v>62</v>
      </c>
      <c r="AJ1256">
        <v>2</v>
      </c>
      <c r="AK1256">
        <v>80</v>
      </c>
      <c r="AL1256">
        <v>8</v>
      </c>
      <c r="AM1256">
        <v>2</v>
      </c>
      <c r="AN1256">
        <v>73</v>
      </c>
      <c r="AO1256">
        <v>89</v>
      </c>
      <c r="AP1256">
        <v>1</v>
      </c>
      <c r="AQ1256">
        <v>56</v>
      </c>
      <c r="AR1256">
        <v>14</v>
      </c>
      <c r="AS1256">
        <v>46</v>
      </c>
    </row>
    <row r="1257" spans="1:45" x14ac:dyDescent="0.25">
      <c r="A1257">
        <v>20130609</v>
      </c>
      <c r="B1257">
        <f t="shared" si="95"/>
        <v>20170609</v>
      </c>
      <c r="C1257">
        <f t="shared" si="96"/>
        <v>2017</v>
      </c>
      <c r="D1257">
        <f t="shared" si="97"/>
        <v>6</v>
      </c>
      <c r="E1257">
        <f t="shared" si="98"/>
        <v>9</v>
      </c>
      <c r="F1257" s="14">
        <f t="shared" si="99"/>
        <v>42895</v>
      </c>
      <c r="G1257">
        <v>27</v>
      </c>
      <c r="H1257">
        <v>43</v>
      </c>
      <c r="I1257">
        <v>45</v>
      </c>
      <c r="J1257">
        <v>60</v>
      </c>
      <c r="K1257">
        <v>17</v>
      </c>
      <c r="L1257">
        <v>20</v>
      </c>
      <c r="M1257">
        <v>24</v>
      </c>
      <c r="N1257">
        <v>100</v>
      </c>
      <c r="O1257">
        <v>12</v>
      </c>
      <c r="P1257">
        <v>123</v>
      </c>
      <c r="Q1257">
        <v>88</v>
      </c>
      <c r="R1257">
        <v>24</v>
      </c>
      <c r="S1257">
        <v>169</v>
      </c>
      <c r="T1257">
        <v>15</v>
      </c>
      <c r="U1257">
        <v>67</v>
      </c>
      <c r="V1257">
        <v>24</v>
      </c>
      <c r="W1257">
        <v>64</v>
      </c>
      <c r="X1257">
        <v>39</v>
      </c>
      <c r="Y1257">
        <v>1821</v>
      </c>
      <c r="Z1257">
        <v>0</v>
      </c>
      <c r="AA1257">
        <v>0</v>
      </c>
      <c r="AB1257">
        <v>0</v>
      </c>
      <c r="AC1257">
        <v>1</v>
      </c>
      <c r="AD1257">
        <v>10142</v>
      </c>
      <c r="AE1257">
        <v>10162</v>
      </c>
      <c r="AF1257">
        <v>1</v>
      </c>
      <c r="AG1257">
        <v>10124</v>
      </c>
      <c r="AH1257">
        <v>17</v>
      </c>
      <c r="AI1257">
        <v>70</v>
      </c>
      <c r="AJ1257">
        <v>1</v>
      </c>
      <c r="AK1257">
        <v>80</v>
      </c>
      <c r="AL1257">
        <v>13</v>
      </c>
      <c r="AM1257">
        <v>5</v>
      </c>
      <c r="AN1257">
        <v>74</v>
      </c>
      <c r="AO1257">
        <v>85</v>
      </c>
      <c r="AP1257">
        <v>24</v>
      </c>
      <c r="AQ1257">
        <v>60</v>
      </c>
      <c r="AR1257">
        <v>15</v>
      </c>
      <c r="AS1257">
        <v>28</v>
      </c>
    </row>
    <row r="1258" spans="1:45" x14ac:dyDescent="0.25">
      <c r="A1258">
        <v>20130610</v>
      </c>
      <c r="B1258">
        <f t="shared" si="95"/>
        <v>20170610</v>
      </c>
      <c r="C1258">
        <f t="shared" si="96"/>
        <v>2017</v>
      </c>
      <c r="D1258">
        <f t="shared" si="97"/>
        <v>6</v>
      </c>
      <c r="E1258">
        <f t="shared" si="98"/>
        <v>10</v>
      </c>
      <c r="F1258" s="14">
        <f t="shared" si="99"/>
        <v>42896</v>
      </c>
      <c r="G1258">
        <v>338</v>
      </c>
      <c r="H1258">
        <v>17</v>
      </c>
      <c r="I1258">
        <v>19</v>
      </c>
      <c r="J1258">
        <v>30</v>
      </c>
      <c r="K1258">
        <v>10</v>
      </c>
      <c r="L1258">
        <v>0</v>
      </c>
      <c r="M1258">
        <v>3</v>
      </c>
      <c r="N1258">
        <v>70</v>
      </c>
      <c r="O1258">
        <v>15</v>
      </c>
      <c r="P1258">
        <v>121</v>
      </c>
      <c r="Q1258">
        <v>67</v>
      </c>
      <c r="R1258">
        <v>24</v>
      </c>
      <c r="S1258">
        <v>172</v>
      </c>
      <c r="T1258">
        <v>16</v>
      </c>
      <c r="U1258">
        <v>31</v>
      </c>
      <c r="V1258">
        <v>24</v>
      </c>
      <c r="W1258">
        <v>64</v>
      </c>
      <c r="X1258">
        <v>38</v>
      </c>
      <c r="Y1258">
        <v>1799</v>
      </c>
      <c r="Z1258">
        <v>0</v>
      </c>
      <c r="AA1258">
        <v>0</v>
      </c>
      <c r="AB1258">
        <v>0</v>
      </c>
      <c r="AC1258">
        <v>1</v>
      </c>
      <c r="AD1258">
        <v>10147</v>
      </c>
      <c r="AE1258">
        <v>10166</v>
      </c>
      <c r="AF1258">
        <v>23</v>
      </c>
      <c r="AG1258">
        <v>10133</v>
      </c>
      <c r="AH1258">
        <v>2</v>
      </c>
      <c r="AI1258">
        <v>56</v>
      </c>
      <c r="AJ1258">
        <v>24</v>
      </c>
      <c r="AK1258">
        <v>80</v>
      </c>
      <c r="AL1258">
        <v>9</v>
      </c>
      <c r="AM1258">
        <v>6</v>
      </c>
      <c r="AN1258">
        <v>73</v>
      </c>
      <c r="AO1258">
        <v>97</v>
      </c>
      <c r="AP1258">
        <v>24</v>
      </c>
      <c r="AQ1258">
        <v>55</v>
      </c>
      <c r="AR1258">
        <v>13</v>
      </c>
      <c r="AS1258">
        <v>28</v>
      </c>
    </row>
    <row r="1259" spans="1:45" x14ac:dyDescent="0.25">
      <c r="A1259">
        <v>20130611</v>
      </c>
      <c r="B1259">
        <f t="shared" si="95"/>
        <v>20170611</v>
      </c>
      <c r="C1259">
        <f t="shared" si="96"/>
        <v>2017</v>
      </c>
      <c r="D1259">
        <f t="shared" si="97"/>
        <v>6</v>
      </c>
      <c r="E1259">
        <f t="shared" si="98"/>
        <v>11</v>
      </c>
      <c r="F1259" s="14">
        <f t="shared" si="99"/>
        <v>42897</v>
      </c>
      <c r="G1259">
        <v>162</v>
      </c>
      <c r="H1259">
        <v>16</v>
      </c>
      <c r="I1259">
        <v>17</v>
      </c>
      <c r="J1259">
        <v>30</v>
      </c>
      <c r="K1259">
        <v>10</v>
      </c>
      <c r="L1259">
        <v>10</v>
      </c>
      <c r="M1259">
        <v>1</v>
      </c>
      <c r="N1259">
        <v>60</v>
      </c>
      <c r="O1259">
        <v>9</v>
      </c>
      <c r="P1259">
        <v>154</v>
      </c>
      <c r="Q1259">
        <v>56</v>
      </c>
      <c r="R1259">
        <v>2</v>
      </c>
      <c r="S1259">
        <v>216</v>
      </c>
      <c r="T1259">
        <v>17</v>
      </c>
      <c r="U1259">
        <v>21</v>
      </c>
      <c r="V1259">
        <v>6</v>
      </c>
      <c r="W1259">
        <v>38</v>
      </c>
      <c r="X1259">
        <v>23</v>
      </c>
      <c r="Y1259">
        <v>1935</v>
      </c>
      <c r="Z1259">
        <v>0</v>
      </c>
      <c r="AA1259">
        <v>0</v>
      </c>
      <c r="AB1259">
        <v>0</v>
      </c>
      <c r="AC1259">
        <v>1</v>
      </c>
      <c r="AD1259">
        <v>10165</v>
      </c>
      <c r="AE1259">
        <v>10173</v>
      </c>
      <c r="AF1259">
        <v>8</v>
      </c>
      <c r="AG1259">
        <v>10158</v>
      </c>
      <c r="AH1259">
        <v>17</v>
      </c>
      <c r="AI1259">
        <v>50</v>
      </c>
      <c r="AJ1259">
        <v>1</v>
      </c>
      <c r="AK1259">
        <v>68</v>
      </c>
      <c r="AL1259">
        <v>17</v>
      </c>
      <c r="AM1259">
        <v>7</v>
      </c>
      <c r="AN1259">
        <v>71</v>
      </c>
      <c r="AO1259">
        <v>98</v>
      </c>
      <c r="AP1259">
        <v>1</v>
      </c>
      <c r="AQ1259">
        <v>48</v>
      </c>
      <c r="AR1259">
        <v>14</v>
      </c>
      <c r="AS1259">
        <v>32</v>
      </c>
    </row>
    <row r="1260" spans="1:45" x14ac:dyDescent="0.25">
      <c r="A1260">
        <v>20130612</v>
      </c>
      <c r="B1260">
        <f t="shared" si="95"/>
        <v>20170612</v>
      </c>
      <c r="C1260">
        <f t="shared" si="96"/>
        <v>2017</v>
      </c>
      <c r="D1260">
        <f t="shared" si="97"/>
        <v>6</v>
      </c>
      <c r="E1260">
        <f t="shared" si="98"/>
        <v>12</v>
      </c>
      <c r="F1260" s="14">
        <f t="shared" si="99"/>
        <v>42898</v>
      </c>
      <c r="G1260">
        <v>203</v>
      </c>
      <c r="H1260">
        <v>39</v>
      </c>
      <c r="I1260">
        <v>40</v>
      </c>
      <c r="J1260">
        <v>60</v>
      </c>
      <c r="K1260">
        <v>9</v>
      </c>
      <c r="L1260">
        <v>20</v>
      </c>
      <c r="M1260">
        <v>2</v>
      </c>
      <c r="N1260">
        <v>110</v>
      </c>
      <c r="O1260">
        <v>11</v>
      </c>
      <c r="P1260">
        <v>186</v>
      </c>
      <c r="Q1260">
        <v>160</v>
      </c>
      <c r="R1260">
        <v>4</v>
      </c>
      <c r="S1260">
        <v>218</v>
      </c>
      <c r="T1260">
        <v>15</v>
      </c>
      <c r="U1260">
        <v>142</v>
      </c>
      <c r="V1260">
        <v>6</v>
      </c>
      <c r="W1260">
        <v>11</v>
      </c>
      <c r="X1260">
        <v>7</v>
      </c>
      <c r="Y1260">
        <v>992</v>
      </c>
      <c r="Z1260">
        <v>19</v>
      </c>
      <c r="AA1260">
        <v>13</v>
      </c>
      <c r="AB1260">
        <v>11</v>
      </c>
      <c r="AC1260">
        <v>20</v>
      </c>
      <c r="AD1260">
        <v>10148</v>
      </c>
      <c r="AE1260">
        <v>10160</v>
      </c>
      <c r="AF1260">
        <v>1</v>
      </c>
      <c r="AG1260">
        <v>10127</v>
      </c>
      <c r="AH1260">
        <v>24</v>
      </c>
      <c r="AI1260">
        <v>50</v>
      </c>
      <c r="AJ1260">
        <v>20</v>
      </c>
      <c r="AK1260">
        <v>77</v>
      </c>
      <c r="AL1260">
        <v>16</v>
      </c>
      <c r="AM1260">
        <v>7</v>
      </c>
      <c r="AN1260">
        <v>79</v>
      </c>
      <c r="AO1260">
        <v>94</v>
      </c>
      <c r="AP1260">
        <v>20</v>
      </c>
      <c r="AQ1260">
        <v>64</v>
      </c>
      <c r="AR1260">
        <v>15</v>
      </c>
      <c r="AS1260">
        <v>18</v>
      </c>
    </row>
    <row r="1261" spans="1:45" x14ac:dyDescent="0.25">
      <c r="A1261">
        <v>20130613</v>
      </c>
      <c r="B1261">
        <f t="shared" si="95"/>
        <v>20170613</v>
      </c>
      <c r="C1261">
        <f t="shared" si="96"/>
        <v>2017</v>
      </c>
      <c r="D1261">
        <f t="shared" si="97"/>
        <v>6</v>
      </c>
      <c r="E1261">
        <f t="shared" si="98"/>
        <v>13</v>
      </c>
      <c r="F1261" s="14">
        <f t="shared" si="99"/>
        <v>42899</v>
      </c>
      <c r="G1261">
        <v>231</v>
      </c>
      <c r="H1261">
        <v>51</v>
      </c>
      <c r="I1261">
        <v>53</v>
      </c>
      <c r="J1261">
        <v>70</v>
      </c>
      <c r="K1261">
        <v>11</v>
      </c>
      <c r="L1261">
        <v>30</v>
      </c>
      <c r="M1261">
        <v>5</v>
      </c>
      <c r="N1261">
        <v>150</v>
      </c>
      <c r="O1261">
        <v>14</v>
      </c>
      <c r="P1261">
        <v>160</v>
      </c>
      <c r="Q1261">
        <v>133</v>
      </c>
      <c r="R1261">
        <v>23</v>
      </c>
      <c r="S1261">
        <v>187</v>
      </c>
      <c r="T1261">
        <v>1</v>
      </c>
      <c r="U1261">
        <v>126</v>
      </c>
      <c r="V1261">
        <v>24</v>
      </c>
      <c r="W1261">
        <v>3</v>
      </c>
      <c r="X1261">
        <v>2</v>
      </c>
      <c r="Y1261">
        <v>953</v>
      </c>
      <c r="Z1261">
        <v>56</v>
      </c>
      <c r="AA1261">
        <v>38</v>
      </c>
      <c r="AB1261">
        <v>10</v>
      </c>
      <c r="AC1261">
        <v>15</v>
      </c>
      <c r="AD1261">
        <v>10129</v>
      </c>
      <c r="AE1261">
        <v>10164</v>
      </c>
      <c r="AF1261">
        <v>24</v>
      </c>
      <c r="AG1261">
        <v>10118</v>
      </c>
      <c r="AH1261">
        <v>3</v>
      </c>
      <c r="AI1261">
        <v>58</v>
      </c>
      <c r="AJ1261">
        <v>4</v>
      </c>
      <c r="AK1261">
        <v>75</v>
      </c>
      <c r="AL1261">
        <v>18</v>
      </c>
      <c r="AM1261">
        <v>8</v>
      </c>
      <c r="AN1261">
        <v>80</v>
      </c>
      <c r="AO1261">
        <v>96</v>
      </c>
      <c r="AP1261">
        <v>5</v>
      </c>
      <c r="AQ1261">
        <v>64</v>
      </c>
      <c r="AR1261">
        <v>13</v>
      </c>
      <c r="AS1261">
        <v>16</v>
      </c>
    </row>
    <row r="1262" spans="1:45" x14ac:dyDescent="0.25">
      <c r="A1262">
        <v>20130614</v>
      </c>
      <c r="B1262">
        <f t="shared" si="95"/>
        <v>20170614</v>
      </c>
      <c r="C1262">
        <f t="shared" si="96"/>
        <v>2017</v>
      </c>
      <c r="D1262">
        <f t="shared" si="97"/>
        <v>6</v>
      </c>
      <c r="E1262">
        <f t="shared" si="98"/>
        <v>14</v>
      </c>
      <c r="F1262" s="14">
        <f t="shared" si="99"/>
        <v>42900</v>
      </c>
      <c r="G1262">
        <v>213</v>
      </c>
      <c r="H1262">
        <v>31</v>
      </c>
      <c r="I1262">
        <v>35</v>
      </c>
      <c r="J1262">
        <v>50</v>
      </c>
      <c r="K1262">
        <v>8</v>
      </c>
      <c r="L1262">
        <v>20</v>
      </c>
      <c r="M1262">
        <v>17</v>
      </c>
      <c r="N1262">
        <v>110</v>
      </c>
      <c r="O1262">
        <v>12</v>
      </c>
      <c r="P1262">
        <v>150</v>
      </c>
      <c r="Q1262">
        <v>91</v>
      </c>
      <c r="R1262">
        <v>24</v>
      </c>
      <c r="S1262">
        <v>191</v>
      </c>
      <c r="T1262">
        <v>14</v>
      </c>
      <c r="U1262">
        <v>57</v>
      </c>
      <c r="V1262">
        <v>24</v>
      </c>
      <c r="W1262">
        <v>55</v>
      </c>
      <c r="X1262">
        <v>33</v>
      </c>
      <c r="Y1262">
        <v>1964</v>
      </c>
      <c r="Z1262">
        <v>0</v>
      </c>
      <c r="AA1262">
        <v>0</v>
      </c>
      <c r="AB1262">
        <v>0</v>
      </c>
      <c r="AC1262">
        <v>1</v>
      </c>
      <c r="AD1262">
        <v>10176</v>
      </c>
      <c r="AE1262">
        <v>10195</v>
      </c>
      <c r="AF1262">
        <v>8</v>
      </c>
      <c r="AG1262">
        <v>10143</v>
      </c>
      <c r="AH1262">
        <v>24</v>
      </c>
      <c r="AI1262">
        <v>60</v>
      </c>
      <c r="AJ1262">
        <v>4</v>
      </c>
      <c r="AK1262">
        <v>81</v>
      </c>
      <c r="AL1262">
        <v>15</v>
      </c>
      <c r="AM1262">
        <v>6</v>
      </c>
      <c r="AN1262">
        <v>70</v>
      </c>
      <c r="AO1262">
        <v>97</v>
      </c>
      <c r="AP1262">
        <v>24</v>
      </c>
      <c r="AQ1262">
        <v>45</v>
      </c>
      <c r="AR1262">
        <v>16</v>
      </c>
      <c r="AS1262">
        <v>32</v>
      </c>
    </row>
    <row r="1263" spans="1:45" x14ac:dyDescent="0.25">
      <c r="A1263">
        <v>20130615</v>
      </c>
      <c r="B1263">
        <f t="shared" si="95"/>
        <v>20170615</v>
      </c>
      <c r="C1263">
        <f t="shared" si="96"/>
        <v>2017</v>
      </c>
      <c r="D1263">
        <f t="shared" si="97"/>
        <v>6</v>
      </c>
      <c r="E1263">
        <f t="shared" si="98"/>
        <v>15</v>
      </c>
      <c r="F1263" s="14">
        <f t="shared" si="99"/>
        <v>42901</v>
      </c>
      <c r="G1263">
        <v>231</v>
      </c>
      <c r="H1263">
        <v>49</v>
      </c>
      <c r="I1263">
        <v>57</v>
      </c>
      <c r="J1263">
        <v>90</v>
      </c>
      <c r="K1263">
        <v>14</v>
      </c>
      <c r="L1263">
        <v>20</v>
      </c>
      <c r="M1263">
        <v>1</v>
      </c>
      <c r="N1263">
        <v>160</v>
      </c>
      <c r="O1263">
        <v>13</v>
      </c>
      <c r="P1263">
        <v>148</v>
      </c>
      <c r="Q1263">
        <v>87</v>
      </c>
      <c r="R1263">
        <v>1</v>
      </c>
      <c r="S1263">
        <v>189</v>
      </c>
      <c r="T1263">
        <v>15</v>
      </c>
      <c r="U1263">
        <v>49</v>
      </c>
      <c r="V1263">
        <v>6</v>
      </c>
      <c r="W1263">
        <v>87</v>
      </c>
      <c r="X1263">
        <v>52</v>
      </c>
      <c r="Y1263">
        <v>2200</v>
      </c>
      <c r="Z1263">
        <v>6</v>
      </c>
      <c r="AA1263">
        <v>23</v>
      </c>
      <c r="AB1263">
        <v>23</v>
      </c>
      <c r="AC1263">
        <v>9</v>
      </c>
      <c r="AD1263">
        <v>10111</v>
      </c>
      <c r="AE1263">
        <v>10132</v>
      </c>
      <c r="AF1263">
        <v>1</v>
      </c>
      <c r="AG1263">
        <v>10081</v>
      </c>
      <c r="AH1263">
        <v>8</v>
      </c>
      <c r="AI1263">
        <v>59</v>
      </c>
      <c r="AJ1263">
        <v>9</v>
      </c>
      <c r="AK1263">
        <v>81</v>
      </c>
      <c r="AL1263">
        <v>16</v>
      </c>
      <c r="AM1263">
        <v>5</v>
      </c>
      <c r="AN1263">
        <v>65</v>
      </c>
      <c r="AO1263">
        <v>95</v>
      </c>
      <c r="AP1263">
        <v>1</v>
      </c>
      <c r="AQ1263">
        <v>42</v>
      </c>
      <c r="AR1263">
        <v>14</v>
      </c>
      <c r="AS1263">
        <v>36</v>
      </c>
    </row>
    <row r="1264" spans="1:45" x14ac:dyDescent="0.25">
      <c r="A1264">
        <v>20130616</v>
      </c>
      <c r="B1264">
        <f t="shared" si="95"/>
        <v>20170616</v>
      </c>
      <c r="C1264">
        <f t="shared" si="96"/>
        <v>2017</v>
      </c>
      <c r="D1264">
        <f t="shared" si="97"/>
        <v>6</v>
      </c>
      <c r="E1264">
        <f t="shared" si="98"/>
        <v>16</v>
      </c>
      <c r="F1264" s="14">
        <f t="shared" si="99"/>
        <v>42902</v>
      </c>
      <c r="G1264">
        <v>243</v>
      </c>
      <c r="H1264">
        <v>26</v>
      </c>
      <c r="I1264">
        <v>36</v>
      </c>
      <c r="J1264">
        <v>60</v>
      </c>
      <c r="K1264">
        <v>7</v>
      </c>
      <c r="L1264">
        <v>10</v>
      </c>
      <c r="M1264">
        <v>22</v>
      </c>
      <c r="N1264">
        <v>110</v>
      </c>
      <c r="O1264">
        <v>1</v>
      </c>
      <c r="P1264">
        <v>144</v>
      </c>
      <c r="Q1264">
        <v>87</v>
      </c>
      <c r="R1264">
        <v>24</v>
      </c>
      <c r="S1264">
        <v>189</v>
      </c>
      <c r="T1264">
        <v>12</v>
      </c>
      <c r="U1264">
        <v>60</v>
      </c>
      <c r="V1264">
        <v>24</v>
      </c>
      <c r="W1264">
        <v>51</v>
      </c>
      <c r="X1264">
        <v>30</v>
      </c>
      <c r="Y1264">
        <v>1944</v>
      </c>
      <c r="Z1264">
        <v>0</v>
      </c>
      <c r="AA1264">
        <v>-1</v>
      </c>
      <c r="AB1264">
        <v>-1</v>
      </c>
      <c r="AC1264">
        <v>17</v>
      </c>
      <c r="AD1264">
        <v>10152</v>
      </c>
      <c r="AE1264">
        <v>10174</v>
      </c>
      <c r="AF1264">
        <v>24</v>
      </c>
      <c r="AG1264">
        <v>10128</v>
      </c>
      <c r="AH1264">
        <v>2</v>
      </c>
      <c r="AI1264">
        <v>65</v>
      </c>
      <c r="AJ1264">
        <v>5</v>
      </c>
      <c r="AK1264">
        <v>80</v>
      </c>
      <c r="AL1264">
        <v>14</v>
      </c>
      <c r="AM1264">
        <v>5</v>
      </c>
      <c r="AN1264">
        <v>68</v>
      </c>
      <c r="AO1264">
        <v>93</v>
      </c>
      <c r="AP1264">
        <v>23</v>
      </c>
      <c r="AQ1264">
        <v>51</v>
      </c>
      <c r="AR1264">
        <v>12</v>
      </c>
      <c r="AS1264">
        <v>32</v>
      </c>
    </row>
    <row r="1265" spans="1:45" x14ac:dyDescent="0.25">
      <c r="A1265">
        <v>20130617</v>
      </c>
      <c r="B1265">
        <f t="shared" si="95"/>
        <v>20170617</v>
      </c>
      <c r="C1265">
        <f t="shared" si="96"/>
        <v>2017</v>
      </c>
      <c r="D1265">
        <f t="shared" si="97"/>
        <v>6</v>
      </c>
      <c r="E1265">
        <f t="shared" si="98"/>
        <v>17</v>
      </c>
      <c r="F1265" s="14">
        <f t="shared" si="99"/>
        <v>42903</v>
      </c>
      <c r="G1265">
        <v>55</v>
      </c>
      <c r="H1265">
        <v>33</v>
      </c>
      <c r="I1265">
        <v>34</v>
      </c>
      <c r="J1265">
        <v>50</v>
      </c>
      <c r="K1265">
        <v>8</v>
      </c>
      <c r="L1265">
        <v>10</v>
      </c>
      <c r="M1265">
        <v>1</v>
      </c>
      <c r="N1265">
        <v>90</v>
      </c>
      <c r="O1265">
        <v>8</v>
      </c>
      <c r="P1265">
        <v>179</v>
      </c>
      <c r="Q1265">
        <v>77</v>
      </c>
      <c r="R1265">
        <v>3</v>
      </c>
      <c r="S1265">
        <v>240</v>
      </c>
      <c r="T1265">
        <v>17</v>
      </c>
      <c r="U1265">
        <v>50</v>
      </c>
      <c r="V1265">
        <v>6</v>
      </c>
      <c r="W1265">
        <v>79</v>
      </c>
      <c r="X1265">
        <v>47</v>
      </c>
      <c r="Y1265">
        <v>2027</v>
      </c>
      <c r="Z1265">
        <v>0</v>
      </c>
      <c r="AA1265">
        <v>-1</v>
      </c>
      <c r="AB1265">
        <v>-1</v>
      </c>
      <c r="AC1265">
        <v>13</v>
      </c>
      <c r="AD1265">
        <v>10152</v>
      </c>
      <c r="AE1265">
        <v>10172</v>
      </c>
      <c r="AF1265">
        <v>1</v>
      </c>
      <c r="AG1265">
        <v>10128</v>
      </c>
      <c r="AH1265">
        <v>17</v>
      </c>
      <c r="AI1265">
        <v>65</v>
      </c>
      <c r="AJ1265">
        <v>1</v>
      </c>
      <c r="AK1265">
        <v>80</v>
      </c>
      <c r="AL1265">
        <v>12</v>
      </c>
      <c r="AM1265">
        <v>4</v>
      </c>
      <c r="AN1265">
        <v>66</v>
      </c>
      <c r="AO1265">
        <v>96</v>
      </c>
      <c r="AP1265">
        <v>2</v>
      </c>
      <c r="AQ1265">
        <v>47</v>
      </c>
      <c r="AR1265">
        <v>11</v>
      </c>
      <c r="AS1265">
        <v>36</v>
      </c>
    </row>
    <row r="1266" spans="1:45" x14ac:dyDescent="0.25">
      <c r="A1266">
        <v>20130618</v>
      </c>
      <c r="B1266">
        <f t="shared" si="95"/>
        <v>20170618</v>
      </c>
      <c r="C1266">
        <f t="shared" si="96"/>
        <v>2017</v>
      </c>
      <c r="D1266">
        <f t="shared" si="97"/>
        <v>6</v>
      </c>
      <c r="E1266">
        <f t="shared" si="98"/>
        <v>18</v>
      </c>
      <c r="F1266" s="14">
        <f t="shared" si="99"/>
        <v>42904</v>
      </c>
      <c r="G1266">
        <v>58</v>
      </c>
      <c r="H1266">
        <v>8</v>
      </c>
      <c r="I1266">
        <v>19</v>
      </c>
      <c r="J1266">
        <v>30</v>
      </c>
      <c r="K1266">
        <v>2</v>
      </c>
      <c r="L1266">
        <v>10</v>
      </c>
      <c r="M1266">
        <v>5</v>
      </c>
      <c r="N1266">
        <v>50</v>
      </c>
      <c r="O1266">
        <v>2</v>
      </c>
      <c r="P1266">
        <v>227</v>
      </c>
      <c r="Q1266">
        <v>140</v>
      </c>
      <c r="R1266">
        <v>4</v>
      </c>
      <c r="S1266">
        <v>304</v>
      </c>
      <c r="T1266">
        <v>15</v>
      </c>
      <c r="U1266">
        <v>125</v>
      </c>
      <c r="V1266">
        <v>6</v>
      </c>
      <c r="W1266">
        <v>87</v>
      </c>
      <c r="X1266">
        <v>52</v>
      </c>
      <c r="Y1266">
        <v>2290</v>
      </c>
      <c r="Z1266">
        <v>0</v>
      </c>
      <c r="AA1266">
        <v>-1</v>
      </c>
      <c r="AB1266">
        <v>-1</v>
      </c>
      <c r="AC1266">
        <v>1</v>
      </c>
      <c r="AD1266">
        <v>10146</v>
      </c>
      <c r="AE1266">
        <v>10155</v>
      </c>
      <c r="AF1266">
        <v>10</v>
      </c>
      <c r="AG1266">
        <v>10135</v>
      </c>
      <c r="AH1266">
        <v>18</v>
      </c>
      <c r="AI1266">
        <v>50</v>
      </c>
      <c r="AJ1266">
        <v>24</v>
      </c>
      <c r="AK1266">
        <v>82</v>
      </c>
      <c r="AL1266">
        <v>16</v>
      </c>
      <c r="AM1266">
        <v>4</v>
      </c>
      <c r="AN1266">
        <v>69</v>
      </c>
      <c r="AO1266">
        <v>89</v>
      </c>
      <c r="AP1266">
        <v>4</v>
      </c>
      <c r="AQ1266">
        <v>41</v>
      </c>
      <c r="AR1266">
        <v>14</v>
      </c>
      <c r="AS1266">
        <v>44</v>
      </c>
    </row>
    <row r="1267" spans="1:45" x14ac:dyDescent="0.25">
      <c r="A1267">
        <v>20130619</v>
      </c>
      <c r="B1267">
        <f t="shared" si="95"/>
        <v>20170619</v>
      </c>
      <c r="C1267">
        <f t="shared" si="96"/>
        <v>2017</v>
      </c>
      <c r="D1267">
        <f t="shared" si="97"/>
        <v>6</v>
      </c>
      <c r="E1267">
        <f t="shared" si="98"/>
        <v>19</v>
      </c>
      <c r="F1267" s="14">
        <f t="shared" si="99"/>
        <v>42905</v>
      </c>
      <c r="G1267">
        <v>359</v>
      </c>
      <c r="H1267">
        <v>27</v>
      </c>
      <c r="I1267">
        <v>33</v>
      </c>
      <c r="J1267">
        <v>60</v>
      </c>
      <c r="K1267">
        <v>14</v>
      </c>
      <c r="L1267">
        <v>10</v>
      </c>
      <c r="M1267">
        <v>2</v>
      </c>
      <c r="N1267">
        <v>110</v>
      </c>
      <c r="O1267">
        <v>12</v>
      </c>
      <c r="P1267">
        <v>216</v>
      </c>
      <c r="Q1267">
        <v>176</v>
      </c>
      <c r="R1267">
        <v>24</v>
      </c>
      <c r="S1267">
        <v>264</v>
      </c>
      <c r="T1267">
        <v>13</v>
      </c>
      <c r="U1267">
        <v>169</v>
      </c>
      <c r="V1267">
        <v>6</v>
      </c>
      <c r="W1267">
        <v>19</v>
      </c>
      <c r="X1267">
        <v>11</v>
      </c>
      <c r="Y1267">
        <v>1475</v>
      </c>
      <c r="Z1267">
        <v>7</v>
      </c>
      <c r="AA1267">
        <v>2</v>
      </c>
      <c r="AB1267">
        <v>2</v>
      </c>
      <c r="AC1267">
        <v>9</v>
      </c>
      <c r="AD1267">
        <v>10134</v>
      </c>
      <c r="AE1267">
        <v>10152</v>
      </c>
      <c r="AF1267">
        <v>23</v>
      </c>
      <c r="AG1267">
        <v>10119</v>
      </c>
      <c r="AH1267">
        <v>9</v>
      </c>
      <c r="AI1267">
        <v>41</v>
      </c>
      <c r="AJ1267">
        <v>4</v>
      </c>
      <c r="AK1267">
        <v>80</v>
      </c>
      <c r="AL1267">
        <v>13</v>
      </c>
      <c r="AM1267">
        <v>7</v>
      </c>
      <c r="AN1267">
        <v>80</v>
      </c>
      <c r="AO1267">
        <v>94</v>
      </c>
      <c r="AP1267">
        <v>2</v>
      </c>
      <c r="AQ1267">
        <v>58</v>
      </c>
      <c r="AR1267">
        <v>13</v>
      </c>
      <c r="AS1267">
        <v>28</v>
      </c>
    </row>
    <row r="1268" spans="1:45" x14ac:dyDescent="0.25">
      <c r="A1268">
        <v>20130620</v>
      </c>
      <c r="B1268">
        <f t="shared" si="95"/>
        <v>20170620</v>
      </c>
      <c r="C1268">
        <f t="shared" si="96"/>
        <v>2017</v>
      </c>
      <c r="D1268">
        <f t="shared" si="97"/>
        <v>6</v>
      </c>
      <c r="E1268">
        <f t="shared" si="98"/>
        <v>20</v>
      </c>
      <c r="F1268" s="14">
        <f t="shared" si="99"/>
        <v>42906</v>
      </c>
      <c r="G1268">
        <v>65</v>
      </c>
      <c r="H1268">
        <v>10</v>
      </c>
      <c r="I1268">
        <v>20</v>
      </c>
      <c r="J1268">
        <v>30</v>
      </c>
      <c r="K1268">
        <v>1</v>
      </c>
      <c r="L1268">
        <v>10</v>
      </c>
      <c r="M1268">
        <v>11</v>
      </c>
      <c r="N1268">
        <v>70</v>
      </c>
      <c r="O1268">
        <v>1</v>
      </c>
      <c r="P1268">
        <v>195</v>
      </c>
      <c r="Q1268">
        <v>168</v>
      </c>
      <c r="R1268">
        <v>3</v>
      </c>
      <c r="S1268">
        <v>228</v>
      </c>
      <c r="T1268">
        <v>13</v>
      </c>
      <c r="U1268">
        <v>152</v>
      </c>
      <c r="V1268">
        <v>24</v>
      </c>
      <c r="W1268">
        <v>15</v>
      </c>
      <c r="X1268">
        <v>9</v>
      </c>
      <c r="Y1268">
        <v>903</v>
      </c>
      <c r="Z1268">
        <v>17</v>
      </c>
      <c r="AA1268">
        <v>35</v>
      </c>
      <c r="AB1268">
        <v>28</v>
      </c>
      <c r="AC1268">
        <v>14</v>
      </c>
      <c r="AD1268">
        <v>10119</v>
      </c>
      <c r="AE1268">
        <v>10147</v>
      </c>
      <c r="AF1268">
        <v>1</v>
      </c>
      <c r="AG1268">
        <v>10086</v>
      </c>
      <c r="AH1268">
        <v>21</v>
      </c>
      <c r="AI1268">
        <v>2</v>
      </c>
      <c r="AJ1268">
        <v>22</v>
      </c>
      <c r="AK1268">
        <v>59</v>
      </c>
      <c r="AL1268">
        <v>11</v>
      </c>
      <c r="AM1268">
        <v>7</v>
      </c>
      <c r="AN1268">
        <v>90</v>
      </c>
      <c r="AO1268">
        <v>100</v>
      </c>
      <c r="AP1268">
        <v>22</v>
      </c>
      <c r="AQ1268">
        <v>76</v>
      </c>
      <c r="AR1268">
        <v>12</v>
      </c>
      <c r="AS1268">
        <v>16</v>
      </c>
    </row>
    <row r="1269" spans="1:45" x14ac:dyDescent="0.25">
      <c r="A1269">
        <v>20130621</v>
      </c>
      <c r="B1269">
        <f t="shared" si="95"/>
        <v>20170621</v>
      </c>
      <c r="C1269">
        <f t="shared" si="96"/>
        <v>2017</v>
      </c>
      <c r="D1269">
        <f t="shared" si="97"/>
        <v>6</v>
      </c>
      <c r="E1269">
        <f t="shared" si="98"/>
        <v>21</v>
      </c>
      <c r="F1269" s="14">
        <f t="shared" si="99"/>
        <v>42907</v>
      </c>
      <c r="G1269">
        <v>224</v>
      </c>
      <c r="H1269">
        <v>45</v>
      </c>
      <c r="I1269">
        <v>48</v>
      </c>
      <c r="J1269">
        <v>60</v>
      </c>
      <c r="K1269">
        <v>8</v>
      </c>
      <c r="L1269">
        <v>30</v>
      </c>
      <c r="M1269">
        <v>3</v>
      </c>
      <c r="N1269">
        <v>130</v>
      </c>
      <c r="O1269">
        <v>8</v>
      </c>
      <c r="P1269">
        <v>165</v>
      </c>
      <c r="Q1269">
        <v>152</v>
      </c>
      <c r="R1269">
        <v>9</v>
      </c>
      <c r="S1269">
        <v>195</v>
      </c>
      <c r="T1269">
        <v>1</v>
      </c>
      <c r="U1269">
        <v>149</v>
      </c>
      <c r="V1269">
        <v>24</v>
      </c>
      <c r="W1269">
        <v>0</v>
      </c>
      <c r="X1269">
        <v>0</v>
      </c>
      <c r="Y1269">
        <v>465</v>
      </c>
      <c r="Z1269">
        <v>60</v>
      </c>
      <c r="AA1269">
        <v>69</v>
      </c>
      <c r="AB1269">
        <v>24</v>
      </c>
      <c r="AC1269">
        <v>6</v>
      </c>
      <c r="AD1269">
        <v>10102</v>
      </c>
      <c r="AE1269">
        <v>10137</v>
      </c>
      <c r="AF1269">
        <v>21</v>
      </c>
      <c r="AG1269">
        <v>10066</v>
      </c>
      <c r="AH1269">
        <v>6</v>
      </c>
      <c r="AI1269">
        <v>26</v>
      </c>
      <c r="AJ1269">
        <v>5</v>
      </c>
      <c r="AK1269">
        <v>70</v>
      </c>
      <c r="AL1269">
        <v>20</v>
      </c>
      <c r="AM1269">
        <v>8</v>
      </c>
      <c r="AN1269">
        <v>89</v>
      </c>
      <c r="AO1269">
        <v>97</v>
      </c>
      <c r="AP1269">
        <v>5</v>
      </c>
      <c r="AQ1269">
        <v>81</v>
      </c>
      <c r="AR1269">
        <v>22</v>
      </c>
      <c r="AS1269">
        <v>8</v>
      </c>
    </row>
    <row r="1270" spans="1:45" x14ac:dyDescent="0.25">
      <c r="A1270">
        <v>20130622</v>
      </c>
      <c r="B1270">
        <f t="shared" si="95"/>
        <v>20170622</v>
      </c>
      <c r="C1270">
        <f t="shared" si="96"/>
        <v>2017</v>
      </c>
      <c r="D1270">
        <f t="shared" si="97"/>
        <v>6</v>
      </c>
      <c r="E1270">
        <f t="shared" si="98"/>
        <v>22</v>
      </c>
      <c r="F1270" s="14">
        <f t="shared" si="99"/>
        <v>42908</v>
      </c>
      <c r="G1270">
        <v>208</v>
      </c>
      <c r="H1270">
        <v>58</v>
      </c>
      <c r="I1270">
        <v>59</v>
      </c>
      <c r="J1270">
        <v>80</v>
      </c>
      <c r="K1270">
        <v>13</v>
      </c>
      <c r="L1270">
        <v>40</v>
      </c>
      <c r="M1270">
        <v>1</v>
      </c>
      <c r="N1270">
        <v>160</v>
      </c>
      <c r="O1270">
        <v>13</v>
      </c>
      <c r="P1270">
        <v>161</v>
      </c>
      <c r="Q1270">
        <v>136</v>
      </c>
      <c r="R1270">
        <v>23</v>
      </c>
      <c r="S1270">
        <v>192</v>
      </c>
      <c r="T1270">
        <v>10</v>
      </c>
      <c r="U1270">
        <v>126</v>
      </c>
      <c r="V1270">
        <v>24</v>
      </c>
      <c r="W1270">
        <v>31</v>
      </c>
      <c r="X1270">
        <v>19</v>
      </c>
      <c r="Y1270">
        <v>1071</v>
      </c>
      <c r="Z1270">
        <v>16</v>
      </c>
      <c r="AA1270">
        <v>18</v>
      </c>
      <c r="AB1270">
        <v>12</v>
      </c>
      <c r="AC1270">
        <v>20</v>
      </c>
      <c r="AD1270">
        <v>10102</v>
      </c>
      <c r="AE1270">
        <v>10131</v>
      </c>
      <c r="AF1270">
        <v>1</v>
      </c>
      <c r="AG1270">
        <v>10079</v>
      </c>
      <c r="AH1270">
        <v>18</v>
      </c>
      <c r="AI1270">
        <v>57</v>
      </c>
      <c r="AJ1270">
        <v>19</v>
      </c>
      <c r="AK1270">
        <v>79</v>
      </c>
      <c r="AL1270">
        <v>10</v>
      </c>
      <c r="AM1270">
        <v>7</v>
      </c>
      <c r="AN1270">
        <v>81</v>
      </c>
      <c r="AO1270">
        <v>92</v>
      </c>
      <c r="AP1270">
        <v>19</v>
      </c>
      <c r="AQ1270">
        <v>69</v>
      </c>
      <c r="AR1270">
        <v>10</v>
      </c>
      <c r="AS1270">
        <v>18</v>
      </c>
    </row>
    <row r="1271" spans="1:45" x14ac:dyDescent="0.25">
      <c r="A1271">
        <v>20130623</v>
      </c>
      <c r="B1271">
        <f t="shared" si="95"/>
        <v>20170623</v>
      </c>
      <c r="C1271">
        <f t="shared" si="96"/>
        <v>2017</v>
      </c>
      <c r="D1271">
        <f t="shared" si="97"/>
        <v>6</v>
      </c>
      <c r="E1271">
        <f t="shared" si="98"/>
        <v>23</v>
      </c>
      <c r="F1271" s="14">
        <f t="shared" si="99"/>
        <v>42909</v>
      </c>
      <c r="G1271">
        <v>221</v>
      </c>
      <c r="H1271">
        <v>54</v>
      </c>
      <c r="I1271">
        <v>56</v>
      </c>
      <c r="J1271">
        <v>70</v>
      </c>
      <c r="K1271">
        <v>6</v>
      </c>
      <c r="L1271">
        <v>40</v>
      </c>
      <c r="M1271">
        <v>3</v>
      </c>
      <c r="N1271">
        <v>140</v>
      </c>
      <c r="O1271">
        <v>13</v>
      </c>
      <c r="P1271">
        <v>146</v>
      </c>
      <c r="Q1271">
        <v>124</v>
      </c>
      <c r="R1271">
        <v>5</v>
      </c>
      <c r="S1271">
        <v>184</v>
      </c>
      <c r="T1271">
        <v>14</v>
      </c>
      <c r="U1271">
        <v>122</v>
      </c>
      <c r="V1271">
        <v>6</v>
      </c>
      <c r="W1271">
        <v>24</v>
      </c>
      <c r="X1271">
        <v>14</v>
      </c>
      <c r="Y1271">
        <v>1108</v>
      </c>
      <c r="Z1271">
        <v>49</v>
      </c>
      <c r="AA1271">
        <v>80</v>
      </c>
      <c r="AB1271">
        <v>39</v>
      </c>
      <c r="AC1271">
        <v>11</v>
      </c>
      <c r="AD1271">
        <v>10094</v>
      </c>
      <c r="AE1271">
        <v>10131</v>
      </c>
      <c r="AF1271">
        <v>24</v>
      </c>
      <c r="AG1271">
        <v>10070</v>
      </c>
      <c r="AH1271">
        <v>5</v>
      </c>
      <c r="AI1271">
        <v>56</v>
      </c>
      <c r="AJ1271">
        <v>10</v>
      </c>
      <c r="AK1271">
        <v>75</v>
      </c>
      <c r="AL1271">
        <v>1</v>
      </c>
      <c r="AM1271">
        <v>8</v>
      </c>
      <c r="AN1271">
        <v>83</v>
      </c>
      <c r="AO1271">
        <v>94</v>
      </c>
      <c r="AP1271">
        <v>7</v>
      </c>
      <c r="AQ1271">
        <v>66</v>
      </c>
      <c r="AR1271">
        <v>14</v>
      </c>
      <c r="AS1271">
        <v>18</v>
      </c>
    </row>
    <row r="1272" spans="1:45" x14ac:dyDescent="0.25">
      <c r="A1272">
        <v>20130624</v>
      </c>
      <c r="B1272">
        <f t="shared" si="95"/>
        <v>20170624</v>
      </c>
      <c r="C1272">
        <f t="shared" si="96"/>
        <v>2017</v>
      </c>
      <c r="D1272">
        <f t="shared" si="97"/>
        <v>6</v>
      </c>
      <c r="E1272">
        <f t="shared" si="98"/>
        <v>24</v>
      </c>
      <c r="F1272" s="14">
        <f t="shared" si="99"/>
        <v>42910</v>
      </c>
      <c r="G1272">
        <v>275</v>
      </c>
      <c r="H1272">
        <v>31</v>
      </c>
      <c r="I1272">
        <v>35</v>
      </c>
      <c r="J1272">
        <v>50</v>
      </c>
      <c r="K1272">
        <v>13</v>
      </c>
      <c r="L1272">
        <v>20</v>
      </c>
      <c r="M1272">
        <v>21</v>
      </c>
      <c r="N1272">
        <v>100</v>
      </c>
      <c r="O1272">
        <v>16</v>
      </c>
      <c r="P1272">
        <v>134</v>
      </c>
      <c r="Q1272">
        <v>115</v>
      </c>
      <c r="R1272">
        <v>24</v>
      </c>
      <c r="S1272">
        <v>161</v>
      </c>
      <c r="T1272">
        <v>13</v>
      </c>
      <c r="U1272">
        <v>110</v>
      </c>
      <c r="V1272">
        <v>24</v>
      </c>
      <c r="W1272">
        <v>14</v>
      </c>
      <c r="X1272">
        <v>8</v>
      </c>
      <c r="Y1272">
        <v>1264</v>
      </c>
      <c r="Z1272">
        <v>14</v>
      </c>
      <c r="AA1272">
        <v>30</v>
      </c>
      <c r="AB1272">
        <v>18</v>
      </c>
      <c r="AC1272">
        <v>9</v>
      </c>
      <c r="AD1272">
        <v>10199</v>
      </c>
      <c r="AE1272">
        <v>10249</v>
      </c>
      <c r="AF1272">
        <v>23</v>
      </c>
      <c r="AG1272">
        <v>10137</v>
      </c>
      <c r="AH1272">
        <v>1</v>
      </c>
      <c r="AI1272">
        <v>40</v>
      </c>
      <c r="AJ1272">
        <v>5</v>
      </c>
      <c r="AK1272">
        <v>75</v>
      </c>
      <c r="AL1272">
        <v>2</v>
      </c>
      <c r="AM1272">
        <v>8</v>
      </c>
      <c r="AN1272">
        <v>83</v>
      </c>
      <c r="AO1272">
        <v>94</v>
      </c>
      <c r="AP1272">
        <v>5</v>
      </c>
      <c r="AQ1272">
        <v>72</v>
      </c>
      <c r="AR1272">
        <v>14</v>
      </c>
      <c r="AS1272">
        <v>20</v>
      </c>
    </row>
    <row r="1273" spans="1:45" x14ac:dyDescent="0.25">
      <c r="A1273">
        <v>20130625</v>
      </c>
      <c r="B1273">
        <f t="shared" si="95"/>
        <v>20170625</v>
      </c>
      <c r="C1273">
        <f t="shared" si="96"/>
        <v>2017</v>
      </c>
      <c r="D1273">
        <f t="shared" si="97"/>
        <v>6</v>
      </c>
      <c r="E1273">
        <f t="shared" si="98"/>
        <v>25</v>
      </c>
      <c r="F1273" s="14">
        <f t="shared" si="99"/>
        <v>42911</v>
      </c>
      <c r="G1273">
        <v>334</v>
      </c>
      <c r="H1273">
        <v>23</v>
      </c>
      <c r="I1273">
        <v>25</v>
      </c>
      <c r="J1273">
        <v>40</v>
      </c>
      <c r="K1273">
        <v>12</v>
      </c>
      <c r="L1273">
        <v>10</v>
      </c>
      <c r="M1273">
        <v>3</v>
      </c>
      <c r="N1273">
        <v>80</v>
      </c>
      <c r="O1273">
        <v>12</v>
      </c>
      <c r="P1273">
        <v>131</v>
      </c>
      <c r="Q1273">
        <v>64</v>
      </c>
      <c r="R1273">
        <v>24</v>
      </c>
      <c r="S1273">
        <v>174</v>
      </c>
      <c r="T1273">
        <v>11</v>
      </c>
      <c r="U1273">
        <v>26</v>
      </c>
      <c r="V1273">
        <v>24</v>
      </c>
      <c r="W1273">
        <v>41</v>
      </c>
      <c r="X1273">
        <v>24</v>
      </c>
      <c r="Y1273">
        <v>1546</v>
      </c>
      <c r="Z1273">
        <v>0</v>
      </c>
      <c r="AA1273">
        <v>0</v>
      </c>
      <c r="AB1273">
        <v>0</v>
      </c>
      <c r="AC1273">
        <v>1</v>
      </c>
      <c r="AD1273">
        <v>10276</v>
      </c>
      <c r="AE1273">
        <v>10297</v>
      </c>
      <c r="AF1273">
        <v>22</v>
      </c>
      <c r="AG1273">
        <v>10249</v>
      </c>
      <c r="AH1273">
        <v>1</v>
      </c>
      <c r="AI1273">
        <v>65</v>
      </c>
      <c r="AJ1273">
        <v>3</v>
      </c>
      <c r="AK1273">
        <v>82</v>
      </c>
      <c r="AL1273">
        <v>16</v>
      </c>
      <c r="AM1273">
        <v>6</v>
      </c>
      <c r="AN1273">
        <v>73</v>
      </c>
      <c r="AO1273">
        <v>97</v>
      </c>
      <c r="AP1273">
        <v>23</v>
      </c>
      <c r="AQ1273">
        <v>52</v>
      </c>
      <c r="AR1273">
        <v>12</v>
      </c>
      <c r="AS1273">
        <v>24</v>
      </c>
    </row>
    <row r="1274" spans="1:45" x14ac:dyDescent="0.25">
      <c r="A1274">
        <v>20130626</v>
      </c>
      <c r="B1274">
        <f t="shared" si="95"/>
        <v>20170626</v>
      </c>
      <c r="C1274">
        <f t="shared" si="96"/>
        <v>2017</v>
      </c>
      <c r="D1274">
        <f t="shared" si="97"/>
        <v>6</v>
      </c>
      <c r="E1274">
        <f t="shared" si="98"/>
        <v>26</v>
      </c>
      <c r="F1274" s="14">
        <f t="shared" si="99"/>
        <v>42912</v>
      </c>
      <c r="G1274">
        <v>290</v>
      </c>
      <c r="H1274">
        <v>26</v>
      </c>
      <c r="I1274">
        <v>26</v>
      </c>
      <c r="J1274">
        <v>40</v>
      </c>
      <c r="K1274">
        <v>11</v>
      </c>
      <c r="L1274">
        <v>10</v>
      </c>
      <c r="M1274">
        <v>1</v>
      </c>
      <c r="N1274">
        <v>80</v>
      </c>
      <c r="O1274">
        <v>16</v>
      </c>
      <c r="P1274">
        <v>130</v>
      </c>
      <c r="Q1274">
        <v>54</v>
      </c>
      <c r="R1274">
        <v>2</v>
      </c>
      <c r="S1274">
        <v>176</v>
      </c>
      <c r="T1274">
        <v>16</v>
      </c>
      <c r="U1274">
        <v>16</v>
      </c>
      <c r="V1274">
        <v>6</v>
      </c>
      <c r="W1274">
        <v>59</v>
      </c>
      <c r="X1274">
        <v>35</v>
      </c>
      <c r="Y1274">
        <v>1832</v>
      </c>
      <c r="Z1274">
        <v>18</v>
      </c>
      <c r="AA1274">
        <v>25</v>
      </c>
      <c r="AB1274">
        <v>15</v>
      </c>
      <c r="AC1274">
        <v>22</v>
      </c>
      <c r="AD1274">
        <v>10278</v>
      </c>
      <c r="AE1274">
        <v>10292</v>
      </c>
      <c r="AF1274">
        <v>1</v>
      </c>
      <c r="AG1274">
        <v>10250</v>
      </c>
      <c r="AH1274">
        <v>24</v>
      </c>
      <c r="AI1274">
        <v>11</v>
      </c>
      <c r="AJ1274">
        <v>1</v>
      </c>
      <c r="AK1274">
        <v>81</v>
      </c>
      <c r="AL1274">
        <v>9</v>
      </c>
      <c r="AM1274">
        <v>5</v>
      </c>
      <c r="AN1274">
        <v>77</v>
      </c>
      <c r="AO1274">
        <v>98</v>
      </c>
      <c r="AP1274">
        <v>1</v>
      </c>
      <c r="AQ1274">
        <v>54</v>
      </c>
      <c r="AR1274">
        <v>9</v>
      </c>
      <c r="AS1274">
        <v>29</v>
      </c>
    </row>
    <row r="1275" spans="1:45" x14ac:dyDescent="0.25">
      <c r="A1275">
        <v>20130627</v>
      </c>
      <c r="B1275">
        <f t="shared" si="95"/>
        <v>20170627</v>
      </c>
      <c r="C1275">
        <f t="shared" si="96"/>
        <v>2017</v>
      </c>
      <c r="D1275">
        <f t="shared" si="97"/>
        <v>6</v>
      </c>
      <c r="E1275">
        <f t="shared" si="98"/>
        <v>27</v>
      </c>
      <c r="F1275" s="14">
        <f t="shared" si="99"/>
        <v>42913</v>
      </c>
      <c r="G1275">
        <v>291</v>
      </c>
      <c r="H1275">
        <v>24</v>
      </c>
      <c r="I1275">
        <v>30</v>
      </c>
      <c r="J1275">
        <v>50</v>
      </c>
      <c r="K1275">
        <v>15</v>
      </c>
      <c r="L1275">
        <v>20</v>
      </c>
      <c r="M1275">
        <v>1</v>
      </c>
      <c r="N1275">
        <v>100</v>
      </c>
      <c r="O1275">
        <v>7</v>
      </c>
      <c r="P1275">
        <v>127</v>
      </c>
      <c r="Q1275">
        <v>106</v>
      </c>
      <c r="R1275">
        <v>4</v>
      </c>
      <c r="S1275">
        <v>153</v>
      </c>
      <c r="T1275">
        <v>12</v>
      </c>
      <c r="U1275">
        <v>99</v>
      </c>
      <c r="V1275">
        <v>6</v>
      </c>
      <c r="W1275">
        <v>36</v>
      </c>
      <c r="X1275">
        <v>22</v>
      </c>
      <c r="Y1275">
        <v>1275</v>
      </c>
      <c r="Z1275">
        <v>19</v>
      </c>
      <c r="AA1275">
        <v>12</v>
      </c>
      <c r="AB1275">
        <v>7</v>
      </c>
      <c r="AC1275">
        <v>24</v>
      </c>
      <c r="AD1275">
        <v>10232</v>
      </c>
      <c r="AE1275">
        <v>10246</v>
      </c>
      <c r="AF1275">
        <v>1</v>
      </c>
      <c r="AG1275">
        <v>10196</v>
      </c>
      <c r="AH1275">
        <v>24</v>
      </c>
      <c r="AI1275">
        <v>56</v>
      </c>
      <c r="AJ1275">
        <v>1</v>
      </c>
      <c r="AK1275">
        <v>80</v>
      </c>
      <c r="AL1275">
        <v>14</v>
      </c>
      <c r="AM1275">
        <v>7</v>
      </c>
      <c r="AN1275">
        <v>78</v>
      </c>
      <c r="AO1275">
        <v>97</v>
      </c>
      <c r="AP1275">
        <v>1</v>
      </c>
      <c r="AQ1275">
        <v>61</v>
      </c>
      <c r="AR1275">
        <v>13</v>
      </c>
      <c r="AS1275">
        <v>20</v>
      </c>
    </row>
    <row r="1276" spans="1:45" x14ac:dyDescent="0.25">
      <c r="A1276">
        <v>20130628</v>
      </c>
      <c r="B1276">
        <f t="shared" si="95"/>
        <v>20170628</v>
      </c>
      <c r="C1276">
        <f t="shared" si="96"/>
        <v>2017</v>
      </c>
      <c r="D1276">
        <f t="shared" si="97"/>
        <v>6</v>
      </c>
      <c r="E1276">
        <f t="shared" si="98"/>
        <v>28</v>
      </c>
      <c r="F1276" s="14">
        <f t="shared" si="99"/>
        <v>42914</v>
      </c>
      <c r="G1276">
        <v>236</v>
      </c>
      <c r="H1276">
        <v>30</v>
      </c>
      <c r="I1276">
        <v>33</v>
      </c>
      <c r="J1276">
        <v>50</v>
      </c>
      <c r="K1276">
        <v>16</v>
      </c>
      <c r="L1276">
        <v>20</v>
      </c>
      <c r="M1276">
        <v>3</v>
      </c>
      <c r="N1276">
        <v>90</v>
      </c>
      <c r="O1276">
        <v>13</v>
      </c>
      <c r="P1276">
        <v>137</v>
      </c>
      <c r="Q1276">
        <v>111</v>
      </c>
      <c r="R1276">
        <v>1</v>
      </c>
      <c r="S1276">
        <v>171</v>
      </c>
      <c r="T1276">
        <v>15</v>
      </c>
      <c r="U1276">
        <v>110</v>
      </c>
      <c r="V1276">
        <v>6</v>
      </c>
      <c r="W1276">
        <v>4</v>
      </c>
      <c r="X1276">
        <v>2</v>
      </c>
      <c r="Y1276">
        <v>792</v>
      </c>
      <c r="Z1276">
        <v>107</v>
      </c>
      <c r="AA1276">
        <v>130</v>
      </c>
      <c r="AB1276">
        <v>22</v>
      </c>
      <c r="AC1276">
        <v>1</v>
      </c>
      <c r="AD1276">
        <v>10174</v>
      </c>
      <c r="AE1276">
        <v>10191</v>
      </c>
      <c r="AF1276">
        <v>1</v>
      </c>
      <c r="AG1276">
        <v>10137</v>
      </c>
      <c r="AH1276">
        <v>24</v>
      </c>
      <c r="AI1276">
        <v>23</v>
      </c>
      <c r="AJ1276">
        <v>8</v>
      </c>
      <c r="AK1276">
        <v>75</v>
      </c>
      <c r="AL1276">
        <v>15</v>
      </c>
      <c r="AM1276">
        <v>8</v>
      </c>
      <c r="AN1276">
        <v>90</v>
      </c>
      <c r="AO1276">
        <v>98</v>
      </c>
      <c r="AP1276">
        <v>3</v>
      </c>
      <c r="AQ1276">
        <v>71</v>
      </c>
      <c r="AR1276">
        <v>15</v>
      </c>
      <c r="AS1276">
        <v>13</v>
      </c>
    </row>
    <row r="1277" spans="1:45" x14ac:dyDescent="0.25">
      <c r="A1277">
        <v>20130629</v>
      </c>
      <c r="B1277">
        <f t="shared" si="95"/>
        <v>20170629</v>
      </c>
      <c r="C1277">
        <f t="shared" si="96"/>
        <v>2017</v>
      </c>
      <c r="D1277">
        <f t="shared" si="97"/>
        <v>6</v>
      </c>
      <c r="E1277">
        <f t="shared" si="98"/>
        <v>29</v>
      </c>
      <c r="F1277" s="14">
        <f t="shared" si="99"/>
        <v>42915</v>
      </c>
      <c r="G1277">
        <v>324</v>
      </c>
      <c r="H1277">
        <v>32</v>
      </c>
      <c r="I1277">
        <v>35</v>
      </c>
      <c r="J1277">
        <v>60</v>
      </c>
      <c r="K1277">
        <v>12</v>
      </c>
      <c r="L1277">
        <v>10</v>
      </c>
      <c r="M1277">
        <v>23</v>
      </c>
      <c r="N1277">
        <v>100</v>
      </c>
      <c r="O1277">
        <v>11</v>
      </c>
      <c r="P1277">
        <v>141</v>
      </c>
      <c r="Q1277">
        <v>78</v>
      </c>
      <c r="R1277">
        <v>24</v>
      </c>
      <c r="S1277">
        <v>175</v>
      </c>
      <c r="T1277">
        <v>12</v>
      </c>
      <c r="U1277">
        <v>52</v>
      </c>
      <c r="V1277">
        <v>24</v>
      </c>
      <c r="W1277">
        <v>28</v>
      </c>
      <c r="X1277">
        <v>17</v>
      </c>
      <c r="Y1277">
        <v>1685</v>
      </c>
      <c r="Z1277">
        <v>13</v>
      </c>
      <c r="AA1277">
        <v>24</v>
      </c>
      <c r="AB1277">
        <v>23</v>
      </c>
      <c r="AC1277">
        <v>1</v>
      </c>
      <c r="AD1277">
        <v>10202</v>
      </c>
      <c r="AE1277">
        <v>10248</v>
      </c>
      <c r="AF1277">
        <v>21</v>
      </c>
      <c r="AG1277">
        <v>10135</v>
      </c>
      <c r="AH1277">
        <v>1</v>
      </c>
      <c r="AI1277">
        <v>50</v>
      </c>
      <c r="AJ1277">
        <v>4</v>
      </c>
      <c r="AK1277">
        <v>80</v>
      </c>
      <c r="AL1277">
        <v>12</v>
      </c>
      <c r="AM1277">
        <v>7</v>
      </c>
      <c r="AN1277">
        <v>77</v>
      </c>
      <c r="AO1277">
        <v>98</v>
      </c>
      <c r="AP1277">
        <v>24</v>
      </c>
      <c r="AQ1277">
        <v>52</v>
      </c>
      <c r="AR1277">
        <v>12</v>
      </c>
      <c r="AS1277">
        <v>27</v>
      </c>
    </row>
    <row r="1278" spans="1:45" x14ac:dyDescent="0.25">
      <c r="A1278">
        <v>20130630</v>
      </c>
      <c r="B1278">
        <f t="shared" si="95"/>
        <v>20170630</v>
      </c>
      <c r="C1278">
        <f t="shared" si="96"/>
        <v>2017</v>
      </c>
      <c r="D1278">
        <f t="shared" si="97"/>
        <v>6</v>
      </c>
      <c r="E1278">
        <f t="shared" si="98"/>
        <v>30</v>
      </c>
      <c r="F1278" s="14">
        <f t="shared" si="99"/>
        <v>42916</v>
      </c>
      <c r="G1278">
        <v>230</v>
      </c>
      <c r="H1278">
        <v>36</v>
      </c>
      <c r="I1278">
        <v>37</v>
      </c>
      <c r="J1278">
        <v>50</v>
      </c>
      <c r="K1278">
        <v>10</v>
      </c>
      <c r="L1278">
        <v>10</v>
      </c>
      <c r="M1278">
        <v>1</v>
      </c>
      <c r="N1278">
        <v>100</v>
      </c>
      <c r="O1278">
        <v>24</v>
      </c>
      <c r="P1278">
        <v>166</v>
      </c>
      <c r="Q1278">
        <v>74</v>
      </c>
      <c r="R1278">
        <v>2</v>
      </c>
      <c r="S1278">
        <v>222</v>
      </c>
      <c r="T1278">
        <v>14</v>
      </c>
      <c r="U1278">
        <v>46</v>
      </c>
      <c r="V1278">
        <v>6</v>
      </c>
      <c r="W1278">
        <v>58</v>
      </c>
      <c r="X1278">
        <v>35</v>
      </c>
      <c r="Y1278">
        <v>1840</v>
      </c>
      <c r="Z1278">
        <v>0</v>
      </c>
      <c r="AA1278">
        <v>0</v>
      </c>
      <c r="AB1278">
        <v>0</v>
      </c>
      <c r="AC1278">
        <v>1</v>
      </c>
      <c r="AD1278">
        <v>10207</v>
      </c>
      <c r="AE1278">
        <v>10243</v>
      </c>
      <c r="AF1278">
        <v>1</v>
      </c>
      <c r="AG1278">
        <v>10170</v>
      </c>
      <c r="AH1278">
        <v>24</v>
      </c>
      <c r="AI1278">
        <v>39</v>
      </c>
      <c r="AJ1278">
        <v>1</v>
      </c>
      <c r="AK1278">
        <v>80</v>
      </c>
      <c r="AL1278">
        <v>15</v>
      </c>
      <c r="AM1278">
        <v>5</v>
      </c>
      <c r="AN1278">
        <v>77</v>
      </c>
      <c r="AO1278">
        <v>98</v>
      </c>
      <c r="AP1278">
        <v>1</v>
      </c>
      <c r="AQ1278">
        <v>60</v>
      </c>
      <c r="AR1278">
        <v>14</v>
      </c>
      <c r="AS1278">
        <v>31</v>
      </c>
    </row>
    <row r="1279" spans="1:45" x14ac:dyDescent="0.25">
      <c r="A1279">
        <v>20130701</v>
      </c>
      <c r="B1279">
        <f t="shared" si="95"/>
        <v>20170701</v>
      </c>
      <c r="C1279">
        <f t="shared" si="96"/>
        <v>2017</v>
      </c>
      <c r="D1279">
        <f t="shared" si="97"/>
        <v>7</v>
      </c>
      <c r="E1279">
        <f t="shared" si="98"/>
        <v>1</v>
      </c>
      <c r="F1279" s="14">
        <f t="shared" si="99"/>
        <v>42917</v>
      </c>
      <c r="G1279">
        <v>255</v>
      </c>
      <c r="H1279">
        <v>30</v>
      </c>
      <c r="I1279">
        <v>33</v>
      </c>
      <c r="J1279">
        <v>50</v>
      </c>
      <c r="K1279">
        <v>16</v>
      </c>
      <c r="L1279">
        <v>10</v>
      </c>
      <c r="M1279">
        <v>21</v>
      </c>
      <c r="N1279">
        <v>100</v>
      </c>
      <c r="O1279">
        <v>1</v>
      </c>
      <c r="P1279">
        <v>157</v>
      </c>
      <c r="Q1279">
        <v>104</v>
      </c>
      <c r="R1279">
        <v>24</v>
      </c>
      <c r="S1279">
        <v>193</v>
      </c>
      <c r="T1279">
        <v>16</v>
      </c>
      <c r="U1279">
        <v>82</v>
      </c>
      <c r="V1279">
        <v>24</v>
      </c>
      <c r="W1279">
        <v>45</v>
      </c>
      <c r="X1279">
        <v>27</v>
      </c>
      <c r="Y1279">
        <v>1538</v>
      </c>
      <c r="Z1279">
        <v>0</v>
      </c>
      <c r="AA1279">
        <v>0</v>
      </c>
      <c r="AB1279">
        <v>0</v>
      </c>
      <c r="AC1279">
        <v>1</v>
      </c>
      <c r="AD1279">
        <v>10165</v>
      </c>
      <c r="AE1279">
        <v>10169</v>
      </c>
      <c r="AF1279">
        <v>8</v>
      </c>
      <c r="AG1279">
        <v>10160</v>
      </c>
      <c r="AH1279">
        <v>19</v>
      </c>
      <c r="AI1279">
        <v>58</v>
      </c>
      <c r="AJ1279">
        <v>3</v>
      </c>
      <c r="AK1279">
        <v>82</v>
      </c>
      <c r="AL1279">
        <v>18</v>
      </c>
      <c r="AM1279">
        <v>6</v>
      </c>
      <c r="AN1279">
        <v>79</v>
      </c>
      <c r="AO1279">
        <v>98</v>
      </c>
      <c r="AP1279">
        <v>23</v>
      </c>
      <c r="AQ1279">
        <v>62</v>
      </c>
      <c r="AR1279">
        <v>16</v>
      </c>
      <c r="AS1279">
        <v>26</v>
      </c>
    </row>
    <row r="1280" spans="1:45" x14ac:dyDescent="0.25">
      <c r="A1280">
        <v>20130702</v>
      </c>
      <c r="B1280">
        <f t="shared" si="95"/>
        <v>20170702</v>
      </c>
      <c r="C1280">
        <f t="shared" si="96"/>
        <v>2017</v>
      </c>
      <c r="D1280">
        <f t="shared" si="97"/>
        <v>7</v>
      </c>
      <c r="E1280">
        <f t="shared" si="98"/>
        <v>2</v>
      </c>
      <c r="F1280" s="14">
        <f t="shared" si="99"/>
        <v>42918</v>
      </c>
      <c r="G1280">
        <v>184</v>
      </c>
      <c r="H1280">
        <v>17</v>
      </c>
      <c r="I1280">
        <v>23</v>
      </c>
      <c r="J1280">
        <v>30</v>
      </c>
      <c r="K1280">
        <v>8</v>
      </c>
      <c r="L1280">
        <v>10</v>
      </c>
      <c r="M1280">
        <v>1</v>
      </c>
      <c r="N1280">
        <v>60</v>
      </c>
      <c r="O1280">
        <v>12</v>
      </c>
      <c r="P1280">
        <v>166</v>
      </c>
      <c r="Q1280">
        <v>96</v>
      </c>
      <c r="R1280">
        <v>4</v>
      </c>
      <c r="S1280">
        <v>208</v>
      </c>
      <c r="T1280">
        <v>15</v>
      </c>
      <c r="U1280">
        <v>72</v>
      </c>
      <c r="V1280">
        <v>6</v>
      </c>
      <c r="W1280">
        <v>41</v>
      </c>
      <c r="X1280">
        <v>25</v>
      </c>
      <c r="Y1280">
        <v>1882</v>
      </c>
      <c r="Z1280">
        <v>10</v>
      </c>
      <c r="AA1280">
        <v>15</v>
      </c>
      <c r="AB1280">
        <v>9</v>
      </c>
      <c r="AC1280">
        <v>23</v>
      </c>
      <c r="AD1280">
        <v>10129</v>
      </c>
      <c r="AE1280">
        <v>10159</v>
      </c>
      <c r="AF1280">
        <v>1</v>
      </c>
      <c r="AG1280">
        <v>10070</v>
      </c>
      <c r="AH1280">
        <v>24</v>
      </c>
      <c r="AI1280">
        <v>24</v>
      </c>
      <c r="AJ1280">
        <v>4</v>
      </c>
      <c r="AK1280">
        <v>80</v>
      </c>
      <c r="AL1280">
        <v>11</v>
      </c>
      <c r="AM1280">
        <v>7</v>
      </c>
      <c r="AN1280">
        <v>74</v>
      </c>
      <c r="AO1280">
        <v>98</v>
      </c>
      <c r="AP1280">
        <v>1</v>
      </c>
      <c r="AQ1280">
        <v>50</v>
      </c>
      <c r="AR1280">
        <v>12</v>
      </c>
      <c r="AS1280">
        <v>32</v>
      </c>
    </row>
    <row r="1281" spans="1:45" x14ac:dyDescent="0.25">
      <c r="A1281">
        <v>20130703</v>
      </c>
      <c r="B1281">
        <f t="shared" si="95"/>
        <v>20170703</v>
      </c>
      <c r="C1281">
        <f t="shared" si="96"/>
        <v>2017</v>
      </c>
      <c r="D1281">
        <f t="shared" si="97"/>
        <v>7</v>
      </c>
      <c r="E1281">
        <f t="shared" si="98"/>
        <v>3</v>
      </c>
      <c r="F1281" s="14">
        <f t="shared" si="99"/>
        <v>42919</v>
      </c>
      <c r="G1281">
        <v>228</v>
      </c>
      <c r="H1281">
        <v>25</v>
      </c>
      <c r="I1281">
        <v>29</v>
      </c>
      <c r="J1281">
        <v>50</v>
      </c>
      <c r="K1281">
        <v>12</v>
      </c>
      <c r="L1281">
        <v>10</v>
      </c>
      <c r="M1281">
        <v>2</v>
      </c>
      <c r="N1281">
        <v>80</v>
      </c>
      <c r="O1281">
        <v>10</v>
      </c>
      <c r="P1281">
        <v>166</v>
      </c>
      <c r="Q1281">
        <v>148</v>
      </c>
      <c r="R1281">
        <v>24</v>
      </c>
      <c r="S1281">
        <v>191</v>
      </c>
      <c r="T1281">
        <v>13</v>
      </c>
      <c r="U1281">
        <v>121</v>
      </c>
      <c r="V1281">
        <v>24</v>
      </c>
      <c r="W1281">
        <v>10</v>
      </c>
      <c r="X1281">
        <v>6</v>
      </c>
      <c r="Y1281">
        <v>959</v>
      </c>
      <c r="Z1281">
        <v>30</v>
      </c>
      <c r="AA1281">
        <v>66</v>
      </c>
      <c r="AB1281">
        <v>40</v>
      </c>
      <c r="AC1281">
        <v>2</v>
      </c>
      <c r="AD1281">
        <v>10097</v>
      </c>
      <c r="AE1281">
        <v>10160</v>
      </c>
      <c r="AF1281">
        <v>24</v>
      </c>
      <c r="AG1281">
        <v>10055</v>
      </c>
      <c r="AH1281">
        <v>4</v>
      </c>
      <c r="AI1281">
        <v>45</v>
      </c>
      <c r="AJ1281">
        <v>2</v>
      </c>
      <c r="AK1281">
        <v>70</v>
      </c>
      <c r="AL1281">
        <v>9</v>
      </c>
      <c r="AM1281">
        <v>8</v>
      </c>
      <c r="AN1281">
        <v>89</v>
      </c>
      <c r="AO1281">
        <v>98</v>
      </c>
      <c r="AP1281">
        <v>2</v>
      </c>
      <c r="AQ1281">
        <v>81</v>
      </c>
      <c r="AR1281">
        <v>16</v>
      </c>
      <c r="AS1281">
        <v>16</v>
      </c>
    </row>
    <row r="1282" spans="1:45" x14ac:dyDescent="0.25">
      <c r="A1282">
        <v>20130704</v>
      </c>
      <c r="B1282">
        <f t="shared" si="95"/>
        <v>20170704</v>
      </c>
      <c r="C1282">
        <f t="shared" si="96"/>
        <v>2017</v>
      </c>
      <c r="D1282">
        <f t="shared" si="97"/>
        <v>7</v>
      </c>
      <c r="E1282">
        <f t="shared" si="98"/>
        <v>4</v>
      </c>
      <c r="F1282" s="14">
        <f t="shared" si="99"/>
        <v>42920</v>
      </c>
      <c r="G1282">
        <v>227</v>
      </c>
      <c r="H1282">
        <v>33</v>
      </c>
      <c r="I1282">
        <v>34</v>
      </c>
      <c r="J1282">
        <v>60</v>
      </c>
      <c r="K1282">
        <v>13</v>
      </c>
      <c r="L1282">
        <v>10</v>
      </c>
      <c r="M1282">
        <v>4</v>
      </c>
      <c r="N1282">
        <v>110</v>
      </c>
      <c r="O1282">
        <v>13</v>
      </c>
      <c r="P1282">
        <v>180</v>
      </c>
      <c r="Q1282">
        <v>153</v>
      </c>
      <c r="R1282">
        <v>4</v>
      </c>
      <c r="S1282">
        <v>225</v>
      </c>
      <c r="T1282">
        <v>13</v>
      </c>
      <c r="U1282">
        <v>146</v>
      </c>
      <c r="V1282">
        <v>6</v>
      </c>
      <c r="W1282">
        <v>46</v>
      </c>
      <c r="X1282">
        <v>28</v>
      </c>
      <c r="Y1282">
        <v>1783</v>
      </c>
      <c r="Z1282">
        <v>4</v>
      </c>
      <c r="AA1282">
        <v>1</v>
      </c>
      <c r="AB1282">
        <v>1</v>
      </c>
      <c r="AC1282">
        <v>19</v>
      </c>
      <c r="AD1282">
        <v>10204</v>
      </c>
      <c r="AE1282">
        <v>10247</v>
      </c>
      <c r="AF1282">
        <v>24</v>
      </c>
      <c r="AG1282">
        <v>10163</v>
      </c>
      <c r="AH1282">
        <v>1</v>
      </c>
      <c r="AI1282">
        <v>57</v>
      </c>
      <c r="AJ1282">
        <v>3</v>
      </c>
      <c r="AK1282">
        <v>77</v>
      </c>
      <c r="AL1282">
        <v>10</v>
      </c>
      <c r="AM1282">
        <v>7</v>
      </c>
      <c r="AN1282">
        <v>84</v>
      </c>
      <c r="AO1282">
        <v>97</v>
      </c>
      <c r="AP1282">
        <v>3</v>
      </c>
      <c r="AQ1282">
        <v>59</v>
      </c>
      <c r="AR1282">
        <v>13</v>
      </c>
      <c r="AS1282">
        <v>31</v>
      </c>
    </row>
    <row r="1283" spans="1:45" x14ac:dyDescent="0.25">
      <c r="A1283">
        <v>20130705</v>
      </c>
      <c r="B1283">
        <f t="shared" ref="B1283:B1346" si="100">A1283+40000</f>
        <v>20170705</v>
      </c>
      <c r="C1283">
        <f t="shared" ref="C1283:C1346" si="101">FLOOR(B1283/10000,1)</f>
        <v>2017</v>
      </c>
      <c r="D1283">
        <f t="shared" ref="D1283:D1346" si="102">FLOOR(B1283/100 - 100 * C1283, 1)</f>
        <v>7</v>
      </c>
      <c r="E1283">
        <f t="shared" ref="E1283:E1346" si="103">FLOOR(B1283-10000*C1283-100*D1283,1)</f>
        <v>5</v>
      </c>
      <c r="F1283" s="14">
        <f t="shared" ref="F1283:F1346" si="104">DATE(C1283,D1283,E1283)</f>
        <v>42921</v>
      </c>
      <c r="G1283">
        <v>308</v>
      </c>
      <c r="H1283">
        <v>13</v>
      </c>
      <c r="I1283">
        <v>26</v>
      </c>
      <c r="J1283">
        <v>40</v>
      </c>
      <c r="K1283">
        <v>16</v>
      </c>
      <c r="L1283">
        <v>10</v>
      </c>
      <c r="M1283">
        <v>22</v>
      </c>
      <c r="N1283">
        <v>70</v>
      </c>
      <c r="O1283">
        <v>1</v>
      </c>
      <c r="P1283">
        <v>183</v>
      </c>
      <c r="Q1283">
        <v>136</v>
      </c>
      <c r="R1283">
        <v>22</v>
      </c>
      <c r="S1283">
        <v>235</v>
      </c>
      <c r="T1283">
        <v>14</v>
      </c>
      <c r="U1283">
        <v>103</v>
      </c>
      <c r="V1283">
        <v>24</v>
      </c>
      <c r="W1283">
        <v>72</v>
      </c>
      <c r="X1283">
        <v>43</v>
      </c>
      <c r="Y1283">
        <v>1874</v>
      </c>
      <c r="Z1283">
        <v>0</v>
      </c>
      <c r="AA1283">
        <v>0</v>
      </c>
      <c r="AB1283">
        <v>0</v>
      </c>
      <c r="AC1283">
        <v>1</v>
      </c>
      <c r="AD1283">
        <v>10286</v>
      </c>
      <c r="AE1283">
        <v>10311</v>
      </c>
      <c r="AF1283">
        <v>24</v>
      </c>
      <c r="AG1283">
        <v>10250</v>
      </c>
      <c r="AH1283">
        <v>1</v>
      </c>
      <c r="AI1283">
        <v>50</v>
      </c>
      <c r="AJ1283">
        <v>6</v>
      </c>
      <c r="AK1283">
        <v>80</v>
      </c>
      <c r="AL1283">
        <v>17</v>
      </c>
      <c r="AM1283">
        <v>4</v>
      </c>
      <c r="AN1283">
        <v>79</v>
      </c>
      <c r="AO1283">
        <v>97</v>
      </c>
      <c r="AP1283">
        <v>22</v>
      </c>
      <c r="AQ1283">
        <v>56</v>
      </c>
      <c r="AR1283">
        <v>16</v>
      </c>
      <c r="AS1283">
        <v>33</v>
      </c>
    </row>
    <row r="1284" spans="1:45" x14ac:dyDescent="0.25">
      <c r="A1284">
        <v>20130706</v>
      </c>
      <c r="B1284">
        <f t="shared" si="100"/>
        <v>20170706</v>
      </c>
      <c r="C1284">
        <f t="shared" si="101"/>
        <v>2017</v>
      </c>
      <c r="D1284">
        <f t="shared" si="102"/>
        <v>7</v>
      </c>
      <c r="E1284">
        <f t="shared" si="103"/>
        <v>6</v>
      </c>
      <c r="F1284" s="14">
        <f t="shared" si="104"/>
        <v>42922</v>
      </c>
      <c r="G1284">
        <v>56</v>
      </c>
      <c r="H1284">
        <v>21</v>
      </c>
      <c r="I1284">
        <v>22</v>
      </c>
      <c r="J1284">
        <v>40</v>
      </c>
      <c r="K1284">
        <v>16</v>
      </c>
      <c r="L1284">
        <v>10</v>
      </c>
      <c r="M1284">
        <v>2</v>
      </c>
      <c r="N1284">
        <v>70</v>
      </c>
      <c r="O1284">
        <v>15</v>
      </c>
      <c r="P1284">
        <v>191</v>
      </c>
      <c r="Q1284">
        <v>114</v>
      </c>
      <c r="R1284">
        <v>4</v>
      </c>
      <c r="S1284">
        <v>252</v>
      </c>
      <c r="T1284">
        <v>14</v>
      </c>
      <c r="U1284">
        <v>81</v>
      </c>
      <c r="V1284">
        <v>6</v>
      </c>
      <c r="W1284">
        <v>117</v>
      </c>
      <c r="X1284">
        <v>71</v>
      </c>
      <c r="Y1284">
        <v>2540</v>
      </c>
      <c r="Z1284">
        <v>0</v>
      </c>
      <c r="AA1284">
        <v>0</v>
      </c>
      <c r="AB1284">
        <v>0</v>
      </c>
      <c r="AC1284">
        <v>1</v>
      </c>
      <c r="AD1284">
        <v>10303</v>
      </c>
      <c r="AE1284">
        <v>10310</v>
      </c>
      <c r="AF1284">
        <v>1</v>
      </c>
      <c r="AG1284">
        <v>10290</v>
      </c>
      <c r="AH1284">
        <v>17</v>
      </c>
      <c r="AI1284">
        <v>64</v>
      </c>
      <c r="AJ1284">
        <v>2</v>
      </c>
      <c r="AK1284">
        <v>81</v>
      </c>
      <c r="AL1284">
        <v>17</v>
      </c>
      <c r="AM1284">
        <v>1</v>
      </c>
      <c r="AN1284">
        <v>73</v>
      </c>
      <c r="AO1284">
        <v>97</v>
      </c>
      <c r="AP1284">
        <v>3</v>
      </c>
      <c r="AQ1284">
        <v>53</v>
      </c>
      <c r="AR1284">
        <v>17</v>
      </c>
      <c r="AS1284">
        <v>46</v>
      </c>
    </row>
    <row r="1285" spans="1:45" x14ac:dyDescent="0.25">
      <c r="A1285">
        <v>20130707</v>
      </c>
      <c r="B1285">
        <f t="shared" si="100"/>
        <v>20170707</v>
      </c>
      <c r="C1285">
        <f t="shared" si="101"/>
        <v>2017</v>
      </c>
      <c r="D1285">
        <f t="shared" si="102"/>
        <v>7</v>
      </c>
      <c r="E1285">
        <f t="shared" si="103"/>
        <v>7</v>
      </c>
      <c r="F1285" s="14">
        <f t="shared" si="104"/>
        <v>42923</v>
      </c>
      <c r="G1285">
        <v>27</v>
      </c>
      <c r="H1285">
        <v>29</v>
      </c>
      <c r="I1285">
        <v>30</v>
      </c>
      <c r="J1285">
        <v>50</v>
      </c>
      <c r="K1285">
        <v>17</v>
      </c>
      <c r="L1285">
        <v>10</v>
      </c>
      <c r="M1285">
        <v>1</v>
      </c>
      <c r="N1285">
        <v>80</v>
      </c>
      <c r="O1285">
        <v>12</v>
      </c>
      <c r="P1285">
        <v>196</v>
      </c>
      <c r="Q1285">
        <v>119</v>
      </c>
      <c r="R1285">
        <v>3</v>
      </c>
      <c r="S1285">
        <v>251</v>
      </c>
      <c r="T1285">
        <v>14</v>
      </c>
      <c r="U1285">
        <v>74</v>
      </c>
      <c r="V1285">
        <v>6</v>
      </c>
      <c r="W1285">
        <v>150</v>
      </c>
      <c r="X1285">
        <v>91</v>
      </c>
      <c r="Y1285">
        <v>2865</v>
      </c>
      <c r="Z1285">
        <v>0</v>
      </c>
      <c r="AA1285">
        <v>0</v>
      </c>
      <c r="AB1285">
        <v>0</v>
      </c>
      <c r="AC1285">
        <v>1</v>
      </c>
      <c r="AD1285">
        <v>10313</v>
      </c>
      <c r="AE1285">
        <v>10323</v>
      </c>
      <c r="AF1285">
        <v>24</v>
      </c>
      <c r="AG1285">
        <v>10307</v>
      </c>
      <c r="AH1285">
        <v>5</v>
      </c>
      <c r="AI1285">
        <v>60</v>
      </c>
      <c r="AJ1285">
        <v>4</v>
      </c>
      <c r="AK1285">
        <v>80</v>
      </c>
      <c r="AL1285">
        <v>14</v>
      </c>
      <c r="AM1285">
        <v>0</v>
      </c>
      <c r="AN1285">
        <v>72</v>
      </c>
      <c r="AO1285">
        <v>97</v>
      </c>
      <c r="AP1285">
        <v>1</v>
      </c>
      <c r="AQ1285">
        <v>48</v>
      </c>
      <c r="AR1285">
        <v>12</v>
      </c>
      <c r="AS1285">
        <v>52</v>
      </c>
    </row>
    <row r="1286" spans="1:45" x14ac:dyDescent="0.25">
      <c r="A1286">
        <v>20130708</v>
      </c>
      <c r="B1286">
        <f t="shared" si="100"/>
        <v>20170708</v>
      </c>
      <c r="C1286">
        <f t="shared" si="101"/>
        <v>2017</v>
      </c>
      <c r="D1286">
        <f t="shared" si="102"/>
        <v>7</v>
      </c>
      <c r="E1286">
        <f t="shared" si="103"/>
        <v>8</v>
      </c>
      <c r="F1286" s="14">
        <f t="shared" si="104"/>
        <v>42924</v>
      </c>
      <c r="G1286">
        <v>24</v>
      </c>
      <c r="H1286">
        <v>39</v>
      </c>
      <c r="I1286">
        <v>40</v>
      </c>
      <c r="J1286">
        <v>60</v>
      </c>
      <c r="K1286">
        <v>15</v>
      </c>
      <c r="L1286">
        <v>20</v>
      </c>
      <c r="M1286">
        <v>3</v>
      </c>
      <c r="N1286">
        <v>100</v>
      </c>
      <c r="O1286">
        <v>15</v>
      </c>
      <c r="P1286">
        <v>194</v>
      </c>
      <c r="Q1286">
        <v>137</v>
      </c>
      <c r="R1286">
        <v>4</v>
      </c>
      <c r="S1286">
        <v>251</v>
      </c>
      <c r="T1286">
        <v>16</v>
      </c>
      <c r="U1286">
        <v>125</v>
      </c>
      <c r="V1286">
        <v>6</v>
      </c>
      <c r="W1286">
        <v>142</v>
      </c>
      <c r="X1286">
        <v>86</v>
      </c>
      <c r="Y1286">
        <v>2805</v>
      </c>
      <c r="Z1286">
        <v>0</v>
      </c>
      <c r="AA1286">
        <v>0</v>
      </c>
      <c r="AB1286">
        <v>0</v>
      </c>
      <c r="AC1286">
        <v>1</v>
      </c>
      <c r="AD1286">
        <v>10313</v>
      </c>
      <c r="AE1286">
        <v>10327</v>
      </c>
      <c r="AF1286">
        <v>8</v>
      </c>
      <c r="AG1286">
        <v>10298</v>
      </c>
      <c r="AH1286">
        <v>19</v>
      </c>
      <c r="AI1286">
        <v>63</v>
      </c>
      <c r="AJ1286">
        <v>3</v>
      </c>
      <c r="AK1286">
        <v>80</v>
      </c>
      <c r="AL1286">
        <v>11</v>
      </c>
      <c r="AM1286">
        <v>0</v>
      </c>
      <c r="AN1286">
        <v>70</v>
      </c>
      <c r="AO1286">
        <v>94</v>
      </c>
      <c r="AP1286">
        <v>2</v>
      </c>
      <c r="AQ1286">
        <v>47</v>
      </c>
      <c r="AR1286">
        <v>15</v>
      </c>
      <c r="AS1286">
        <v>51</v>
      </c>
    </row>
    <row r="1287" spans="1:45" x14ac:dyDescent="0.25">
      <c r="A1287">
        <v>20130709</v>
      </c>
      <c r="B1287">
        <f t="shared" si="100"/>
        <v>20170709</v>
      </c>
      <c r="C1287">
        <f t="shared" si="101"/>
        <v>2017</v>
      </c>
      <c r="D1287">
        <f t="shared" si="102"/>
        <v>7</v>
      </c>
      <c r="E1287">
        <f t="shared" si="103"/>
        <v>9</v>
      </c>
      <c r="F1287" s="14">
        <f t="shared" si="104"/>
        <v>42925</v>
      </c>
      <c r="G1287">
        <v>26</v>
      </c>
      <c r="H1287">
        <v>33</v>
      </c>
      <c r="I1287">
        <v>34</v>
      </c>
      <c r="J1287">
        <v>40</v>
      </c>
      <c r="K1287">
        <v>7</v>
      </c>
      <c r="L1287">
        <v>20</v>
      </c>
      <c r="M1287">
        <v>2</v>
      </c>
      <c r="N1287">
        <v>80</v>
      </c>
      <c r="O1287">
        <v>12</v>
      </c>
      <c r="P1287">
        <v>183</v>
      </c>
      <c r="Q1287">
        <v>127</v>
      </c>
      <c r="R1287">
        <v>5</v>
      </c>
      <c r="S1287">
        <v>234</v>
      </c>
      <c r="T1287">
        <v>13</v>
      </c>
      <c r="U1287">
        <v>119</v>
      </c>
      <c r="V1287">
        <v>6</v>
      </c>
      <c r="W1287">
        <v>141</v>
      </c>
      <c r="X1287">
        <v>85</v>
      </c>
      <c r="Y1287">
        <v>2826</v>
      </c>
      <c r="Z1287">
        <v>0</v>
      </c>
      <c r="AA1287">
        <v>0</v>
      </c>
      <c r="AB1287">
        <v>0</v>
      </c>
      <c r="AC1287">
        <v>1</v>
      </c>
      <c r="AD1287">
        <v>10266</v>
      </c>
      <c r="AE1287">
        <v>10299</v>
      </c>
      <c r="AF1287">
        <v>1</v>
      </c>
      <c r="AG1287">
        <v>10241</v>
      </c>
      <c r="AH1287">
        <v>18</v>
      </c>
      <c r="AI1287">
        <v>58</v>
      </c>
      <c r="AJ1287">
        <v>5</v>
      </c>
      <c r="AK1287">
        <v>82</v>
      </c>
      <c r="AL1287">
        <v>21</v>
      </c>
      <c r="AM1287">
        <v>0</v>
      </c>
      <c r="AN1287">
        <v>68</v>
      </c>
      <c r="AO1287">
        <v>93</v>
      </c>
      <c r="AP1287">
        <v>5</v>
      </c>
      <c r="AQ1287">
        <v>49</v>
      </c>
      <c r="AR1287">
        <v>12</v>
      </c>
      <c r="AS1287">
        <v>50</v>
      </c>
    </row>
    <row r="1288" spans="1:45" x14ac:dyDescent="0.25">
      <c r="A1288">
        <v>20130710</v>
      </c>
      <c r="B1288">
        <f t="shared" si="100"/>
        <v>20170710</v>
      </c>
      <c r="C1288">
        <f t="shared" si="101"/>
        <v>2017</v>
      </c>
      <c r="D1288">
        <f t="shared" si="102"/>
        <v>7</v>
      </c>
      <c r="E1288">
        <f t="shared" si="103"/>
        <v>10</v>
      </c>
      <c r="F1288" s="14">
        <f t="shared" si="104"/>
        <v>42926</v>
      </c>
      <c r="G1288">
        <v>8</v>
      </c>
      <c r="H1288">
        <v>35</v>
      </c>
      <c r="I1288">
        <v>36</v>
      </c>
      <c r="J1288">
        <v>50</v>
      </c>
      <c r="K1288">
        <v>12</v>
      </c>
      <c r="L1288">
        <v>20</v>
      </c>
      <c r="M1288">
        <v>3</v>
      </c>
      <c r="N1288">
        <v>100</v>
      </c>
      <c r="O1288">
        <v>18</v>
      </c>
      <c r="P1288">
        <v>162</v>
      </c>
      <c r="Q1288">
        <v>131</v>
      </c>
      <c r="R1288">
        <v>4</v>
      </c>
      <c r="S1288">
        <v>195</v>
      </c>
      <c r="T1288">
        <v>13</v>
      </c>
      <c r="U1288">
        <v>116</v>
      </c>
      <c r="V1288">
        <v>6</v>
      </c>
      <c r="W1288">
        <v>51</v>
      </c>
      <c r="X1288">
        <v>31</v>
      </c>
      <c r="Y1288">
        <v>1568</v>
      </c>
      <c r="Z1288">
        <v>8</v>
      </c>
      <c r="AA1288">
        <v>1</v>
      </c>
      <c r="AB1288">
        <v>1</v>
      </c>
      <c r="AC1288">
        <v>9</v>
      </c>
      <c r="AD1288">
        <v>10235</v>
      </c>
      <c r="AE1288">
        <v>10243</v>
      </c>
      <c r="AF1288">
        <v>1</v>
      </c>
      <c r="AG1288">
        <v>10228</v>
      </c>
      <c r="AH1288">
        <v>17</v>
      </c>
      <c r="AI1288">
        <v>56</v>
      </c>
      <c r="AJ1288">
        <v>9</v>
      </c>
      <c r="AK1288">
        <v>80</v>
      </c>
      <c r="AL1288">
        <v>16</v>
      </c>
      <c r="AM1288">
        <v>5</v>
      </c>
      <c r="AN1288">
        <v>76</v>
      </c>
      <c r="AO1288">
        <v>95</v>
      </c>
      <c r="AP1288">
        <v>9</v>
      </c>
      <c r="AQ1288">
        <v>59</v>
      </c>
      <c r="AR1288">
        <v>14</v>
      </c>
      <c r="AS1288">
        <v>27</v>
      </c>
    </row>
    <row r="1289" spans="1:45" x14ac:dyDescent="0.25">
      <c r="A1289">
        <v>20130711</v>
      </c>
      <c r="B1289">
        <f t="shared" si="100"/>
        <v>20170711</v>
      </c>
      <c r="C1289">
        <f t="shared" si="101"/>
        <v>2017</v>
      </c>
      <c r="D1289">
        <f t="shared" si="102"/>
        <v>7</v>
      </c>
      <c r="E1289">
        <f t="shared" si="103"/>
        <v>11</v>
      </c>
      <c r="F1289" s="14">
        <f t="shared" si="104"/>
        <v>42927</v>
      </c>
      <c r="G1289">
        <v>16</v>
      </c>
      <c r="H1289">
        <v>23</v>
      </c>
      <c r="I1289">
        <v>25</v>
      </c>
      <c r="J1289">
        <v>40</v>
      </c>
      <c r="K1289">
        <v>13</v>
      </c>
      <c r="L1289">
        <v>10</v>
      </c>
      <c r="M1289">
        <v>22</v>
      </c>
      <c r="N1289">
        <v>70</v>
      </c>
      <c r="O1289">
        <v>12</v>
      </c>
      <c r="P1289">
        <v>148</v>
      </c>
      <c r="Q1289">
        <v>108</v>
      </c>
      <c r="R1289">
        <v>24</v>
      </c>
      <c r="S1289">
        <v>182</v>
      </c>
      <c r="T1289">
        <v>17</v>
      </c>
      <c r="U1289">
        <v>85</v>
      </c>
      <c r="V1289">
        <v>24</v>
      </c>
      <c r="W1289">
        <v>9</v>
      </c>
      <c r="X1289">
        <v>5</v>
      </c>
      <c r="Y1289">
        <v>1098</v>
      </c>
      <c r="Z1289">
        <v>0</v>
      </c>
      <c r="AA1289">
        <v>0</v>
      </c>
      <c r="AB1289">
        <v>0</v>
      </c>
      <c r="AC1289">
        <v>1</v>
      </c>
      <c r="AD1289">
        <v>10234</v>
      </c>
      <c r="AE1289">
        <v>10239</v>
      </c>
      <c r="AF1289">
        <v>22</v>
      </c>
      <c r="AG1289">
        <v>10230</v>
      </c>
      <c r="AH1289">
        <v>4</v>
      </c>
      <c r="AI1289">
        <v>65</v>
      </c>
      <c r="AJ1289">
        <v>22</v>
      </c>
      <c r="AK1289">
        <v>78</v>
      </c>
      <c r="AL1289">
        <v>14</v>
      </c>
      <c r="AM1289">
        <v>7</v>
      </c>
      <c r="AN1289">
        <v>72</v>
      </c>
      <c r="AO1289">
        <v>92</v>
      </c>
      <c r="AP1289">
        <v>24</v>
      </c>
      <c r="AQ1289">
        <v>62</v>
      </c>
      <c r="AR1289">
        <v>13</v>
      </c>
      <c r="AS1289">
        <v>18</v>
      </c>
    </row>
    <row r="1290" spans="1:45" x14ac:dyDescent="0.25">
      <c r="A1290">
        <v>20130712</v>
      </c>
      <c r="B1290">
        <f t="shared" si="100"/>
        <v>20170712</v>
      </c>
      <c r="C1290">
        <f t="shared" si="101"/>
        <v>2017</v>
      </c>
      <c r="D1290">
        <f t="shared" si="102"/>
        <v>7</v>
      </c>
      <c r="E1290">
        <f t="shared" si="103"/>
        <v>12</v>
      </c>
      <c r="F1290" s="14">
        <f t="shared" si="104"/>
        <v>42928</v>
      </c>
      <c r="G1290">
        <v>346</v>
      </c>
      <c r="H1290">
        <v>14</v>
      </c>
      <c r="I1290">
        <v>18</v>
      </c>
      <c r="J1290">
        <v>40</v>
      </c>
      <c r="K1290">
        <v>17</v>
      </c>
      <c r="L1290">
        <v>0</v>
      </c>
      <c r="M1290">
        <v>3</v>
      </c>
      <c r="N1290">
        <v>70</v>
      </c>
      <c r="O1290">
        <v>15</v>
      </c>
      <c r="P1290">
        <v>143</v>
      </c>
      <c r="Q1290">
        <v>73</v>
      </c>
      <c r="R1290">
        <v>3</v>
      </c>
      <c r="S1290">
        <v>194</v>
      </c>
      <c r="T1290">
        <v>17</v>
      </c>
      <c r="U1290">
        <v>42</v>
      </c>
      <c r="V1290">
        <v>6</v>
      </c>
      <c r="W1290">
        <v>43</v>
      </c>
      <c r="X1290">
        <v>26</v>
      </c>
      <c r="Y1290">
        <v>1270</v>
      </c>
      <c r="Z1290">
        <v>0</v>
      </c>
      <c r="AA1290">
        <v>-1</v>
      </c>
      <c r="AB1290">
        <v>-1</v>
      </c>
      <c r="AC1290">
        <v>9</v>
      </c>
      <c r="AD1290">
        <v>10236</v>
      </c>
      <c r="AE1290">
        <v>10241</v>
      </c>
      <c r="AF1290">
        <v>8</v>
      </c>
      <c r="AG1290">
        <v>10231</v>
      </c>
      <c r="AH1290">
        <v>17</v>
      </c>
      <c r="AI1290">
        <v>1</v>
      </c>
      <c r="AJ1290">
        <v>24</v>
      </c>
      <c r="AK1290">
        <v>80</v>
      </c>
      <c r="AL1290">
        <v>14</v>
      </c>
      <c r="AM1290">
        <v>5</v>
      </c>
      <c r="AN1290">
        <v>84</v>
      </c>
      <c r="AO1290">
        <v>99</v>
      </c>
      <c r="AP1290">
        <v>24</v>
      </c>
      <c r="AQ1290">
        <v>65</v>
      </c>
      <c r="AR1290">
        <v>17</v>
      </c>
      <c r="AS1290">
        <v>21</v>
      </c>
    </row>
    <row r="1291" spans="1:45" x14ac:dyDescent="0.25">
      <c r="A1291">
        <v>20130713</v>
      </c>
      <c r="B1291">
        <f t="shared" si="100"/>
        <v>20170713</v>
      </c>
      <c r="C1291">
        <f t="shared" si="101"/>
        <v>2017</v>
      </c>
      <c r="D1291">
        <f t="shared" si="102"/>
        <v>7</v>
      </c>
      <c r="E1291">
        <f t="shared" si="103"/>
        <v>13</v>
      </c>
      <c r="F1291" s="14">
        <f t="shared" si="104"/>
        <v>42929</v>
      </c>
      <c r="G1291">
        <v>353</v>
      </c>
      <c r="H1291">
        <v>20</v>
      </c>
      <c r="I1291">
        <v>22</v>
      </c>
      <c r="J1291">
        <v>40</v>
      </c>
      <c r="K1291">
        <v>15</v>
      </c>
      <c r="L1291">
        <v>0</v>
      </c>
      <c r="M1291">
        <v>1</v>
      </c>
      <c r="N1291">
        <v>70</v>
      </c>
      <c r="O1291">
        <v>17</v>
      </c>
      <c r="P1291">
        <v>165</v>
      </c>
      <c r="Q1291">
        <v>94</v>
      </c>
      <c r="R1291">
        <v>1</v>
      </c>
      <c r="S1291">
        <v>218</v>
      </c>
      <c r="T1291">
        <v>15</v>
      </c>
      <c r="U1291">
        <v>66</v>
      </c>
      <c r="V1291">
        <v>6</v>
      </c>
      <c r="W1291">
        <v>74</v>
      </c>
      <c r="X1291">
        <v>45</v>
      </c>
      <c r="Y1291">
        <v>2185</v>
      </c>
      <c r="Z1291">
        <v>0</v>
      </c>
      <c r="AA1291">
        <v>0</v>
      </c>
      <c r="AB1291">
        <v>0</v>
      </c>
      <c r="AC1291">
        <v>1</v>
      </c>
      <c r="AD1291">
        <v>10239</v>
      </c>
      <c r="AE1291">
        <v>10247</v>
      </c>
      <c r="AF1291">
        <v>23</v>
      </c>
      <c r="AG1291">
        <v>10233</v>
      </c>
      <c r="AH1291">
        <v>3</v>
      </c>
      <c r="AI1291">
        <v>10</v>
      </c>
      <c r="AJ1291">
        <v>1</v>
      </c>
      <c r="AK1291">
        <v>78</v>
      </c>
      <c r="AL1291">
        <v>11</v>
      </c>
      <c r="AM1291">
        <v>5</v>
      </c>
      <c r="AN1291">
        <v>78</v>
      </c>
      <c r="AO1291">
        <v>98</v>
      </c>
      <c r="AP1291">
        <v>1</v>
      </c>
      <c r="AQ1291">
        <v>56</v>
      </c>
      <c r="AR1291">
        <v>13</v>
      </c>
      <c r="AS1291">
        <v>37</v>
      </c>
    </row>
    <row r="1292" spans="1:45" x14ac:dyDescent="0.25">
      <c r="A1292">
        <v>20130714</v>
      </c>
      <c r="B1292">
        <f t="shared" si="100"/>
        <v>20170714</v>
      </c>
      <c r="C1292">
        <f t="shared" si="101"/>
        <v>2017</v>
      </c>
      <c r="D1292">
        <f t="shared" si="102"/>
        <v>7</v>
      </c>
      <c r="E1292">
        <f t="shared" si="103"/>
        <v>14</v>
      </c>
      <c r="F1292" s="14">
        <f t="shared" si="104"/>
        <v>42930</v>
      </c>
      <c r="G1292">
        <v>352</v>
      </c>
      <c r="H1292">
        <v>11</v>
      </c>
      <c r="I1292">
        <v>16</v>
      </c>
      <c r="J1292">
        <v>30</v>
      </c>
      <c r="K1292">
        <v>14</v>
      </c>
      <c r="L1292">
        <v>0</v>
      </c>
      <c r="M1292">
        <v>1</v>
      </c>
      <c r="N1292">
        <v>50</v>
      </c>
      <c r="O1292">
        <v>7</v>
      </c>
      <c r="P1292">
        <v>165</v>
      </c>
      <c r="Q1292">
        <v>102</v>
      </c>
      <c r="R1292">
        <v>2</v>
      </c>
      <c r="S1292">
        <v>225</v>
      </c>
      <c r="T1292">
        <v>17</v>
      </c>
      <c r="U1292">
        <v>77</v>
      </c>
      <c r="V1292">
        <v>6</v>
      </c>
      <c r="W1292">
        <v>48</v>
      </c>
      <c r="X1292">
        <v>29</v>
      </c>
      <c r="Y1292">
        <v>1616</v>
      </c>
      <c r="Z1292">
        <v>0</v>
      </c>
      <c r="AA1292">
        <v>0</v>
      </c>
      <c r="AB1292">
        <v>0</v>
      </c>
      <c r="AC1292">
        <v>1</v>
      </c>
      <c r="AD1292">
        <v>10241</v>
      </c>
      <c r="AE1292">
        <v>10252</v>
      </c>
      <c r="AF1292">
        <v>7</v>
      </c>
      <c r="AG1292">
        <v>10226</v>
      </c>
      <c r="AH1292">
        <v>24</v>
      </c>
      <c r="AI1292">
        <v>2</v>
      </c>
      <c r="AJ1292">
        <v>1</v>
      </c>
      <c r="AK1292">
        <v>80</v>
      </c>
      <c r="AL1292">
        <v>15</v>
      </c>
      <c r="AM1292">
        <v>5</v>
      </c>
      <c r="AN1292">
        <v>83</v>
      </c>
      <c r="AO1292">
        <v>99</v>
      </c>
      <c r="AP1292">
        <v>1</v>
      </c>
      <c r="AQ1292">
        <v>58</v>
      </c>
      <c r="AR1292">
        <v>15</v>
      </c>
      <c r="AS1292">
        <v>28</v>
      </c>
    </row>
    <row r="1293" spans="1:45" x14ac:dyDescent="0.25">
      <c r="A1293">
        <v>20130715</v>
      </c>
      <c r="B1293">
        <f t="shared" si="100"/>
        <v>20170715</v>
      </c>
      <c r="C1293">
        <f t="shared" si="101"/>
        <v>2017</v>
      </c>
      <c r="D1293">
        <f t="shared" si="102"/>
        <v>7</v>
      </c>
      <c r="E1293">
        <f t="shared" si="103"/>
        <v>15</v>
      </c>
      <c r="F1293" s="14">
        <f t="shared" si="104"/>
        <v>42931</v>
      </c>
      <c r="G1293">
        <v>348</v>
      </c>
      <c r="H1293">
        <v>14</v>
      </c>
      <c r="I1293">
        <v>20</v>
      </c>
      <c r="J1293">
        <v>40</v>
      </c>
      <c r="K1293">
        <v>14</v>
      </c>
      <c r="L1293">
        <v>10</v>
      </c>
      <c r="M1293">
        <v>1</v>
      </c>
      <c r="N1293">
        <v>70</v>
      </c>
      <c r="O1293">
        <v>12</v>
      </c>
      <c r="P1293">
        <v>193</v>
      </c>
      <c r="Q1293">
        <v>114</v>
      </c>
      <c r="R1293">
        <v>1</v>
      </c>
      <c r="S1293">
        <v>260</v>
      </c>
      <c r="T1293">
        <v>16</v>
      </c>
      <c r="U1293">
        <v>87</v>
      </c>
      <c r="V1293">
        <v>6</v>
      </c>
      <c r="W1293">
        <v>140</v>
      </c>
      <c r="X1293">
        <v>86</v>
      </c>
      <c r="Y1293">
        <v>2754</v>
      </c>
      <c r="Z1293">
        <v>0</v>
      </c>
      <c r="AA1293">
        <v>0</v>
      </c>
      <c r="AB1293">
        <v>0</v>
      </c>
      <c r="AC1293">
        <v>1</v>
      </c>
      <c r="AD1293">
        <v>10229</v>
      </c>
      <c r="AE1293">
        <v>10238</v>
      </c>
      <c r="AF1293">
        <v>23</v>
      </c>
      <c r="AG1293">
        <v>10221</v>
      </c>
      <c r="AH1293">
        <v>3</v>
      </c>
      <c r="AI1293">
        <v>8</v>
      </c>
      <c r="AJ1293">
        <v>24</v>
      </c>
      <c r="AK1293">
        <v>79</v>
      </c>
      <c r="AL1293">
        <v>15</v>
      </c>
      <c r="AM1293">
        <v>1</v>
      </c>
      <c r="AN1293">
        <v>70</v>
      </c>
      <c r="AO1293">
        <v>99</v>
      </c>
      <c r="AP1293">
        <v>24</v>
      </c>
      <c r="AQ1293">
        <v>34</v>
      </c>
      <c r="AR1293">
        <v>13</v>
      </c>
      <c r="AS1293">
        <v>50</v>
      </c>
    </row>
    <row r="1294" spans="1:45" x14ac:dyDescent="0.25">
      <c r="A1294">
        <v>20130716</v>
      </c>
      <c r="B1294">
        <f t="shared" si="100"/>
        <v>20170716</v>
      </c>
      <c r="C1294">
        <f t="shared" si="101"/>
        <v>2017</v>
      </c>
      <c r="D1294">
        <f t="shared" si="102"/>
        <v>7</v>
      </c>
      <c r="E1294">
        <f t="shared" si="103"/>
        <v>16</v>
      </c>
      <c r="F1294" s="14">
        <f t="shared" si="104"/>
        <v>42932</v>
      </c>
      <c r="G1294">
        <v>354</v>
      </c>
      <c r="H1294">
        <v>17</v>
      </c>
      <c r="I1294">
        <v>19</v>
      </c>
      <c r="J1294">
        <v>40</v>
      </c>
      <c r="K1294">
        <v>16</v>
      </c>
      <c r="L1294">
        <v>0</v>
      </c>
      <c r="M1294">
        <v>5</v>
      </c>
      <c r="N1294">
        <v>60</v>
      </c>
      <c r="O1294">
        <v>13</v>
      </c>
      <c r="P1294">
        <v>198</v>
      </c>
      <c r="Q1294">
        <v>110</v>
      </c>
      <c r="R1294">
        <v>4</v>
      </c>
      <c r="S1294">
        <v>260</v>
      </c>
      <c r="T1294">
        <v>15</v>
      </c>
      <c r="U1294">
        <v>85</v>
      </c>
      <c r="V1294">
        <v>6</v>
      </c>
      <c r="W1294">
        <v>81</v>
      </c>
      <c r="X1294">
        <v>50</v>
      </c>
      <c r="Y1294">
        <v>2238</v>
      </c>
      <c r="Z1294">
        <v>0</v>
      </c>
      <c r="AA1294">
        <v>0</v>
      </c>
      <c r="AB1294">
        <v>0</v>
      </c>
      <c r="AC1294">
        <v>1</v>
      </c>
      <c r="AD1294">
        <v>10237</v>
      </c>
      <c r="AE1294">
        <v>10241</v>
      </c>
      <c r="AF1294">
        <v>6</v>
      </c>
      <c r="AG1294">
        <v>10231</v>
      </c>
      <c r="AH1294">
        <v>17</v>
      </c>
      <c r="AI1294">
        <v>1</v>
      </c>
      <c r="AJ1294">
        <v>1</v>
      </c>
      <c r="AK1294">
        <v>81</v>
      </c>
      <c r="AL1294">
        <v>14</v>
      </c>
      <c r="AM1294">
        <v>4</v>
      </c>
      <c r="AN1294">
        <v>69</v>
      </c>
      <c r="AO1294">
        <v>100</v>
      </c>
      <c r="AP1294">
        <v>3</v>
      </c>
      <c r="AQ1294">
        <v>42</v>
      </c>
      <c r="AR1294">
        <v>14</v>
      </c>
      <c r="AS1294">
        <v>41</v>
      </c>
    </row>
    <row r="1295" spans="1:45" x14ac:dyDescent="0.25">
      <c r="A1295">
        <v>20130717</v>
      </c>
      <c r="B1295">
        <f t="shared" si="100"/>
        <v>20170717</v>
      </c>
      <c r="C1295">
        <f t="shared" si="101"/>
        <v>2017</v>
      </c>
      <c r="D1295">
        <f t="shared" si="102"/>
        <v>7</v>
      </c>
      <c r="E1295">
        <f t="shared" si="103"/>
        <v>17</v>
      </c>
      <c r="F1295" s="14">
        <f t="shared" si="104"/>
        <v>42933</v>
      </c>
      <c r="G1295">
        <v>24</v>
      </c>
      <c r="H1295">
        <v>22</v>
      </c>
      <c r="I1295">
        <v>21</v>
      </c>
      <c r="J1295">
        <v>40</v>
      </c>
      <c r="K1295">
        <v>16</v>
      </c>
      <c r="L1295">
        <v>10</v>
      </c>
      <c r="M1295">
        <v>1</v>
      </c>
      <c r="N1295">
        <v>70</v>
      </c>
      <c r="O1295">
        <v>16</v>
      </c>
      <c r="P1295">
        <v>211</v>
      </c>
      <c r="Q1295">
        <v>151</v>
      </c>
      <c r="R1295">
        <v>5</v>
      </c>
      <c r="S1295">
        <v>263</v>
      </c>
      <c r="T1295">
        <v>14</v>
      </c>
      <c r="U1295">
        <v>137</v>
      </c>
      <c r="V1295">
        <v>6</v>
      </c>
      <c r="W1295">
        <v>58</v>
      </c>
      <c r="X1295">
        <v>36</v>
      </c>
      <c r="Y1295">
        <v>1989</v>
      </c>
      <c r="Z1295">
        <v>0</v>
      </c>
      <c r="AA1295">
        <v>0</v>
      </c>
      <c r="AB1295">
        <v>0</v>
      </c>
      <c r="AC1295">
        <v>1</v>
      </c>
      <c r="AD1295">
        <v>10244</v>
      </c>
      <c r="AE1295">
        <v>10250</v>
      </c>
      <c r="AF1295">
        <v>24</v>
      </c>
      <c r="AG1295">
        <v>10238</v>
      </c>
      <c r="AH1295">
        <v>16</v>
      </c>
      <c r="AI1295">
        <v>56</v>
      </c>
      <c r="AJ1295">
        <v>4</v>
      </c>
      <c r="AK1295">
        <v>77</v>
      </c>
      <c r="AL1295">
        <v>18</v>
      </c>
      <c r="AM1295">
        <v>6</v>
      </c>
      <c r="AN1295">
        <v>74</v>
      </c>
      <c r="AO1295">
        <v>96</v>
      </c>
      <c r="AP1295">
        <v>4</v>
      </c>
      <c r="AQ1295">
        <v>53</v>
      </c>
      <c r="AR1295">
        <v>14</v>
      </c>
      <c r="AS1295">
        <v>37</v>
      </c>
    </row>
    <row r="1296" spans="1:45" x14ac:dyDescent="0.25">
      <c r="A1296">
        <v>20130718</v>
      </c>
      <c r="B1296">
        <f t="shared" si="100"/>
        <v>20170718</v>
      </c>
      <c r="C1296">
        <f t="shared" si="101"/>
        <v>2017</v>
      </c>
      <c r="D1296">
        <f t="shared" si="102"/>
        <v>7</v>
      </c>
      <c r="E1296">
        <f t="shared" si="103"/>
        <v>18</v>
      </c>
      <c r="F1296" s="14">
        <f t="shared" si="104"/>
        <v>42934</v>
      </c>
      <c r="G1296">
        <v>27</v>
      </c>
      <c r="H1296">
        <v>32</v>
      </c>
      <c r="I1296">
        <v>33</v>
      </c>
      <c r="J1296">
        <v>60</v>
      </c>
      <c r="K1296">
        <v>17</v>
      </c>
      <c r="L1296">
        <v>10</v>
      </c>
      <c r="M1296">
        <v>3</v>
      </c>
      <c r="N1296">
        <v>110</v>
      </c>
      <c r="O1296">
        <v>18</v>
      </c>
      <c r="P1296">
        <v>214</v>
      </c>
      <c r="Q1296">
        <v>153</v>
      </c>
      <c r="R1296">
        <v>5</v>
      </c>
      <c r="S1296">
        <v>271</v>
      </c>
      <c r="T1296">
        <v>14</v>
      </c>
      <c r="U1296">
        <v>125</v>
      </c>
      <c r="V1296">
        <v>6</v>
      </c>
      <c r="W1296">
        <v>146</v>
      </c>
      <c r="X1296">
        <v>90</v>
      </c>
      <c r="Y1296">
        <v>2748</v>
      </c>
      <c r="Z1296">
        <v>0</v>
      </c>
      <c r="AA1296">
        <v>0</v>
      </c>
      <c r="AB1296">
        <v>0</v>
      </c>
      <c r="AC1296">
        <v>1</v>
      </c>
      <c r="AD1296">
        <v>10251</v>
      </c>
      <c r="AE1296">
        <v>10257</v>
      </c>
      <c r="AF1296">
        <v>22</v>
      </c>
      <c r="AG1296">
        <v>10242</v>
      </c>
      <c r="AH1296">
        <v>17</v>
      </c>
      <c r="AI1296">
        <v>56</v>
      </c>
      <c r="AJ1296">
        <v>2</v>
      </c>
      <c r="AK1296">
        <v>81</v>
      </c>
      <c r="AL1296">
        <v>12</v>
      </c>
      <c r="AM1296">
        <v>0</v>
      </c>
      <c r="AN1296">
        <v>70</v>
      </c>
      <c r="AO1296">
        <v>97</v>
      </c>
      <c r="AP1296">
        <v>3</v>
      </c>
      <c r="AQ1296">
        <v>47</v>
      </c>
      <c r="AR1296">
        <v>13</v>
      </c>
      <c r="AS1296">
        <v>51</v>
      </c>
    </row>
    <row r="1297" spans="1:45" x14ac:dyDescent="0.25">
      <c r="A1297">
        <v>20130719</v>
      </c>
      <c r="B1297">
        <f t="shared" si="100"/>
        <v>20170719</v>
      </c>
      <c r="C1297">
        <f t="shared" si="101"/>
        <v>2017</v>
      </c>
      <c r="D1297">
        <f t="shared" si="102"/>
        <v>7</v>
      </c>
      <c r="E1297">
        <f t="shared" si="103"/>
        <v>19</v>
      </c>
      <c r="F1297" s="14">
        <f t="shared" si="104"/>
        <v>42935</v>
      </c>
      <c r="G1297">
        <v>30</v>
      </c>
      <c r="H1297">
        <v>40</v>
      </c>
      <c r="I1297">
        <v>41</v>
      </c>
      <c r="J1297">
        <v>60</v>
      </c>
      <c r="K1297">
        <v>11</v>
      </c>
      <c r="L1297">
        <v>20</v>
      </c>
      <c r="M1297">
        <v>3</v>
      </c>
      <c r="N1297">
        <v>110</v>
      </c>
      <c r="O1297">
        <v>17</v>
      </c>
      <c r="P1297">
        <v>205</v>
      </c>
      <c r="Q1297">
        <v>131</v>
      </c>
      <c r="R1297">
        <v>4</v>
      </c>
      <c r="S1297">
        <v>257</v>
      </c>
      <c r="T1297">
        <v>12</v>
      </c>
      <c r="U1297">
        <v>106</v>
      </c>
      <c r="V1297">
        <v>6</v>
      </c>
      <c r="W1297">
        <v>141</v>
      </c>
      <c r="X1297">
        <v>87</v>
      </c>
      <c r="Y1297">
        <v>2620</v>
      </c>
      <c r="Z1297">
        <v>0</v>
      </c>
      <c r="AA1297">
        <v>0</v>
      </c>
      <c r="AB1297">
        <v>0</v>
      </c>
      <c r="AC1297">
        <v>1</v>
      </c>
      <c r="AD1297">
        <v>10248</v>
      </c>
      <c r="AE1297">
        <v>10257</v>
      </c>
      <c r="AF1297">
        <v>8</v>
      </c>
      <c r="AG1297">
        <v>10236</v>
      </c>
      <c r="AH1297">
        <v>18</v>
      </c>
      <c r="AI1297">
        <v>59</v>
      </c>
      <c r="AJ1297">
        <v>4</v>
      </c>
      <c r="AK1297">
        <v>81</v>
      </c>
      <c r="AL1297">
        <v>11</v>
      </c>
      <c r="AM1297">
        <v>1</v>
      </c>
      <c r="AN1297">
        <v>69</v>
      </c>
      <c r="AO1297">
        <v>91</v>
      </c>
      <c r="AP1297">
        <v>4</v>
      </c>
      <c r="AQ1297">
        <v>46</v>
      </c>
      <c r="AR1297">
        <v>15</v>
      </c>
      <c r="AS1297">
        <v>48</v>
      </c>
    </row>
    <row r="1298" spans="1:45" x14ac:dyDescent="0.25">
      <c r="A1298">
        <v>20130720</v>
      </c>
      <c r="B1298">
        <f t="shared" si="100"/>
        <v>20170720</v>
      </c>
      <c r="C1298">
        <f t="shared" si="101"/>
        <v>2017</v>
      </c>
      <c r="D1298">
        <f t="shared" si="102"/>
        <v>7</v>
      </c>
      <c r="E1298">
        <f t="shared" si="103"/>
        <v>20</v>
      </c>
      <c r="F1298" s="14">
        <f t="shared" si="104"/>
        <v>42936</v>
      </c>
      <c r="G1298">
        <v>50</v>
      </c>
      <c r="H1298">
        <v>25</v>
      </c>
      <c r="I1298">
        <v>26</v>
      </c>
      <c r="J1298">
        <v>40</v>
      </c>
      <c r="K1298">
        <v>13</v>
      </c>
      <c r="L1298">
        <v>10</v>
      </c>
      <c r="M1298">
        <v>21</v>
      </c>
      <c r="N1298">
        <v>60</v>
      </c>
      <c r="O1298">
        <v>6</v>
      </c>
      <c r="P1298">
        <v>184</v>
      </c>
      <c r="Q1298">
        <v>139</v>
      </c>
      <c r="R1298">
        <v>22</v>
      </c>
      <c r="S1298">
        <v>226</v>
      </c>
      <c r="T1298">
        <v>17</v>
      </c>
      <c r="U1298">
        <v>108</v>
      </c>
      <c r="V1298">
        <v>24</v>
      </c>
      <c r="W1298">
        <v>44</v>
      </c>
      <c r="X1298">
        <v>27</v>
      </c>
      <c r="Y1298">
        <v>1297</v>
      </c>
      <c r="Z1298">
        <v>0</v>
      </c>
      <c r="AA1298">
        <v>-1</v>
      </c>
      <c r="AB1298">
        <v>-1</v>
      </c>
      <c r="AC1298">
        <v>8</v>
      </c>
      <c r="AD1298">
        <v>10225</v>
      </c>
      <c r="AE1298">
        <v>10237</v>
      </c>
      <c r="AF1298">
        <v>1</v>
      </c>
      <c r="AG1298">
        <v>10212</v>
      </c>
      <c r="AH1298">
        <v>18</v>
      </c>
      <c r="AI1298">
        <v>59</v>
      </c>
      <c r="AJ1298">
        <v>24</v>
      </c>
      <c r="AK1298">
        <v>79</v>
      </c>
      <c r="AL1298">
        <v>18</v>
      </c>
      <c r="AM1298">
        <v>5</v>
      </c>
      <c r="AN1298">
        <v>78</v>
      </c>
      <c r="AO1298">
        <v>97</v>
      </c>
      <c r="AP1298">
        <v>22</v>
      </c>
      <c r="AQ1298">
        <v>60</v>
      </c>
      <c r="AR1298">
        <v>16</v>
      </c>
      <c r="AS1298">
        <v>23</v>
      </c>
    </row>
    <row r="1299" spans="1:45" x14ac:dyDescent="0.25">
      <c r="A1299">
        <v>20130721</v>
      </c>
      <c r="B1299">
        <f t="shared" si="100"/>
        <v>20170721</v>
      </c>
      <c r="C1299">
        <f t="shared" si="101"/>
        <v>2017</v>
      </c>
      <c r="D1299">
        <f t="shared" si="102"/>
        <v>7</v>
      </c>
      <c r="E1299">
        <f t="shared" si="103"/>
        <v>21</v>
      </c>
      <c r="F1299" s="14">
        <f t="shared" si="104"/>
        <v>42937</v>
      </c>
      <c r="G1299">
        <v>103</v>
      </c>
      <c r="H1299">
        <v>18</v>
      </c>
      <c r="I1299">
        <v>23</v>
      </c>
      <c r="J1299">
        <v>40</v>
      </c>
      <c r="K1299">
        <v>9</v>
      </c>
      <c r="L1299">
        <v>10</v>
      </c>
      <c r="M1299">
        <v>19</v>
      </c>
      <c r="N1299">
        <v>70</v>
      </c>
      <c r="O1299">
        <v>10</v>
      </c>
      <c r="P1299">
        <v>228</v>
      </c>
      <c r="Q1299">
        <v>152</v>
      </c>
      <c r="R1299">
        <v>4</v>
      </c>
      <c r="S1299">
        <v>304</v>
      </c>
      <c r="T1299">
        <v>16</v>
      </c>
      <c r="U1299">
        <v>131</v>
      </c>
      <c r="V1299">
        <v>6</v>
      </c>
      <c r="W1299">
        <v>142</v>
      </c>
      <c r="X1299">
        <v>88</v>
      </c>
      <c r="Y1299">
        <v>2713</v>
      </c>
      <c r="Z1299">
        <v>0</v>
      </c>
      <c r="AA1299">
        <v>0</v>
      </c>
      <c r="AB1299">
        <v>0</v>
      </c>
      <c r="AC1299">
        <v>1</v>
      </c>
      <c r="AD1299">
        <v>10195</v>
      </c>
      <c r="AE1299">
        <v>10215</v>
      </c>
      <c r="AF1299">
        <v>1</v>
      </c>
      <c r="AG1299">
        <v>10177</v>
      </c>
      <c r="AH1299">
        <v>18</v>
      </c>
      <c r="AI1299">
        <v>58</v>
      </c>
      <c r="AJ1299">
        <v>1</v>
      </c>
      <c r="AK1299">
        <v>81</v>
      </c>
      <c r="AL1299">
        <v>19</v>
      </c>
      <c r="AM1299">
        <v>0</v>
      </c>
      <c r="AN1299">
        <v>68</v>
      </c>
      <c r="AO1299">
        <v>96</v>
      </c>
      <c r="AP1299">
        <v>1</v>
      </c>
      <c r="AQ1299">
        <v>39</v>
      </c>
      <c r="AR1299">
        <v>15</v>
      </c>
      <c r="AS1299">
        <v>52</v>
      </c>
    </row>
    <row r="1300" spans="1:45" x14ac:dyDescent="0.25">
      <c r="A1300">
        <v>20130722</v>
      </c>
      <c r="B1300">
        <f t="shared" si="100"/>
        <v>20170722</v>
      </c>
      <c r="C1300">
        <f t="shared" si="101"/>
        <v>2017</v>
      </c>
      <c r="D1300">
        <f t="shared" si="102"/>
        <v>7</v>
      </c>
      <c r="E1300">
        <f t="shared" si="103"/>
        <v>22</v>
      </c>
      <c r="F1300" s="14">
        <f t="shared" si="104"/>
        <v>42938</v>
      </c>
      <c r="G1300">
        <v>5</v>
      </c>
      <c r="H1300">
        <v>15</v>
      </c>
      <c r="I1300">
        <v>20</v>
      </c>
      <c r="J1300">
        <v>40</v>
      </c>
      <c r="K1300">
        <v>17</v>
      </c>
      <c r="L1300">
        <v>10</v>
      </c>
      <c r="M1300">
        <v>3</v>
      </c>
      <c r="N1300">
        <v>70</v>
      </c>
      <c r="O1300">
        <v>17</v>
      </c>
      <c r="P1300">
        <v>249</v>
      </c>
      <c r="Q1300">
        <v>152</v>
      </c>
      <c r="R1300">
        <v>4</v>
      </c>
      <c r="S1300">
        <v>326</v>
      </c>
      <c r="T1300">
        <v>13</v>
      </c>
      <c r="U1300">
        <v>131</v>
      </c>
      <c r="V1300">
        <v>6</v>
      </c>
      <c r="W1300">
        <v>112</v>
      </c>
      <c r="X1300">
        <v>70</v>
      </c>
      <c r="Y1300">
        <v>2410</v>
      </c>
      <c r="Z1300">
        <v>0</v>
      </c>
      <c r="AA1300">
        <v>0</v>
      </c>
      <c r="AB1300">
        <v>0</v>
      </c>
      <c r="AC1300">
        <v>1</v>
      </c>
      <c r="AD1300">
        <v>10160</v>
      </c>
      <c r="AE1300">
        <v>10175</v>
      </c>
      <c r="AF1300">
        <v>1</v>
      </c>
      <c r="AG1300">
        <v>10145</v>
      </c>
      <c r="AH1300">
        <v>24</v>
      </c>
      <c r="AI1300">
        <v>65</v>
      </c>
      <c r="AJ1300">
        <v>1</v>
      </c>
      <c r="AK1300">
        <v>82</v>
      </c>
      <c r="AL1300">
        <v>20</v>
      </c>
      <c r="AM1300">
        <v>1</v>
      </c>
      <c r="AN1300">
        <v>63</v>
      </c>
      <c r="AO1300">
        <v>97</v>
      </c>
      <c r="AP1300">
        <v>3</v>
      </c>
      <c r="AQ1300">
        <v>38</v>
      </c>
      <c r="AR1300">
        <v>14</v>
      </c>
      <c r="AS1300">
        <v>47</v>
      </c>
    </row>
    <row r="1301" spans="1:45" x14ac:dyDescent="0.25">
      <c r="A1301">
        <v>20130723</v>
      </c>
      <c r="B1301">
        <f t="shared" si="100"/>
        <v>20170723</v>
      </c>
      <c r="C1301">
        <f t="shared" si="101"/>
        <v>2017</v>
      </c>
      <c r="D1301">
        <f t="shared" si="102"/>
        <v>7</v>
      </c>
      <c r="E1301">
        <f t="shared" si="103"/>
        <v>23</v>
      </c>
      <c r="F1301" s="14">
        <f t="shared" si="104"/>
        <v>42939</v>
      </c>
      <c r="G1301">
        <v>327</v>
      </c>
      <c r="H1301">
        <v>15</v>
      </c>
      <c r="I1301">
        <v>20</v>
      </c>
      <c r="J1301">
        <v>40</v>
      </c>
      <c r="K1301">
        <v>15</v>
      </c>
      <c r="L1301">
        <v>10</v>
      </c>
      <c r="M1301">
        <v>2</v>
      </c>
      <c r="N1301">
        <v>110</v>
      </c>
      <c r="O1301">
        <v>20</v>
      </c>
      <c r="P1301">
        <v>243</v>
      </c>
      <c r="Q1301">
        <v>158</v>
      </c>
      <c r="R1301">
        <v>4</v>
      </c>
      <c r="S1301">
        <v>316</v>
      </c>
      <c r="T1301">
        <v>16</v>
      </c>
      <c r="U1301">
        <v>134</v>
      </c>
      <c r="V1301">
        <v>6</v>
      </c>
      <c r="W1301">
        <v>109</v>
      </c>
      <c r="X1301">
        <v>68</v>
      </c>
      <c r="Y1301">
        <v>2421</v>
      </c>
      <c r="Z1301">
        <v>0</v>
      </c>
      <c r="AA1301">
        <v>0</v>
      </c>
      <c r="AB1301">
        <v>0</v>
      </c>
      <c r="AC1301">
        <v>1</v>
      </c>
      <c r="AD1301">
        <v>10129</v>
      </c>
      <c r="AE1301">
        <v>10143</v>
      </c>
      <c r="AF1301">
        <v>1</v>
      </c>
      <c r="AG1301">
        <v>10117</v>
      </c>
      <c r="AH1301">
        <v>16</v>
      </c>
      <c r="AI1301">
        <v>56</v>
      </c>
      <c r="AJ1301">
        <v>4</v>
      </c>
      <c r="AK1301">
        <v>80</v>
      </c>
      <c r="AL1301">
        <v>7</v>
      </c>
      <c r="AM1301">
        <v>1</v>
      </c>
      <c r="AN1301">
        <v>69</v>
      </c>
      <c r="AO1301">
        <v>98</v>
      </c>
      <c r="AP1301">
        <v>4</v>
      </c>
      <c r="AQ1301">
        <v>40</v>
      </c>
      <c r="AR1301">
        <v>14</v>
      </c>
      <c r="AS1301">
        <v>47</v>
      </c>
    </row>
    <row r="1302" spans="1:45" x14ac:dyDescent="0.25">
      <c r="A1302">
        <v>20130724</v>
      </c>
      <c r="B1302">
        <f t="shared" si="100"/>
        <v>20170724</v>
      </c>
      <c r="C1302">
        <f t="shared" si="101"/>
        <v>2017</v>
      </c>
      <c r="D1302">
        <f t="shared" si="102"/>
        <v>7</v>
      </c>
      <c r="E1302">
        <f t="shared" si="103"/>
        <v>24</v>
      </c>
      <c r="F1302" s="14">
        <f t="shared" si="104"/>
        <v>42940</v>
      </c>
      <c r="G1302">
        <v>265</v>
      </c>
      <c r="H1302">
        <v>16</v>
      </c>
      <c r="I1302">
        <v>23</v>
      </c>
      <c r="J1302">
        <v>50</v>
      </c>
      <c r="K1302">
        <v>13</v>
      </c>
      <c r="L1302">
        <v>0</v>
      </c>
      <c r="M1302">
        <v>21</v>
      </c>
      <c r="N1302">
        <v>90</v>
      </c>
      <c r="O1302">
        <v>13</v>
      </c>
      <c r="P1302">
        <v>209</v>
      </c>
      <c r="Q1302">
        <v>140</v>
      </c>
      <c r="R1302">
        <v>24</v>
      </c>
      <c r="S1302">
        <v>269</v>
      </c>
      <c r="T1302">
        <v>15</v>
      </c>
      <c r="U1302">
        <v>107</v>
      </c>
      <c r="V1302">
        <v>24</v>
      </c>
      <c r="W1302">
        <v>56</v>
      </c>
      <c r="X1302">
        <v>35</v>
      </c>
      <c r="Y1302">
        <v>1653</v>
      </c>
      <c r="Z1302">
        <v>0</v>
      </c>
      <c r="AA1302">
        <v>-1</v>
      </c>
      <c r="AB1302">
        <v>-1</v>
      </c>
      <c r="AC1302">
        <v>9</v>
      </c>
      <c r="AD1302">
        <v>10144</v>
      </c>
      <c r="AE1302">
        <v>10159</v>
      </c>
      <c r="AF1302">
        <v>23</v>
      </c>
      <c r="AG1302">
        <v>10126</v>
      </c>
      <c r="AH1302">
        <v>1</v>
      </c>
      <c r="AI1302">
        <v>17</v>
      </c>
      <c r="AJ1302">
        <v>24</v>
      </c>
      <c r="AK1302">
        <v>80</v>
      </c>
      <c r="AL1302">
        <v>13</v>
      </c>
      <c r="AM1302">
        <v>5</v>
      </c>
      <c r="AN1302">
        <v>76</v>
      </c>
      <c r="AO1302">
        <v>98</v>
      </c>
      <c r="AP1302">
        <v>24</v>
      </c>
      <c r="AQ1302">
        <v>50</v>
      </c>
      <c r="AR1302">
        <v>16</v>
      </c>
      <c r="AS1302">
        <v>31</v>
      </c>
    </row>
    <row r="1303" spans="1:45" x14ac:dyDescent="0.25">
      <c r="A1303">
        <v>20130725</v>
      </c>
      <c r="B1303">
        <f t="shared" si="100"/>
        <v>20170725</v>
      </c>
      <c r="C1303">
        <f t="shared" si="101"/>
        <v>2017</v>
      </c>
      <c r="D1303">
        <f t="shared" si="102"/>
        <v>7</v>
      </c>
      <c r="E1303">
        <f t="shared" si="103"/>
        <v>25</v>
      </c>
      <c r="F1303" s="14">
        <f t="shared" si="104"/>
        <v>42941</v>
      </c>
      <c r="G1303">
        <v>200</v>
      </c>
      <c r="H1303">
        <v>8</v>
      </c>
      <c r="I1303">
        <v>23</v>
      </c>
      <c r="J1303">
        <v>40</v>
      </c>
      <c r="K1303">
        <v>12</v>
      </c>
      <c r="L1303">
        <v>0</v>
      </c>
      <c r="M1303">
        <v>3</v>
      </c>
      <c r="N1303">
        <v>80</v>
      </c>
      <c r="O1303">
        <v>11</v>
      </c>
      <c r="P1303">
        <v>209</v>
      </c>
      <c r="Q1303">
        <v>125</v>
      </c>
      <c r="R1303">
        <v>4</v>
      </c>
      <c r="S1303">
        <v>290</v>
      </c>
      <c r="T1303">
        <v>15</v>
      </c>
      <c r="U1303">
        <v>95</v>
      </c>
      <c r="V1303">
        <v>6</v>
      </c>
      <c r="W1303">
        <v>92</v>
      </c>
      <c r="X1303">
        <v>58</v>
      </c>
      <c r="Y1303">
        <v>2077</v>
      </c>
      <c r="Z1303">
        <v>0</v>
      </c>
      <c r="AA1303">
        <v>-1</v>
      </c>
      <c r="AB1303">
        <v>-1</v>
      </c>
      <c r="AC1303">
        <v>14</v>
      </c>
      <c r="AD1303">
        <v>10147</v>
      </c>
      <c r="AE1303">
        <v>10154</v>
      </c>
      <c r="AF1303">
        <v>1</v>
      </c>
      <c r="AG1303">
        <v>10135</v>
      </c>
      <c r="AH1303">
        <v>15</v>
      </c>
      <c r="AI1303">
        <v>34</v>
      </c>
      <c r="AJ1303">
        <v>3</v>
      </c>
      <c r="AK1303">
        <v>82</v>
      </c>
      <c r="AL1303">
        <v>19</v>
      </c>
      <c r="AM1303">
        <v>3</v>
      </c>
      <c r="AN1303">
        <v>75</v>
      </c>
      <c r="AO1303">
        <v>98</v>
      </c>
      <c r="AP1303">
        <v>1</v>
      </c>
      <c r="AQ1303">
        <v>52</v>
      </c>
      <c r="AR1303">
        <v>15</v>
      </c>
      <c r="AS1303">
        <v>38</v>
      </c>
    </row>
    <row r="1304" spans="1:45" x14ac:dyDescent="0.25">
      <c r="A1304">
        <v>20130726</v>
      </c>
      <c r="B1304">
        <f t="shared" si="100"/>
        <v>20170726</v>
      </c>
      <c r="C1304">
        <f t="shared" si="101"/>
        <v>2017</v>
      </c>
      <c r="D1304">
        <f t="shared" si="102"/>
        <v>7</v>
      </c>
      <c r="E1304">
        <f t="shared" si="103"/>
        <v>26</v>
      </c>
      <c r="F1304" s="14">
        <f t="shared" si="104"/>
        <v>42942</v>
      </c>
      <c r="G1304">
        <v>151</v>
      </c>
      <c r="H1304">
        <v>3</v>
      </c>
      <c r="I1304">
        <v>13</v>
      </c>
      <c r="J1304">
        <v>30</v>
      </c>
      <c r="K1304">
        <v>15</v>
      </c>
      <c r="L1304">
        <v>10</v>
      </c>
      <c r="M1304">
        <v>1</v>
      </c>
      <c r="N1304">
        <v>60</v>
      </c>
      <c r="O1304">
        <v>15</v>
      </c>
      <c r="P1304">
        <v>217</v>
      </c>
      <c r="Q1304">
        <v>152</v>
      </c>
      <c r="R1304">
        <v>3</v>
      </c>
      <c r="S1304">
        <v>269</v>
      </c>
      <c r="T1304">
        <v>15</v>
      </c>
      <c r="U1304">
        <v>132</v>
      </c>
      <c r="V1304">
        <v>6</v>
      </c>
      <c r="W1304">
        <v>31</v>
      </c>
      <c r="X1304">
        <v>20</v>
      </c>
      <c r="Y1304">
        <v>1273</v>
      </c>
      <c r="Z1304">
        <v>11</v>
      </c>
      <c r="AA1304">
        <v>33</v>
      </c>
      <c r="AB1304">
        <v>20</v>
      </c>
      <c r="AC1304">
        <v>10</v>
      </c>
      <c r="AD1304">
        <v>10127</v>
      </c>
      <c r="AE1304">
        <v>10148</v>
      </c>
      <c r="AF1304">
        <v>1</v>
      </c>
      <c r="AG1304">
        <v>10113</v>
      </c>
      <c r="AH1304">
        <v>24</v>
      </c>
      <c r="AI1304">
        <v>2</v>
      </c>
      <c r="AJ1304">
        <v>24</v>
      </c>
      <c r="AK1304">
        <v>74</v>
      </c>
      <c r="AL1304">
        <v>19</v>
      </c>
      <c r="AM1304">
        <v>6</v>
      </c>
      <c r="AN1304">
        <v>84</v>
      </c>
      <c r="AO1304">
        <v>100</v>
      </c>
      <c r="AP1304">
        <v>24</v>
      </c>
      <c r="AQ1304">
        <v>64</v>
      </c>
      <c r="AR1304">
        <v>15</v>
      </c>
      <c r="AS1304">
        <v>24</v>
      </c>
    </row>
    <row r="1305" spans="1:45" x14ac:dyDescent="0.25">
      <c r="A1305">
        <v>20130727</v>
      </c>
      <c r="B1305">
        <f t="shared" si="100"/>
        <v>20170727</v>
      </c>
      <c r="C1305">
        <f t="shared" si="101"/>
        <v>2017</v>
      </c>
      <c r="D1305">
        <f t="shared" si="102"/>
        <v>7</v>
      </c>
      <c r="E1305">
        <f t="shared" si="103"/>
        <v>27</v>
      </c>
      <c r="F1305" s="14">
        <f t="shared" si="104"/>
        <v>42943</v>
      </c>
      <c r="G1305">
        <v>152</v>
      </c>
      <c r="H1305">
        <v>10</v>
      </c>
      <c r="I1305">
        <v>21</v>
      </c>
      <c r="J1305">
        <v>40</v>
      </c>
      <c r="K1305">
        <v>10</v>
      </c>
      <c r="L1305">
        <v>0</v>
      </c>
      <c r="M1305">
        <v>3</v>
      </c>
      <c r="N1305">
        <v>140</v>
      </c>
      <c r="O1305">
        <v>10</v>
      </c>
      <c r="P1305">
        <v>211</v>
      </c>
      <c r="Q1305">
        <v>170</v>
      </c>
      <c r="R1305">
        <v>4</v>
      </c>
      <c r="S1305">
        <v>254</v>
      </c>
      <c r="T1305">
        <v>9</v>
      </c>
      <c r="U1305">
        <v>153</v>
      </c>
      <c r="V1305">
        <v>6</v>
      </c>
      <c r="W1305">
        <v>58</v>
      </c>
      <c r="X1305">
        <v>37</v>
      </c>
      <c r="Y1305">
        <v>1377</v>
      </c>
      <c r="Z1305">
        <v>36</v>
      </c>
      <c r="AA1305">
        <v>227</v>
      </c>
      <c r="AB1305">
        <v>86</v>
      </c>
      <c r="AC1305">
        <v>24</v>
      </c>
      <c r="AD1305">
        <v>10079</v>
      </c>
      <c r="AE1305">
        <v>10113</v>
      </c>
      <c r="AF1305">
        <v>1</v>
      </c>
      <c r="AG1305">
        <v>10045</v>
      </c>
      <c r="AH1305">
        <v>22</v>
      </c>
      <c r="AI1305">
        <v>1</v>
      </c>
      <c r="AJ1305">
        <v>3</v>
      </c>
      <c r="AK1305">
        <v>75</v>
      </c>
      <c r="AL1305">
        <v>8</v>
      </c>
      <c r="AM1305">
        <v>5</v>
      </c>
      <c r="AN1305">
        <v>86</v>
      </c>
      <c r="AO1305">
        <v>100</v>
      </c>
      <c r="AP1305">
        <v>3</v>
      </c>
      <c r="AQ1305">
        <v>69</v>
      </c>
      <c r="AR1305">
        <v>9</v>
      </c>
      <c r="AS1305">
        <v>26</v>
      </c>
    </row>
    <row r="1306" spans="1:45" x14ac:dyDescent="0.25">
      <c r="A1306">
        <v>20130728</v>
      </c>
      <c r="B1306">
        <f t="shared" si="100"/>
        <v>20170728</v>
      </c>
      <c r="C1306">
        <f t="shared" si="101"/>
        <v>2017</v>
      </c>
      <c r="D1306">
        <f t="shared" si="102"/>
        <v>7</v>
      </c>
      <c r="E1306">
        <f t="shared" si="103"/>
        <v>28</v>
      </c>
      <c r="F1306" s="14">
        <f t="shared" si="104"/>
        <v>42944</v>
      </c>
      <c r="G1306">
        <v>206</v>
      </c>
      <c r="H1306">
        <v>33</v>
      </c>
      <c r="I1306">
        <v>37</v>
      </c>
      <c r="J1306">
        <v>60</v>
      </c>
      <c r="K1306">
        <v>8</v>
      </c>
      <c r="L1306">
        <v>10</v>
      </c>
      <c r="M1306">
        <v>20</v>
      </c>
      <c r="N1306">
        <v>110</v>
      </c>
      <c r="O1306">
        <v>9</v>
      </c>
      <c r="P1306">
        <v>196</v>
      </c>
      <c r="Q1306">
        <v>146</v>
      </c>
      <c r="R1306">
        <v>24</v>
      </c>
      <c r="S1306">
        <v>234</v>
      </c>
      <c r="T1306">
        <v>17</v>
      </c>
      <c r="U1306">
        <v>117</v>
      </c>
      <c r="V1306">
        <v>24</v>
      </c>
      <c r="W1306">
        <v>63</v>
      </c>
      <c r="X1306">
        <v>40</v>
      </c>
      <c r="Y1306">
        <v>1766</v>
      </c>
      <c r="Z1306">
        <v>6</v>
      </c>
      <c r="AA1306">
        <v>10</v>
      </c>
      <c r="AB1306">
        <v>10</v>
      </c>
      <c r="AC1306">
        <v>1</v>
      </c>
      <c r="AD1306">
        <v>10102</v>
      </c>
      <c r="AE1306">
        <v>10131</v>
      </c>
      <c r="AF1306">
        <v>22</v>
      </c>
      <c r="AG1306">
        <v>10044</v>
      </c>
      <c r="AH1306">
        <v>1</v>
      </c>
      <c r="AI1306">
        <v>62</v>
      </c>
      <c r="AJ1306">
        <v>2</v>
      </c>
      <c r="AK1306">
        <v>81</v>
      </c>
      <c r="AL1306">
        <v>14</v>
      </c>
      <c r="AM1306">
        <v>5</v>
      </c>
      <c r="AN1306">
        <v>79</v>
      </c>
      <c r="AO1306">
        <v>97</v>
      </c>
      <c r="AP1306">
        <v>1</v>
      </c>
      <c r="AQ1306">
        <v>58</v>
      </c>
      <c r="AR1306">
        <v>17</v>
      </c>
      <c r="AS1306">
        <v>32</v>
      </c>
    </row>
    <row r="1307" spans="1:45" x14ac:dyDescent="0.25">
      <c r="A1307">
        <v>20130729</v>
      </c>
      <c r="B1307">
        <f t="shared" si="100"/>
        <v>20170729</v>
      </c>
      <c r="C1307">
        <f t="shared" si="101"/>
        <v>2017</v>
      </c>
      <c r="D1307">
        <f t="shared" si="102"/>
        <v>7</v>
      </c>
      <c r="E1307">
        <f t="shared" si="103"/>
        <v>29</v>
      </c>
      <c r="F1307" s="14">
        <f t="shared" si="104"/>
        <v>42945</v>
      </c>
      <c r="G1307">
        <v>223</v>
      </c>
      <c r="H1307">
        <v>33</v>
      </c>
      <c r="I1307">
        <v>39</v>
      </c>
      <c r="J1307">
        <v>60</v>
      </c>
      <c r="K1307">
        <v>18</v>
      </c>
      <c r="L1307">
        <v>30</v>
      </c>
      <c r="M1307">
        <v>1</v>
      </c>
      <c r="N1307">
        <v>110</v>
      </c>
      <c r="O1307">
        <v>19</v>
      </c>
      <c r="P1307">
        <v>204</v>
      </c>
      <c r="Q1307">
        <v>148</v>
      </c>
      <c r="R1307">
        <v>1</v>
      </c>
      <c r="S1307">
        <v>243</v>
      </c>
      <c r="T1307">
        <v>13</v>
      </c>
      <c r="U1307">
        <v>118</v>
      </c>
      <c r="V1307">
        <v>6</v>
      </c>
      <c r="W1307">
        <v>93</v>
      </c>
      <c r="X1307">
        <v>59</v>
      </c>
      <c r="Y1307">
        <v>2079</v>
      </c>
      <c r="Z1307">
        <v>0</v>
      </c>
      <c r="AA1307">
        <v>0</v>
      </c>
      <c r="AB1307">
        <v>0</v>
      </c>
      <c r="AC1307">
        <v>1</v>
      </c>
      <c r="AD1307">
        <v>10140</v>
      </c>
      <c r="AE1307">
        <v>10157</v>
      </c>
      <c r="AF1307">
        <v>22</v>
      </c>
      <c r="AG1307">
        <v>10125</v>
      </c>
      <c r="AH1307">
        <v>5</v>
      </c>
      <c r="AI1307">
        <v>62</v>
      </c>
      <c r="AJ1307">
        <v>4</v>
      </c>
      <c r="AK1307">
        <v>81</v>
      </c>
      <c r="AL1307">
        <v>18</v>
      </c>
      <c r="AM1307">
        <v>5</v>
      </c>
      <c r="AN1307">
        <v>73</v>
      </c>
      <c r="AO1307">
        <v>90</v>
      </c>
      <c r="AP1307">
        <v>4</v>
      </c>
      <c r="AQ1307">
        <v>57</v>
      </c>
      <c r="AR1307">
        <v>12</v>
      </c>
      <c r="AS1307">
        <v>38</v>
      </c>
    </row>
    <row r="1308" spans="1:45" x14ac:dyDescent="0.25">
      <c r="A1308">
        <v>20130730</v>
      </c>
      <c r="B1308">
        <f t="shared" si="100"/>
        <v>20170730</v>
      </c>
      <c r="C1308">
        <f t="shared" si="101"/>
        <v>2017</v>
      </c>
      <c r="D1308">
        <f t="shared" si="102"/>
        <v>7</v>
      </c>
      <c r="E1308">
        <f t="shared" si="103"/>
        <v>30</v>
      </c>
      <c r="F1308" s="14">
        <f t="shared" si="104"/>
        <v>42946</v>
      </c>
      <c r="G1308">
        <v>223</v>
      </c>
      <c r="H1308">
        <v>47</v>
      </c>
      <c r="I1308">
        <v>49</v>
      </c>
      <c r="J1308">
        <v>60</v>
      </c>
      <c r="K1308">
        <v>8</v>
      </c>
      <c r="L1308">
        <v>40</v>
      </c>
      <c r="M1308">
        <v>1</v>
      </c>
      <c r="N1308">
        <v>120</v>
      </c>
      <c r="O1308">
        <v>9</v>
      </c>
      <c r="P1308">
        <v>181</v>
      </c>
      <c r="Q1308">
        <v>159</v>
      </c>
      <c r="R1308">
        <v>5</v>
      </c>
      <c r="S1308">
        <v>205</v>
      </c>
      <c r="T1308">
        <v>13</v>
      </c>
      <c r="U1308">
        <v>152</v>
      </c>
      <c r="V1308">
        <v>6</v>
      </c>
      <c r="W1308">
        <v>20</v>
      </c>
      <c r="X1308">
        <v>13</v>
      </c>
      <c r="Y1308">
        <v>1177</v>
      </c>
      <c r="Z1308">
        <v>39</v>
      </c>
      <c r="AA1308">
        <v>48</v>
      </c>
      <c r="AB1308">
        <v>31</v>
      </c>
      <c r="AC1308">
        <v>19</v>
      </c>
      <c r="AD1308">
        <v>10150</v>
      </c>
      <c r="AE1308">
        <v>10167</v>
      </c>
      <c r="AF1308">
        <v>11</v>
      </c>
      <c r="AG1308">
        <v>10120</v>
      </c>
      <c r="AH1308">
        <v>21</v>
      </c>
      <c r="AI1308">
        <v>38</v>
      </c>
      <c r="AJ1308">
        <v>20</v>
      </c>
      <c r="AK1308">
        <v>79</v>
      </c>
      <c r="AL1308">
        <v>11</v>
      </c>
      <c r="AM1308">
        <v>7</v>
      </c>
      <c r="AN1308">
        <v>82</v>
      </c>
      <c r="AO1308">
        <v>97</v>
      </c>
      <c r="AP1308">
        <v>20</v>
      </c>
      <c r="AQ1308">
        <v>64</v>
      </c>
      <c r="AR1308">
        <v>11</v>
      </c>
      <c r="AS1308">
        <v>21</v>
      </c>
    </row>
    <row r="1309" spans="1:45" x14ac:dyDescent="0.25">
      <c r="A1309">
        <v>20130731</v>
      </c>
      <c r="B1309">
        <f t="shared" si="100"/>
        <v>20170731</v>
      </c>
      <c r="C1309">
        <f t="shared" si="101"/>
        <v>2017</v>
      </c>
      <c r="D1309">
        <f t="shared" si="102"/>
        <v>7</v>
      </c>
      <c r="E1309">
        <f t="shared" si="103"/>
        <v>31</v>
      </c>
      <c r="F1309" s="14">
        <f t="shared" si="104"/>
        <v>42947</v>
      </c>
      <c r="G1309">
        <v>235</v>
      </c>
      <c r="H1309">
        <v>30</v>
      </c>
      <c r="I1309">
        <v>33</v>
      </c>
      <c r="J1309">
        <v>60</v>
      </c>
      <c r="K1309">
        <v>11</v>
      </c>
      <c r="L1309">
        <v>10</v>
      </c>
      <c r="M1309">
        <v>20</v>
      </c>
      <c r="N1309">
        <v>110</v>
      </c>
      <c r="O1309">
        <v>11</v>
      </c>
      <c r="P1309">
        <v>198</v>
      </c>
      <c r="Q1309">
        <v>175</v>
      </c>
      <c r="R1309">
        <v>3</v>
      </c>
      <c r="S1309">
        <v>225</v>
      </c>
      <c r="T1309">
        <v>12</v>
      </c>
      <c r="U1309">
        <v>171</v>
      </c>
      <c r="V1309">
        <v>6</v>
      </c>
      <c r="W1309">
        <v>33</v>
      </c>
      <c r="X1309">
        <v>21</v>
      </c>
      <c r="Y1309">
        <v>1230</v>
      </c>
      <c r="Z1309">
        <v>3</v>
      </c>
      <c r="AA1309">
        <v>1</v>
      </c>
      <c r="AB1309">
        <v>1</v>
      </c>
      <c r="AC1309">
        <v>4</v>
      </c>
      <c r="AD1309">
        <v>10163</v>
      </c>
      <c r="AE1309">
        <v>10180</v>
      </c>
      <c r="AF1309">
        <v>15</v>
      </c>
      <c r="AG1309">
        <v>10134</v>
      </c>
      <c r="AH1309">
        <v>1</v>
      </c>
      <c r="AI1309">
        <v>58</v>
      </c>
      <c r="AJ1309">
        <v>3</v>
      </c>
      <c r="AK1309">
        <v>80</v>
      </c>
      <c r="AL1309">
        <v>11</v>
      </c>
      <c r="AM1309">
        <v>7</v>
      </c>
      <c r="AN1309">
        <v>82</v>
      </c>
      <c r="AO1309">
        <v>96</v>
      </c>
      <c r="AP1309">
        <v>4</v>
      </c>
      <c r="AQ1309">
        <v>63</v>
      </c>
      <c r="AR1309">
        <v>12</v>
      </c>
      <c r="AS1309">
        <v>22</v>
      </c>
    </row>
    <row r="1310" spans="1:45" x14ac:dyDescent="0.25">
      <c r="A1310">
        <v>20130801</v>
      </c>
      <c r="B1310">
        <f t="shared" si="100"/>
        <v>20170801</v>
      </c>
      <c r="C1310">
        <f t="shared" si="101"/>
        <v>2017</v>
      </c>
      <c r="D1310">
        <f t="shared" si="102"/>
        <v>8</v>
      </c>
      <c r="E1310">
        <f t="shared" si="103"/>
        <v>1</v>
      </c>
      <c r="F1310" s="14">
        <f t="shared" si="104"/>
        <v>42948</v>
      </c>
      <c r="G1310">
        <v>167</v>
      </c>
      <c r="H1310">
        <v>29</v>
      </c>
      <c r="I1310">
        <v>31</v>
      </c>
      <c r="J1310">
        <v>50</v>
      </c>
      <c r="K1310">
        <v>16</v>
      </c>
      <c r="L1310">
        <v>20</v>
      </c>
      <c r="M1310">
        <v>1</v>
      </c>
      <c r="N1310">
        <v>90</v>
      </c>
      <c r="O1310">
        <v>13</v>
      </c>
      <c r="P1310">
        <v>246</v>
      </c>
      <c r="Q1310">
        <v>194</v>
      </c>
      <c r="R1310">
        <v>5</v>
      </c>
      <c r="S1310">
        <v>307</v>
      </c>
      <c r="T1310">
        <v>16</v>
      </c>
      <c r="U1310">
        <v>157</v>
      </c>
      <c r="V1310">
        <v>24</v>
      </c>
      <c r="W1310">
        <v>141</v>
      </c>
      <c r="X1310">
        <v>91</v>
      </c>
      <c r="Y1310">
        <v>2566</v>
      </c>
      <c r="Z1310">
        <v>0</v>
      </c>
      <c r="AA1310">
        <v>0</v>
      </c>
      <c r="AB1310">
        <v>0</v>
      </c>
      <c r="AC1310">
        <v>1</v>
      </c>
      <c r="AD1310">
        <v>10135</v>
      </c>
      <c r="AE1310">
        <v>10158</v>
      </c>
      <c r="AF1310">
        <v>1</v>
      </c>
      <c r="AG1310">
        <v>10110</v>
      </c>
      <c r="AH1310">
        <v>24</v>
      </c>
      <c r="AI1310">
        <v>70</v>
      </c>
      <c r="AJ1310">
        <v>1</v>
      </c>
      <c r="AK1310">
        <v>81</v>
      </c>
      <c r="AL1310">
        <v>14</v>
      </c>
      <c r="AM1310">
        <v>1</v>
      </c>
      <c r="AN1310">
        <v>68</v>
      </c>
      <c r="AO1310">
        <v>89</v>
      </c>
      <c r="AP1310">
        <v>22</v>
      </c>
      <c r="AQ1310">
        <v>46</v>
      </c>
      <c r="AR1310">
        <v>15</v>
      </c>
      <c r="AS1310">
        <v>50</v>
      </c>
    </row>
    <row r="1311" spans="1:45" x14ac:dyDescent="0.25">
      <c r="A1311">
        <v>20130802</v>
      </c>
      <c r="B1311">
        <f t="shared" si="100"/>
        <v>20170802</v>
      </c>
      <c r="C1311">
        <f t="shared" si="101"/>
        <v>2017</v>
      </c>
      <c r="D1311">
        <f t="shared" si="102"/>
        <v>8</v>
      </c>
      <c r="E1311">
        <f t="shared" si="103"/>
        <v>2</v>
      </c>
      <c r="F1311" s="14">
        <f t="shared" si="104"/>
        <v>42949</v>
      </c>
      <c r="G1311">
        <v>171</v>
      </c>
      <c r="H1311">
        <v>22</v>
      </c>
      <c r="I1311">
        <v>30</v>
      </c>
      <c r="J1311">
        <v>50</v>
      </c>
      <c r="K1311">
        <v>13</v>
      </c>
      <c r="L1311">
        <v>20</v>
      </c>
      <c r="M1311">
        <v>2</v>
      </c>
      <c r="N1311">
        <v>80</v>
      </c>
      <c r="O1311">
        <v>13</v>
      </c>
      <c r="P1311">
        <v>264</v>
      </c>
      <c r="Q1311">
        <v>196</v>
      </c>
      <c r="R1311">
        <v>2</v>
      </c>
      <c r="S1311">
        <v>340</v>
      </c>
      <c r="T1311">
        <v>16</v>
      </c>
      <c r="U1311">
        <v>153</v>
      </c>
      <c r="V1311">
        <v>6</v>
      </c>
      <c r="W1311">
        <v>127</v>
      </c>
      <c r="X1311">
        <v>82</v>
      </c>
      <c r="Y1311">
        <v>2296</v>
      </c>
      <c r="Z1311">
        <v>0</v>
      </c>
      <c r="AA1311">
        <v>0</v>
      </c>
      <c r="AB1311">
        <v>0</v>
      </c>
      <c r="AC1311">
        <v>1</v>
      </c>
      <c r="AD1311">
        <v>10095</v>
      </c>
      <c r="AE1311">
        <v>10111</v>
      </c>
      <c r="AF1311">
        <v>24</v>
      </c>
      <c r="AG1311">
        <v>10072</v>
      </c>
      <c r="AH1311">
        <v>17</v>
      </c>
      <c r="AI1311">
        <v>62</v>
      </c>
      <c r="AJ1311">
        <v>24</v>
      </c>
      <c r="AK1311">
        <v>82</v>
      </c>
      <c r="AL1311">
        <v>16</v>
      </c>
      <c r="AM1311">
        <v>1</v>
      </c>
      <c r="AN1311">
        <v>65</v>
      </c>
      <c r="AO1311">
        <v>86</v>
      </c>
      <c r="AP1311">
        <v>24</v>
      </c>
      <c r="AQ1311">
        <v>44</v>
      </c>
      <c r="AR1311">
        <v>14</v>
      </c>
      <c r="AS1311">
        <v>46</v>
      </c>
    </row>
    <row r="1312" spans="1:45" x14ac:dyDescent="0.25">
      <c r="A1312">
        <v>20130803</v>
      </c>
      <c r="B1312">
        <f t="shared" si="100"/>
        <v>20170803</v>
      </c>
      <c r="C1312">
        <f t="shared" si="101"/>
        <v>2017</v>
      </c>
      <c r="D1312">
        <f t="shared" si="102"/>
        <v>8</v>
      </c>
      <c r="E1312">
        <f t="shared" si="103"/>
        <v>3</v>
      </c>
      <c r="F1312" s="14">
        <f t="shared" si="104"/>
        <v>42950</v>
      </c>
      <c r="G1312">
        <v>239</v>
      </c>
      <c r="H1312">
        <v>31</v>
      </c>
      <c r="I1312">
        <v>34</v>
      </c>
      <c r="J1312">
        <v>60</v>
      </c>
      <c r="K1312">
        <v>9</v>
      </c>
      <c r="L1312">
        <v>10</v>
      </c>
      <c r="M1312">
        <v>21</v>
      </c>
      <c r="N1312">
        <v>120</v>
      </c>
      <c r="O1312">
        <v>9</v>
      </c>
      <c r="P1312">
        <v>199</v>
      </c>
      <c r="Q1312">
        <v>127</v>
      </c>
      <c r="R1312">
        <v>24</v>
      </c>
      <c r="S1312">
        <v>234</v>
      </c>
      <c r="T1312">
        <v>16</v>
      </c>
      <c r="U1312">
        <v>91</v>
      </c>
      <c r="V1312">
        <v>24</v>
      </c>
      <c r="W1312">
        <v>100</v>
      </c>
      <c r="X1312">
        <v>65</v>
      </c>
      <c r="Y1312">
        <v>1930</v>
      </c>
      <c r="Z1312">
        <v>0</v>
      </c>
      <c r="AA1312">
        <v>-1</v>
      </c>
      <c r="AB1312">
        <v>-1</v>
      </c>
      <c r="AC1312">
        <v>3</v>
      </c>
      <c r="AD1312">
        <v>10173</v>
      </c>
      <c r="AE1312">
        <v>10212</v>
      </c>
      <c r="AF1312">
        <v>22</v>
      </c>
      <c r="AG1312">
        <v>10113</v>
      </c>
      <c r="AH1312">
        <v>1</v>
      </c>
      <c r="AI1312">
        <v>59</v>
      </c>
      <c r="AJ1312">
        <v>1</v>
      </c>
      <c r="AK1312">
        <v>82</v>
      </c>
      <c r="AL1312">
        <v>17</v>
      </c>
      <c r="AM1312">
        <v>4</v>
      </c>
      <c r="AN1312">
        <v>73</v>
      </c>
      <c r="AO1312">
        <v>97</v>
      </c>
      <c r="AP1312">
        <v>22</v>
      </c>
      <c r="AQ1312">
        <v>55</v>
      </c>
      <c r="AR1312">
        <v>14</v>
      </c>
      <c r="AS1312">
        <v>35</v>
      </c>
    </row>
    <row r="1313" spans="1:45" x14ac:dyDescent="0.25">
      <c r="A1313">
        <v>20130804</v>
      </c>
      <c r="B1313">
        <f t="shared" si="100"/>
        <v>20170804</v>
      </c>
      <c r="C1313">
        <f t="shared" si="101"/>
        <v>2017</v>
      </c>
      <c r="D1313">
        <f t="shared" si="102"/>
        <v>8</v>
      </c>
      <c r="E1313">
        <f t="shared" si="103"/>
        <v>4</v>
      </c>
      <c r="F1313" s="14">
        <f t="shared" si="104"/>
        <v>42951</v>
      </c>
      <c r="G1313">
        <v>198</v>
      </c>
      <c r="H1313">
        <v>9</v>
      </c>
      <c r="I1313">
        <v>21</v>
      </c>
      <c r="J1313">
        <v>30</v>
      </c>
      <c r="K1313">
        <v>9</v>
      </c>
      <c r="L1313">
        <v>10</v>
      </c>
      <c r="M1313">
        <v>2</v>
      </c>
      <c r="N1313">
        <v>60</v>
      </c>
      <c r="O1313">
        <v>12</v>
      </c>
      <c r="P1313">
        <v>198</v>
      </c>
      <c r="Q1313">
        <v>121</v>
      </c>
      <c r="R1313">
        <v>3</v>
      </c>
      <c r="S1313">
        <v>262</v>
      </c>
      <c r="T1313">
        <v>16</v>
      </c>
      <c r="U1313">
        <v>86</v>
      </c>
      <c r="V1313">
        <v>6</v>
      </c>
      <c r="W1313">
        <v>109</v>
      </c>
      <c r="X1313">
        <v>71</v>
      </c>
      <c r="Y1313">
        <v>2194</v>
      </c>
      <c r="Z1313">
        <v>0</v>
      </c>
      <c r="AA1313">
        <v>0</v>
      </c>
      <c r="AB1313">
        <v>0</v>
      </c>
      <c r="AC1313">
        <v>1</v>
      </c>
      <c r="AD1313">
        <v>10205</v>
      </c>
      <c r="AE1313">
        <v>10218</v>
      </c>
      <c r="AF1313">
        <v>8</v>
      </c>
      <c r="AG1313">
        <v>10187</v>
      </c>
      <c r="AH1313">
        <v>24</v>
      </c>
      <c r="AI1313">
        <v>10</v>
      </c>
      <c r="AJ1313">
        <v>3</v>
      </c>
      <c r="AK1313">
        <v>83</v>
      </c>
      <c r="AL1313">
        <v>19</v>
      </c>
      <c r="AM1313">
        <v>2</v>
      </c>
      <c r="AN1313">
        <v>68</v>
      </c>
      <c r="AO1313">
        <v>98</v>
      </c>
      <c r="AP1313">
        <v>2</v>
      </c>
      <c r="AQ1313">
        <v>42</v>
      </c>
      <c r="AR1313">
        <v>17</v>
      </c>
      <c r="AS1313">
        <v>40</v>
      </c>
    </row>
    <row r="1314" spans="1:45" x14ac:dyDescent="0.25">
      <c r="A1314">
        <v>20130805</v>
      </c>
      <c r="B1314">
        <f t="shared" si="100"/>
        <v>20170805</v>
      </c>
      <c r="C1314">
        <f t="shared" si="101"/>
        <v>2017</v>
      </c>
      <c r="D1314">
        <f t="shared" si="102"/>
        <v>8</v>
      </c>
      <c r="E1314">
        <f t="shared" si="103"/>
        <v>5</v>
      </c>
      <c r="F1314" s="14">
        <f t="shared" si="104"/>
        <v>42952</v>
      </c>
      <c r="G1314">
        <v>183</v>
      </c>
      <c r="H1314">
        <v>17</v>
      </c>
      <c r="I1314">
        <v>27</v>
      </c>
      <c r="J1314">
        <v>60</v>
      </c>
      <c r="K1314">
        <v>24</v>
      </c>
      <c r="L1314">
        <v>0</v>
      </c>
      <c r="M1314">
        <v>3</v>
      </c>
      <c r="N1314">
        <v>120</v>
      </c>
      <c r="O1314">
        <v>23</v>
      </c>
      <c r="P1314">
        <v>218</v>
      </c>
      <c r="Q1314">
        <v>123</v>
      </c>
      <c r="R1314">
        <v>5</v>
      </c>
      <c r="S1314">
        <v>292</v>
      </c>
      <c r="T1314">
        <v>16</v>
      </c>
      <c r="U1314">
        <v>97</v>
      </c>
      <c r="V1314">
        <v>6</v>
      </c>
      <c r="W1314">
        <v>96</v>
      </c>
      <c r="X1314">
        <v>63</v>
      </c>
      <c r="Y1314">
        <v>2177</v>
      </c>
      <c r="Z1314">
        <v>0</v>
      </c>
      <c r="AA1314">
        <v>-1</v>
      </c>
      <c r="AB1314">
        <v>-1</v>
      </c>
      <c r="AC1314">
        <v>19</v>
      </c>
      <c r="AD1314">
        <v>10140</v>
      </c>
      <c r="AE1314">
        <v>10185</v>
      </c>
      <c r="AF1314">
        <v>1</v>
      </c>
      <c r="AG1314">
        <v>10098</v>
      </c>
      <c r="AH1314">
        <v>21</v>
      </c>
      <c r="AI1314">
        <v>2</v>
      </c>
      <c r="AJ1314">
        <v>3</v>
      </c>
      <c r="AK1314">
        <v>83</v>
      </c>
      <c r="AL1314">
        <v>17</v>
      </c>
      <c r="AM1314">
        <v>3</v>
      </c>
      <c r="AN1314">
        <v>70</v>
      </c>
      <c r="AO1314">
        <v>100</v>
      </c>
      <c r="AP1314">
        <v>3</v>
      </c>
      <c r="AQ1314">
        <v>44</v>
      </c>
      <c r="AR1314">
        <v>15</v>
      </c>
      <c r="AS1314">
        <v>41</v>
      </c>
    </row>
    <row r="1315" spans="1:45" x14ac:dyDescent="0.25">
      <c r="A1315">
        <v>20130806</v>
      </c>
      <c r="B1315">
        <f t="shared" si="100"/>
        <v>20170806</v>
      </c>
      <c r="C1315">
        <f t="shared" si="101"/>
        <v>2017</v>
      </c>
      <c r="D1315">
        <f t="shared" si="102"/>
        <v>8</v>
      </c>
      <c r="E1315">
        <f t="shared" si="103"/>
        <v>6</v>
      </c>
      <c r="F1315" s="14">
        <f t="shared" si="104"/>
        <v>42953</v>
      </c>
      <c r="G1315">
        <v>293</v>
      </c>
      <c r="H1315">
        <v>16</v>
      </c>
      <c r="I1315">
        <v>34</v>
      </c>
      <c r="J1315">
        <v>50</v>
      </c>
      <c r="K1315">
        <v>1</v>
      </c>
      <c r="L1315">
        <v>10</v>
      </c>
      <c r="M1315">
        <v>22</v>
      </c>
      <c r="N1315">
        <v>110</v>
      </c>
      <c r="O1315">
        <v>2</v>
      </c>
      <c r="P1315">
        <v>187</v>
      </c>
      <c r="Q1315">
        <v>139</v>
      </c>
      <c r="R1315">
        <v>22</v>
      </c>
      <c r="S1315">
        <v>222</v>
      </c>
      <c r="T1315">
        <v>16</v>
      </c>
      <c r="U1315">
        <v>112</v>
      </c>
      <c r="V1315">
        <v>24</v>
      </c>
      <c r="W1315">
        <v>57</v>
      </c>
      <c r="X1315">
        <v>37</v>
      </c>
      <c r="Y1315">
        <v>1610</v>
      </c>
      <c r="Z1315">
        <v>0</v>
      </c>
      <c r="AA1315">
        <v>-1</v>
      </c>
      <c r="AB1315">
        <v>-1</v>
      </c>
      <c r="AC1315">
        <v>8</v>
      </c>
      <c r="AD1315">
        <v>10152</v>
      </c>
      <c r="AE1315">
        <v>10168</v>
      </c>
      <c r="AF1315">
        <v>11</v>
      </c>
      <c r="AG1315">
        <v>10116</v>
      </c>
      <c r="AH1315">
        <v>1</v>
      </c>
      <c r="AI1315">
        <v>60</v>
      </c>
      <c r="AJ1315">
        <v>22</v>
      </c>
      <c r="AK1315">
        <v>82</v>
      </c>
      <c r="AL1315">
        <v>15</v>
      </c>
      <c r="AM1315">
        <v>5</v>
      </c>
      <c r="AN1315">
        <v>76</v>
      </c>
      <c r="AO1315">
        <v>97</v>
      </c>
      <c r="AP1315">
        <v>22</v>
      </c>
      <c r="AQ1315">
        <v>58</v>
      </c>
      <c r="AR1315">
        <v>16</v>
      </c>
      <c r="AS1315">
        <v>29</v>
      </c>
    </row>
    <row r="1316" spans="1:45" x14ac:dyDescent="0.25">
      <c r="A1316">
        <v>20130807</v>
      </c>
      <c r="B1316">
        <f t="shared" si="100"/>
        <v>20170807</v>
      </c>
      <c r="C1316">
        <f t="shared" si="101"/>
        <v>2017</v>
      </c>
      <c r="D1316">
        <f t="shared" si="102"/>
        <v>8</v>
      </c>
      <c r="E1316">
        <f t="shared" si="103"/>
        <v>7</v>
      </c>
      <c r="F1316" s="14">
        <f t="shared" si="104"/>
        <v>42954</v>
      </c>
      <c r="G1316">
        <v>31</v>
      </c>
      <c r="H1316">
        <v>32</v>
      </c>
      <c r="I1316">
        <v>34</v>
      </c>
      <c r="J1316">
        <v>50</v>
      </c>
      <c r="K1316">
        <v>11</v>
      </c>
      <c r="L1316">
        <v>20</v>
      </c>
      <c r="M1316">
        <v>1</v>
      </c>
      <c r="N1316">
        <v>100</v>
      </c>
      <c r="O1316">
        <v>15</v>
      </c>
      <c r="P1316">
        <v>150</v>
      </c>
      <c r="Q1316">
        <v>129</v>
      </c>
      <c r="R1316">
        <v>4</v>
      </c>
      <c r="S1316">
        <v>171</v>
      </c>
      <c r="T1316">
        <v>9</v>
      </c>
      <c r="U1316">
        <v>108</v>
      </c>
      <c r="V1316">
        <v>6</v>
      </c>
      <c r="W1316">
        <v>12</v>
      </c>
      <c r="X1316">
        <v>8</v>
      </c>
      <c r="Y1316">
        <v>496</v>
      </c>
      <c r="Z1316">
        <v>77</v>
      </c>
      <c r="AA1316">
        <v>112</v>
      </c>
      <c r="AB1316">
        <v>39</v>
      </c>
      <c r="AC1316">
        <v>13</v>
      </c>
      <c r="AD1316">
        <v>10130</v>
      </c>
      <c r="AE1316">
        <v>10148</v>
      </c>
      <c r="AF1316">
        <v>3</v>
      </c>
      <c r="AG1316">
        <v>10116</v>
      </c>
      <c r="AH1316">
        <v>14</v>
      </c>
      <c r="AI1316">
        <v>50</v>
      </c>
      <c r="AJ1316">
        <v>13</v>
      </c>
      <c r="AK1316">
        <v>72</v>
      </c>
      <c r="AL1316">
        <v>9</v>
      </c>
      <c r="AM1316">
        <v>7</v>
      </c>
      <c r="AN1316">
        <v>93</v>
      </c>
      <c r="AO1316">
        <v>97</v>
      </c>
      <c r="AP1316">
        <v>3</v>
      </c>
      <c r="AQ1316">
        <v>80</v>
      </c>
      <c r="AR1316">
        <v>9</v>
      </c>
      <c r="AS1316">
        <v>8</v>
      </c>
    </row>
    <row r="1317" spans="1:45" x14ac:dyDescent="0.25">
      <c r="A1317">
        <v>20130808</v>
      </c>
      <c r="B1317">
        <f t="shared" si="100"/>
        <v>20170808</v>
      </c>
      <c r="C1317">
        <f t="shared" si="101"/>
        <v>2017</v>
      </c>
      <c r="D1317">
        <f t="shared" si="102"/>
        <v>8</v>
      </c>
      <c r="E1317">
        <f t="shared" si="103"/>
        <v>8</v>
      </c>
      <c r="F1317" s="14">
        <f t="shared" si="104"/>
        <v>42955</v>
      </c>
      <c r="G1317">
        <v>333</v>
      </c>
      <c r="H1317">
        <v>20</v>
      </c>
      <c r="I1317">
        <v>22</v>
      </c>
      <c r="J1317">
        <v>40</v>
      </c>
      <c r="K1317">
        <v>9</v>
      </c>
      <c r="L1317">
        <v>0</v>
      </c>
      <c r="M1317">
        <v>22</v>
      </c>
      <c r="N1317">
        <v>80</v>
      </c>
      <c r="O1317">
        <v>11</v>
      </c>
      <c r="P1317">
        <v>169</v>
      </c>
      <c r="Q1317">
        <v>111</v>
      </c>
      <c r="R1317">
        <v>24</v>
      </c>
      <c r="S1317">
        <v>219</v>
      </c>
      <c r="T1317">
        <v>13</v>
      </c>
      <c r="U1317">
        <v>82</v>
      </c>
      <c r="V1317">
        <v>24</v>
      </c>
      <c r="W1317">
        <v>106</v>
      </c>
      <c r="X1317">
        <v>70</v>
      </c>
      <c r="Y1317">
        <v>2360</v>
      </c>
      <c r="Z1317">
        <v>0</v>
      </c>
      <c r="AA1317">
        <v>0</v>
      </c>
      <c r="AB1317">
        <v>0</v>
      </c>
      <c r="AC1317">
        <v>1</v>
      </c>
      <c r="AD1317">
        <v>10185</v>
      </c>
      <c r="AE1317">
        <v>10212</v>
      </c>
      <c r="AF1317">
        <v>20</v>
      </c>
      <c r="AG1317">
        <v>10140</v>
      </c>
      <c r="AH1317">
        <v>1</v>
      </c>
      <c r="AI1317">
        <v>8</v>
      </c>
      <c r="AJ1317">
        <v>23</v>
      </c>
      <c r="AK1317">
        <v>82</v>
      </c>
      <c r="AL1317">
        <v>17</v>
      </c>
      <c r="AM1317">
        <v>3</v>
      </c>
      <c r="AN1317">
        <v>78</v>
      </c>
      <c r="AO1317">
        <v>99</v>
      </c>
      <c r="AP1317">
        <v>23</v>
      </c>
      <c r="AQ1317">
        <v>54</v>
      </c>
      <c r="AR1317">
        <v>13</v>
      </c>
      <c r="AS1317">
        <v>41</v>
      </c>
    </row>
    <row r="1318" spans="1:45" x14ac:dyDescent="0.25">
      <c r="A1318">
        <v>20130809</v>
      </c>
      <c r="B1318">
        <f t="shared" si="100"/>
        <v>20170809</v>
      </c>
      <c r="C1318">
        <f t="shared" si="101"/>
        <v>2017</v>
      </c>
      <c r="D1318">
        <f t="shared" si="102"/>
        <v>8</v>
      </c>
      <c r="E1318">
        <f t="shared" si="103"/>
        <v>9</v>
      </c>
      <c r="F1318" s="14">
        <f t="shared" si="104"/>
        <v>42956</v>
      </c>
      <c r="G1318">
        <v>212</v>
      </c>
      <c r="H1318">
        <v>24</v>
      </c>
      <c r="I1318">
        <v>26</v>
      </c>
      <c r="J1318">
        <v>50</v>
      </c>
      <c r="K1318">
        <v>12</v>
      </c>
      <c r="L1318">
        <v>10</v>
      </c>
      <c r="M1318">
        <v>1</v>
      </c>
      <c r="N1318">
        <v>100</v>
      </c>
      <c r="O1318">
        <v>12</v>
      </c>
      <c r="P1318">
        <v>177</v>
      </c>
      <c r="Q1318">
        <v>97</v>
      </c>
      <c r="R1318">
        <v>4</v>
      </c>
      <c r="S1318">
        <v>232</v>
      </c>
      <c r="T1318">
        <v>15</v>
      </c>
      <c r="U1318">
        <v>67</v>
      </c>
      <c r="V1318">
        <v>6</v>
      </c>
      <c r="W1318">
        <v>54</v>
      </c>
      <c r="X1318">
        <v>36</v>
      </c>
      <c r="Y1318">
        <v>1652</v>
      </c>
      <c r="Z1318">
        <v>3</v>
      </c>
      <c r="AA1318">
        <v>3</v>
      </c>
      <c r="AB1318">
        <v>2</v>
      </c>
      <c r="AC1318">
        <v>16</v>
      </c>
      <c r="AD1318">
        <v>10196</v>
      </c>
      <c r="AE1318">
        <v>10210</v>
      </c>
      <c r="AF1318">
        <v>2</v>
      </c>
      <c r="AG1318">
        <v>10185</v>
      </c>
      <c r="AH1318">
        <v>17</v>
      </c>
      <c r="AI1318">
        <v>1</v>
      </c>
      <c r="AJ1318">
        <v>4</v>
      </c>
      <c r="AK1318">
        <v>81</v>
      </c>
      <c r="AL1318">
        <v>18</v>
      </c>
      <c r="AM1318">
        <v>6</v>
      </c>
      <c r="AN1318">
        <v>77</v>
      </c>
      <c r="AO1318">
        <v>99</v>
      </c>
      <c r="AP1318">
        <v>2</v>
      </c>
      <c r="AQ1318">
        <v>49</v>
      </c>
      <c r="AR1318">
        <v>14</v>
      </c>
      <c r="AS1318">
        <v>29</v>
      </c>
    </row>
    <row r="1319" spans="1:45" x14ac:dyDescent="0.25">
      <c r="A1319">
        <v>20130810</v>
      </c>
      <c r="B1319">
        <f t="shared" si="100"/>
        <v>20170810</v>
      </c>
      <c r="C1319">
        <f t="shared" si="101"/>
        <v>2017</v>
      </c>
      <c r="D1319">
        <f t="shared" si="102"/>
        <v>8</v>
      </c>
      <c r="E1319">
        <f t="shared" si="103"/>
        <v>10</v>
      </c>
      <c r="F1319" s="14">
        <f t="shared" si="104"/>
        <v>42957</v>
      </c>
      <c r="G1319">
        <v>278</v>
      </c>
      <c r="H1319">
        <v>29</v>
      </c>
      <c r="I1319">
        <v>31</v>
      </c>
      <c r="J1319">
        <v>50</v>
      </c>
      <c r="K1319">
        <v>10</v>
      </c>
      <c r="L1319">
        <v>10</v>
      </c>
      <c r="M1319">
        <v>2</v>
      </c>
      <c r="N1319">
        <v>120</v>
      </c>
      <c r="O1319">
        <v>12</v>
      </c>
      <c r="P1319">
        <v>162</v>
      </c>
      <c r="Q1319">
        <v>100</v>
      </c>
      <c r="R1319">
        <v>23</v>
      </c>
      <c r="S1319">
        <v>199</v>
      </c>
      <c r="T1319">
        <v>10</v>
      </c>
      <c r="U1319">
        <v>67</v>
      </c>
      <c r="V1319">
        <v>24</v>
      </c>
      <c r="W1319">
        <v>38</v>
      </c>
      <c r="X1319">
        <v>25</v>
      </c>
      <c r="Y1319">
        <v>1378</v>
      </c>
      <c r="Z1319">
        <v>0</v>
      </c>
      <c r="AA1319">
        <v>0</v>
      </c>
      <c r="AB1319">
        <v>0</v>
      </c>
      <c r="AC1319">
        <v>1</v>
      </c>
      <c r="AD1319">
        <v>10203</v>
      </c>
      <c r="AE1319">
        <v>10214</v>
      </c>
      <c r="AF1319">
        <v>15</v>
      </c>
      <c r="AG1319">
        <v>10185</v>
      </c>
      <c r="AH1319">
        <v>3</v>
      </c>
      <c r="AI1319">
        <v>49</v>
      </c>
      <c r="AJ1319">
        <v>3</v>
      </c>
      <c r="AK1319">
        <v>83</v>
      </c>
      <c r="AL1319">
        <v>15</v>
      </c>
      <c r="AM1319">
        <v>6</v>
      </c>
      <c r="AN1319">
        <v>73</v>
      </c>
      <c r="AO1319">
        <v>98</v>
      </c>
      <c r="AP1319">
        <v>2</v>
      </c>
      <c r="AQ1319">
        <v>47</v>
      </c>
      <c r="AR1319">
        <v>13</v>
      </c>
      <c r="AS1319">
        <v>23</v>
      </c>
    </row>
    <row r="1320" spans="1:45" x14ac:dyDescent="0.25">
      <c r="A1320">
        <v>20130811</v>
      </c>
      <c r="B1320">
        <f t="shared" si="100"/>
        <v>20170811</v>
      </c>
      <c r="C1320">
        <f t="shared" si="101"/>
        <v>2017</v>
      </c>
      <c r="D1320">
        <f t="shared" si="102"/>
        <v>8</v>
      </c>
      <c r="E1320">
        <f t="shared" si="103"/>
        <v>11</v>
      </c>
      <c r="F1320" s="14">
        <f t="shared" si="104"/>
        <v>42958</v>
      </c>
      <c r="G1320">
        <v>239</v>
      </c>
      <c r="H1320">
        <v>28</v>
      </c>
      <c r="I1320">
        <v>33</v>
      </c>
      <c r="J1320">
        <v>50</v>
      </c>
      <c r="K1320">
        <v>12</v>
      </c>
      <c r="L1320">
        <v>10</v>
      </c>
      <c r="M1320">
        <v>1</v>
      </c>
      <c r="N1320">
        <v>100</v>
      </c>
      <c r="O1320">
        <v>12</v>
      </c>
      <c r="P1320">
        <v>176</v>
      </c>
      <c r="Q1320">
        <v>116</v>
      </c>
      <c r="R1320">
        <v>1</v>
      </c>
      <c r="S1320">
        <v>219</v>
      </c>
      <c r="T1320">
        <v>15</v>
      </c>
      <c r="U1320">
        <v>108</v>
      </c>
      <c r="V1320">
        <v>6</v>
      </c>
      <c r="W1320">
        <v>65</v>
      </c>
      <c r="X1320">
        <v>43</v>
      </c>
      <c r="Y1320">
        <v>1563</v>
      </c>
      <c r="Z1320">
        <v>0</v>
      </c>
      <c r="AA1320">
        <v>-1</v>
      </c>
      <c r="AB1320">
        <v>-1</v>
      </c>
      <c r="AC1320">
        <v>12</v>
      </c>
      <c r="AD1320">
        <v>10172</v>
      </c>
      <c r="AE1320">
        <v>10201</v>
      </c>
      <c r="AF1320">
        <v>1</v>
      </c>
      <c r="AG1320">
        <v>10156</v>
      </c>
      <c r="AH1320">
        <v>17</v>
      </c>
      <c r="AI1320">
        <v>61</v>
      </c>
      <c r="AJ1320">
        <v>24</v>
      </c>
      <c r="AK1320">
        <v>82</v>
      </c>
      <c r="AL1320">
        <v>15</v>
      </c>
      <c r="AM1320">
        <v>6</v>
      </c>
      <c r="AN1320">
        <v>76</v>
      </c>
      <c r="AO1320">
        <v>97</v>
      </c>
      <c r="AP1320">
        <v>24</v>
      </c>
      <c r="AQ1320">
        <v>55</v>
      </c>
      <c r="AR1320">
        <v>16</v>
      </c>
      <c r="AS1320">
        <v>27</v>
      </c>
    </row>
    <row r="1321" spans="1:45" x14ac:dyDescent="0.25">
      <c r="A1321">
        <v>20130812</v>
      </c>
      <c r="B1321">
        <f t="shared" si="100"/>
        <v>20170812</v>
      </c>
      <c r="C1321">
        <f t="shared" si="101"/>
        <v>2017</v>
      </c>
      <c r="D1321">
        <f t="shared" si="102"/>
        <v>8</v>
      </c>
      <c r="E1321">
        <f t="shared" si="103"/>
        <v>12</v>
      </c>
      <c r="F1321" s="14">
        <f t="shared" si="104"/>
        <v>42959</v>
      </c>
      <c r="G1321">
        <v>264</v>
      </c>
      <c r="H1321">
        <v>22</v>
      </c>
      <c r="I1321">
        <v>25</v>
      </c>
      <c r="J1321">
        <v>50</v>
      </c>
      <c r="K1321">
        <v>16</v>
      </c>
      <c r="L1321">
        <v>10</v>
      </c>
      <c r="M1321">
        <v>7</v>
      </c>
      <c r="N1321">
        <v>140</v>
      </c>
      <c r="O1321">
        <v>23</v>
      </c>
      <c r="P1321">
        <v>166</v>
      </c>
      <c r="Q1321">
        <v>113</v>
      </c>
      <c r="R1321">
        <v>23</v>
      </c>
      <c r="S1321">
        <v>211</v>
      </c>
      <c r="T1321">
        <v>14</v>
      </c>
      <c r="U1321">
        <v>82</v>
      </c>
      <c r="V1321">
        <v>24</v>
      </c>
      <c r="W1321">
        <v>44</v>
      </c>
      <c r="X1321">
        <v>30</v>
      </c>
      <c r="Y1321">
        <v>1425</v>
      </c>
      <c r="Z1321">
        <v>6</v>
      </c>
      <c r="AA1321">
        <v>26</v>
      </c>
      <c r="AB1321">
        <v>13</v>
      </c>
      <c r="AC1321">
        <v>23</v>
      </c>
      <c r="AD1321">
        <v>10150</v>
      </c>
      <c r="AE1321">
        <v>10159</v>
      </c>
      <c r="AF1321">
        <v>23</v>
      </c>
      <c r="AG1321">
        <v>10144</v>
      </c>
      <c r="AH1321">
        <v>14</v>
      </c>
      <c r="AI1321">
        <v>56</v>
      </c>
      <c r="AJ1321">
        <v>23</v>
      </c>
      <c r="AK1321">
        <v>82</v>
      </c>
      <c r="AL1321">
        <v>13</v>
      </c>
      <c r="AM1321">
        <v>6</v>
      </c>
      <c r="AN1321">
        <v>76</v>
      </c>
      <c r="AO1321">
        <v>97</v>
      </c>
      <c r="AP1321">
        <v>2</v>
      </c>
      <c r="AQ1321">
        <v>53</v>
      </c>
      <c r="AR1321">
        <v>13</v>
      </c>
      <c r="AS1321">
        <v>24</v>
      </c>
    </row>
    <row r="1322" spans="1:45" x14ac:dyDescent="0.25">
      <c r="A1322">
        <v>20130813</v>
      </c>
      <c r="B1322">
        <f t="shared" si="100"/>
        <v>20170813</v>
      </c>
      <c r="C1322">
        <f t="shared" si="101"/>
        <v>2017</v>
      </c>
      <c r="D1322">
        <f t="shared" si="102"/>
        <v>8</v>
      </c>
      <c r="E1322">
        <f t="shared" si="103"/>
        <v>13</v>
      </c>
      <c r="F1322" s="14">
        <f t="shared" si="104"/>
        <v>42960</v>
      </c>
      <c r="G1322">
        <v>283</v>
      </c>
      <c r="H1322">
        <v>28</v>
      </c>
      <c r="I1322">
        <v>32</v>
      </c>
      <c r="J1322">
        <v>50</v>
      </c>
      <c r="K1322">
        <v>10</v>
      </c>
      <c r="L1322">
        <v>10</v>
      </c>
      <c r="M1322">
        <v>23</v>
      </c>
      <c r="N1322">
        <v>110</v>
      </c>
      <c r="O1322">
        <v>11</v>
      </c>
      <c r="P1322">
        <v>150</v>
      </c>
      <c r="Q1322">
        <v>93</v>
      </c>
      <c r="R1322">
        <v>24</v>
      </c>
      <c r="S1322">
        <v>197</v>
      </c>
      <c r="T1322">
        <v>14</v>
      </c>
      <c r="U1322">
        <v>63</v>
      </c>
      <c r="V1322">
        <v>24</v>
      </c>
      <c r="W1322">
        <v>103</v>
      </c>
      <c r="X1322">
        <v>69</v>
      </c>
      <c r="Y1322">
        <v>1881</v>
      </c>
      <c r="Z1322">
        <v>0</v>
      </c>
      <c r="AA1322">
        <v>-1</v>
      </c>
      <c r="AB1322">
        <v>-1</v>
      </c>
      <c r="AC1322">
        <v>7</v>
      </c>
      <c r="AD1322">
        <v>10191</v>
      </c>
      <c r="AE1322">
        <v>10220</v>
      </c>
      <c r="AF1322">
        <v>22</v>
      </c>
      <c r="AG1322">
        <v>10153</v>
      </c>
      <c r="AH1322">
        <v>1</v>
      </c>
      <c r="AI1322">
        <v>65</v>
      </c>
      <c r="AJ1322">
        <v>1</v>
      </c>
      <c r="AK1322">
        <v>82</v>
      </c>
      <c r="AL1322">
        <v>13</v>
      </c>
      <c r="AM1322">
        <v>4</v>
      </c>
      <c r="AN1322">
        <v>77</v>
      </c>
      <c r="AO1322">
        <v>97</v>
      </c>
      <c r="AP1322">
        <v>23</v>
      </c>
      <c r="AQ1322">
        <v>54</v>
      </c>
      <c r="AR1322">
        <v>14</v>
      </c>
      <c r="AS1322">
        <v>31</v>
      </c>
    </row>
    <row r="1323" spans="1:45" x14ac:dyDescent="0.25">
      <c r="A1323">
        <v>20130814</v>
      </c>
      <c r="B1323">
        <f t="shared" si="100"/>
        <v>20170814</v>
      </c>
      <c r="C1323">
        <f t="shared" si="101"/>
        <v>2017</v>
      </c>
      <c r="D1323">
        <f t="shared" si="102"/>
        <v>8</v>
      </c>
      <c r="E1323">
        <f t="shared" si="103"/>
        <v>14</v>
      </c>
      <c r="F1323" s="14">
        <f t="shared" si="104"/>
        <v>42961</v>
      </c>
      <c r="G1323">
        <v>331</v>
      </c>
      <c r="H1323">
        <v>9</v>
      </c>
      <c r="I1323">
        <v>15</v>
      </c>
      <c r="J1323">
        <v>30</v>
      </c>
      <c r="K1323">
        <v>13</v>
      </c>
      <c r="L1323">
        <v>0</v>
      </c>
      <c r="M1323">
        <v>22</v>
      </c>
      <c r="N1323">
        <v>60</v>
      </c>
      <c r="O1323">
        <v>15</v>
      </c>
      <c r="P1323">
        <v>155</v>
      </c>
      <c r="Q1323">
        <v>91</v>
      </c>
      <c r="R1323">
        <v>4</v>
      </c>
      <c r="S1323">
        <v>218</v>
      </c>
      <c r="T1323">
        <v>15</v>
      </c>
      <c r="U1323">
        <v>61</v>
      </c>
      <c r="V1323">
        <v>24</v>
      </c>
      <c r="W1323">
        <v>78</v>
      </c>
      <c r="X1323">
        <v>53</v>
      </c>
      <c r="Y1323">
        <v>1752</v>
      </c>
      <c r="Z1323">
        <v>0</v>
      </c>
      <c r="AA1323">
        <v>0</v>
      </c>
      <c r="AB1323">
        <v>0</v>
      </c>
      <c r="AC1323">
        <v>1</v>
      </c>
      <c r="AD1323">
        <v>10226</v>
      </c>
      <c r="AE1323">
        <v>10232</v>
      </c>
      <c r="AF1323">
        <v>9</v>
      </c>
      <c r="AG1323">
        <v>10217</v>
      </c>
      <c r="AH1323">
        <v>2</v>
      </c>
      <c r="AI1323">
        <v>5</v>
      </c>
      <c r="AJ1323">
        <v>3</v>
      </c>
      <c r="AK1323">
        <v>83</v>
      </c>
      <c r="AL1323">
        <v>18</v>
      </c>
      <c r="AM1323">
        <v>5</v>
      </c>
      <c r="AN1323">
        <v>74</v>
      </c>
      <c r="AO1323">
        <v>99</v>
      </c>
      <c r="AP1323">
        <v>3</v>
      </c>
      <c r="AQ1323">
        <v>43</v>
      </c>
      <c r="AR1323">
        <v>16</v>
      </c>
      <c r="AS1323">
        <v>29</v>
      </c>
    </row>
    <row r="1324" spans="1:45" x14ac:dyDescent="0.25">
      <c r="A1324">
        <v>20130815</v>
      </c>
      <c r="B1324">
        <f t="shared" si="100"/>
        <v>20170815</v>
      </c>
      <c r="C1324">
        <f t="shared" si="101"/>
        <v>2017</v>
      </c>
      <c r="D1324">
        <f t="shared" si="102"/>
        <v>8</v>
      </c>
      <c r="E1324">
        <f t="shared" si="103"/>
        <v>15</v>
      </c>
      <c r="F1324" s="14">
        <f t="shared" si="104"/>
        <v>42962</v>
      </c>
      <c r="G1324">
        <v>188</v>
      </c>
      <c r="H1324">
        <v>23</v>
      </c>
      <c r="I1324">
        <v>25</v>
      </c>
      <c r="J1324">
        <v>40</v>
      </c>
      <c r="K1324">
        <v>9</v>
      </c>
      <c r="L1324">
        <v>10</v>
      </c>
      <c r="M1324">
        <v>1</v>
      </c>
      <c r="N1324">
        <v>80</v>
      </c>
      <c r="O1324">
        <v>14</v>
      </c>
      <c r="P1324">
        <v>154</v>
      </c>
      <c r="Q1324">
        <v>80</v>
      </c>
      <c r="R1324">
        <v>3</v>
      </c>
      <c r="S1324">
        <v>207</v>
      </c>
      <c r="T1324">
        <v>16</v>
      </c>
      <c r="U1324">
        <v>49</v>
      </c>
      <c r="V1324">
        <v>6</v>
      </c>
      <c r="W1324">
        <v>35</v>
      </c>
      <c r="X1324">
        <v>24</v>
      </c>
      <c r="Y1324">
        <v>1092</v>
      </c>
      <c r="Z1324">
        <v>23</v>
      </c>
      <c r="AA1324">
        <v>21</v>
      </c>
      <c r="AB1324">
        <v>14</v>
      </c>
      <c r="AC1324">
        <v>11</v>
      </c>
      <c r="AD1324">
        <v>10202</v>
      </c>
      <c r="AE1324">
        <v>10219</v>
      </c>
      <c r="AF1324">
        <v>1</v>
      </c>
      <c r="AG1324">
        <v>10182</v>
      </c>
      <c r="AH1324">
        <v>24</v>
      </c>
      <c r="AI1324">
        <v>1</v>
      </c>
      <c r="AJ1324">
        <v>22</v>
      </c>
      <c r="AK1324">
        <v>71</v>
      </c>
      <c r="AL1324">
        <v>8</v>
      </c>
      <c r="AM1324">
        <v>4</v>
      </c>
      <c r="AN1324">
        <v>91</v>
      </c>
      <c r="AO1324">
        <v>100</v>
      </c>
      <c r="AP1324">
        <v>22</v>
      </c>
      <c r="AQ1324">
        <v>74</v>
      </c>
      <c r="AR1324">
        <v>8</v>
      </c>
      <c r="AS1324">
        <v>18</v>
      </c>
    </row>
    <row r="1325" spans="1:45" x14ac:dyDescent="0.25">
      <c r="A1325">
        <v>20130816</v>
      </c>
      <c r="B1325">
        <f t="shared" si="100"/>
        <v>20170816</v>
      </c>
      <c r="C1325">
        <f t="shared" si="101"/>
        <v>2017</v>
      </c>
      <c r="D1325">
        <f t="shared" si="102"/>
        <v>8</v>
      </c>
      <c r="E1325">
        <f t="shared" si="103"/>
        <v>16</v>
      </c>
      <c r="F1325" s="14">
        <f t="shared" si="104"/>
        <v>42963</v>
      </c>
      <c r="G1325">
        <v>219</v>
      </c>
      <c r="H1325">
        <v>19</v>
      </c>
      <c r="I1325">
        <v>26</v>
      </c>
      <c r="J1325">
        <v>60</v>
      </c>
      <c r="K1325">
        <v>12</v>
      </c>
      <c r="L1325">
        <v>10</v>
      </c>
      <c r="M1325">
        <v>19</v>
      </c>
      <c r="N1325">
        <v>100</v>
      </c>
      <c r="O1325">
        <v>12</v>
      </c>
      <c r="P1325">
        <v>187</v>
      </c>
      <c r="Q1325">
        <v>125</v>
      </c>
      <c r="R1325">
        <v>3</v>
      </c>
      <c r="S1325">
        <v>269</v>
      </c>
      <c r="T1325">
        <v>14</v>
      </c>
      <c r="U1325">
        <v>91</v>
      </c>
      <c r="V1325">
        <v>6</v>
      </c>
      <c r="W1325">
        <v>53</v>
      </c>
      <c r="X1325">
        <v>36</v>
      </c>
      <c r="Y1325">
        <v>1485</v>
      </c>
      <c r="Z1325">
        <v>44</v>
      </c>
      <c r="AA1325">
        <v>48</v>
      </c>
      <c r="AB1325">
        <v>18</v>
      </c>
      <c r="AC1325">
        <v>21</v>
      </c>
      <c r="AD1325">
        <v>10162</v>
      </c>
      <c r="AE1325">
        <v>10180</v>
      </c>
      <c r="AF1325">
        <v>1</v>
      </c>
      <c r="AG1325">
        <v>10150</v>
      </c>
      <c r="AH1325">
        <v>13</v>
      </c>
      <c r="AI1325">
        <v>39</v>
      </c>
      <c r="AJ1325">
        <v>3</v>
      </c>
      <c r="AK1325">
        <v>83</v>
      </c>
      <c r="AL1325">
        <v>16</v>
      </c>
      <c r="AM1325">
        <v>5</v>
      </c>
      <c r="AN1325">
        <v>81</v>
      </c>
      <c r="AO1325">
        <v>98</v>
      </c>
      <c r="AP1325">
        <v>1</v>
      </c>
      <c r="AQ1325">
        <v>48</v>
      </c>
      <c r="AR1325">
        <v>11</v>
      </c>
      <c r="AS1325">
        <v>26</v>
      </c>
    </row>
    <row r="1326" spans="1:45" x14ac:dyDescent="0.25">
      <c r="A1326">
        <v>20130817</v>
      </c>
      <c r="B1326">
        <f t="shared" si="100"/>
        <v>20170817</v>
      </c>
      <c r="C1326">
        <f t="shared" si="101"/>
        <v>2017</v>
      </c>
      <c r="D1326">
        <f t="shared" si="102"/>
        <v>8</v>
      </c>
      <c r="E1326">
        <f t="shared" si="103"/>
        <v>17</v>
      </c>
      <c r="F1326" s="14">
        <f t="shared" si="104"/>
        <v>42964</v>
      </c>
      <c r="G1326">
        <v>216</v>
      </c>
      <c r="H1326">
        <v>33</v>
      </c>
      <c r="I1326">
        <v>35</v>
      </c>
      <c r="J1326">
        <v>60</v>
      </c>
      <c r="K1326">
        <v>13</v>
      </c>
      <c r="L1326">
        <v>20</v>
      </c>
      <c r="M1326">
        <v>1</v>
      </c>
      <c r="N1326">
        <v>100</v>
      </c>
      <c r="O1326">
        <v>12</v>
      </c>
      <c r="P1326">
        <v>195</v>
      </c>
      <c r="Q1326">
        <v>166</v>
      </c>
      <c r="R1326">
        <v>1</v>
      </c>
      <c r="S1326">
        <v>229</v>
      </c>
      <c r="T1326">
        <v>15</v>
      </c>
      <c r="U1326">
        <v>162</v>
      </c>
      <c r="V1326">
        <v>6</v>
      </c>
      <c r="W1326">
        <v>49</v>
      </c>
      <c r="X1326">
        <v>34</v>
      </c>
      <c r="Y1326">
        <v>1676</v>
      </c>
      <c r="Z1326">
        <v>11</v>
      </c>
      <c r="AA1326">
        <v>6</v>
      </c>
      <c r="AB1326">
        <v>3</v>
      </c>
      <c r="AC1326">
        <v>3</v>
      </c>
      <c r="AD1326">
        <v>10136</v>
      </c>
      <c r="AE1326">
        <v>10155</v>
      </c>
      <c r="AF1326">
        <v>3</v>
      </c>
      <c r="AG1326">
        <v>10105</v>
      </c>
      <c r="AH1326">
        <v>24</v>
      </c>
      <c r="AI1326">
        <v>25</v>
      </c>
      <c r="AJ1326">
        <v>3</v>
      </c>
      <c r="AK1326">
        <v>81</v>
      </c>
      <c r="AL1326">
        <v>16</v>
      </c>
      <c r="AM1326">
        <v>7</v>
      </c>
      <c r="AN1326">
        <v>80</v>
      </c>
      <c r="AO1326">
        <v>98</v>
      </c>
      <c r="AP1326">
        <v>3</v>
      </c>
      <c r="AQ1326">
        <v>63</v>
      </c>
      <c r="AR1326">
        <v>16</v>
      </c>
      <c r="AS1326">
        <v>30</v>
      </c>
    </row>
    <row r="1327" spans="1:45" x14ac:dyDescent="0.25">
      <c r="A1327">
        <v>20130818</v>
      </c>
      <c r="B1327">
        <f t="shared" si="100"/>
        <v>20170818</v>
      </c>
      <c r="C1327">
        <f t="shared" si="101"/>
        <v>2017</v>
      </c>
      <c r="D1327">
        <f t="shared" si="102"/>
        <v>8</v>
      </c>
      <c r="E1327">
        <f t="shared" si="103"/>
        <v>18</v>
      </c>
      <c r="F1327" s="14">
        <f t="shared" si="104"/>
        <v>42965</v>
      </c>
      <c r="G1327">
        <v>232</v>
      </c>
      <c r="H1327">
        <v>32</v>
      </c>
      <c r="I1327">
        <v>38</v>
      </c>
      <c r="J1327">
        <v>60</v>
      </c>
      <c r="K1327">
        <v>10</v>
      </c>
      <c r="L1327">
        <v>0</v>
      </c>
      <c r="M1327">
        <v>22</v>
      </c>
      <c r="N1327">
        <v>130</v>
      </c>
      <c r="O1327">
        <v>13</v>
      </c>
      <c r="P1327">
        <v>184</v>
      </c>
      <c r="Q1327">
        <v>138</v>
      </c>
      <c r="R1327">
        <v>24</v>
      </c>
      <c r="S1327">
        <v>226</v>
      </c>
      <c r="T1327">
        <v>13</v>
      </c>
      <c r="U1327">
        <v>116</v>
      </c>
      <c r="V1327">
        <v>24</v>
      </c>
      <c r="W1327">
        <v>76</v>
      </c>
      <c r="X1327">
        <v>52</v>
      </c>
      <c r="Y1327">
        <v>1573</v>
      </c>
      <c r="Z1327">
        <v>41</v>
      </c>
      <c r="AA1327">
        <v>49</v>
      </c>
      <c r="AB1327">
        <v>20</v>
      </c>
      <c r="AC1327">
        <v>4</v>
      </c>
      <c r="AD1327">
        <v>10106</v>
      </c>
      <c r="AE1327">
        <v>10126</v>
      </c>
      <c r="AF1327">
        <v>22</v>
      </c>
      <c r="AG1327">
        <v>10088</v>
      </c>
      <c r="AH1327">
        <v>3</v>
      </c>
      <c r="AI1327">
        <v>33</v>
      </c>
      <c r="AJ1327">
        <v>5</v>
      </c>
      <c r="AK1327">
        <v>81</v>
      </c>
      <c r="AL1327">
        <v>17</v>
      </c>
      <c r="AM1327">
        <v>6</v>
      </c>
      <c r="AN1327">
        <v>82</v>
      </c>
      <c r="AO1327">
        <v>98</v>
      </c>
      <c r="AP1327">
        <v>5</v>
      </c>
      <c r="AQ1327">
        <v>58</v>
      </c>
      <c r="AR1327">
        <v>15</v>
      </c>
      <c r="AS1327">
        <v>28</v>
      </c>
    </row>
    <row r="1328" spans="1:45" x14ac:dyDescent="0.25">
      <c r="A1328">
        <v>20130819</v>
      </c>
      <c r="B1328">
        <f t="shared" si="100"/>
        <v>20170819</v>
      </c>
      <c r="C1328">
        <f t="shared" si="101"/>
        <v>2017</v>
      </c>
      <c r="D1328">
        <f t="shared" si="102"/>
        <v>8</v>
      </c>
      <c r="E1328">
        <f t="shared" si="103"/>
        <v>19</v>
      </c>
      <c r="F1328" s="14">
        <f t="shared" si="104"/>
        <v>42966</v>
      </c>
      <c r="G1328">
        <v>295</v>
      </c>
      <c r="H1328">
        <v>21</v>
      </c>
      <c r="I1328">
        <v>27</v>
      </c>
      <c r="J1328">
        <v>50</v>
      </c>
      <c r="K1328">
        <v>13</v>
      </c>
      <c r="L1328">
        <v>10</v>
      </c>
      <c r="M1328">
        <v>1</v>
      </c>
      <c r="N1328">
        <v>100</v>
      </c>
      <c r="O1328">
        <v>13</v>
      </c>
      <c r="P1328">
        <v>162</v>
      </c>
      <c r="Q1328">
        <v>103</v>
      </c>
      <c r="R1328">
        <v>24</v>
      </c>
      <c r="S1328">
        <v>211</v>
      </c>
      <c r="T1328">
        <v>14</v>
      </c>
      <c r="U1328">
        <v>71</v>
      </c>
      <c r="V1328">
        <v>24</v>
      </c>
      <c r="W1328">
        <v>68</v>
      </c>
      <c r="X1328">
        <v>47</v>
      </c>
      <c r="Y1328">
        <v>1577</v>
      </c>
      <c r="Z1328">
        <v>5</v>
      </c>
      <c r="AA1328">
        <v>3</v>
      </c>
      <c r="AB1328">
        <v>3</v>
      </c>
      <c r="AC1328">
        <v>10</v>
      </c>
      <c r="AD1328">
        <v>10182</v>
      </c>
      <c r="AE1328">
        <v>10262</v>
      </c>
      <c r="AF1328">
        <v>24</v>
      </c>
      <c r="AG1328">
        <v>10121</v>
      </c>
      <c r="AH1328">
        <v>3</v>
      </c>
      <c r="AI1328">
        <v>14</v>
      </c>
      <c r="AJ1328">
        <v>3</v>
      </c>
      <c r="AK1328">
        <v>82</v>
      </c>
      <c r="AL1328">
        <v>15</v>
      </c>
      <c r="AM1328">
        <v>4</v>
      </c>
      <c r="AN1328">
        <v>80</v>
      </c>
      <c r="AO1328">
        <v>98</v>
      </c>
      <c r="AP1328">
        <v>2</v>
      </c>
      <c r="AQ1328">
        <v>50</v>
      </c>
      <c r="AR1328">
        <v>14</v>
      </c>
      <c r="AS1328">
        <v>27</v>
      </c>
    </row>
    <row r="1329" spans="1:45" x14ac:dyDescent="0.25">
      <c r="A1329">
        <v>20130820</v>
      </c>
      <c r="B1329">
        <f t="shared" si="100"/>
        <v>20170820</v>
      </c>
      <c r="C1329">
        <f t="shared" si="101"/>
        <v>2017</v>
      </c>
      <c r="D1329">
        <f t="shared" si="102"/>
        <v>8</v>
      </c>
      <c r="E1329">
        <f t="shared" si="103"/>
        <v>20</v>
      </c>
      <c r="F1329" s="14">
        <f t="shared" si="104"/>
        <v>42967</v>
      </c>
      <c r="G1329">
        <v>162</v>
      </c>
      <c r="H1329">
        <v>9</v>
      </c>
      <c r="I1329">
        <v>13</v>
      </c>
      <c r="J1329">
        <v>30</v>
      </c>
      <c r="K1329">
        <v>14</v>
      </c>
      <c r="L1329">
        <v>0</v>
      </c>
      <c r="M1329">
        <v>2</v>
      </c>
      <c r="N1329">
        <v>50</v>
      </c>
      <c r="O1329">
        <v>12</v>
      </c>
      <c r="P1329">
        <v>153</v>
      </c>
      <c r="Q1329">
        <v>84</v>
      </c>
      <c r="R1329">
        <v>4</v>
      </c>
      <c r="S1329">
        <v>212</v>
      </c>
      <c r="T1329">
        <v>16</v>
      </c>
      <c r="U1329">
        <v>53</v>
      </c>
      <c r="V1329">
        <v>6</v>
      </c>
      <c r="W1329">
        <v>34</v>
      </c>
      <c r="X1329">
        <v>24</v>
      </c>
      <c r="Y1329">
        <v>1238</v>
      </c>
      <c r="Z1329">
        <v>0</v>
      </c>
      <c r="AA1329">
        <v>0</v>
      </c>
      <c r="AB1329">
        <v>0</v>
      </c>
      <c r="AC1329">
        <v>1</v>
      </c>
      <c r="AD1329">
        <v>10279</v>
      </c>
      <c r="AE1329">
        <v>10289</v>
      </c>
      <c r="AF1329">
        <v>12</v>
      </c>
      <c r="AG1329">
        <v>10265</v>
      </c>
      <c r="AH1329">
        <v>1</v>
      </c>
      <c r="AI1329">
        <v>2</v>
      </c>
      <c r="AJ1329">
        <v>2</v>
      </c>
      <c r="AK1329">
        <v>81</v>
      </c>
      <c r="AL1329">
        <v>11</v>
      </c>
      <c r="AM1329">
        <v>5</v>
      </c>
      <c r="AN1329">
        <v>79</v>
      </c>
      <c r="AO1329">
        <v>100</v>
      </c>
      <c r="AP1329">
        <v>2</v>
      </c>
      <c r="AQ1329">
        <v>51</v>
      </c>
      <c r="AR1329">
        <v>10</v>
      </c>
      <c r="AS1329">
        <v>21</v>
      </c>
    </row>
    <row r="1330" spans="1:45" x14ac:dyDescent="0.25">
      <c r="A1330">
        <v>20130821</v>
      </c>
      <c r="B1330">
        <f t="shared" si="100"/>
        <v>20170821</v>
      </c>
      <c r="C1330">
        <f t="shared" si="101"/>
        <v>2017</v>
      </c>
      <c r="D1330">
        <f t="shared" si="102"/>
        <v>8</v>
      </c>
      <c r="E1330">
        <f t="shared" si="103"/>
        <v>21</v>
      </c>
      <c r="F1330" s="14">
        <f t="shared" si="104"/>
        <v>42968</v>
      </c>
      <c r="G1330">
        <v>178</v>
      </c>
      <c r="H1330">
        <v>17</v>
      </c>
      <c r="I1330">
        <v>20</v>
      </c>
      <c r="J1330">
        <v>30</v>
      </c>
      <c r="K1330">
        <v>11</v>
      </c>
      <c r="L1330">
        <v>10</v>
      </c>
      <c r="M1330">
        <v>5</v>
      </c>
      <c r="N1330">
        <v>70</v>
      </c>
      <c r="O1330">
        <v>12</v>
      </c>
      <c r="P1330">
        <v>172</v>
      </c>
      <c r="Q1330">
        <v>104</v>
      </c>
      <c r="R1330">
        <v>2</v>
      </c>
      <c r="S1330">
        <v>240</v>
      </c>
      <c r="T1330">
        <v>16</v>
      </c>
      <c r="U1330">
        <v>74</v>
      </c>
      <c r="V1330">
        <v>6</v>
      </c>
      <c r="W1330">
        <v>84</v>
      </c>
      <c r="X1330">
        <v>58</v>
      </c>
      <c r="Y1330">
        <v>1708</v>
      </c>
      <c r="Z1330">
        <v>0</v>
      </c>
      <c r="AA1330">
        <v>0</v>
      </c>
      <c r="AB1330">
        <v>0</v>
      </c>
      <c r="AC1330">
        <v>1</v>
      </c>
      <c r="AD1330">
        <v>10244</v>
      </c>
      <c r="AE1330">
        <v>10270</v>
      </c>
      <c r="AF1330">
        <v>1</v>
      </c>
      <c r="AG1330">
        <v>10215</v>
      </c>
      <c r="AH1330">
        <v>24</v>
      </c>
      <c r="AI1330">
        <v>47</v>
      </c>
      <c r="AJ1330">
        <v>24</v>
      </c>
      <c r="AK1330">
        <v>78</v>
      </c>
      <c r="AL1330">
        <v>11</v>
      </c>
      <c r="AM1330">
        <v>3</v>
      </c>
      <c r="AN1330">
        <v>76</v>
      </c>
      <c r="AO1330">
        <v>98</v>
      </c>
      <c r="AP1330">
        <v>1</v>
      </c>
      <c r="AQ1330">
        <v>49</v>
      </c>
      <c r="AR1330">
        <v>16</v>
      </c>
      <c r="AS1330">
        <v>30</v>
      </c>
    </row>
    <row r="1331" spans="1:45" x14ac:dyDescent="0.25">
      <c r="A1331">
        <v>20130822</v>
      </c>
      <c r="B1331">
        <f t="shared" si="100"/>
        <v>20170822</v>
      </c>
      <c r="C1331">
        <f t="shared" si="101"/>
        <v>2017</v>
      </c>
      <c r="D1331">
        <f t="shared" si="102"/>
        <v>8</v>
      </c>
      <c r="E1331">
        <f t="shared" si="103"/>
        <v>22</v>
      </c>
      <c r="F1331" s="14">
        <f t="shared" si="104"/>
        <v>42969</v>
      </c>
      <c r="G1331">
        <v>250</v>
      </c>
      <c r="H1331">
        <v>4</v>
      </c>
      <c r="I1331">
        <v>15</v>
      </c>
      <c r="J1331">
        <v>30</v>
      </c>
      <c r="K1331">
        <v>10</v>
      </c>
      <c r="L1331">
        <v>10</v>
      </c>
      <c r="M1331">
        <v>5</v>
      </c>
      <c r="N1331">
        <v>60</v>
      </c>
      <c r="O1331">
        <v>10</v>
      </c>
      <c r="P1331">
        <v>172</v>
      </c>
      <c r="Q1331">
        <v>105</v>
      </c>
      <c r="R1331">
        <v>5</v>
      </c>
      <c r="S1331">
        <v>216</v>
      </c>
      <c r="T1331">
        <v>12</v>
      </c>
      <c r="U1331">
        <v>78</v>
      </c>
      <c r="V1331">
        <v>6</v>
      </c>
      <c r="W1331">
        <v>14</v>
      </c>
      <c r="X1331">
        <v>10</v>
      </c>
      <c r="Y1331">
        <v>1047</v>
      </c>
      <c r="Z1331">
        <v>0</v>
      </c>
      <c r="AA1331">
        <v>-1</v>
      </c>
      <c r="AB1331">
        <v>-1</v>
      </c>
      <c r="AC1331">
        <v>13</v>
      </c>
      <c r="AD1331">
        <v>10203</v>
      </c>
      <c r="AE1331">
        <v>10214</v>
      </c>
      <c r="AF1331">
        <v>1</v>
      </c>
      <c r="AG1331">
        <v>10193</v>
      </c>
      <c r="AH1331">
        <v>24</v>
      </c>
      <c r="AI1331">
        <v>4</v>
      </c>
      <c r="AJ1331">
        <v>22</v>
      </c>
      <c r="AK1331">
        <v>75</v>
      </c>
      <c r="AL1331">
        <v>11</v>
      </c>
      <c r="AM1331">
        <v>6</v>
      </c>
      <c r="AN1331">
        <v>83</v>
      </c>
      <c r="AO1331">
        <v>100</v>
      </c>
      <c r="AP1331">
        <v>1</v>
      </c>
      <c r="AQ1331">
        <v>57</v>
      </c>
      <c r="AR1331">
        <v>11</v>
      </c>
      <c r="AS1331">
        <v>18</v>
      </c>
    </row>
    <row r="1332" spans="1:45" x14ac:dyDescent="0.25">
      <c r="A1332">
        <v>20130823</v>
      </c>
      <c r="B1332">
        <f t="shared" si="100"/>
        <v>20170823</v>
      </c>
      <c r="C1332">
        <f t="shared" si="101"/>
        <v>2017</v>
      </c>
      <c r="D1332">
        <f t="shared" si="102"/>
        <v>8</v>
      </c>
      <c r="E1332">
        <f t="shared" si="103"/>
        <v>23</v>
      </c>
      <c r="F1332" s="14">
        <f t="shared" si="104"/>
        <v>42970</v>
      </c>
      <c r="G1332">
        <v>77</v>
      </c>
      <c r="H1332">
        <v>19</v>
      </c>
      <c r="I1332">
        <v>22</v>
      </c>
      <c r="J1332">
        <v>30</v>
      </c>
      <c r="K1332">
        <v>10</v>
      </c>
      <c r="L1332">
        <v>10</v>
      </c>
      <c r="M1332">
        <v>1</v>
      </c>
      <c r="N1332">
        <v>60</v>
      </c>
      <c r="O1332">
        <v>12</v>
      </c>
      <c r="P1332">
        <v>202</v>
      </c>
      <c r="Q1332">
        <v>136</v>
      </c>
      <c r="R1332">
        <v>5</v>
      </c>
      <c r="S1332">
        <v>262</v>
      </c>
      <c r="T1332">
        <v>14</v>
      </c>
      <c r="U1332">
        <v>119</v>
      </c>
      <c r="V1332">
        <v>6</v>
      </c>
      <c r="W1332">
        <v>122</v>
      </c>
      <c r="X1332">
        <v>86</v>
      </c>
      <c r="Y1332">
        <v>2017</v>
      </c>
      <c r="Z1332">
        <v>0</v>
      </c>
      <c r="AA1332">
        <v>0</v>
      </c>
      <c r="AB1332">
        <v>0</v>
      </c>
      <c r="AC1332">
        <v>1</v>
      </c>
      <c r="AD1332">
        <v>10165</v>
      </c>
      <c r="AE1332">
        <v>10191</v>
      </c>
      <c r="AF1332">
        <v>1</v>
      </c>
      <c r="AG1332">
        <v>10137</v>
      </c>
      <c r="AH1332">
        <v>24</v>
      </c>
      <c r="AI1332">
        <v>19</v>
      </c>
      <c r="AJ1332">
        <v>5</v>
      </c>
      <c r="AK1332">
        <v>80</v>
      </c>
      <c r="AL1332">
        <v>14</v>
      </c>
      <c r="AM1332">
        <v>3</v>
      </c>
      <c r="AN1332">
        <v>72</v>
      </c>
      <c r="AO1332">
        <v>98</v>
      </c>
      <c r="AP1332">
        <v>1</v>
      </c>
      <c r="AQ1332">
        <v>48</v>
      </c>
      <c r="AR1332">
        <v>12</v>
      </c>
      <c r="AS1332">
        <v>37</v>
      </c>
    </row>
    <row r="1333" spans="1:45" x14ac:dyDescent="0.25">
      <c r="A1333">
        <v>20130824</v>
      </c>
      <c r="B1333">
        <f t="shared" si="100"/>
        <v>20170824</v>
      </c>
      <c r="C1333">
        <f t="shared" si="101"/>
        <v>2017</v>
      </c>
      <c r="D1333">
        <f t="shared" si="102"/>
        <v>8</v>
      </c>
      <c r="E1333">
        <f t="shared" si="103"/>
        <v>24</v>
      </c>
      <c r="F1333" s="14">
        <f t="shared" si="104"/>
        <v>42971</v>
      </c>
      <c r="G1333">
        <v>140</v>
      </c>
      <c r="H1333">
        <v>26</v>
      </c>
      <c r="I1333">
        <v>31</v>
      </c>
      <c r="J1333">
        <v>50</v>
      </c>
      <c r="K1333">
        <v>8</v>
      </c>
      <c r="L1333">
        <v>10</v>
      </c>
      <c r="M1333">
        <v>19</v>
      </c>
      <c r="N1333">
        <v>90</v>
      </c>
      <c r="O1333">
        <v>10</v>
      </c>
      <c r="P1333">
        <v>188</v>
      </c>
      <c r="Q1333">
        <v>152</v>
      </c>
      <c r="R1333">
        <v>24</v>
      </c>
      <c r="S1333">
        <v>235</v>
      </c>
      <c r="T1333">
        <v>14</v>
      </c>
      <c r="U1333">
        <v>128</v>
      </c>
      <c r="V1333">
        <v>24</v>
      </c>
      <c r="W1333">
        <v>18</v>
      </c>
      <c r="X1333">
        <v>13</v>
      </c>
      <c r="Y1333">
        <v>1181</v>
      </c>
      <c r="Z1333">
        <v>14</v>
      </c>
      <c r="AA1333">
        <v>4</v>
      </c>
      <c r="AB1333">
        <v>2</v>
      </c>
      <c r="AC1333">
        <v>17</v>
      </c>
      <c r="AD1333">
        <v>10110</v>
      </c>
      <c r="AE1333">
        <v>10133</v>
      </c>
      <c r="AF1333">
        <v>1</v>
      </c>
      <c r="AG1333">
        <v>10101</v>
      </c>
      <c r="AH1333">
        <v>14</v>
      </c>
      <c r="AI1333">
        <v>3</v>
      </c>
      <c r="AJ1333">
        <v>24</v>
      </c>
      <c r="AK1333">
        <v>75</v>
      </c>
      <c r="AL1333">
        <v>4</v>
      </c>
      <c r="AM1333">
        <v>7</v>
      </c>
      <c r="AN1333">
        <v>78</v>
      </c>
      <c r="AO1333">
        <v>99</v>
      </c>
      <c r="AP1333">
        <v>24</v>
      </c>
      <c r="AQ1333">
        <v>59</v>
      </c>
      <c r="AR1333">
        <v>12</v>
      </c>
      <c r="AS1333">
        <v>21</v>
      </c>
    </row>
    <row r="1334" spans="1:45" x14ac:dyDescent="0.25">
      <c r="A1334">
        <v>20130825</v>
      </c>
      <c r="B1334">
        <f t="shared" si="100"/>
        <v>20170825</v>
      </c>
      <c r="C1334">
        <f t="shared" si="101"/>
        <v>2017</v>
      </c>
      <c r="D1334">
        <f t="shared" si="102"/>
        <v>8</v>
      </c>
      <c r="E1334">
        <f t="shared" si="103"/>
        <v>25</v>
      </c>
      <c r="F1334" s="14">
        <f t="shared" si="104"/>
        <v>42972</v>
      </c>
      <c r="G1334">
        <v>46</v>
      </c>
      <c r="H1334">
        <v>18</v>
      </c>
      <c r="I1334">
        <v>21</v>
      </c>
      <c r="J1334">
        <v>40</v>
      </c>
      <c r="K1334">
        <v>23</v>
      </c>
      <c r="L1334">
        <v>10</v>
      </c>
      <c r="M1334">
        <v>1</v>
      </c>
      <c r="N1334">
        <v>60</v>
      </c>
      <c r="O1334">
        <v>15</v>
      </c>
      <c r="P1334">
        <v>177</v>
      </c>
      <c r="Q1334">
        <v>137</v>
      </c>
      <c r="R1334">
        <v>3</v>
      </c>
      <c r="S1334">
        <v>224</v>
      </c>
      <c r="T1334">
        <v>16</v>
      </c>
      <c r="U1334">
        <v>112</v>
      </c>
      <c r="V1334">
        <v>6</v>
      </c>
      <c r="W1334">
        <v>24</v>
      </c>
      <c r="X1334">
        <v>17</v>
      </c>
      <c r="Y1334">
        <v>898</v>
      </c>
      <c r="Z1334">
        <v>0</v>
      </c>
      <c r="AA1334">
        <v>-1</v>
      </c>
      <c r="AB1334">
        <v>-1</v>
      </c>
      <c r="AC1334">
        <v>16</v>
      </c>
      <c r="AD1334">
        <v>10130</v>
      </c>
      <c r="AE1334">
        <v>10161</v>
      </c>
      <c r="AF1334">
        <v>24</v>
      </c>
      <c r="AG1334">
        <v>10105</v>
      </c>
      <c r="AH1334">
        <v>1</v>
      </c>
      <c r="AI1334">
        <v>0</v>
      </c>
      <c r="AJ1334">
        <v>1</v>
      </c>
      <c r="AK1334">
        <v>75</v>
      </c>
      <c r="AL1334">
        <v>24</v>
      </c>
      <c r="AM1334">
        <v>6</v>
      </c>
      <c r="AN1334">
        <v>88</v>
      </c>
      <c r="AO1334">
        <v>100</v>
      </c>
      <c r="AP1334">
        <v>2</v>
      </c>
      <c r="AQ1334">
        <v>70</v>
      </c>
      <c r="AR1334">
        <v>15</v>
      </c>
      <c r="AS1334">
        <v>16</v>
      </c>
    </row>
    <row r="1335" spans="1:45" x14ac:dyDescent="0.25">
      <c r="A1335">
        <v>20130826</v>
      </c>
      <c r="B1335">
        <f t="shared" si="100"/>
        <v>20170826</v>
      </c>
      <c r="C1335">
        <f t="shared" si="101"/>
        <v>2017</v>
      </c>
      <c r="D1335">
        <f t="shared" si="102"/>
        <v>8</v>
      </c>
      <c r="E1335">
        <f t="shared" si="103"/>
        <v>26</v>
      </c>
      <c r="F1335" s="14">
        <f t="shared" si="104"/>
        <v>42973</v>
      </c>
      <c r="G1335">
        <v>52</v>
      </c>
      <c r="H1335">
        <v>38</v>
      </c>
      <c r="I1335">
        <v>40</v>
      </c>
      <c r="J1335">
        <v>60</v>
      </c>
      <c r="K1335">
        <v>13</v>
      </c>
      <c r="L1335">
        <v>20</v>
      </c>
      <c r="M1335">
        <v>19</v>
      </c>
      <c r="N1335">
        <v>110</v>
      </c>
      <c r="O1335">
        <v>12</v>
      </c>
      <c r="P1335">
        <v>182</v>
      </c>
      <c r="Q1335">
        <v>128</v>
      </c>
      <c r="R1335">
        <v>5</v>
      </c>
      <c r="S1335">
        <v>240</v>
      </c>
      <c r="T1335">
        <v>15</v>
      </c>
      <c r="U1335">
        <v>112</v>
      </c>
      <c r="V1335">
        <v>6</v>
      </c>
      <c r="W1335">
        <v>114</v>
      </c>
      <c r="X1335">
        <v>81</v>
      </c>
      <c r="Y1335">
        <v>2073</v>
      </c>
      <c r="Z1335">
        <v>0</v>
      </c>
      <c r="AA1335">
        <v>0</v>
      </c>
      <c r="AB1335">
        <v>0</v>
      </c>
      <c r="AC1335">
        <v>1</v>
      </c>
      <c r="AD1335">
        <v>10173</v>
      </c>
      <c r="AE1335">
        <v>10183</v>
      </c>
      <c r="AF1335">
        <v>9</v>
      </c>
      <c r="AG1335">
        <v>10162</v>
      </c>
      <c r="AH1335">
        <v>1</v>
      </c>
      <c r="AI1335">
        <v>70</v>
      </c>
      <c r="AJ1335">
        <v>2</v>
      </c>
      <c r="AK1335">
        <v>82</v>
      </c>
      <c r="AL1335">
        <v>16</v>
      </c>
      <c r="AM1335">
        <v>2</v>
      </c>
      <c r="AN1335">
        <v>63</v>
      </c>
      <c r="AO1335">
        <v>86</v>
      </c>
      <c r="AP1335">
        <v>5</v>
      </c>
      <c r="AQ1335">
        <v>38</v>
      </c>
      <c r="AR1335">
        <v>13</v>
      </c>
      <c r="AS1335">
        <v>37</v>
      </c>
    </row>
    <row r="1336" spans="1:45" x14ac:dyDescent="0.25">
      <c r="A1336">
        <v>20130827</v>
      </c>
      <c r="B1336">
        <f t="shared" si="100"/>
        <v>20170827</v>
      </c>
      <c r="C1336">
        <f t="shared" si="101"/>
        <v>2017</v>
      </c>
      <c r="D1336">
        <f t="shared" si="102"/>
        <v>8</v>
      </c>
      <c r="E1336">
        <f t="shared" si="103"/>
        <v>27</v>
      </c>
      <c r="F1336" s="14">
        <f t="shared" si="104"/>
        <v>42974</v>
      </c>
      <c r="G1336">
        <v>42</v>
      </c>
      <c r="H1336">
        <v>22</v>
      </c>
      <c r="I1336">
        <v>23</v>
      </c>
      <c r="J1336">
        <v>40</v>
      </c>
      <c r="K1336">
        <v>11</v>
      </c>
      <c r="L1336">
        <v>10</v>
      </c>
      <c r="M1336">
        <v>3</v>
      </c>
      <c r="N1336">
        <v>90</v>
      </c>
      <c r="O1336">
        <v>11</v>
      </c>
      <c r="P1336">
        <v>178</v>
      </c>
      <c r="Q1336">
        <v>102</v>
      </c>
      <c r="R1336">
        <v>4</v>
      </c>
      <c r="S1336">
        <v>242</v>
      </c>
      <c r="T1336">
        <v>15</v>
      </c>
      <c r="U1336">
        <v>67</v>
      </c>
      <c r="V1336">
        <v>6</v>
      </c>
      <c r="W1336">
        <v>106</v>
      </c>
      <c r="X1336">
        <v>76</v>
      </c>
      <c r="Y1336">
        <v>1899</v>
      </c>
      <c r="Z1336">
        <v>0</v>
      </c>
      <c r="AA1336">
        <v>0</v>
      </c>
      <c r="AB1336">
        <v>0</v>
      </c>
      <c r="AC1336">
        <v>1</v>
      </c>
      <c r="AD1336">
        <v>10167</v>
      </c>
      <c r="AE1336">
        <v>10179</v>
      </c>
      <c r="AF1336">
        <v>22</v>
      </c>
      <c r="AG1336">
        <v>10156</v>
      </c>
      <c r="AH1336">
        <v>16</v>
      </c>
      <c r="AI1336">
        <v>37</v>
      </c>
      <c r="AJ1336">
        <v>24</v>
      </c>
      <c r="AK1336">
        <v>83</v>
      </c>
      <c r="AL1336">
        <v>19</v>
      </c>
      <c r="AM1336">
        <v>3</v>
      </c>
      <c r="AN1336">
        <v>65</v>
      </c>
      <c r="AO1336">
        <v>96</v>
      </c>
      <c r="AP1336">
        <v>22</v>
      </c>
      <c r="AQ1336">
        <v>39</v>
      </c>
      <c r="AR1336">
        <v>12</v>
      </c>
      <c r="AS1336">
        <v>33</v>
      </c>
    </row>
    <row r="1337" spans="1:45" x14ac:dyDescent="0.25">
      <c r="A1337">
        <v>20130828</v>
      </c>
      <c r="B1337">
        <f t="shared" si="100"/>
        <v>20170828</v>
      </c>
      <c r="C1337">
        <f t="shared" si="101"/>
        <v>2017</v>
      </c>
      <c r="D1337">
        <f t="shared" si="102"/>
        <v>8</v>
      </c>
      <c r="E1337">
        <f t="shared" si="103"/>
        <v>28</v>
      </c>
      <c r="F1337" s="14">
        <f t="shared" si="104"/>
        <v>42975</v>
      </c>
      <c r="G1337">
        <v>2</v>
      </c>
      <c r="H1337">
        <v>18</v>
      </c>
      <c r="I1337">
        <v>20</v>
      </c>
      <c r="J1337">
        <v>40</v>
      </c>
      <c r="K1337">
        <v>13</v>
      </c>
      <c r="L1337">
        <v>10</v>
      </c>
      <c r="M1337">
        <v>1</v>
      </c>
      <c r="N1337">
        <v>70</v>
      </c>
      <c r="O1337">
        <v>9</v>
      </c>
      <c r="P1337">
        <v>172</v>
      </c>
      <c r="Q1337">
        <v>100</v>
      </c>
      <c r="R1337">
        <v>4</v>
      </c>
      <c r="S1337">
        <v>241</v>
      </c>
      <c r="T1337">
        <v>14</v>
      </c>
      <c r="U1337">
        <v>68</v>
      </c>
      <c r="V1337">
        <v>6</v>
      </c>
      <c r="W1337">
        <v>68</v>
      </c>
      <c r="X1337">
        <v>49</v>
      </c>
      <c r="Y1337">
        <v>1478</v>
      </c>
      <c r="Z1337">
        <v>0</v>
      </c>
      <c r="AA1337">
        <v>0</v>
      </c>
      <c r="AB1337">
        <v>0</v>
      </c>
      <c r="AC1337">
        <v>1</v>
      </c>
      <c r="AD1337">
        <v>10206</v>
      </c>
      <c r="AE1337">
        <v>10222</v>
      </c>
      <c r="AF1337">
        <v>22</v>
      </c>
      <c r="AG1337">
        <v>10180</v>
      </c>
      <c r="AH1337">
        <v>1</v>
      </c>
      <c r="AI1337">
        <v>11</v>
      </c>
      <c r="AJ1337">
        <v>3</v>
      </c>
      <c r="AK1337">
        <v>81</v>
      </c>
      <c r="AL1337">
        <v>10</v>
      </c>
      <c r="AM1337">
        <v>4</v>
      </c>
      <c r="AN1337">
        <v>76</v>
      </c>
      <c r="AO1337">
        <v>98</v>
      </c>
      <c r="AP1337">
        <v>2</v>
      </c>
      <c r="AQ1337">
        <v>42</v>
      </c>
      <c r="AR1337">
        <v>11</v>
      </c>
      <c r="AS1337">
        <v>26</v>
      </c>
    </row>
    <row r="1338" spans="1:45" x14ac:dyDescent="0.25">
      <c r="A1338">
        <v>20130829</v>
      </c>
      <c r="B1338">
        <f t="shared" si="100"/>
        <v>20170829</v>
      </c>
      <c r="C1338">
        <f t="shared" si="101"/>
        <v>2017</v>
      </c>
      <c r="D1338">
        <f t="shared" si="102"/>
        <v>8</v>
      </c>
      <c r="E1338">
        <f t="shared" si="103"/>
        <v>29</v>
      </c>
      <c r="F1338" s="14">
        <f t="shared" si="104"/>
        <v>42976</v>
      </c>
      <c r="G1338">
        <v>253</v>
      </c>
      <c r="H1338">
        <v>14</v>
      </c>
      <c r="I1338">
        <v>16</v>
      </c>
      <c r="J1338">
        <v>40</v>
      </c>
      <c r="K1338">
        <v>14</v>
      </c>
      <c r="L1338">
        <v>0</v>
      </c>
      <c r="M1338">
        <v>2</v>
      </c>
      <c r="N1338">
        <v>70</v>
      </c>
      <c r="O1338">
        <v>12</v>
      </c>
      <c r="P1338">
        <v>166</v>
      </c>
      <c r="Q1338">
        <v>92</v>
      </c>
      <c r="R1338">
        <v>5</v>
      </c>
      <c r="S1338">
        <v>242</v>
      </c>
      <c r="T1338">
        <v>15</v>
      </c>
      <c r="U1338">
        <v>64</v>
      </c>
      <c r="V1338">
        <v>6</v>
      </c>
      <c r="W1338">
        <v>79</v>
      </c>
      <c r="X1338">
        <v>57</v>
      </c>
      <c r="Y1338">
        <v>1680</v>
      </c>
      <c r="Z1338">
        <v>0</v>
      </c>
      <c r="AA1338">
        <v>0</v>
      </c>
      <c r="AB1338">
        <v>0</v>
      </c>
      <c r="AC1338">
        <v>1</v>
      </c>
      <c r="AD1338">
        <v>10215</v>
      </c>
      <c r="AE1338">
        <v>10223</v>
      </c>
      <c r="AF1338">
        <v>9</v>
      </c>
      <c r="AG1338">
        <v>10208</v>
      </c>
      <c r="AH1338">
        <v>15</v>
      </c>
      <c r="AI1338">
        <v>0</v>
      </c>
      <c r="AJ1338">
        <v>4</v>
      </c>
      <c r="AK1338">
        <v>80</v>
      </c>
      <c r="AL1338">
        <v>14</v>
      </c>
      <c r="AM1338">
        <v>3</v>
      </c>
      <c r="AN1338">
        <v>77</v>
      </c>
      <c r="AO1338">
        <v>100</v>
      </c>
      <c r="AP1338">
        <v>4</v>
      </c>
      <c r="AQ1338">
        <v>43</v>
      </c>
      <c r="AR1338">
        <v>15</v>
      </c>
      <c r="AS1338">
        <v>29</v>
      </c>
    </row>
    <row r="1339" spans="1:45" x14ac:dyDescent="0.25">
      <c r="A1339">
        <v>20130830</v>
      </c>
      <c r="B1339">
        <f t="shared" si="100"/>
        <v>20170830</v>
      </c>
      <c r="C1339">
        <f t="shared" si="101"/>
        <v>2017</v>
      </c>
      <c r="D1339">
        <f t="shared" si="102"/>
        <v>8</v>
      </c>
      <c r="E1339">
        <f t="shared" si="103"/>
        <v>30</v>
      </c>
      <c r="F1339" s="14">
        <f t="shared" si="104"/>
        <v>42977</v>
      </c>
      <c r="G1339">
        <v>224</v>
      </c>
      <c r="H1339">
        <v>24</v>
      </c>
      <c r="I1339">
        <v>27</v>
      </c>
      <c r="J1339">
        <v>40</v>
      </c>
      <c r="K1339">
        <v>10</v>
      </c>
      <c r="L1339">
        <v>10</v>
      </c>
      <c r="M1339">
        <v>1</v>
      </c>
      <c r="N1339">
        <v>90</v>
      </c>
      <c r="O1339">
        <v>14</v>
      </c>
      <c r="P1339">
        <v>174</v>
      </c>
      <c r="Q1339">
        <v>100</v>
      </c>
      <c r="R1339">
        <v>2</v>
      </c>
      <c r="S1339">
        <v>233</v>
      </c>
      <c r="T1339">
        <v>15</v>
      </c>
      <c r="U1339">
        <v>69</v>
      </c>
      <c r="V1339">
        <v>6</v>
      </c>
      <c r="W1339">
        <v>70</v>
      </c>
      <c r="X1339">
        <v>51</v>
      </c>
      <c r="Y1339">
        <v>1536</v>
      </c>
      <c r="Z1339">
        <v>0</v>
      </c>
      <c r="AA1339">
        <v>-1</v>
      </c>
      <c r="AB1339">
        <v>-1</v>
      </c>
      <c r="AC1339">
        <v>14</v>
      </c>
      <c r="AD1339">
        <v>10193</v>
      </c>
      <c r="AE1339">
        <v>10209</v>
      </c>
      <c r="AF1339">
        <v>1</v>
      </c>
      <c r="AG1339">
        <v>10183</v>
      </c>
      <c r="AH1339">
        <v>17</v>
      </c>
      <c r="AI1339">
        <v>1</v>
      </c>
      <c r="AJ1339">
        <v>1</v>
      </c>
      <c r="AK1339">
        <v>80</v>
      </c>
      <c r="AL1339">
        <v>17</v>
      </c>
      <c r="AM1339">
        <v>4</v>
      </c>
      <c r="AN1339">
        <v>82</v>
      </c>
      <c r="AO1339">
        <v>100</v>
      </c>
      <c r="AP1339">
        <v>5</v>
      </c>
      <c r="AQ1339">
        <v>60</v>
      </c>
      <c r="AR1339">
        <v>16</v>
      </c>
      <c r="AS1339">
        <v>27</v>
      </c>
    </row>
    <row r="1340" spans="1:45" x14ac:dyDescent="0.25">
      <c r="A1340">
        <v>20130831</v>
      </c>
      <c r="B1340">
        <f t="shared" si="100"/>
        <v>20170831</v>
      </c>
      <c r="C1340">
        <f t="shared" si="101"/>
        <v>2017</v>
      </c>
      <c r="D1340">
        <f t="shared" si="102"/>
        <v>8</v>
      </c>
      <c r="E1340">
        <f t="shared" si="103"/>
        <v>31</v>
      </c>
      <c r="F1340" s="14">
        <f t="shared" si="104"/>
        <v>42978</v>
      </c>
      <c r="G1340">
        <v>311</v>
      </c>
      <c r="H1340">
        <v>23</v>
      </c>
      <c r="I1340">
        <v>31</v>
      </c>
      <c r="J1340">
        <v>50</v>
      </c>
      <c r="K1340">
        <v>12</v>
      </c>
      <c r="L1340">
        <v>20</v>
      </c>
      <c r="M1340">
        <v>3</v>
      </c>
      <c r="N1340">
        <v>90</v>
      </c>
      <c r="O1340">
        <v>11</v>
      </c>
      <c r="P1340">
        <v>167</v>
      </c>
      <c r="Q1340">
        <v>87</v>
      </c>
      <c r="R1340">
        <v>24</v>
      </c>
      <c r="S1340">
        <v>211</v>
      </c>
      <c r="T1340">
        <v>12</v>
      </c>
      <c r="U1340">
        <v>51</v>
      </c>
      <c r="V1340">
        <v>24</v>
      </c>
      <c r="W1340">
        <v>59</v>
      </c>
      <c r="X1340">
        <v>43</v>
      </c>
      <c r="Y1340">
        <v>1411</v>
      </c>
      <c r="Z1340">
        <v>0</v>
      </c>
      <c r="AA1340">
        <v>-1</v>
      </c>
      <c r="AB1340">
        <v>-1</v>
      </c>
      <c r="AC1340">
        <v>5</v>
      </c>
      <c r="AD1340">
        <v>10221</v>
      </c>
      <c r="AE1340">
        <v>10265</v>
      </c>
      <c r="AF1340">
        <v>24</v>
      </c>
      <c r="AG1340">
        <v>10182</v>
      </c>
      <c r="AH1340">
        <v>4</v>
      </c>
      <c r="AI1340">
        <v>59</v>
      </c>
      <c r="AJ1340">
        <v>5</v>
      </c>
      <c r="AK1340">
        <v>79</v>
      </c>
      <c r="AL1340">
        <v>16</v>
      </c>
      <c r="AM1340">
        <v>5</v>
      </c>
      <c r="AN1340">
        <v>76</v>
      </c>
      <c r="AO1340">
        <v>96</v>
      </c>
      <c r="AP1340">
        <v>5</v>
      </c>
      <c r="AQ1340">
        <v>55</v>
      </c>
      <c r="AR1340">
        <v>13</v>
      </c>
      <c r="AS1340">
        <v>24</v>
      </c>
    </row>
    <row r="1341" spans="1:45" x14ac:dyDescent="0.25">
      <c r="A1341">
        <v>20130901</v>
      </c>
      <c r="B1341">
        <f t="shared" si="100"/>
        <v>20170901</v>
      </c>
      <c r="C1341">
        <f t="shared" si="101"/>
        <v>2017</v>
      </c>
      <c r="D1341">
        <f t="shared" si="102"/>
        <v>9</v>
      </c>
      <c r="E1341">
        <f t="shared" si="103"/>
        <v>1</v>
      </c>
      <c r="F1341" s="14">
        <f t="shared" si="104"/>
        <v>42979</v>
      </c>
      <c r="G1341">
        <v>261</v>
      </c>
      <c r="H1341">
        <v>31</v>
      </c>
      <c r="I1341">
        <v>34</v>
      </c>
      <c r="J1341">
        <v>50</v>
      </c>
      <c r="K1341">
        <v>9</v>
      </c>
      <c r="L1341">
        <v>20</v>
      </c>
      <c r="M1341">
        <v>1</v>
      </c>
      <c r="N1341">
        <v>100</v>
      </c>
      <c r="O1341">
        <v>11</v>
      </c>
      <c r="P1341">
        <v>143</v>
      </c>
      <c r="Q1341">
        <v>72</v>
      </c>
      <c r="R1341">
        <v>2</v>
      </c>
      <c r="S1341">
        <v>179</v>
      </c>
      <c r="T1341">
        <v>12</v>
      </c>
      <c r="U1341">
        <v>39</v>
      </c>
      <c r="V1341">
        <v>6</v>
      </c>
      <c r="W1341">
        <v>13</v>
      </c>
      <c r="X1341">
        <v>10</v>
      </c>
      <c r="Y1341">
        <v>1061</v>
      </c>
      <c r="Z1341">
        <v>0</v>
      </c>
      <c r="AA1341">
        <v>0</v>
      </c>
      <c r="AB1341">
        <v>0</v>
      </c>
      <c r="AC1341">
        <v>1</v>
      </c>
      <c r="AD1341">
        <v>10263</v>
      </c>
      <c r="AE1341">
        <v>10272</v>
      </c>
      <c r="AF1341">
        <v>10</v>
      </c>
      <c r="AG1341">
        <v>10237</v>
      </c>
      <c r="AH1341">
        <v>24</v>
      </c>
      <c r="AI1341">
        <v>65</v>
      </c>
      <c r="AJ1341">
        <v>1</v>
      </c>
      <c r="AK1341">
        <v>80</v>
      </c>
      <c r="AL1341">
        <v>15</v>
      </c>
      <c r="AM1341">
        <v>7</v>
      </c>
      <c r="AN1341">
        <v>73</v>
      </c>
      <c r="AO1341">
        <v>97</v>
      </c>
      <c r="AP1341">
        <v>1</v>
      </c>
      <c r="AQ1341">
        <v>53</v>
      </c>
      <c r="AR1341">
        <v>11</v>
      </c>
      <c r="AS1341">
        <v>17</v>
      </c>
    </row>
    <row r="1342" spans="1:45" x14ac:dyDescent="0.25">
      <c r="A1342">
        <v>20130902</v>
      </c>
      <c r="B1342">
        <f t="shared" si="100"/>
        <v>20170902</v>
      </c>
      <c r="C1342">
        <f t="shared" si="101"/>
        <v>2017</v>
      </c>
      <c r="D1342">
        <f t="shared" si="102"/>
        <v>9</v>
      </c>
      <c r="E1342">
        <f t="shared" si="103"/>
        <v>2</v>
      </c>
      <c r="F1342" s="14">
        <f t="shared" si="104"/>
        <v>42980</v>
      </c>
      <c r="G1342">
        <v>270</v>
      </c>
      <c r="H1342">
        <v>33</v>
      </c>
      <c r="I1342">
        <v>34</v>
      </c>
      <c r="J1342">
        <v>50</v>
      </c>
      <c r="K1342">
        <v>9</v>
      </c>
      <c r="L1342">
        <v>20</v>
      </c>
      <c r="M1342">
        <v>1</v>
      </c>
      <c r="N1342">
        <v>110</v>
      </c>
      <c r="O1342">
        <v>10</v>
      </c>
      <c r="P1342">
        <v>168</v>
      </c>
      <c r="Q1342">
        <v>136</v>
      </c>
      <c r="R1342">
        <v>5</v>
      </c>
      <c r="S1342">
        <v>196</v>
      </c>
      <c r="T1342">
        <v>18</v>
      </c>
      <c r="U1342">
        <v>122</v>
      </c>
      <c r="V1342">
        <v>6</v>
      </c>
      <c r="W1342">
        <v>18</v>
      </c>
      <c r="X1342">
        <v>13</v>
      </c>
      <c r="Y1342">
        <v>807</v>
      </c>
      <c r="Z1342">
        <v>0</v>
      </c>
      <c r="AA1342">
        <v>0</v>
      </c>
      <c r="AB1342">
        <v>0</v>
      </c>
      <c r="AC1342">
        <v>1</v>
      </c>
      <c r="AD1342">
        <v>10242</v>
      </c>
      <c r="AE1342">
        <v>10262</v>
      </c>
      <c r="AF1342">
        <v>22</v>
      </c>
      <c r="AG1342">
        <v>10224</v>
      </c>
      <c r="AH1342">
        <v>5</v>
      </c>
      <c r="AI1342">
        <v>60</v>
      </c>
      <c r="AJ1342">
        <v>24</v>
      </c>
      <c r="AK1342">
        <v>75</v>
      </c>
      <c r="AL1342">
        <v>7</v>
      </c>
      <c r="AM1342">
        <v>5</v>
      </c>
      <c r="AN1342">
        <v>82</v>
      </c>
      <c r="AO1342">
        <v>96</v>
      </c>
      <c r="AP1342">
        <v>24</v>
      </c>
      <c r="AQ1342">
        <v>75</v>
      </c>
      <c r="AR1342">
        <v>17</v>
      </c>
      <c r="AS1342">
        <v>14</v>
      </c>
    </row>
    <row r="1343" spans="1:45" x14ac:dyDescent="0.25">
      <c r="A1343">
        <v>20130903</v>
      </c>
      <c r="B1343">
        <f t="shared" si="100"/>
        <v>20170903</v>
      </c>
      <c r="C1343">
        <f t="shared" si="101"/>
        <v>2017</v>
      </c>
      <c r="D1343">
        <f t="shared" si="102"/>
        <v>9</v>
      </c>
      <c r="E1343">
        <f t="shared" si="103"/>
        <v>3</v>
      </c>
      <c r="F1343" s="14">
        <f t="shared" si="104"/>
        <v>42981</v>
      </c>
      <c r="G1343">
        <v>309</v>
      </c>
      <c r="H1343">
        <v>10</v>
      </c>
      <c r="I1343">
        <v>19</v>
      </c>
      <c r="J1343">
        <v>30</v>
      </c>
      <c r="K1343">
        <v>9</v>
      </c>
      <c r="L1343">
        <v>10</v>
      </c>
      <c r="M1343">
        <v>5</v>
      </c>
      <c r="N1343">
        <v>60</v>
      </c>
      <c r="O1343">
        <v>10</v>
      </c>
      <c r="P1343">
        <v>189</v>
      </c>
      <c r="Q1343">
        <v>136</v>
      </c>
      <c r="R1343">
        <v>2</v>
      </c>
      <c r="S1343">
        <v>236</v>
      </c>
      <c r="T1343">
        <v>14</v>
      </c>
      <c r="U1343">
        <v>108</v>
      </c>
      <c r="V1343">
        <v>6</v>
      </c>
      <c r="W1343">
        <v>24</v>
      </c>
      <c r="X1343">
        <v>18</v>
      </c>
      <c r="Y1343">
        <v>1027</v>
      </c>
      <c r="Z1343">
        <v>0</v>
      </c>
      <c r="AA1343">
        <v>0</v>
      </c>
      <c r="AB1343">
        <v>0</v>
      </c>
      <c r="AC1343">
        <v>1</v>
      </c>
      <c r="AD1343">
        <v>10266</v>
      </c>
      <c r="AE1343">
        <v>10275</v>
      </c>
      <c r="AF1343">
        <v>10</v>
      </c>
      <c r="AG1343">
        <v>10256</v>
      </c>
      <c r="AH1343">
        <v>3</v>
      </c>
      <c r="AI1343">
        <v>33</v>
      </c>
      <c r="AJ1343">
        <v>2</v>
      </c>
      <c r="AK1343">
        <v>80</v>
      </c>
      <c r="AL1343">
        <v>14</v>
      </c>
      <c r="AM1343">
        <v>6</v>
      </c>
      <c r="AN1343">
        <v>85</v>
      </c>
      <c r="AO1343">
        <v>98</v>
      </c>
      <c r="AP1343">
        <v>1</v>
      </c>
      <c r="AQ1343">
        <v>67</v>
      </c>
      <c r="AR1343">
        <v>14</v>
      </c>
      <c r="AS1343">
        <v>18</v>
      </c>
    </row>
    <row r="1344" spans="1:45" x14ac:dyDescent="0.25">
      <c r="A1344">
        <v>20130904</v>
      </c>
      <c r="B1344">
        <f t="shared" si="100"/>
        <v>20170904</v>
      </c>
      <c r="C1344">
        <f t="shared" si="101"/>
        <v>2017</v>
      </c>
      <c r="D1344">
        <f t="shared" si="102"/>
        <v>9</v>
      </c>
      <c r="E1344">
        <f t="shared" si="103"/>
        <v>4</v>
      </c>
      <c r="F1344" s="14">
        <f t="shared" si="104"/>
        <v>42982</v>
      </c>
      <c r="G1344">
        <v>87</v>
      </c>
      <c r="H1344">
        <v>20</v>
      </c>
      <c r="I1344">
        <v>21</v>
      </c>
      <c r="J1344">
        <v>40</v>
      </c>
      <c r="K1344">
        <v>11</v>
      </c>
      <c r="L1344">
        <v>10</v>
      </c>
      <c r="M1344">
        <v>1</v>
      </c>
      <c r="N1344">
        <v>80</v>
      </c>
      <c r="O1344">
        <v>11</v>
      </c>
      <c r="P1344">
        <v>197</v>
      </c>
      <c r="Q1344">
        <v>122</v>
      </c>
      <c r="R1344">
        <v>6</v>
      </c>
      <c r="S1344">
        <v>260</v>
      </c>
      <c r="T1344">
        <v>15</v>
      </c>
      <c r="U1344">
        <v>96</v>
      </c>
      <c r="V1344">
        <v>6</v>
      </c>
      <c r="W1344">
        <v>66</v>
      </c>
      <c r="X1344">
        <v>49</v>
      </c>
      <c r="Y1344">
        <v>1472</v>
      </c>
      <c r="Z1344">
        <v>0</v>
      </c>
      <c r="AA1344">
        <v>0</v>
      </c>
      <c r="AB1344">
        <v>0</v>
      </c>
      <c r="AC1344">
        <v>1</v>
      </c>
      <c r="AD1344">
        <v>10221</v>
      </c>
      <c r="AE1344">
        <v>10257</v>
      </c>
      <c r="AF1344">
        <v>1</v>
      </c>
      <c r="AG1344">
        <v>10181</v>
      </c>
      <c r="AH1344">
        <v>24</v>
      </c>
      <c r="AI1344">
        <v>2</v>
      </c>
      <c r="AJ1344">
        <v>5</v>
      </c>
      <c r="AK1344">
        <v>80</v>
      </c>
      <c r="AL1344">
        <v>18</v>
      </c>
      <c r="AM1344">
        <v>3</v>
      </c>
      <c r="AN1344">
        <v>78</v>
      </c>
      <c r="AO1344">
        <v>100</v>
      </c>
      <c r="AP1344">
        <v>3</v>
      </c>
      <c r="AQ1344">
        <v>57</v>
      </c>
      <c r="AR1344">
        <v>13</v>
      </c>
      <c r="AS1344">
        <v>27</v>
      </c>
    </row>
    <row r="1345" spans="1:45" x14ac:dyDescent="0.25">
      <c r="A1345">
        <v>20130905</v>
      </c>
      <c r="B1345">
        <f t="shared" si="100"/>
        <v>20170905</v>
      </c>
      <c r="C1345">
        <f t="shared" si="101"/>
        <v>2017</v>
      </c>
      <c r="D1345">
        <f t="shared" si="102"/>
        <v>9</v>
      </c>
      <c r="E1345">
        <f t="shared" si="103"/>
        <v>5</v>
      </c>
      <c r="F1345" s="14">
        <f t="shared" si="104"/>
        <v>42983</v>
      </c>
      <c r="G1345">
        <v>135</v>
      </c>
      <c r="H1345">
        <v>25</v>
      </c>
      <c r="I1345">
        <v>27</v>
      </c>
      <c r="J1345">
        <v>40</v>
      </c>
      <c r="K1345">
        <v>10</v>
      </c>
      <c r="L1345">
        <v>20</v>
      </c>
      <c r="M1345">
        <v>3</v>
      </c>
      <c r="N1345">
        <v>80</v>
      </c>
      <c r="O1345">
        <v>13</v>
      </c>
      <c r="P1345">
        <v>224</v>
      </c>
      <c r="Q1345">
        <v>143</v>
      </c>
      <c r="R1345">
        <v>5</v>
      </c>
      <c r="S1345">
        <v>303</v>
      </c>
      <c r="T1345">
        <v>15</v>
      </c>
      <c r="U1345">
        <v>114</v>
      </c>
      <c r="V1345">
        <v>6</v>
      </c>
      <c r="W1345">
        <v>123</v>
      </c>
      <c r="X1345">
        <v>92</v>
      </c>
      <c r="Y1345">
        <v>1872</v>
      </c>
      <c r="Z1345">
        <v>0</v>
      </c>
      <c r="AA1345">
        <v>0</v>
      </c>
      <c r="AB1345">
        <v>0</v>
      </c>
      <c r="AC1345">
        <v>1</v>
      </c>
      <c r="AD1345">
        <v>10125</v>
      </c>
      <c r="AE1345">
        <v>10175</v>
      </c>
      <c r="AF1345">
        <v>1</v>
      </c>
      <c r="AG1345">
        <v>10080</v>
      </c>
      <c r="AH1345">
        <v>24</v>
      </c>
      <c r="AI1345">
        <v>39</v>
      </c>
      <c r="AJ1345">
        <v>5</v>
      </c>
      <c r="AK1345">
        <v>81</v>
      </c>
      <c r="AL1345">
        <v>15</v>
      </c>
      <c r="AM1345">
        <v>0</v>
      </c>
      <c r="AN1345">
        <v>72</v>
      </c>
      <c r="AO1345">
        <v>98</v>
      </c>
      <c r="AP1345">
        <v>4</v>
      </c>
      <c r="AQ1345">
        <v>41</v>
      </c>
      <c r="AR1345">
        <v>13</v>
      </c>
      <c r="AS1345">
        <v>35</v>
      </c>
    </row>
    <row r="1346" spans="1:45" x14ac:dyDescent="0.25">
      <c r="A1346">
        <v>20130906</v>
      </c>
      <c r="B1346">
        <f t="shared" si="100"/>
        <v>20170906</v>
      </c>
      <c r="C1346">
        <f t="shared" si="101"/>
        <v>2017</v>
      </c>
      <c r="D1346">
        <f t="shared" si="102"/>
        <v>9</v>
      </c>
      <c r="E1346">
        <f t="shared" si="103"/>
        <v>6</v>
      </c>
      <c r="F1346" s="14">
        <f t="shared" si="104"/>
        <v>42984</v>
      </c>
      <c r="G1346">
        <v>211</v>
      </c>
      <c r="H1346">
        <v>9</v>
      </c>
      <c r="I1346">
        <v>18</v>
      </c>
      <c r="J1346">
        <v>30</v>
      </c>
      <c r="K1346">
        <v>1</v>
      </c>
      <c r="L1346">
        <v>0</v>
      </c>
      <c r="M1346">
        <v>22</v>
      </c>
      <c r="N1346">
        <v>100</v>
      </c>
      <c r="O1346">
        <v>14</v>
      </c>
      <c r="P1346">
        <v>197</v>
      </c>
      <c r="Q1346">
        <v>134</v>
      </c>
      <c r="R1346">
        <v>23</v>
      </c>
      <c r="S1346">
        <v>279</v>
      </c>
      <c r="T1346">
        <v>13</v>
      </c>
      <c r="U1346">
        <v>114</v>
      </c>
      <c r="V1346">
        <v>24</v>
      </c>
      <c r="W1346">
        <v>80</v>
      </c>
      <c r="X1346">
        <v>60</v>
      </c>
      <c r="Y1346">
        <v>1388</v>
      </c>
      <c r="Z1346">
        <v>9</v>
      </c>
      <c r="AA1346">
        <v>8</v>
      </c>
      <c r="AB1346">
        <v>4</v>
      </c>
      <c r="AC1346">
        <v>14</v>
      </c>
      <c r="AD1346">
        <v>10092</v>
      </c>
      <c r="AE1346">
        <v>10131</v>
      </c>
      <c r="AF1346">
        <v>24</v>
      </c>
      <c r="AG1346">
        <v>10069</v>
      </c>
      <c r="AH1346">
        <v>4</v>
      </c>
      <c r="AI1346">
        <v>23</v>
      </c>
      <c r="AJ1346">
        <v>21</v>
      </c>
      <c r="AK1346">
        <v>76</v>
      </c>
      <c r="AL1346">
        <v>13</v>
      </c>
      <c r="AM1346">
        <v>3</v>
      </c>
      <c r="AN1346">
        <v>77</v>
      </c>
      <c r="AO1346">
        <v>98</v>
      </c>
      <c r="AP1346">
        <v>20</v>
      </c>
      <c r="AQ1346">
        <v>42</v>
      </c>
      <c r="AR1346">
        <v>11</v>
      </c>
      <c r="AS1346">
        <v>25</v>
      </c>
    </row>
    <row r="1347" spans="1:45" x14ac:dyDescent="0.25">
      <c r="A1347">
        <v>20130907</v>
      </c>
      <c r="B1347">
        <f t="shared" ref="B1347:B1410" si="105">A1347+40000</f>
        <v>20170907</v>
      </c>
      <c r="C1347">
        <f t="shared" ref="C1347:C1410" si="106">FLOOR(B1347/10000,1)</f>
        <v>2017</v>
      </c>
      <c r="D1347">
        <f t="shared" ref="D1347:D1410" si="107">FLOOR(B1347/100 - 100 * C1347, 1)</f>
        <v>9</v>
      </c>
      <c r="E1347">
        <f t="shared" ref="E1347:E1410" si="108">FLOOR(B1347-10000*C1347-100*D1347,1)</f>
        <v>7</v>
      </c>
      <c r="F1347" s="14">
        <f t="shared" ref="F1347:F1410" si="109">DATE(C1347,D1347,E1347)</f>
        <v>42985</v>
      </c>
      <c r="G1347">
        <v>182</v>
      </c>
      <c r="H1347">
        <v>11</v>
      </c>
      <c r="I1347">
        <v>14</v>
      </c>
      <c r="J1347">
        <v>30</v>
      </c>
      <c r="K1347">
        <v>14</v>
      </c>
      <c r="L1347">
        <v>0</v>
      </c>
      <c r="M1347">
        <v>1</v>
      </c>
      <c r="N1347">
        <v>60</v>
      </c>
      <c r="O1347">
        <v>11</v>
      </c>
      <c r="P1347">
        <v>166</v>
      </c>
      <c r="Q1347">
        <v>130</v>
      </c>
      <c r="R1347">
        <v>23</v>
      </c>
      <c r="S1347">
        <v>198</v>
      </c>
      <c r="T1347">
        <v>13</v>
      </c>
      <c r="U1347">
        <v>109</v>
      </c>
      <c r="V1347">
        <v>24</v>
      </c>
      <c r="W1347">
        <v>2</v>
      </c>
      <c r="X1347">
        <v>2</v>
      </c>
      <c r="Y1347">
        <v>496</v>
      </c>
      <c r="Z1347">
        <v>0</v>
      </c>
      <c r="AA1347">
        <v>-1</v>
      </c>
      <c r="AB1347">
        <v>-1</v>
      </c>
      <c r="AC1347">
        <v>1</v>
      </c>
      <c r="AD1347">
        <v>10172</v>
      </c>
      <c r="AE1347">
        <v>10194</v>
      </c>
      <c r="AF1347">
        <v>21</v>
      </c>
      <c r="AG1347">
        <v>10136</v>
      </c>
      <c r="AH1347">
        <v>1</v>
      </c>
      <c r="AI1347">
        <v>9</v>
      </c>
      <c r="AJ1347">
        <v>5</v>
      </c>
      <c r="AK1347">
        <v>81</v>
      </c>
      <c r="AL1347">
        <v>14</v>
      </c>
      <c r="AM1347">
        <v>8</v>
      </c>
      <c r="AN1347">
        <v>87</v>
      </c>
      <c r="AO1347">
        <v>100</v>
      </c>
      <c r="AP1347">
        <v>5</v>
      </c>
      <c r="AQ1347">
        <v>63</v>
      </c>
      <c r="AR1347">
        <v>13</v>
      </c>
      <c r="AS1347">
        <v>8</v>
      </c>
    </row>
    <row r="1348" spans="1:45" x14ac:dyDescent="0.25">
      <c r="A1348">
        <v>20130908</v>
      </c>
      <c r="B1348">
        <f t="shared" si="105"/>
        <v>20170908</v>
      </c>
      <c r="C1348">
        <f t="shared" si="106"/>
        <v>2017</v>
      </c>
      <c r="D1348">
        <f t="shared" si="107"/>
        <v>9</v>
      </c>
      <c r="E1348">
        <f t="shared" si="108"/>
        <v>8</v>
      </c>
      <c r="F1348" s="14">
        <f t="shared" si="109"/>
        <v>42986</v>
      </c>
      <c r="G1348">
        <v>325</v>
      </c>
      <c r="H1348">
        <v>4</v>
      </c>
      <c r="I1348">
        <v>17</v>
      </c>
      <c r="J1348">
        <v>30</v>
      </c>
      <c r="K1348">
        <v>13</v>
      </c>
      <c r="L1348">
        <v>10</v>
      </c>
      <c r="M1348">
        <v>1</v>
      </c>
      <c r="N1348">
        <v>70</v>
      </c>
      <c r="O1348">
        <v>22</v>
      </c>
      <c r="P1348">
        <v>145</v>
      </c>
      <c r="Q1348">
        <v>119</v>
      </c>
      <c r="R1348">
        <v>24</v>
      </c>
      <c r="S1348">
        <v>186</v>
      </c>
      <c r="T1348">
        <v>16</v>
      </c>
      <c r="U1348">
        <v>104</v>
      </c>
      <c r="V1348">
        <v>24</v>
      </c>
      <c r="W1348">
        <v>41</v>
      </c>
      <c r="X1348">
        <v>31</v>
      </c>
      <c r="Y1348">
        <v>1023</v>
      </c>
      <c r="Z1348">
        <v>64</v>
      </c>
      <c r="AA1348">
        <v>158</v>
      </c>
      <c r="AB1348">
        <v>43</v>
      </c>
      <c r="AC1348">
        <v>6</v>
      </c>
      <c r="AD1348">
        <v>10189</v>
      </c>
      <c r="AE1348">
        <v>10200</v>
      </c>
      <c r="AF1348">
        <v>22</v>
      </c>
      <c r="AG1348">
        <v>10177</v>
      </c>
      <c r="AH1348">
        <v>5</v>
      </c>
      <c r="AI1348">
        <v>29</v>
      </c>
      <c r="AJ1348">
        <v>3</v>
      </c>
      <c r="AK1348">
        <v>82</v>
      </c>
      <c r="AL1348">
        <v>12</v>
      </c>
      <c r="AM1348">
        <v>8</v>
      </c>
      <c r="AN1348">
        <v>83</v>
      </c>
      <c r="AO1348">
        <v>98</v>
      </c>
      <c r="AP1348">
        <v>1</v>
      </c>
      <c r="AQ1348">
        <v>58</v>
      </c>
      <c r="AR1348">
        <v>15</v>
      </c>
      <c r="AS1348">
        <v>17</v>
      </c>
    </row>
    <row r="1349" spans="1:45" x14ac:dyDescent="0.25">
      <c r="A1349">
        <v>20130909</v>
      </c>
      <c r="B1349">
        <f t="shared" si="105"/>
        <v>20170909</v>
      </c>
      <c r="C1349">
        <f t="shared" si="106"/>
        <v>2017</v>
      </c>
      <c r="D1349">
        <f t="shared" si="107"/>
        <v>9</v>
      </c>
      <c r="E1349">
        <f t="shared" si="108"/>
        <v>9</v>
      </c>
      <c r="F1349" s="14">
        <f t="shared" si="109"/>
        <v>42987</v>
      </c>
      <c r="G1349">
        <v>233</v>
      </c>
      <c r="H1349">
        <v>17</v>
      </c>
      <c r="I1349">
        <v>24</v>
      </c>
      <c r="J1349">
        <v>50</v>
      </c>
      <c r="K1349">
        <v>12</v>
      </c>
      <c r="L1349">
        <v>10</v>
      </c>
      <c r="M1349">
        <v>3</v>
      </c>
      <c r="N1349">
        <v>90</v>
      </c>
      <c r="O1349">
        <v>12</v>
      </c>
      <c r="P1349">
        <v>127</v>
      </c>
      <c r="Q1349">
        <v>107</v>
      </c>
      <c r="R1349">
        <v>23</v>
      </c>
      <c r="S1349">
        <v>178</v>
      </c>
      <c r="T1349">
        <v>12</v>
      </c>
      <c r="U1349">
        <v>91</v>
      </c>
      <c r="V1349">
        <v>6</v>
      </c>
      <c r="W1349">
        <v>38</v>
      </c>
      <c r="X1349">
        <v>29</v>
      </c>
      <c r="Y1349">
        <v>1011</v>
      </c>
      <c r="Z1349">
        <v>100</v>
      </c>
      <c r="AA1349">
        <v>133</v>
      </c>
      <c r="AB1349">
        <v>22</v>
      </c>
      <c r="AC1349">
        <v>21</v>
      </c>
      <c r="AD1349">
        <v>10159</v>
      </c>
      <c r="AE1349">
        <v>10183</v>
      </c>
      <c r="AF1349">
        <v>1</v>
      </c>
      <c r="AG1349">
        <v>10121</v>
      </c>
      <c r="AH1349">
        <v>24</v>
      </c>
      <c r="AI1349">
        <v>41</v>
      </c>
      <c r="AJ1349">
        <v>24</v>
      </c>
      <c r="AK1349">
        <v>80</v>
      </c>
      <c r="AL1349">
        <v>11</v>
      </c>
      <c r="AM1349">
        <v>7</v>
      </c>
      <c r="AN1349">
        <v>89</v>
      </c>
      <c r="AO1349">
        <v>98</v>
      </c>
      <c r="AP1349">
        <v>19</v>
      </c>
      <c r="AQ1349">
        <v>65</v>
      </c>
      <c r="AR1349">
        <v>11</v>
      </c>
      <c r="AS1349">
        <v>16</v>
      </c>
    </row>
    <row r="1350" spans="1:45" x14ac:dyDescent="0.25">
      <c r="A1350">
        <v>20130910</v>
      </c>
      <c r="B1350">
        <f t="shared" si="105"/>
        <v>20170910</v>
      </c>
      <c r="C1350">
        <f t="shared" si="106"/>
        <v>2017</v>
      </c>
      <c r="D1350">
        <f t="shared" si="107"/>
        <v>9</v>
      </c>
      <c r="E1350">
        <f t="shared" si="108"/>
        <v>10</v>
      </c>
      <c r="F1350" s="14">
        <f t="shared" si="109"/>
        <v>42988</v>
      </c>
      <c r="G1350">
        <v>271</v>
      </c>
      <c r="H1350">
        <v>32</v>
      </c>
      <c r="I1350">
        <v>38</v>
      </c>
      <c r="J1350">
        <v>70</v>
      </c>
      <c r="K1350">
        <v>17</v>
      </c>
      <c r="L1350">
        <v>20</v>
      </c>
      <c r="M1350">
        <v>1</v>
      </c>
      <c r="N1350">
        <v>160</v>
      </c>
      <c r="O1350">
        <v>20</v>
      </c>
      <c r="P1350">
        <v>130</v>
      </c>
      <c r="Q1350">
        <v>107</v>
      </c>
      <c r="R1350">
        <v>1</v>
      </c>
      <c r="S1350">
        <v>159</v>
      </c>
      <c r="T1350">
        <v>14</v>
      </c>
      <c r="U1350">
        <v>104</v>
      </c>
      <c r="V1350">
        <v>6</v>
      </c>
      <c r="W1350">
        <v>18</v>
      </c>
      <c r="X1350">
        <v>14</v>
      </c>
      <c r="Y1350">
        <v>766</v>
      </c>
      <c r="Z1350">
        <v>99</v>
      </c>
      <c r="AA1350">
        <v>441</v>
      </c>
      <c r="AB1350">
        <v>125</v>
      </c>
      <c r="AC1350">
        <v>18</v>
      </c>
      <c r="AD1350">
        <v>10110</v>
      </c>
      <c r="AE1350">
        <v>10130</v>
      </c>
      <c r="AF1350">
        <v>12</v>
      </c>
      <c r="AG1350">
        <v>10075</v>
      </c>
      <c r="AH1350">
        <v>20</v>
      </c>
      <c r="AI1350">
        <v>33</v>
      </c>
      <c r="AJ1350">
        <v>17</v>
      </c>
      <c r="AK1350">
        <v>75</v>
      </c>
      <c r="AL1350">
        <v>13</v>
      </c>
      <c r="AM1350">
        <v>8</v>
      </c>
      <c r="AN1350">
        <v>93</v>
      </c>
      <c r="AO1350">
        <v>98</v>
      </c>
      <c r="AP1350">
        <v>1</v>
      </c>
      <c r="AQ1350">
        <v>78</v>
      </c>
      <c r="AR1350">
        <v>13</v>
      </c>
      <c r="AS1350">
        <v>12</v>
      </c>
    </row>
    <row r="1351" spans="1:45" x14ac:dyDescent="0.25">
      <c r="A1351">
        <v>20130911</v>
      </c>
      <c r="B1351">
        <f t="shared" si="105"/>
        <v>20170911</v>
      </c>
      <c r="C1351">
        <f t="shared" si="106"/>
        <v>2017</v>
      </c>
      <c r="D1351">
        <f t="shared" si="107"/>
        <v>9</v>
      </c>
      <c r="E1351">
        <f t="shared" si="108"/>
        <v>11</v>
      </c>
      <c r="F1351" s="14">
        <f t="shared" si="109"/>
        <v>42989</v>
      </c>
      <c r="G1351">
        <v>326</v>
      </c>
      <c r="H1351">
        <v>28</v>
      </c>
      <c r="I1351">
        <v>29</v>
      </c>
      <c r="J1351">
        <v>50</v>
      </c>
      <c r="K1351">
        <v>14</v>
      </c>
      <c r="L1351">
        <v>10</v>
      </c>
      <c r="M1351">
        <v>2</v>
      </c>
      <c r="N1351">
        <v>100</v>
      </c>
      <c r="O1351">
        <v>13</v>
      </c>
      <c r="P1351">
        <v>150</v>
      </c>
      <c r="Q1351">
        <v>103</v>
      </c>
      <c r="R1351">
        <v>2</v>
      </c>
      <c r="S1351">
        <v>194</v>
      </c>
      <c r="T1351">
        <v>12</v>
      </c>
      <c r="U1351">
        <v>88</v>
      </c>
      <c r="V1351">
        <v>6</v>
      </c>
      <c r="W1351">
        <v>68</v>
      </c>
      <c r="X1351">
        <v>52</v>
      </c>
      <c r="Y1351">
        <v>1205</v>
      </c>
      <c r="Z1351">
        <v>3</v>
      </c>
      <c r="AA1351">
        <v>16</v>
      </c>
      <c r="AB1351">
        <v>14</v>
      </c>
      <c r="AC1351">
        <v>16</v>
      </c>
      <c r="AD1351">
        <v>10137</v>
      </c>
      <c r="AE1351">
        <v>10154</v>
      </c>
      <c r="AF1351">
        <v>21</v>
      </c>
      <c r="AG1351">
        <v>10108</v>
      </c>
      <c r="AH1351">
        <v>1</v>
      </c>
      <c r="AI1351">
        <v>33</v>
      </c>
      <c r="AJ1351">
        <v>2</v>
      </c>
      <c r="AK1351">
        <v>80</v>
      </c>
      <c r="AL1351">
        <v>11</v>
      </c>
      <c r="AM1351">
        <v>6</v>
      </c>
      <c r="AN1351">
        <v>86</v>
      </c>
      <c r="AO1351">
        <v>98</v>
      </c>
      <c r="AP1351">
        <v>1</v>
      </c>
      <c r="AQ1351">
        <v>63</v>
      </c>
      <c r="AR1351">
        <v>11</v>
      </c>
      <c r="AS1351">
        <v>20</v>
      </c>
    </row>
    <row r="1352" spans="1:45" x14ac:dyDescent="0.25">
      <c r="A1352">
        <v>20130912</v>
      </c>
      <c r="B1352">
        <f t="shared" si="105"/>
        <v>20170912</v>
      </c>
      <c r="C1352">
        <f t="shared" si="106"/>
        <v>2017</v>
      </c>
      <c r="D1352">
        <f t="shared" si="107"/>
        <v>9</v>
      </c>
      <c r="E1352">
        <f t="shared" si="108"/>
        <v>12</v>
      </c>
      <c r="F1352" s="14">
        <f t="shared" si="109"/>
        <v>42990</v>
      </c>
      <c r="G1352">
        <v>296</v>
      </c>
      <c r="H1352">
        <v>21</v>
      </c>
      <c r="I1352">
        <v>21</v>
      </c>
      <c r="J1352">
        <v>40</v>
      </c>
      <c r="K1352">
        <v>12</v>
      </c>
      <c r="L1352">
        <v>10</v>
      </c>
      <c r="M1352">
        <v>5</v>
      </c>
      <c r="N1352">
        <v>70</v>
      </c>
      <c r="O1352">
        <v>10</v>
      </c>
      <c r="P1352">
        <v>151</v>
      </c>
      <c r="Q1352">
        <v>115</v>
      </c>
      <c r="R1352">
        <v>24</v>
      </c>
      <c r="S1352">
        <v>196</v>
      </c>
      <c r="T1352">
        <v>14</v>
      </c>
      <c r="U1352">
        <v>92</v>
      </c>
      <c r="V1352">
        <v>24</v>
      </c>
      <c r="W1352">
        <v>36</v>
      </c>
      <c r="X1352">
        <v>28</v>
      </c>
      <c r="Y1352">
        <v>1083</v>
      </c>
      <c r="Z1352">
        <v>0</v>
      </c>
      <c r="AA1352">
        <v>-1</v>
      </c>
      <c r="AB1352">
        <v>-1</v>
      </c>
      <c r="AC1352">
        <v>2</v>
      </c>
      <c r="AD1352">
        <v>10169</v>
      </c>
      <c r="AE1352">
        <v>10190</v>
      </c>
      <c r="AF1352">
        <v>22</v>
      </c>
      <c r="AG1352">
        <v>10153</v>
      </c>
      <c r="AH1352">
        <v>2</v>
      </c>
      <c r="AI1352">
        <v>29</v>
      </c>
      <c r="AJ1352">
        <v>24</v>
      </c>
      <c r="AK1352">
        <v>75</v>
      </c>
      <c r="AL1352">
        <v>10</v>
      </c>
      <c r="AM1352">
        <v>6</v>
      </c>
      <c r="AN1352">
        <v>89</v>
      </c>
      <c r="AO1352">
        <v>98</v>
      </c>
      <c r="AP1352">
        <v>5</v>
      </c>
      <c r="AQ1352">
        <v>70</v>
      </c>
      <c r="AR1352">
        <v>12</v>
      </c>
      <c r="AS1352">
        <v>18</v>
      </c>
    </row>
    <row r="1353" spans="1:45" x14ac:dyDescent="0.25">
      <c r="A1353">
        <v>20130913</v>
      </c>
      <c r="B1353">
        <f t="shared" si="105"/>
        <v>20170913</v>
      </c>
      <c r="C1353">
        <f t="shared" si="106"/>
        <v>2017</v>
      </c>
      <c r="D1353">
        <f t="shared" si="107"/>
        <v>9</v>
      </c>
      <c r="E1353">
        <f t="shared" si="108"/>
        <v>13</v>
      </c>
      <c r="F1353" s="14">
        <f t="shared" si="109"/>
        <v>42991</v>
      </c>
      <c r="G1353">
        <v>199</v>
      </c>
      <c r="H1353">
        <v>26</v>
      </c>
      <c r="I1353">
        <v>28</v>
      </c>
      <c r="J1353">
        <v>50</v>
      </c>
      <c r="K1353">
        <v>13</v>
      </c>
      <c r="L1353">
        <v>10</v>
      </c>
      <c r="M1353">
        <v>1</v>
      </c>
      <c r="N1353">
        <v>90</v>
      </c>
      <c r="O1353">
        <v>13</v>
      </c>
      <c r="P1353">
        <v>145</v>
      </c>
      <c r="Q1353">
        <v>90</v>
      </c>
      <c r="R1353">
        <v>6</v>
      </c>
      <c r="S1353">
        <v>178</v>
      </c>
      <c r="T1353">
        <v>11</v>
      </c>
      <c r="U1353">
        <v>67</v>
      </c>
      <c r="V1353">
        <v>6</v>
      </c>
      <c r="W1353">
        <v>29</v>
      </c>
      <c r="X1353">
        <v>23</v>
      </c>
      <c r="Y1353">
        <v>856</v>
      </c>
      <c r="Z1353">
        <v>37</v>
      </c>
      <c r="AA1353">
        <v>15</v>
      </c>
      <c r="AB1353">
        <v>7</v>
      </c>
      <c r="AC1353">
        <v>24</v>
      </c>
      <c r="AD1353">
        <v>10181</v>
      </c>
      <c r="AE1353">
        <v>10194</v>
      </c>
      <c r="AF1353">
        <v>9</v>
      </c>
      <c r="AG1353">
        <v>10138</v>
      </c>
      <c r="AH1353">
        <v>24</v>
      </c>
      <c r="AI1353">
        <v>1</v>
      </c>
      <c r="AJ1353">
        <v>5</v>
      </c>
      <c r="AK1353">
        <v>68</v>
      </c>
      <c r="AL1353">
        <v>15</v>
      </c>
      <c r="AM1353">
        <v>7</v>
      </c>
      <c r="AN1353">
        <v>91</v>
      </c>
      <c r="AO1353">
        <v>100</v>
      </c>
      <c r="AP1353">
        <v>4</v>
      </c>
      <c r="AQ1353">
        <v>70</v>
      </c>
      <c r="AR1353">
        <v>11</v>
      </c>
      <c r="AS1353">
        <v>14</v>
      </c>
    </row>
    <row r="1354" spans="1:45" x14ac:dyDescent="0.25">
      <c r="A1354">
        <v>20130914</v>
      </c>
      <c r="B1354">
        <f t="shared" si="105"/>
        <v>20170914</v>
      </c>
      <c r="C1354">
        <f t="shared" si="106"/>
        <v>2017</v>
      </c>
      <c r="D1354">
        <f t="shared" si="107"/>
        <v>9</v>
      </c>
      <c r="E1354">
        <f t="shared" si="108"/>
        <v>14</v>
      </c>
      <c r="F1354" s="14">
        <f t="shared" si="109"/>
        <v>42992</v>
      </c>
      <c r="G1354">
        <v>247</v>
      </c>
      <c r="H1354">
        <v>18</v>
      </c>
      <c r="I1354">
        <v>36</v>
      </c>
      <c r="J1354">
        <v>60</v>
      </c>
      <c r="K1354">
        <v>11</v>
      </c>
      <c r="L1354">
        <v>10</v>
      </c>
      <c r="M1354">
        <v>20</v>
      </c>
      <c r="N1354">
        <v>140</v>
      </c>
      <c r="O1354">
        <v>12</v>
      </c>
      <c r="P1354">
        <v>146</v>
      </c>
      <c r="Q1354">
        <v>98</v>
      </c>
      <c r="R1354">
        <v>24</v>
      </c>
      <c r="S1354">
        <v>179</v>
      </c>
      <c r="T1354">
        <v>11</v>
      </c>
      <c r="U1354">
        <v>80</v>
      </c>
      <c r="V1354">
        <v>24</v>
      </c>
      <c r="W1354">
        <v>6</v>
      </c>
      <c r="X1354">
        <v>5</v>
      </c>
      <c r="Y1354">
        <v>514</v>
      </c>
      <c r="Z1354">
        <v>102</v>
      </c>
      <c r="AA1354">
        <v>83</v>
      </c>
      <c r="AB1354">
        <v>16</v>
      </c>
      <c r="AC1354">
        <v>7</v>
      </c>
      <c r="AD1354">
        <v>10114</v>
      </c>
      <c r="AE1354">
        <v>10147</v>
      </c>
      <c r="AF1354">
        <v>23</v>
      </c>
      <c r="AG1354">
        <v>10078</v>
      </c>
      <c r="AH1354">
        <v>11</v>
      </c>
      <c r="AI1354">
        <v>28</v>
      </c>
      <c r="AJ1354">
        <v>4</v>
      </c>
      <c r="AK1354">
        <v>70</v>
      </c>
      <c r="AL1354">
        <v>10</v>
      </c>
      <c r="AM1354">
        <v>7</v>
      </c>
      <c r="AN1354">
        <v>93</v>
      </c>
      <c r="AO1354">
        <v>98</v>
      </c>
      <c r="AP1354">
        <v>1</v>
      </c>
      <c r="AQ1354">
        <v>81</v>
      </c>
      <c r="AR1354">
        <v>16</v>
      </c>
      <c r="AS1354">
        <v>8</v>
      </c>
    </row>
    <row r="1355" spans="1:45" x14ac:dyDescent="0.25">
      <c r="A1355">
        <v>20130915</v>
      </c>
      <c r="B1355">
        <f t="shared" si="105"/>
        <v>20170915</v>
      </c>
      <c r="C1355">
        <f t="shared" si="106"/>
        <v>2017</v>
      </c>
      <c r="D1355">
        <f t="shared" si="107"/>
        <v>9</v>
      </c>
      <c r="E1355">
        <f t="shared" si="108"/>
        <v>15</v>
      </c>
      <c r="F1355" s="14">
        <f t="shared" si="109"/>
        <v>42993</v>
      </c>
      <c r="G1355">
        <v>224</v>
      </c>
      <c r="H1355">
        <v>37</v>
      </c>
      <c r="I1355">
        <v>40</v>
      </c>
      <c r="J1355">
        <v>70</v>
      </c>
      <c r="K1355">
        <v>20</v>
      </c>
      <c r="L1355">
        <v>10</v>
      </c>
      <c r="M1355">
        <v>3</v>
      </c>
      <c r="N1355">
        <v>140</v>
      </c>
      <c r="O1355">
        <v>23</v>
      </c>
      <c r="P1355">
        <v>128</v>
      </c>
      <c r="Q1355">
        <v>73</v>
      </c>
      <c r="R1355">
        <v>6</v>
      </c>
      <c r="S1355">
        <v>172</v>
      </c>
      <c r="T1355">
        <v>12</v>
      </c>
      <c r="U1355">
        <v>46</v>
      </c>
      <c r="V1355">
        <v>6</v>
      </c>
      <c r="W1355">
        <v>59</v>
      </c>
      <c r="X1355">
        <v>46</v>
      </c>
      <c r="Y1355">
        <v>1182</v>
      </c>
      <c r="Z1355">
        <v>47</v>
      </c>
      <c r="AA1355">
        <v>69</v>
      </c>
      <c r="AB1355">
        <v>21</v>
      </c>
      <c r="AC1355">
        <v>22</v>
      </c>
      <c r="AD1355">
        <v>10085</v>
      </c>
      <c r="AE1355">
        <v>10145</v>
      </c>
      <c r="AF1355">
        <v>1</v>
      </c>
      <c r="AG1355">
        <v>9988</v>
      </c>
      <c r="AH1355">
        <v>24</v>
      </c>
      <c r="AI1355">
        <v>4</v>
      </c>
      <c r="AJ1355">
        <v>5</v>
      </c>
      <c r="AK1355">
        <v>82</v>
      </c>
      <c r="AL1355">
        <v>13</v>
      </c>
      <c r="AM1355">
        <v>7</v>
      </c>
      <c r="AN1355">
        <v>81</v>
      </c>
      <c r="AO1355">
        <v>99</v>
      </c>
      <c r="AP1355">
        <v>5</v>
      </c>
      <c r="AQ1355">
        <v>57</v>
      </c>
      <c r="AR1355">
        <v>15</v>
      </c>
      <c r="AS1355">
        <v>19</v>
      </c>
    </row>
    <row r="1356" spans="1:45" x14ac:dyDescent="0.25">
      <c r="A1356">
        <v>20130916</v>
      </c>
      <c r="B1356">
        <f t="shared" si="105"/>
        <v>20170916</v>
      </c>
      <c r="C1356">
        <f t="shared" si="106"/>
        <v>2017</v>
      </c>
      <c r="D1356">
        <f t="shared" si="107"/>
        <v>9</v>
      </c>
      <c r="E1356">
        <f t="shared" si="108"/>
        <v>16</v>
      </c>
      <c r="F1356" s="14">
        <f t="shared" si="109"/>
        <v>42994</v>
      </c>
      <c r="G1356">
        <v>245</v>
      </c>
      <c r="H1356">
        <v>37</v>
      </c>
      <c r="I1356">
        <v>40</v>
      </c>
      <c r="J1356">
        <v>70</v>
      </c>
      <c r="K1356">
        <v>11</v>
      </c>
      <c r="L1356">
        <v>20</v>
      </c>
      <c r="M1356">
        <v>3</v>
      </c>
      <c r="N1356">
        <v>130</v>
      </c>
      <c r="O1356">
        <v>9</v>
      </c>
      <c r="P1356">
        <v>112</v>
      </c>
      <c r="Q1356">
        <v>80</v>
      </c>
      <c r="R1356">
        <v>21</v>
      </c>
      <c r="S1356">
        <v>157</v>
      </c>
      <c r="T1356">
        <v>13</v>
      </c>
      <c r="U1356">
        <v>67</v>
      </c>
      <c r="V1356">
        <v>24</v>
      </c>
      <c r="W1356">
        <v>82</v>
      </c>
      <c r="X1356">
        <v>65</v>
      </c>
      <c r="Y1356">
        <v>1353</v>
      </c>
      <c r="Z1356">
        <v>48</v>
      </c>
      <c r="AA1356">
        <v>75</v>
      </c>
      <c r="AB1356">
        <v>14</v>
      </c>
      <c r="AC1356">
        <v>17</v>
      </c>
      <c r="AD1356">
        <v>10001</v>
      </c>
      <c r="AE1356">
        <v>10011</v>
      </c>
      <c r="AF1356">
        <v>22</v>
      </c>
      <c r="AG1356">
        <v>9993</v>
      </c>
      <c r="AH1356">
        <v>1</v>
      </c>
      <c r="AI1356">
        <v>50</v>
      </c>
      <c r="AJ1356">
        <v>1</v>
      </c>
      <c r="AK1356">
        <v>83</v>
      </c>
      <c r="AL1356">
        <v>15</v>
      </c>
      <c r="AM1356">
        <v>5</v>
      </c>
      <c r="AN1356">
        <v>79</v>
      </c>
      <c r="AO1356">
        <v>97</v>
      </c>
      <c r="AP1356">
        <v>1</v>
      </c>
      <c r="AQ1356">
        <v>46</v>
      </c>
      <c r="AR1356">
        <v>13</v>
      </c>
      <c r="AS1356">
        <v>20</v>
      </c>
    </row>
    <row r="1357" spans="1:45" x14ac:dyDescent="0.25">
      <c r="A1357">
        <v>20130917</v>
      </c>
      <c r="B1357">
        <f t="shared" si="105"/>
        <v>20170917</v>
      </c>
      <c r="C1357">
        <f t="shared" si="106"/>
        <v>2017</v>
      </c>
      <c r="D1357">
        <f t="shared" si="107"/>
        <v>9</v>
      </c>
      <c r="E1357">
        <f t="shared" si="108"/>
        <v>17</v>
      </c>
      <c r="F1357" s="14">
        <f t="shared" si="109"/>
        <v>42995</v>
      </c>
      <c r="G1357">
        <v>210</v>
      </c>
      <c r="H1357">
        <v>34</v>
      </c>
      <c r="I1357">
        <v>40</v>
      </c>
      <c r="J1357">
        <v>60</v>
      </c>
      <c r="K1357">
        <v>7</v>
      </c>
      <c r="L1357">
        <v>10</v>
      </c>
      <c r="M1357">
        <v>24</v>
      </c>
      <c r="N1357">
        <v>130</v>
      </c>
      <c r="O1357">
        <v>12</v>
      </c>
      <c r="P1357">
        <v>103</v>
      </c>
      <c r="Q1357">
        <v>86</v>
      </c>
      <c r="R1357">
        <v>3</v>
      </c>
      <c r="S1357">
        <v>143</v>
      </c>
      <c r="T1357">
        <v>12</v>
      </c>
      <c r="U1357">
        <v>78</v>
      </c>
      <c r="V1357">
        <v>6</v>
      </c>
      <c r="W1357">
        <v>38</v>
      </c>
      <c r="X1357">
        <v>30</v>
      </c>
      <c r="Y1357">
        <v>816</v>
      </c>
      <c r="Z1357">
        <v>89</v>
      </c>
      <c r="AA1357">
        <v>89</v>
      </c>
      <c r="AB1357">
        <v>24</v>
      </c>
      <c r="AC1357">
        <v>20</v>
      </c>
      <c r="AD1357">
        <v>9994</v>
      </c>
      <c r="AE1357">
        <v>10019</v>
      </c>
      <c r="AF1357">
        <v>10</v>
      </c>
      <c r="AG1357">
        <v>9937</v>
      </c>
      <c r="AH1357">
        <v>23</v>
      </c>
      <c r="AI1357">
        <v>18</v>
      </c>
      <c r="AJ1357">
        <v>24</v>
      </c>
      <c r="AK1357">
        <v>75</v>
      </c>
      <c r="AL1357">
        <v>12</v>
      </c>
      <c r="AM1357">
        <v>7</v>
      </c>
      <c r="AN1357">
        <v>89</v>
      </c>
      <c r="AO1357">
        <v>98</v>
      </c>
      <c r="AP1357">
        <v>20</v>
      </c>
      <c r="AQ1357">
        <v>71</v>
      </c>
      <c r="AR1357">
        <v>12</v>
      </c>
      <c r="AS1357">
        <v>12</v>
      </c>
    </row>
    <row r="1358" spans="1:45" x14ac:dyDescent="0.25">
      <c r="A1358">
        <v>20130918</v>
      </c>
      <c r="B1358">
        <f t="shared" si="105"/>
        <v>20170918</v>
      </c>
      <c r="C1358">
        <f t="shared" si="106"/>
        <v>2017</v>
      </c>
      <c r="D1358">
        <f t="shared" si="107"/>
        <v>9</v>
      </c>
      <c r="E1358">
        <f t="shared" si="108"/>
        <v>18</v>
      </c>
      <c r="F1358" s="14">
        <f t="shared" si="109"/>
        <v>42996</v>
      </c>
      <c r="G1358">
        <v>276</v>
      </c>
      <c r="H1358">
        <v>20</v>
      </c>
      <c r="I1358">
        <v>21</v>
      </c>
      <c r="J1358">
        <v>40</v>
      </c>
      <c r="K1358">
        <v>15</v>
      </c>
      <c r="L1358">
        <v>10</v>
      </c>
      <c r="M1358">
        <v>1</v>
      </c>
      <c r="N1358">
        <v>90</v>
      </c>
      <c r="O1358">
        <v>15</v>
      </c>
      <c r="P1358">
        <v>114</v>
      </c>
      <c r="Q1358">
        <v>89</v>
      </c>
      <c r="R1358">
        <v>21</v>
      </c>
      <c r="S1358">
        <v>157</v>
      </c>
      <c r="T1358">
        <v>14</v>
      </c>
      <c r="U1358">
        <v>59</v>
      </c>
      <c r="V1358">
        <v>24</v>
      </c>
      <c r="W1358">
        <v>19</v>
      </c>
      <c r="X1358">
        <v>15</v>
      </c>
      <c r="Y1358">
        <v>680</v>
      </c>
      <c r="Z1358">
        <v>13</v>
      </c>
      <c r="AA1358">
        <v>14</v>
      </c>
      <c r="AB1358">
        <v>9</v>
      </c>
      <c r="AC1358">
        <v>22</v>
      </c>
      <c r="AD1358">
        <v>10009</v>
      </c>
      <c r="AE1358">
        <v>10078</v>
      </c>
      <c r="AF1358">
        <v>24</v>
      </c>
      <c r="AG1358">
        <v>9941</v>
      </c>
      <c r="AH1358">
        <v>1</v>
      </c>
      <c r="AI1358">
        <v>21</v>
      </c>
      <c r="AJ1358">
        <v>1</v>
      </c>
      <c r="AK1358">
        <v>75</v>
      </c>
      <c r="AL1358">
        <v>13</v>
      </c>
      <c r="AM1358">
        <v>6</v>
      </c>
      <c r="AN1358">
        <v>88</v>
      </c>
      <c r="AO1358">
        <v>98</v>
      </c>
      <c r="AP1358">
        <v>1</v>
      </c>
      <c r="AQ1358">
        <v>70</v>
      </c>
      <c r="AR1358">
        <v>17</v>
      </c>
      <c r="AS1358">
        <v>10</v>
      </c>
    </row>
    <row r="1359" spans="1:45" x14ac:dyDescent="0.25">
      <c r="A1359">
        <v>20130919</v>
      </c>
      <c r="B1359">
        <f t="shared" si="105"/>
        <v>20170919</v>
      </c>
      <c r="C1359">
        <f t="shared" si="106"/>
        <v>2017</v>
      </c>
      <c r="D1359">
        <f t="shared" si="107"/>
        <v>9</v>
      </c>
      <c r="E1359">
        <f t="shared" si="108"/>
        <v>19</v>
      </c>
      <c r="F1359" s="14">
        <f t="shared" si="109"/>
        <v>42997</v>
      </c>
      <c r="G1359">
        <v>223</v>
      </c>
      <c r="H1359">
        <v>37</v>
      </c>
      <c r="I1359">
        <v>39</v>
      </c>
      <c r="J1359">
        <v>60</v>
      </c>
      <c r="K1359">
        <v>13</v>
      </c>
      <c r="L1359">
        <v>20</v>
      </c>
      <c r="M1359">
        <v>1</v>
      </c>
      <c r="N1359">
        <v>110</v>
      </c>
      <c r="O1359">
        <v>20</v>
      </c>
      <c r="P1359">
        <v>126</v>
      </c>
      <c r="Q1359">
        <v>93</v>
      </c>
      <c r="R1359">
        <v>1</v>
      </c>
      <c r="S1359">
        <v>153</v>
      </c>
      <c r="T1359">
        <v>11</v>
      </c>
      <c r="U1359">
        <v>70</v>
      </c>
      <c r="V1359">
        <v>6</v>
      </c>
      <c r="W1359">
        <v>20</v>
      </c>
      <c r="X1359">
        <v>16</v>
      </c>
      <c r="Y1359">
        <v>774</v>
      </c>
      <c r="Z1359">
        <v>29</v>
      </c>
      <c r="AA1359">
        <v>23</v>
      </c>
      <c r="AB1359">
        <v>10</v>
      </c>
      <c r="AC1359">
        <v>21</v>
      </c>
      <c r="AD1359">
        <v>10095</v>
      </c>
      <c r="AE1359">
        <v>10112</v>
      </c>
      <c r="AF1359">
        <v>9</v>
      </c>
      <c r="AG1359">
        <v>10079</v>
      </c>
      <c r="AH1359">
        <v>20</v>
      </c>
      <c r="AI1359">
        <v>34</v>
      </c>
      <c r="AJ1359">
        <v>20</v>
      </c>
      <c r="AK1359">
        <v>80</v>
      </c>
      <c r="AL1359">
        <v>10</v>
      </c>
      <c r="AM1359">
        <v>7</v>
      </c>
      <c r="AN1359">
        <v>85</v>
      </c>
      <c r="AO1359">
        <v>98</v>
      </c>
      <c r="AP1359">
        <v>20</v>
      </c>
      <c r="AQ1359">
        <v>62</v>
      </c>
      <c r="AR1359">
        <v>10</v>
      </c>
      <c r="AS1359">
        <v>12</v>
      </c>
    </row>
    <row r="1360" spans="1:45" x14ac:dyDescent="0.25">
      <c r="A1360">
        <v>20130920</v>
      </c>
      <c r="B1360">
        <f t="shared" si="105"/>
        <v>20170920</v>
      </c>
      <c r="C1360">
        <f t="shared" si="106"/>
        <v>2017</v>
      </c>
      <c r="D1360">
        <f t="shared" si="107"/>
        <v>9</v>
      </c>
      <c r="E1360">
        <f t="shared" si="108"/>
        <v>20</v>
      </c>
      <c r="F1360" s="14">
        <f t="shared" si="109"/>
        <v>42998</v>
      </c>
      <c r="G1360">
        <v>267</v>
      </c>
      <c r="H1360">
        <v>24</v>
      </c>
      <c r="I1360">
        <v>26</v>
      </c>
      <c r="J1360">
        <v>50</v>
      </c>
      <c r="K1360">
        <v>14</v>
      </c>
      <c r="L1360">
        <v>10</v>
      </c>
      <c r="M1360">
        <v>20</v>
      </c>
      <c r="N1360">
        <v>100</v>
      </c>
      <c r="O1360">
        <v>14</v>
      </c>
      <c r="P1360">
        <v>132</v>
      </c>
      <c r="Q1360">
        <v>76</v>
      </c>
      <c r="R1360">
        <v>23</v>
      </c>
      <c r="S1360">
        <v>168</v>
      </c>
      <c r="T1360">
        <v>13</v>
      </c>
      <c r="U1360">
        <v>46</v>
      </c>
      <c r="V1360">
        <v>24</v>
      </c>
      <c r="W1360">
        <v>5</v>
      </c>
      <c r="X1360">
        <v>4</v>
      </c>
      <c r="Y1360">
        <v>563</v>
      </c>
      <c r="Z1360">
        <v>12</v>
      </c>
      <c r="AA1360">
        <v>13</v>
      </c>
      <c r="AB1360">
        <v>7</v>
      </c>
      <c r="AC1360">
        <v>4</v>
      </c>
      <c r="AD1360">
        <v>10162</v>
      </c>
      <c r="AE1360">
        <v>10230</v>
      </c>
      <c r="AF1360">
        <v>24</v>
      </c>
      <c r="AG1360">
        <v>10090</v>
      </c>
      <c r="AH1360">
        <v>1</v>
      </c>
      <c r="AI1360">
        <v>23</v>
      </c>
      <c r="AJ1360">
        <v>24</v>
      </c>
      <c r="AK1360">
        <v>75</v>
      </c>
      <c r="AL1360">
        <v>10</v>
      </c>
      <c r="AM1360">
        <v>7</v>
      </c>
      <c r="AN1360">
        <v>89</v>
      </c>
      <c r="AO1360">
        <v>98</v>
      </c>
      <c r="AP1360">
        <v>1</v>
      </c>
      <c r="AQ1360">
        <v>73</v>
      </c>
      <c r="AR1360">
        <v>15</v>
      </c>
      <c r="AS1360">
        <v>9</v>
      </c>
    </row>
    <row r="1361" spans="1:45" x14ac:dyDescent="0.25">
      <c r="A1361">
        <v>20130921</v>
      </c>
      <c r="B1361">
        <f t="shared" si="105"/>
        <v>20170921</v>
      </c>
      <c r="C1361">
        <f t="shared" si="106"/>
        <v>2017</v>
      </c>
      <c r="D1361">
        <f t="shared" si="107"/>
        <v>9</v>
      </c>
      <c r="E1361">
        <f t="shared" si="108"/>
        <v>21</v>
      </c>
      <c r="F1361" s="14">
        <f t="shared" si="109"/>
        <v>42999</v>
      </c>
      <c r="G1361">
        <v>207</v>
      </c>
      <c r="H1361">
        <v>22</v>
      </c>
      <c r="I1361">
        <v>23</v>
      </c>
      <c r="J1361">
        <v>40</v>
      </c>
      <c r="K1361">
        <v>10</v>
      </c>
      <c r="L1361">
        <v>10</v>
      </c>
      <c r="M1361">
        <v>1</v>
      </c>
      <c r="N1361">
        <v>70</v>
      </c>
      <c r="O1361">
        <v>10</v>
      </c>
      <c r="P1361">
        <v>136</v>
      </c>
      <c r="Q1361">
        <v>69</v>
      </c>
      <c r="R1361">
        <v>2</v>
      </c>
      <c r="S1361">
        <v>177</v>
      </c>
      <c r="T1361">
        <v>14</v>
      </c>
      <c r="U1361">
        <v>42</v>
      </c>
      <c r="V1361">
        <v>6</v>
      </c>
      <c r="W1361">
        <v>33</v>
      </c>
      <c r="X1361">
        <v>27</v>
      </c>
      <c r="Y1361">
        <v>947</v>
      </c>
      <c r="Z1361">
        <v>0</v>
      </c>
      <c r="AA1361">
        <v>0</v>
      </c>
      <c r="AB1361">
        <v>0</v>
      </c>
      <c r="AC1361">
        <v>1</v>
      </c>
      <c r="AD1361">
        <v>10254</v>
      </c>
      <c r="AE1361">
        <v>10264</v>
      </c>
      <c r="AF1361">
        <v>22</v>
      </c>
      <c r="AG1361">
        <v>10234</v>
      </c>
      <c r="AH1361">
        <v>1</v>
      </c>
      <c r="AI1361">
        <v>5</v>
      </c>
      <c r="AJ1361">
        <v>1</v>
      </c>
      <c r="AK1361">
        <v>75</v>
      </c>
      <c r="AL1361">
        <v>10</v>
      </c>
      <c r="AM1361">
        <v>7</v>
      </c>
      <c r="AN1361">
        <v>84</v>
      </c>
      <c r="AO1361">
        <v>99</v>
      </c>
      <c r="AP1361">
        <v>1</v>
      </c>
      <c r="AQ1361">
        <v>66</v>
      </c>
      <c r="AR1361">
        <v>14</v>
      </c>
      <c r="AS1361">
        <v>15</v>
      </c>
    </row>
    <row r="1362" spans="1:45" x14ac:dyDescent="0.25">
      <c r="A1362">
        <v>20130922</v>
      </c>
      <c r="B1362">
        <f t="shared" si="105"/>
        <v>20170922</v>
      </c>
      <c r="C1362">
        <f t="shared" si="106"/>
        <v>2017</v>
      </c>
      <c r="D1362">
        <f t="shared" si="107"/>
        <v>9</v>
      </c>
      <c r="E1362">
        <f t="shared" si="108"/>
        <v>22</v>
      </c>
      <c r="F1362" s="14">
        <f t="shared" si="109"/>
        <v>43000</v>
      </c>
      <c r="G1362">
        <v>257</v>
      </c>
      <c r="H1362">
        <v>23</v>
      </c>
      <c r="I1362">
        <v>25</v>
      </c>
      <c r="J1362">
        <v>40</v>
      </c>
      <c r="K1362">
        <v>16</v>
      </c>
      <c r="L1362">
        <v>20</v>
      </c>
      <c r="M1362">
        <v>1</v>
      </c>
      <c r="N1362">
        <v>70</v>
      </c>
      <c r="O1362">
        <v>14</v>
      </c>
      <c r="P1362">
        <v>167</v>
      </c>
      <c r="Q1362">
        <v>140</v>
      </c>
      <c r="R1362">
        <v>1</v>
      </c>
      <c r="S1362">
        <v>211</v>
      </c>
      <c r="T1362">
        <v>13</v>
      </c>
      <c r="U1362">
        <v>133</v>
      </c>
      <c r="V1362">
        <v>24</v>
      </c>
      <c r="W1362">
        <v>26</v>
      </c>
      <c r="X1362">
        <v>21</v>
      </c>
      <c r="Y1362">
        <v>710</v>
      </c>
      <c r="Z1362">
        <v>0</v>
      </c>
      <c r="AA1362">
        <v>-1</v>
      </c>
      <c r="AB1362">
        <v>-1</v>
      </c>
      <c r="AC1362">
        <v>11</v>
      </c>
      <c r="AD1362">
        <v>10270</v>
      </c>
      <c r="AE1362">
        <v>10278</v>
      </c>
      <c r="AF1362">
        <v>19</v>
      </c>
      <c r="AG1362">
        <v>10261</v>
      </c>
      <c r="AH1362">
        <v>2</v>
      </c>
      <c r="AI1362">
        <v>26</v>
      </c>
      <c r="AJ1362">
        <v>7</v>
      </c>
      <c r="AK1362">
        <v>69</v>
      </c>
      <c r="AL1362">
        <v>14</v>
      </c>
      <c r="AM1362">
        <v>8</v>
      </c>
      <c r="AN1362">
        <v>93</v>
      </c>
      <c r="AO1362">
        <v>98</v>
      </c>
      <c r="AP1362">
        <v>5</v>
      </c>
      <c r="AQ1362">
        <v>76</v>
      </c>
      <c r="AR1362">
        <v>14</v>
      </c>
      <c r="AS1362">
        <v>12</v>
      </c>
    </row>
    <row r="1363" spans="1:45" x14ac:dyDescent="0.25">
      <c r="A1363">
        <v>20130923</v>
      </c>
      <c r="B1363">
        <f t="shared" si="105"/>
        <v>20170923</v>
      </c>
      <c r="C1363">
        <f t="shared" si="106"/>
        <v>2017</v>
      </c>
      <c r="D1363">
        <f t="shared" si="107"/>
        <v>9</v>
      </c>
      <c r="E1363">
        <f t="shared" si="108"/>
        <v>23</v>
      </c>
      <c r="F1363" s="14">
        <f t="shared" si="109"/>
        <v>43001</v>
      </c>
      <c r="G1363">
        <v>287</v>
      </c>
      <c r="H1363">
        <v>13</v>
      </c>
      <c r="I1363">
        <v>19</v>
      </c>
      <c r="J1363">
        <v>30</v>
      </c>
      <c r="K1363">
        <v>9</v>
      </c>
      <c r="L1363">
        <v>0</v>
      </c>
      <c r="M1363">
        <v>24</v>
      </c>
      <c r="N1363">
        <v>70</v>
      </c>
      <c r="O1363">
        <v>14</v>
      </c>
      <c r="P1363">
        <v>155</v>
      </c>
      <c r="Q1363">
        <v>102</v>
      </c>
      <c r="R1363">
        <v>23</v>
      </c>
      <c r="S1363">
        <v>200</v>
      </c>
      <c r="T1363">
        <v>11</v>
      </c>
      <c r="U1363">
        <v>79</v>
      </c>
      <c r="V1363">
        <v>24</v>
      </c>
      <c r="W1363">
        <v>34</v>
      </c>
      <c r="X1363">
        <v>28</v>
      </c>
      <c r="Y1363">
        <v>795</v>
      </c>
      <c r="Z1363">
        <v>0</v>
      </c>
      <c r="AA1363">
        <v>0</v>
      </c>
      <c r="AB1363">
        <v>0</v>
      </c>
      <c r="AC1363">
        <v>1</v>
      </c>
      <c r="AD1363">
        <v>10245</v>
      </c>
      <c r="AE1363">
        <v>10270</v>
      </c>
      <c r="AF1363">
        <v>1</v>
      </c>
      <c r="AG1363">
        <v>10208</v>
      </c>
      <c r="AH1363">
        <v>24</v>
      </c>
      <c r="AI1363">
        <v>0</v>
      </c>
      <c r="AJ1363">
        <v>23</v>
      </c>
      <c r="AK1363">
        <v>72</v>
      </c>
      <c r="AL1363">
        <v>13</v>
      </c>
      <c r="AM1363">
        <v>6</v>
      </c>
      <c r="AN1363">
        <v>92</v>
      </c>
      <c r="AO1363">
        <v>100</v>
      </c>
      <c r="AP1363">
        <v>4</v>
      </c>
      <c r="AQ1363">
        <v>79</v>
      </c>
      <c r="AR1363">
        <v>12</v>
      </c>
      <c r="AS1363">
        <v>13</v>
      </c>
    </row>
    <row r="1364" spans="1:45" x14ac:dyDescent="0.25">
      <c r="A1364">
        <v>20130924</v>
      </c>
      <c r="B1364">
        <f t="shared" si="105"/>
        <v>20170924</v>
      </c>
      <c r="C1364">
        <f t="shared" si="106"/>
        <v>2017</v>
      </c>
      <c r="D1364">
        <f t="shared" si="107"/>
        <v>9</v>
      </c>
      <c r="E1364">
        <f t="shared" si="108"/>
        <v>24</v>
      </c>
      <c r="F1364" s="14">
        <f t="shared" si="109"/>
        <v>43002</v>
      </c>
      <c r="G1364">
        <v>37</v>
      </c>
      <c r="H1364">
        <v>8</v>
      </c>
      <c r="I1364">
        <v>12</v>
      </c>
      <c r="J1364">
        <v>20</v>
      </c>
      <c r="K1364">
        <v>13</v>
      </c>
      <c r="L1364">
        <v>0</v>
      </c>
      <c r="M1364">
        <v>1</v>
      </c>
      <c r="N1364">
        <v>40</v>
      </c>
      <c r="O1364">
        <v>13</v>
      </c>
      <c r="P1364">
        <v>152</v>
      </c>
      <c r="Q1364">
        <v>124</v>
      </c>
      <c r="R1364">
        <v>1</v>
      </c>
      <c r="S1364">
        <v>182</v>
      </c>
      <c r="T1364">
        <v>16</v>
      </c>
      <c r="U1364">
        <v>111</v>
      </c>
      <c r="V1364">
        <v>24</v>
      </c>
      <c r="W1364">
        <v>15</v>
      </c>
      <c r="X1364">
        <v>12</v>
      </c>
      <c r="Y1364">
        <v>571</v>
      </c>
      <c r="Z1364">
        <v>0</v>
      </c>
      <c r="AA1364">
        <v>0</v>
      </c>
      <c r="AB1364">
        <v>0</v>
      </c>
      <c r="AC1364">
        <v>1</v>
      </c>
      <c r="AD1364">
        <v>10170</v>
      </c>
      <c r="AE1364">
        <v>10206</v>
      </c>
      <c r="AF1364">
        <v>1</v>
      </c>
      <c r="AG1364">
        <v>10142</v>
      </c>
      <c r="AH1364">
        <v>24</v>
      </c>
      <c r="AI1364">
        <v>2</v>
      </c>
      <c r="AJ1364">
        <v>1</v>
      </c>
      <c r="AK1364">
        <v>63</v>
      </c>
      <c r="AL1364">
        <v>18</v>
      </c>
      <c r="AM1364">
        <v>7</v>
      </c>
      <c r="AN1364">
        <v>90</v>
      </c>
      <c r="AO1364">
        <v>100</v>
      </c>
      <c r="AP1364">
        <v>1</v>
      </c>
      <c r="AQ1364">
        <v>76</v>
      </c>
      <c r="AR1364">
        <v>13</v>
      </c>
      <c r="AS1364">
        <v>9</v>
      </c>
    </row>
    <row r="1365" spans="1:45" x14ac:dyDescent="0.25">
      <c r="A1365">
        <v>20130925</v>
      </c>
      <c r="B1365">
        <f t="shared" si="105"/>
        <v>20170925</v>
      </c>
      <c r="C1365">
        <f t="shared" si="106"/>
        <v>2017</v>
      </c>
      <c r="D1365">
        <f t="shared" si="107"/>
        <v>9</v>
      </c>
      <c r="E1365">
        <f t="shared" si="108"/>
        <v>25</v>
      </c>
      <c r="F1365" s="14">
        <f t="shared" si="109"/>
        <v>43003</v>
      </c>
      <c r="G1365">
        <v>357</v>
      </c>
      <c r="H1365">
        <v>7</v>
      </c>
      <c r="I1365">
        <v>11</v>
      </c>
      <c r="J1365">
        <v>20</v>
      </c>
      <c r="K1365">
        <v>14</v>
      </c>
      <c r="L1365">
        <v>10</v>
      </c>
      <c r="M1365">
        <v>1</v>
      </c>
      <c r="N1365">
        <v>30</v>
      </c>
      <c r="O1365">
        <v>5</v>
      </c>
      <c r="P1365">
        <v>145</v>
      </c>
      <c r="Q1365">
        <v>101</v>
      </c>
      <c r="R1365">
        <v>3</v>
      </c>
      <c r="S1365">
        <v>186</v>
      </c>
      <c r="T1365">
        <v>13</v>
      </c>
      <c r="U1365">
        <v>78</v>
      </c>
      <c r="V1365">
        <v>6</v>
      </c>
      <c r="W1365">
        <v>3</v>
      </c>
      <c r="X1365">
        <v>2</v>
      </c>
      <c r="Y1365">
        <v>545</v>
      </c>
      <c r="Z1365">
        <v>0</v>
      </c>
      <c r="AA1365">
        <v>-1</v>
      </c>
      <c r="AB1365">
        <v>-1</v>
      </c>
      <c r="AC1365">
        <v>21</v>
      </c>
      <c r="AD1365">
        <v>10115</v>
      </c>
      <c r="AE1365">
        <v>10136</v>
      </c>
      <c r="AF1365">
        <v>1</v>
      </c>
      <c r="AG1365">
        <v>10102</v>
      </c>
      <c r="AH1365">
        <v>16</v>
      </c>
      <c r="AI1365">
        <v>4</v>
      </c>
      <c r="AJ1365">
        <v>1</v>
      </c>
      <c r="AK1365">
        <v>56</v>
      </c>
      <c r="AL1365">
        <v>13</v>
      </c>
      <c r="AM1365">
        <v>7</v>
      </c>
      <c r="AN1365">
        <v>91</v>
      </c>
      <c r="AO1365">
        <v>100</v>
      </c>
      <c r="AP1365">
        <v>1</v>
      </c>
      <c r="AQ1365">
        <v>73</v>
      </c>
      <c r="AR1365">
        <v>13</v>
      </c>
      <c r="AS1365">
        <v>9</v>
      </c>
    </row>
    <row r="1366" spans="1:45" x14ac:dyDescent="0.25">
      <c r="A1366">
        <v>20130926</v>
      </c>
      <c r="B1366">
        <f t="shared" si="105"/>
        <v>20170926</v>
      </c>
      <c r="C1366">
        <f t="shared" si="106"/>
        <v>2017</v>
      </c>
      <c r="D1366">
        <f t="shared" si="107"/>
        <v>9</v>
      </c>
      <c r="E1366">
        <f t="shared" si="108"/>
        <v>26</v>
      </c>
      <c r="F1366" s="14">
        <f t="shared" si="109"/>
        <v>43004</v>
      </c>
      <c r="G1366">
        <v>37</v>
      </c>
      <c r="H1366">
        <v>21</v>
      </c>
      <c r="I1366">
        <v>28</v>
      </c>
      <c r="J1366">
        <v>50</v>
      </c>
      <c r="K1366">
        <v>11</v>
      </c>
      <c r="L1366">
        <v>10</v>
      </c>
      <c r="M1366">
        <v>1</v>
      </c>
      <c r="N1366">
        <v>90</v>
      </c>
      <c r="O1366">
        <v>12</v>
      </c>
      <c r="P1366">
        <v>130</v>
      </c>
      <c r="Q1366">
        <v>73</v>
      </c>
      <c r="R1366">
        <v>24</v>
      </c>
      <c r="S1366">
        <v>164</v>
      </c>
      <c r="T1366">
        <v>11</v>
      </c>
      <c r="U1366">
        <v>41</v>
      </c>
      <c r="V1366">
        <v>24</v>
      </c>
      <c r="W1366">
        <v>62</v>
      </c>
      <c r="X1366">
        <v>52</v>
      </c>
      <c r="Y1366">
        <v>1038</v>
      </c>
      <c r="Z1366">
        <v>0</v>
      </c>
      <c r="AA1366">
        <v>0</v>
      </c>
      <c r="AB1366">
        <v>0</v>
      </c>
      <c r="AC1366">
        <v>1</v>
      </c>
      <c r="AD1366">
        <v>10164</v>
      </c>
      <c r="AE1366">
        <v>10196</v>
      </c>
      <c r="AF1366">
        <v>22</v>
      </c>
      <c r="AG1366">
        <v>10115</v>
      </c>
      <c r="AH1366">
        <v>1</v>
      </c>
      <c r="AI1366">
        <v>32</v>
      </c>
      <c r="AJ1366">
        <v>1</v>
      </c>
      <c r="AK1366">
        <v>82</v>
      </c>
      <c r="AL1366">
        <v>12</v>
      </c>
      <c r="AM1366">
        <v>6</v>
      </c>
      <c r="AN1366">
        <v>79</v>
      </c>
      <c r="AO1366">
        <v>97</v>
      </c>
      <c r="AP1366">
        <v>1</v>
      </c>
      <c r="AQ1366">
        <v>62</v>
      </c>
      <c r="AR1366">
        <v>14</v>
      </c>
      <c r="AS1366">
        <v>16</v>
      </c>
    </row>
    <row r="1367" spans="1:45" x14ac:dyDescent="0.25">
      <c r="A1367">
        <v>20130927</v>
      </c>
      <c r="B1367">
        <f t="shared" si="105"/>
        <v>20170927</v>
      </c>
      <c r="C1367">
        <f t="shared" si="106"/>
        <v>2017</v>
      </c>
      <c r="D1367">
        <f t="shared" si="107"/>
        <v>9</v>
      </c>
      <c r="E1367">
        <f t="shared" si="108"/>
        <v>27</v>
      </c>
      <c r="F1367" s="14">
        <f t="shared" si="109"/>
        <v>43005</v>
      </c>
      <c r="G1367">
        <v>75</v>
      </c>
      <c r="H1367">
        <v>27</v>
      </c>
      <c r="I1367">
        <v>28</v>
      </c>
      <c r="J1367">
        <v>40</v>
      </c>
      <c r="K1367">
        <v>10</v>
      </c>
      <c r="L1367">
        <v>20</v>
      </c>
      <c r="M1367">
        <v>1</v>
      </c>
      <c r="N1367">
        <v>70</v>
      </c>
      <c r="O1367">
        <v>14</v>
      </c>
      <c r="P1367">
        <v>103</v>
      </c>
      <c r="Q1367">
        <v>56</v>
      </c>
      <c r="R1367">
        <v>1</v>
      </c>
      <c r="S1367">
        <v>167</v>
      </c>
      <c r="T1367">
        <v>15</v>
      </c>
      <c r="U1367">
        <v>21</v>
      </c>
      <c r="V1367">
        <v>6</v>
      </c>
      <c r="W1367">
        <v>97</v>
      </c>
      <c r="X1367">
        <v>81</v>
      </c>
      <c r="Y1367">
        <v>1448</v>
      </c>
      <c r="Z1367">
        <v>0</v>
      </c>
      <c r="AA1367">
        <v>0</v>
      </c>
      <c r="AB1367">
        <v>0</v>
      </c>
      <c r="AC1367">
        <v>1</v>
      </c>
      <c r="AD1367">
        <v>10178</v>
      </c>
      <c r="AE1367">
        <v>10195</v>
      </c>
      <c r="AF1367">
        <v>1</v>
      </c>
      <c r="AG1367">
        <v>10159</v>
      </c>
      <c r="AH1367">
        <v>24</v>
      </c>
      <c r="AI1367">
        <v>60</v>
      </c>
      <c r="AJ1367">
        <v>6</v>
      </c>
      <c r="AK1367">
        <v>80</v>
      </c>
      <c r="AL1367">
        <v>15</v>
      </c>
      <c r="AM1367">
        <v>1</v>
      </c>
      <c r="AN1367">
        <v>81</v>
      </c>
      <c r="AO1367">
        <v>97</v>
      </c>
      <c r="AP1367">
        <v>1</v>
      </c>
      <c r="AQ1367">
        <v>59</v>
      </c>
      <c r="AR1367">
        <v>15</v>
      </c>
      <c r="AS1367">
        <v>21</v>
      </c>
    </row>
    <row r="1368" spans="1:45" x14ac:dyDescent="0.25">
      <c r="A1368">
        <v>20130928</v>
      </c>
      <c r="B1368">
        <f t="shared" si="105"/>
        <v>20170928</v>
      </c>
      <c r="C1368">
        <f t="shared" si="106"/>
        <v>2017</v>
      </c>
      <c r="D1368">
        <f t="shared" si="107"/>
        <v>9</v>
      </c>
      <c r="E1368">
        <f t="shared" si="108"/>
        <v>28</v>
      </c>
      <c r="F1368" s="14">
        <f t="shared" si="109"/>
        <v>43006</v>
      </c>
      <c r="G1368">
        <v>80</v>
      </c>
      <c r="H1368">
        <v>43</v>
      </c>
      <c r="I1368">
        <v>44</v>
      </c>
      <c r="J1368">
        <v>60</v>
      </c>
      <c r="K1368">
        <v>13</v>
      </c>
      <c r="L1368">
        <v>20</v>
      </c>
      <c r="M1368">
        <v>3</v>
      </c>
      <c r="N1368">
        <v>100</v>
      </c>
      <c r="O1368">
        <v>13</v>
      </c>
      <c r="P1368">
        <v>117</v>
      </c>
      <c r="Q1368">
        <v>63</v>
      </c>
      <c r="R1368">
        <v>5</v>
      </c>
      <c r="S1368">
        <v>174</v>
      </c>
      <c r="T1368">
        <v>14</v>
      </c>
      <c r="U1368">
        <v>39</v>
      </c>
      <c r="V1368">
        <v>6</v>
      </c>
      <c r="W1368">
        <v>108</v>
      </c>
      <c r="X1368">
        <v>91</v>
      </c>
      <c r="Y1368">
        <v>1461</v>
      </c>
      <c r="Z1368">
        <v>0</v>
      </c>
      <c r="AA1368">
        <v>0</v>
      </c>
      <c r="AB1368">
        <v>0</v>
      </c>
      <c r="AC1368">
        <v>1</v>
      </c>
      <c r="AD1368">
        <v>10136</v>
      </c>
      <c r="AE1368">
        <v>10158</v>
      </c>
      <c r="AF1368">
        <v>1</v>
      </c>
      <c r="AG1368">
        <v>10117</v>
      </c>
      <c r="AH1368">
        <v>24</v>
      </c>
      <c r="AI1368">
        <v>66</v>
      </c>
      <c r="AJ1368">
        <v>7</v>
      </c>
      <c r="AK1368">
        <v>83</v>
      </c>
      <c r="AL1368">
        <v>17</v>
      </c>
      <c r="AM1368">
        <v>0</v>
      </c>
      <c r="AN1368">
        <v>70</v>
      </c>
      <c r="AO1368">
        <v>88</v>
      </c>
      <c r="AP1368">
        <v>5</v>
      </c>
      <c r="AQ1368">
        <v>43</v>
      </c>
      <c r="AR1368">
        <v>15</v>
      </c>
      <c r="AS1368">
        <v>22</v>
      </c>
    </row>
    <row r="1369" spans="1:45" x14ac:dyDescent="0.25">
      <c r="A1369">
        <v>20130929</v>
      </c>
      <c r="B1369">
        <f t="shared" si="105"/>
        <v>20170929</v>
      </c>
      <c r="C1369">
        <f t="shared" si="106"/>
        <v>2017</v>
      </c>
      <c r="D1369">
        <f t="shared" si="107"/>
        <v>9</v>
      </c>
      <c r="E1369">
        <f t="shared" si="108"/>
        <v>29</v>
      </c>
      <c r="F1369" s="14">
        <f t="shared" si="109"/>
        <v>43007</v>
      </c>
      <c r="G1369">
        <v>86</v>
      </c>
      <c r="H1369">
        <v>60</v>
      </c>
      <c r="I1369">
        <v>60</v>
      </c>
      <c r="J1369">
        <v>80</v>
      </c>
      <c r="K1369">
        <v>12</v>
      </c>
      <c r="L1369">
        <v>40</v>
      </c>
      <c r="M1369">
        <v>18</v>
      </c>
      <c r="N1369">
        <v>130</v>
      </c>
      <c r="O1369">
        <v>11</v>
      </c>
      <c r="P1369">
        <v>125</v>
      </c>
      <c r="Q1369">
        <v>85</v>
      </c>
      <c r="R1369">
        <v>6</v>
      </c>
      <c r="S1369">
        <v>179</v>
      </c>
      <c r="T1369">
        <v>14</v>
      </c>
      <c r="U1369">
        <v>76</v>
      </c>
      <c r="V1369">
        <v>6</v>
      </c>
      <c r="W1369">
        <v>99</v>
      </c>
      <c r="X1369">
        <v>84</v>
      </c>
      <c r="Y1369">
        <v>1413</v>
      </c>
      <c r="Z1369">
        <v>0</v>
      </c>
      <c r="AA1369">
        <v>0</v>
      </c>
      <c r="AB1369">
        <v>0</v>
      </c>
      <c r="AC1369">
        <v>1</v>
      </c>
      <c r="AD1369">
        <v>10102</v>
      </c>
      <c r="AE1369">
        <v>10115</v>
      </c>
      <c r="AF1369">
        <v>1</v>
      </c>
      <c r="AG1369">
        <v>10091</v>
      </c>
      <c r="AH1369">
        <v>15</v>
      </c>
      <c r="AI1369">
        <v>70</v>
      </c>
      <c r="AJ1369">
        <v>1</v>
      </c>
      <c r="AK1369">
        <v>83</v>
      </c>
      <c r="AL1369">
        <v>17</v>
      </c>
      <c r="AM1369">
        <v>0</v>
      </c>
      <c r="AN1369">
        <v>68</v>
      </c>
      <c r="AO1369">
        <v>83</v>
      </c>
      <c r="AP1369">
        <v>5</v>
      </c>
      <c r="AQ1369">
        <v>50</v>
      </c>
      <c r="AR1369">
        <v>15</v>
      </c>
      <c r="AS1369">
        <v>22</v>
      </c>
    </row>
    <row r="1370" spans="1:45" x14ac:dyDescent="0.25">
      <c r="A1370">
        <v>20130930</v>
      </c>
      <c r="B1370">
        <f t="shared" si="105"/>
        <v>20170930</v>
      </c>
      <c r="C1370">
        <f t="shared" si="106"/>
        <v>2017</v>
      </c>
      <c r="D1370">
        <f t="shared" si="107"/>
        <v>9</v>
      </c>
      <c r="E1370">
        <f t="shared" si="108"/>
        <v>30</v>
      </c>
      <c r="F1370" s="14">
        <f t="shared" si="109"/>
        <v>43008</v>
      </c>
      <c r="G1370">
        <v>90</v>
      </c>
      <c r="H1370">
        <v>50</v>
      </c>
      <c r="I1370">
        <v>50</v>
      </c>
      <c r="J1370">
        <v>70</v>
      </c>
      <c r="K1370">
        <v>12</v>
      </c>
      <c r="L1370">
        <v>40</v>
      </c>
      <c r="M1370">
        <v>1</v>
      </c>
      <c r="N1370">
        <v>110</v>
      </c>
      <c r="O1370">
        <v>12</v>
      </c>
      <c r="P1370">
        <v>111</v>
      </c>
      <c r="Q1370">
        <v>68</v>
      </c>
      <c r="R1370">
        <v>6</v>
      </c>
      <c r="S1370">
        <v>165</v>
      </c>
      <c r="T1370">
        <v>14</v>
      </c>
      <c r="U1370">
        <v>58</v>
      </c>
      <c r="V1370">
        <v>6</v>
      </c>
      <c r="W1370">
        <v>108</v>
      </c>
      <c r="X1370">
        <v>92</v>
      </c>
      <c r="Y1370">
        <v>1410</v>
      </c>
      <c r="Z1370">
        <v>0</v>
      </c>
      <c r="AA1370">
        <v>0</v>
      </c>
      <c r="AB1370">
        <v>0</v>
      </c>
      <c r="AC1370">
        <v>1</v>
      </c>
      <c r="AD1370">
        <v>10108</v>
      </c>
      <c r="AE1370">
        <v>10126</v>
      </c>
      <c r="AF1370">
        <v>24</v>
      </c>
      <c r="AG1370">
        <v>10096</v>
      </c>
      <c r="AH1370">
        <v>14</v>
      </c>
      <c r="AI1370">
        <v>70</v>
      </c>
      <c r="AJ1370">
        <v>3</v>
      </c>
      <c r="AK1370">
        <v>80</v>
      </c>
      <c r="AL1370">
        <v>17</v>
      </c>
      <c r="AM1370">
        <v>2</v>
      </c>
      <c r="AN1370">
        <v>71</v>
      </c>
      <c r="AO1370">
        <v>86</v>
      </c>
      <c r="AP1370">
        <v>6</v>
      </c>
      <c r="AQ1370">
        <v>54</v>
      </c>
      <c r="AR1370">
        <v>15</v>
      </c>
      <c r="AS1370">
        <v>21</v>
      </c>
    </row>
    <row r="1371" spans="1:45" x14ac:dyDescent="0.25">
      <c r="A1371">
        <v>20131001</v>
      </c>
      <c r="B1371">
        <f t="shared" si="105"/>
        <v>20171001</v>
      </c>
      <c r="C1371">
        <f t="shared" si="106"/>
        <v>2017</v>
      </c>
      <c r="D1371">
        <f t="shared" si="107"/>
        <v>10</v>
      </c>
      <c r="E1371">
        <f t="shared" si="108"/>
        <v>1</v>
      </c>
      <c r="F1371" s="14">
        <f t="shared" si="109"/>
        <v>43009</v>
      </c>
      <c r="G1371">
        <v>86</v>
      </c>
      <c r="H1371">
        <v>40</v>
      </c>
      <c r="I1371">
        <v>40</v>
      </c>
      <c r="J1371">
        <v>50</v>
      </c>
      <c r="K1371">
        <v>9</v>
      </c>
      <c r="L1371">
        <v>20</v>
      </c>
      <c r="M1371">
        <v>6</v>
      </c>
      <c r="N1371">
        <v>90</v>
      </c>
      <c r="O1371">
        <v>15</v>
      </c>
      <c r="P1371">
        <v>104</v>
      </c>
      <c r="Q1371">
        <v>52</v>
      </c>
      <c r="R1371">
        <v>6</v>
      </c>
      <c r="S1371">
        <v>165</v>
      </c>
      <c r="T1371">
        <v>15</v>
      </c>
      <c r="U1371">
        <v>31</v>
      </c>
      <c r="V1371">
        <v>6</v>
      </c>
      <c r="W1371">
        <v>105</v>
      </c>
      <c r="X1371">
        <v>90</v>
      </c>
      <c r="Y1371">
        <v>1370</v>
      </c>
      <c r="Z1371">
        <v>0</v>
      </c>
      <c r="AA1371">
        <v>0</v>
      </c>
      <c r="AB1371">
        <v>0</v>
      </c>
      <c r="AC1371">
        <v>1</v>
      </c>
      <c r="AD1371">
        <v>10143</v>
      </c>
      <c r="AE1371">
        <v>10167</v>
      </c>
      <c r="AF1371">
        <v>24</v>
      </c>
      <c r="AG1371">
        <v>10128</v>
      </c>
      <c r="AH1371">
        <v>1</v>
      </c>
      <c r="AI1371">
        <v>69</v>
      </c>
      <c r="AJ1371">
        <v>5</v>
      </c>
      <c r="AK1371">
        <v>80</v>
      </c>
      <c r="AL1371">
        <v>11</v>
      </c>
      <c r="AM1371">
        <v>0</v>
      </c>
      <c r="AN1371">
        <v>72</v>
      </c>
      <c r="AO1371">
        <v>88</v>
      </c>
      <c r="AP1371">
        <v>5</v>
      </c>
      <c r="AQ1371">
        <v>56</v>
      </c>
      <c r="AR1371">
        <v>12</v>
      </c>
      <c r="AS1371">
        <v>20</v>
      </c>
    </row>
    <row r="1372" spans="1:45" x14ac:dyDescent="0.25">
      <c r="A1372">
        <v>20131002</v>
      </c>
      <c r="B1372">
        <f t="shared" si="105"/>
        <v>20171002</v>
      </c>
      <c r="C1372">
        <f t="shared" si="106"/>
        <v>2017</v>
      </c>
      <c r="D1372">
        <f t="shared" si="107"/>
        <v>10</v>
      </c>
      <c r="E1372">
        <f t="shared" si="108"/>
        <v>2</v>
      </c>
      <c r="F1372" s="14">
        <f t="shared" si="109"/>
        <v>43010</v>
      </c>
      <c r="G1372">
        <v>110</v>
      </c>
      <c r="H1372">
        <v>48</v>
      </c>
      <c r="I1372">
        <v>49</v>
      </c>
      <c r="J1372">
        <v>70</v>
      </c>
      <c r="K1372">
        <v>11</v>
      </c>
      <c r="L1372">
        <v>30</v>
      </c>
      <c r="M1372">
        <v>1</v>
      </c>
      <c r="N1372">
        <v>130</v>
      </c>
      <c r="O1372">
        <v>11</v>
      </c>
      <c r="P1372">
        <v>103</v>
      </c>
      <c r="Q1372">
        <v>51</v>
      </c>
      <c r="R1372">
        <v>5</v>
      </c>
      <c r="S1372">
        <v>152</v>
      </c>
      <c r="T1372">
        <v>14</v>
      </c>
      <c r="U1372">
        <v>36</v>
      </c>
      <c r="V1372">
        <v>6</v>
      </c>
      <c r="W1372">
        <v>74</v>
      </c>
      <c r="X1372">
        <v>64</v>
      </c>
      <c r="Y1372">
        <v>1049</v>
      </c>
      <c r="Z1372">
        <v>0</v>
      </c>
      <c r="AA1372">
        <v>0</v>
      </c>
      <c r="AB1372">
        <v>0</v>
      </c>
      <c r="AC1372">
        <v>1</v>
      </c>
      <c r="AD1372">
        <v>10174</v>
      </c>
      <c r="AE1372">
        <v>10184</v>
      </c>
      <c r="AF1372">
        <v>24</v>
      </c>
      <c r="AG1372">
        <v>10167</v>
      </c>
      <c r="AH1372">
        <v>3</v>
      </c>
      <c r="AI1372">
        <v>70</v>
      </c>
      <c r="AJ1372">
        <v>1</v>
      </c>
      <c r="AK1372">
        <v>82</v>
      </c>
      <c r="AL1372">
        <v>17</v>
      </c>
      <c r="AM1372">
        <v>2</v>
      </c>
      <c r="AN1372">
        <v>69</v>
      </c>
      <c r="AO1372">
        <v>86</v>
      </c>
      <c r="AP1372">
        <v>3</v>
      </c>
      <c r="AQ1372">
        <v>53</v>
      </c>
      <c r="AR1372">
        <v>16</v>
      </c>
      <c r="AS1372">
        <v>15</v>
      </c>
    </row>
    <row r="1373" spans="1:45" x14ac:dyDescent="0.25">
      <c r="A1373">
        <v>20131003</v>
      </c>
      <c r="B1373">
        <f t="shared" si="105"/>
        <v>20171003</v>
      </c>
      <c r="C1373">
        <f t="shared" si="106"/>
        <v>2017</v>
      </c>
      <c r="D1373">
        <f t="shared" si="107"/>
        <v>10</v>
      </c>
      <c r="E1373">
        <f t="shared" si="108"/>
        <v>3</v>
      </c>
      <c r="F1373" s="14">
        <f t="shared" si="109"/>
        <v>43011</v>
      </c>
      <c r="G1373">
        <v>129</v>
      </c>
      <c r="H1373">
        <v>50</v>
      </c>
      <c r="I1373">
        <v>51</v>
      </c>
      <c r="J1373">
        <v>70</v>
      </c>
      <c r="K1373">
        <v>13</v>
      </c>
      <c r="L1373">
        <v>40</v>
      </c>
      <c r="M1373">
        <v>1</v>
      </c>
      <c r="N1373">
        <v>120</v>
      </c>
      <c r="O1373">
        <v>13</v>
      </c>
      <c r="P1373">
        <v>126</v>
      </c>
      <c r="Q1373">
        <v>74</v>
      </c>
      <c r="R1373">
        <v>5</v>
      </c>
      <c r="S1373">
        <v>175</v>
      </c>
      <c r="T1373">
        <v>15</v>
      </c>
      <c r="U1373">
        <v>62</v>
      </c>
      <c r="V1373">
        <v>6</v>
      </c>
      <c r="W1373">
        <v>85</v>
      </c>
      <c r="X1373">
        <v>74</v>
      </c>
      <c r="Y1373">
        <v>1178</v>
      </c>
      <c r="Z1373">
        <v>7</v>
      </c>
      <c r="AA1373">
        <v>14</v>
      </c>
      <c r="AB1373">
        <v>14</v>
      </c>
      <c r="AC1373">
        <v>23</v>
      </c>
      <c r="AD1373">
        <v>10154</v>
      </c>
      <c r="AE1373">
        <v>10182</v>
      </c>
      <c r="AF1373">
        <v>1</v>
      </c>
      <c r="AG1373">
        <v>10136</v>
      </c>
      <c r="AH1373">
        <v>18</v>
      </c>
      <c r="AI1373">
        <v>65</v>
      </c>
      <c r="AJ1373">
        <v>23</v>
      </c>
      <c r="AK1373">
        <v>83</v>
      </c>
      <c r="AL1373">
        <v>17</v>
      </c>
      <c r="AM1373">
        <v>3</v>
      </c>
      <c r="AN1373">
        <v>62</v>
      </c>
      <c r="AO1373">
        <v>92</v>
      </c>
      <c r="AP1373">
        <v>23</v>
      </c>
      <c r="AQ1373">
        <v>48</v>
      </c>
      <c r="AR1373">
        <v>14</v>
      </c>
      <c r="AS1373">
        <v>18</v>
      </c>
    </row>
    <row r="1374" spans="1:45" x14ac:dyDescent="0.25">
      <c r="A1374">
        <v>20131004</v>
      </c>
      <c r="B1374">
        <f t="shared" si="105"/>
        <v>20171004</v>
      </c>
      <c r="C1374">
        <f t="shared" si="106"/>
        <v>2017</v>
      </c>
      <c r="D1374">
        <f t="shared" si="107"/>
        <v>10</v>
      </c>
      <c r="E1374">
        <f t="shared" si="108"/>
        <v>4</v>
      </c>
      <c r="F1374" s="14">
        <f t="shared" si="109"/>
        <v>43012</v>
      </c>
      <c r="G1374">
        <v>179</v>
      </c>
      <c r="H1374">
        <v>34</v>
      </c>
      <c r="I1374">
        <v>38</v>
      </c>
      <c r="J1374">
        <v>60</v>
      </c>
      <c r="K1374">
        <v>14</v>
      </c>
      <c r="L1374">
        <v>20</v>
      </c>
      <c r="M1374">
        <v>18</v>
      </c>
      <c r="N1374">
        <v>110</v>
      </c>
      <c r="O1374">
        <v>15</v>
      </c>
      <c r="P1374">
        <v>160</v>
      </c>
      <c r="Q1374">
        <v>109</v>
      </c>
      <c r="R1374">
        <v>3</v>
      </c>
      <c r="S1374">
        <v>219</v>
      </c>
      <c r="T1374">
        <v>15</v>
      </c>
      <c r="U1374">
        <v>103</v>
      </c>
      <c r="V1374">
        <v>6</v>
      </c>
      <c r="W1374">
        <v>39</v>
      </c>
      <c r="X1374">
        <v>34</v>
      </c>
      <c r="Y1374">
        <v>761</v>
      </c>
      <c r="Z1374">
        <v>21</v>
      </c>
      <c r="AA1374">
        <v>82</v>
      </c>
      <c r="AB1374">
        <v>44</v>
      </c>
      <c r="AC1374">
        <v>6</v>
      </c>
      <c r="AD1374">
        <v>10137</v>
      </c>
      <c r="AE1374">
        <v>10147</v>
      </c>
      <c r="AF1374">
        <v>24</v>
      </c>
      <c r="AG1374">
        <v>10126</v>
      </c>
      <c r="AH1374">
        <v>4</v>
      </c>
      <c r="AI1374">
        <v>41</v>
      </c>
      <c r="AJ1374">
        <v>6</v>
      </c>
      <c r="AK1374">
        <v>75</v>
      </c>
      <c r="AL1374">
        <v>13</v>
      </c>
      <c r="AM1374">
        <v>7</v>
      </c>
      <c r="AN1374">
        <v>89</v>
      </c>
      <c r="AO1374">
        <v>98</v>
      </c>
      <c r="AP1374">
        <v>6</v>
      </c>
      <c r="AQ1374">
        <v>72</v>
      </c>
      <c r="AR1374">
        <v>14</v>
      </c>
      <c r="AS1374">
        <v>13</v>
      </c>
    </row>
    <row r="1375" spans="1:45" x14ac:dyDescent="0.25">
      <c r="A1375">
        <v>20131005</v>
      </c>
      <c r="B1375">
        <f t="shared" si="105"/>
        <v>20171005</v>
      </c>
      <c r="C1375">
        <f t="shared" si="106"/>
        <v>2017</v>
      </c>
      <c r="D1375">
        <f t="shared" si="107"/>
        <v>10</v>
      </c>
      <c r="E1375">
        <f t="shared" si="108"/>
        <v>5</v>
      </c>
      <c r="F1375" s="14">
        <f t="shared" si="109"/>
        <v>43013</v>
      </c>
      <c r="G1375">
        <v>309</v>
      </c>
      <c r="H1375">
        <v>14</v>
      </c>
      <c r="I1375">
        <v>19</v>
      </c>
      <c r="J1375">
        <v>30</v>
      </c>
      <c r="K1375">
        <v>11</v>
      </c>
      <c r="L1375">
        <v>10</v>
      </c>
      <c r="M1375">
        <v>5</v>
      </c>
      <c r="N1375">
        <v>80</v>
      </c>
      <c r="O1375">
        <v>13</v>
      </c>
      <c r="P1375">
        <v>149</v>
      </c>
      <c r="Q1375">
        <v>91</v>
      </c>
      <c r="R1375">
        <v>24</v>
      </c>
      <c r="S1375">
        <v>194</v>
      </c>
      <c r="T1375">
        <v>11</v>
      </c>
      <c r="U1375">
        <v>58</v>
      </c>
      <c r="V1375">
        <v>24</v>
      </c>
      <c r="W1375">
        <v>37</v>
      </c>
      <c r="X1375">
        <v>32</v>
      </c>
      <c r="Y1375">
        <v>809</v>
      </c>
      <c r="Z1375">
        <v>0</v>
      </c>
      <c r="AA1375">
        <v>0</v>
      </c>
      <c r="AB1375">
        <v>0</v>
      </c>
      <c r="AC1375">
        <v>1</v>
      </c>
      <c r="AD1375">
        <v>10190</v>
      </c>
      <c r="AE1375">
        <v>10234</v>
      </c>
      <c r="AF1375">
        <v>23</v>
      </c>
      <c r="AG1375">
        <v>10148</v>
      </c>
      <c r="AH1375">
        <v>1</v>
      </c>
      <c r="AI1375">
        <v>7</v>
      </c>
      <c r="AJ1375">
        <v>1</v>
      </c>
      <c r="AK1375">
        <v>75</v>
      </c>
      <c r="AL1375">
        <v>14</v>
      </c>
      <c r="AM1375">
        <v>6</v>
      </c>
      <c r="AN1375">
        <v>90</v>
      </c>
      <c r="AO1375">
        <v>99</v>
      </c>
      <c r="AP1375">
        <v>1</v>
      </c>
      <c r="AQ1375">
        <v>70</v>
      </c>
      <c r="AR1375">
        <v>15</v>
      </c>
      <c r="AS1375">
        <v>13</v>
      </c>
    </row>
    <row r="1376" spans="1:45" x14ac:dyDescent="0.25">
      <c r="A1376">
        <v>20131006</v>
      </c>
      <c r="B1376">
        <f t="shared" si="105"/>
        <v>20171006</v>
      </c>
      <c r="C1376">
        <f t="shared" si="106"/>
        <v>2017</v>
      </c>
      <c r="D1376">
        <f t="shared" si="107"/>
        <v>10</v>
      </c>
      <c r="E1376">
        <f t="shared" si="108"/>
        <v>6</v>
      </c>
      <c r="F1376" s="14">
        <f t="shared" si="109"/>
        <v>43014</v>
      </c>
      <c r="G1376">
        <v>262</v>
      </c>
      <c r="H1376">
        <v>0</v>
      </c>
      <c r="I1376">
        <v>5</v>
      </c>
      <c r="J1376">
        <v>20</v>
      </c>
      <c r="K1376">
        <v>13</v>
      </c>
      <c r="L1376">
        <v>0</v>
      </c>
      <c r="M1376">
        <v>2</v>
      </c>
      <c r="N1376">
        <v>30</v>
      </c>
      <c r="O1376">
        <v>13</v>
      </c>
      <c r="P1376">
        <v>118</v>
      </c>
      <c r="Q1376">
        <v>68</v>
      </c>
      <c r="R1376">
        <v>24</v>
      </c>
      <c r="S1376">
        <v>180</v>
      </c>
      <c r="T1376">
        <v>13</v>
      </c>
      <c r="U1376">
        <v>45</v>
      </c>
      <c r="V1376">
        <v>24</v>
      </c>
      <c r="W1376">
        <v>24</v>
      </c>
      <c r="X1376">
        <v>21</v>
      </c>
      <c r="Y1376">
        <v>635</v>
      </c>
      <c r="Z1376">
        <v>0</v>
      </c>
      <c r="AA1376">
        <v>0</v>
      </c>
      <c r="AB1376">
        <v>0</v>
      </c>
      <c r="AC1376">
        <v>1</v>
      </c>
      <c r="AD1376">
        <v>10256</v>
      </c>
      <c r="AE1376">
        <v>10267</v>
      </c>
      <c r="AF1376">
        <v>21</v>
      </c>
      <c r="AG1376">
        <v>10238</v>
      </c>
      <c r="AH1376">
        <v>1</v>
      </c>
      <c r="AI1376">
        <v>1</v>
      </c>
      <c r="AJ1376">
        <v>20</v>
      </c>
      <c r="AK1376">
        <v>82</v>
      </c>
      <c r="AL1376">
        <v>13</v>
      </c>
      <c r="AM1376">
        <v>6</v>
      </c>
      <c r="AN1376">
        <v>88</v>
      </c>
      <c r="AO1376">
        <v>100</v>
      </c>
      <c r="AP1376">
        <v>1</v>
      </c>
      <c r="AQ1376">
        <v>64</v>
      </c>
      <c r="AR1376">
        <v>12</v>
      </c>
      <c r="AS1376">
        <v>10</v>
      </c>
    </row>
    <row r="1377" spans="1:45" x14ac:dyDescent="0.25">
      <c r="A1377">
        <v>20131007</v>
      </c>
      <c r="B1377">
        <f t="shared" si="105"/>
        <v>20171007</v>
      </c>
      <c r="C1377">
        <f t="shared" si="106"/>
        <v>2017</v>
      </c>
      <c r="D1377">
        <f t="shared" si="107"/>
        <v>10</v>
      </c>
      <c r="E1377">
        <f t="shared" si="108"/>
        <v>7</v>
      </c>
      <c r="F1377" s="14">
        <f t="shared" si="109"/>
        <v>43015</v>
      </c>
      <c r="G1377">
        <v>161</v>
      </c>
      <c r="H1377">
        <v>11</v>
      </c>
      <c r="I1377">
        <v>12</v>
      </c>
      <c r="J1377">
        <v>20</v>
      </c>
      <c r="K1377">
        <v>10</v>
      </c>
      <c r="L1377">
        <v>0</v>
      </c>
      <c r="M1377">
        <v>2</v>
      </c>
      <c r="N1377">
        <v>50</v>
      </c>
      <c r="O1377">
        <v>12</v>
      </c>
      <c r="P1377">
        <v>111</v>
      </c>
      <c r="Q1377">
        <v>53</v>
      </c>
      <c r="R1377">
        <v>3</v>
      </c>
      <c r="S1377">
        <v>176</v>
      </c>
      <c r="T1377">
        <v>12</v>
      </c>
      <c r="U1377">
        <v>29</v>
      </c>
      <c r="V1377">
        <v>6</v>
      </c>
      <c r="W1377">
        <v>56</v>
      </c>
      <c r="X1377">
        <v>50</v>
      </c>
      <c r="Y1377">
        <v>915</v>
      </c>
      <c r="Z1377">
        <v>0</v>
      </c>
      <c r="AA1377">
        <v>0</v>
      </c>
      <c r="AB1377">
        <v>0</v>
      </c>
      <c r="AC1377">
        <v>1</v>
      </c>
      <c r="AD1377">
        <v>10261</v>
      </c>
      <c r="AE1377">
        <v>10271</v>
      </c>
      <c r="AF1377">
        <v>10</v>
      </c>
      <c r="AG1377">
        <v>10253</v>
      </c>
      <c r="AH1377">
        <v>16</v>
      </c>
      <c r="AI1377">
        <v>0</v>
      </c>
      <c r="AJ1377">
        <v>4</v>
      </c>
      <c r="AK1377">
        <v>71</v>
      </c>
      <c r="AL1377">
        <v>14</v>
      </c>
      <c r="AM1377">
        <v>5</v>
      </c>
      <c r="AN1377">
        <v>91</v>
      </c>
      <c r="AO1377">
        <v>100</v>
      </c>
      <c r="AP1377">
        <v>4</v>
      </c>
      <c r="AQ1377">
        <v>71</v>
      </c>
      <c r="AR1377">
        <v>14</v>
      </c>
      <c r="AS1377">
        <v>14</v>
      </c>
    </row>
    <row r="1378" spans="1:45" x14ac:dyDescent="0.25">
      <c r="A1378">
        <v>20131008</v>
      </c>
      <c r="B1378">
        <f t="shared" si="105"/>
        <v>20171008</v>
      </c>
      <c r="C1378">
        <f t="shared" si="106"/>
        <v>2017</v>
      </c>
      <c r="D1378">
        <f t="shared" si="107"/>
        <v>10</v>
      </c>
      <c r="E1378">
        <f t="shared" si="108"/>
        <v>8</v>
      </c>
      <c r="F1378" s="14">
        <f t="shared" si="109"/>
        <v>43016</v>
      </c>
      <c r="G1378">
        <v>222</v>
      </c>
      <c r="H1378">
        <v>16</v>
      </c>
      <c r="I1378">
        <v>20</v>
      </c>
      <c r="J1378">
        <v>30</v>
      </c>
      <c r="K1378">
        <v>10</v>
      </c>
      <c r="L1378">
        <v>10</v>
      </c>
      <c r="M1378">
        <v>1</v>
      </c>
      <c r="N1378">
        <v>60</v>
      </c>
      <c r="O1378">
        <v>13</v>
      </c>
      <c r="P1378">
        <v>145</v>
      </c>
      <c r="Q1378">
        <v>71</v>
      </c>
      <c r="R1378">
        <v>1</v>
      </c>
      <c r="S1378">
        <v>182</v>
      </c>
      <c r="T1378">
        <v>13</v>
      </c>
      <c r="U1378">
        <v>52</v>
      </c>
      <c r="V1378">
        <v>6</v>
      </c>
      <c r="W1378">
        <v>1</v>
      </c>
      <c r="X1378">
        <v>1</v>
      </c>
      <c r="Y1378">
        <v>524</v>
      </c>
      <c r="Z1378">
        <v>4</v>
      </c>
      <c r="AA1378">
        <v>1</v>
      </c>
      <c r="AB1378">
        <v>1</v>
      </c>
      <c r="AC1378">
        <v>24</v>
      </c>
      <c r="AD1378">
        <v>10241</v>
      </c>
      <c r="AE1378">
        <v>10252</v>
      </c>
      <c r="AF1378">
        <v>1</v>
      </c>
      <c r="AG1378">
        <v>10223</v>
      </c>
      <c r="AH1378">
        <v>24</v>
      </c>
      <c r="AI1378">
        <v>10</v>
      </c>
      <c r="AJ1378">
        <v>2</v>
      </c>
      <c r="AK1378">
        <v>70</v>
      </c>
      <c r="AL1378">
        <v>17</v>
      </c>
      <c r="AM1378">
        <v>8</v>
      </c>
      <c r="AN1378">
        <v>91</v>
      </c>
      <c r="AO1378">
        <v>98</v>
      </c>
      <c r="AP1378">
        <v>1</v>
      </c>
      <c r="AQ1378">
        <v>78</v>
      </c>
      <c r="AR1378">
        <v>13</v>
      </c>
      <c r="AS1378">
        <v>9</v>
      </c>
    </row>
    <row r="1379" spans="1:45" x14ac:dyDescent="0.25">
      <c r="A1379">
        <v>20131009</v>
      </c>
      <c r="B1379">
        <f t="shared" si="105"/>
        <v>20171009</v>
      </c>
      <c r="C1379">
        <f t="shared" si="106"/>
        <v>2017</v>
      </c>
      <c r="D1379">
        <f t="shared" si="107"/>
        <v>10</v>
      </c>
      <c r="E1379">
        <f t="shared" si="108"/>
        <v>9</v>
      </c>
      <c r="F1379" s="14">
        <f t="shared" si="109"/>
        <v>43017</v>
      </c>
      <c r="G1379">
        <v>264</v>
      </c>
      <c r="H1379">
        <v>27</v>
      </c>
      <c r="I1379">
        <v>32</v>
      </c>
      <c r="J1379">
        <v>50</v>
      </c>
      <c r="K1379">
        <v>12</v>
      </c>
      <c r="L1379">
        <v>20</v>
      </c>
      <c r="M1379">
        <v>1</v>
      </c>
      <c r="N1379">
        <v>120</v>
      </c>
      <c r="O1379">
        <v>20</v>
      </c>
      <c r="P1379">
        <v>132</v>
      </c>
      <c r="Q1379">
        <v>82</v>
      </c>
      <c r="R1379">
        <v>24</v>
      </c>
      <c r="S1379">
        <v>158</v>
      </c>
      <c r="T1379">
        <v>11</v>
      </c>
      <c r="U1379">
        <v>69</v>
      </c>
      <c r="V1379">
        <v>24</v>
      </c>
      <c r="W1379">
        <v>9</v>
      </c>
      <c r="X1379">
        <v>8</v>
      </c>
      <c r="Y1379">
        <v>506</v>
      </c>
      <c r="Z1379">
        <v>18</v>
      </c>
      <c r="AA1379">
        <v>7</v>
      </c>
      <c r="AB1379">
        <v>2</v>
      </c>
      <c r="AC1379">
        <v>21</v>
      </c>
      <c r="AD1379">
        <v>10153</v>
      </c>
      <c r="AE1379">
        <v>10218</v>
      </c>
      <c r="AF1379">
        <v>1</v>
      </c>
      <c r="AG1379">
        <v>10090</v>
      </c>
      <c r="AH1379">
        <v>24</v>
      </c>
      <c r="AI1379">
        <v>25</v>
      </c>
      <c r="AJ1379">
        <v>5</v>
      </c>
      <c r="AK1379">
        <v>80</v>
      </c>
      <c r="AL1379">
        <v>13</v>
      </c>
      <c r="AM1379">
        <v>7</v>
      </c>
      <c r="AN1379">
        <v>86</v>
      </c>
      <c r="AO1379">
        <v>98</v>
      </c>
      <c r="AP1379">
        <v>1</v>
      </c>
      <c r="AQ1379">
        <v>69</v>
      </c>
      <c r="AR1379">
        <v>13</v>
      </c>
      <c r="AS1379">
        <v>8</v>
      </c>
    </row>
    <row r="1380" spans="1:45" x14ac:dyDescent="0.25">
      <c r="A1380">
        <v>20131010</v>
      </c>
      <c r="B1380">
        <f t="shared" si="105"/>
        <v>20171010</v>
      </c>
      <c r="C1380">
        <f t="shared" si="106"/>
        <v>2017</v>
      </c>
      <c r="D1380">
        <f t="shared" si="107"/>
        <v>10</v>
      </c>
      <c r="E1380">
        <f t="shared" si="108"/>
        <v>10</v>
      </c>
      <c r="F1380" s="14">
        <f t="shared" si="109"/>
        <v>43018</v>
      </c>
      <c r="G1380">
        <v>312</v>
      </c>
      <c r="H1380">
        <v>10</v>
      </c>
      <c r="I1380">
        <v>25</v>
      </c>
      <c r="J1380">
        <v>40</v>
      </c>
      <c r="K1380">
        <v>11</v>
      </c>
      <c r="L1380">
        <v>10</v>
      </c>
      <c r="M1380">
        <v>19</v>
      </c>
      <c r="N1380">
        <v>100</v>
      </c>
      <c r="O1380">
        <v>11</v>
      </c>
      <c r="P1380">
        <v>93</v>
      </c>
      <c r="Q1380">
        <v>61</v>
      </c>
      <c r="R1380">
        <v>23</v>
      </c>
      <c r="S1380">
        <v>130</v>
      </c>
      <c r="T1380">
        <v>15</v>
      </c>
      <c r="U1380">
        <v>33</v>
      </c>
      <c r="V1380">
        <v>24</v>
      </c>
      <c r="W1380">
        <v>74</v>
      </c>
      <c r="X1380">
        <v>67</v>
      </c>
      <c r="Y1380">
        <v>966</v>
      </c>
      <c r="Z1380">
        <v>14</v>
      </c>
      <c r="AA1380">
        <v>12</v>
      </c>
      <c r="AB1380">
        <v>6</v>
      </c>
      <c r="AC1380">
        <v>4</v>
      </c>
      <c r="AD1380">
        <v>10083</v>
      </c>
      <c r="AE1380">
        <v>10120</v>
      </c>
      <c r="AF1380">
        <v>24</v>
      </c>
      <c r="AG1380">
        <v>10060</v>
      </c>
      <c r="AH1380">
        <v>5</v>
      </c>
      <c r="AI1380">
        <v>59</v>
      </c>
      <c r="AJ1380">
        <v>22</v>
      </c>
      <c r="AK1380">
        <v>80</v>
      </c>
      <c r="AL1380">
        <v>10</v>
      </c>
      <c r="AM1380">
        <v>6</v>
      </c>
      <c r="AN1380">
        <v>86</v>
      </c>
      <c r="AO1380">
        <v>98</v>
      </c>
      <c r="AP1380">
        <v>22</v>
      </c>
      <c r="AQ1380">
        <v>65</v>
      </c>
      <c r="AR1380">
        <v>13</v>
      </c>
      <c r="AS1380">
        <v>14</v>
      </c>
    </row>
    <row r="1381" spans="1:45" x14ac:dyDescent="0.25">
      <c r="A1381">
        <v>20131011</v>
      </c>
      <c r="B1381">
        <f t="shared" si="105"/>
        <v>20171011</v>
      </c>
      <c r="C1381">
        <f t="shared" si="106"/>
        <v>2017</v>
      </c>
      <c r="D1381">
        <f t="shared" si="107"/>
        <v>10</v>
      </c>
      <c r="E1381">
        <f t="shared" si="108"/>
        <v>11</v>
      </c>
      <c r="F1381" s="14">
        <f t="shared" si="109"/>
        <v>43019</v>
      </c>
      <c r="G1381">
        <v>80</v>
      </c>
      <c r="H1381">
        <v>4</v>
      </c>
      <c r="I1381">
        <v>22</v>
      </c>
      <c r="J1381">
        <v>40</v>
      </c>
      <c r="K1381">
        <v>2</v>
      </c>
      <c r="L1381">
        <v>10</v>
      </c>
      <c r="M1381">
        <v>9</v>
      </c>
      <c r="N1381">
        <v>80</v>
      </c>
      <c r="O1381">
        <v>2</v>
      </c>
      <c r="P1381">
        <v>78</v>
      </c>
      <c r="Q1381">
        <v>62</v>
      </c>
      <c r="R1381">
        <v>3</v>
      </c>
      <c r="S1381">
        <v>86</v>
      </c>
      <c r="T1381">
        <v>15</v>
      </c>
      <c r="U1381">
        <v>54</v>
      </c>
      <c r="V1381">
        <v>6</v>
      </c>
      <c r="W1381">
        <v>0</v>
      </c>
      <c r="X1381">
        <v>0</v>
      </c>
      <c r="Y1381">
        <v>103</v>
      </c>
      <c r="Z1381">
        <v>164</v>
      </c>
      <c r="AA1381">
        <v>221</v>
      </c>
      <c r="AB1381">
        <v>26</v>
      </c>
      <c r="AC1381">
        <v>12</v>
      </c>
      <c r="AD1381">
        <v>10157</v>
      </c>
      <c r="AE1381">
        <v>10176</v>
      </c>
      <c r="AF1381">
        <v>24</v>
      </c>
      <c r="AG1381">
        <v>10132</v>
      </c>
      <c r="AH1381">
        <v>1</v>
      </c>
      <c r="AI1381">
        <v>23</v>
      </c>
      <c r="AJ1381">
        <v>22</v>
      </c>
      <c r="AK1381">
        <v>62</v>
      </c>
      <c r="AL1381">
        <v>2</v>
      </c>
      <c r="AM1381">
        <v>8</v>
      </c>
      <c r="AN1381">
        <v>97</v>
      </c>
      <c r="AO1381">
        <v>98</v>
      </c>
      <c r="AP1381">
        <v>8</v>
      </c>
      <c r="AQ1381">
        <v>91</v>
      </c>
      <c r="AR1381">
        <v>6</v>
      </c>
      <c r="AS1381">
        <v>1</v>
      </c>
    </row>
    <row r="1382" spans="1:45" x14ac:dyDescent="0.25">
      <c r="A1382">
        <v>20131012</v>
      </c>
      <c r="B1382">
        <f t="shared" si="105"/>
        <v>20171012</v>
      </c>
      <c r="C1382">
        <f t="shared" si="106"/>
        <v>2017</v>
      </c>
      <c r="D1382">
        <f t="shared" si="107"/>
        <v>10</v>
      </c>
      <c r="E1382">
        <f t="shared" si="108"/>
        <v>12</v>
      </c>
      <c r="F1382" s="14">
        <f t="shared" si="109"/>
        <v>43020</v>
      </c>
      <c r="G1382">
        <v>113</v>
      </c>
      <c r="H1382">
        <v>6</v>
      </c>
      <c r="I1382">
        <v>24</v>
      </c>
      <c r="J1382">
        <v>50</v>
      </c>
      <c r="K1382">
        <v>22</v>
      </c>
      <c r="L1382">
        <v>10</v>
      </c>
      <c r="M1382">
        <v>8</v>
      </c>
      <c r="N1382">
        <v>80</v>
      </c>
      <c r="O1382">
        <v>23</v>
      </c>
      <c r="P1382">
        <v>80</v>
      </c>
      <c r="Q1382">
        <v>41</v>
      </c>
      <c r="R1382">
        <v>5</v>
      </c>
      <c r="S1382">
        <v>109</v>
      </c>
      <c r="T1382">
        <v>15</v>
      </c>
      <c r="U1382">
        <v>16</v>
      </c>
      <c r="V1382">
        <v>6</v>
      </c>
      <c r="W1382">
        <v>21</v>
      </c>
      <c r="X1382">
        <v>19</v>
      </c>
      <c r="Y1382">
        <v>707</v>
      </c>
      <c r="Z1382">
        <v>70</v>
      </c>
      <c r="AA1382">
        <v>225</v>
      </c>
      <c r="AB1382">
        <v>66</v>
      </c>
      <c r="AC1382">
        <v>21</v>
      </c>
      <c r="AD1382">
        <v>10178</v>
      </c>
      <c r="AE1382">
        <v>10211</v>
      </c>
      <c r="AF1382">
        <v>9</v>
      </c>
      <c r="AG1382">
        <v>10128</v>
      </c>
      <c r="AH1382">
        <v>24</v>
      </c>
      <c r="AI1382">
        <v>1</v>
      </c>
      <c r="AJ1382">
        <v>5</v>
      </c>
      <c r="AK1382">
        <v>64</v>
      </c>
      <c r="AL1382">
        <v>12</v>
      </c>
      <c r="AM1382">
        <v>7</v>
      </c>
      <c r="AN1382">
        <v>94</v>
      </c>
      <c r="AO1382">
        <v>100</v>
      </c>
      <c r="AP1382">
        <v>6</v>
      </c>
      <c r="AQ1382">
        <v>79</v>
      </c>
      <c r="AR1382">
        <v>13</v>
      </c>
      <c r="AS1382">
        <v>10</v>
      </c>
    </row>
    <row r="1383" spans="1:45" x14ac:dyDescent="0.25">
      <c r="A1383">
        <v>20131013</v>
      </c>
      <c r="B1383">
        <f t="shared" si="105"/>
        <v>20171013</v>
      </c>
      <c r="C1383">
        <f t="shared" si="106"/>
        <v>2017</v>
      </c>
      <c r="D1383">
        <f t="shared" si="107"/>
        <v>10</v>
      </c>
      <c r="E1383">
        <f t="shared" si="108"/>
        <v>13</v>
      </c>
      <c r="F1383" s="14">
        <f t="shared" si="109"/>
        <v>43021</v>
      </c>
      <c r="G1383">
        <v>149</v>
      </c>
      <c r="H1383">
        <v>65</v>
      </c>
      <c r="I1383">
        <v>67</v>
      </c>
      <c r="J1383">
        <v>90</v>
      </c>
      <c r="K1383">
        <v>11</v>
      </c>
      <c r="L1383">
        <v>40</v>
      </c>
      <c r="M1383">
        <v>1</v>
      </c>
      <c r="N1383">
        <v>170</v>
      </c>
      <c r="O1383">
        <v>11</v>
      </c>
      <c r="P1383">
        <v>83</v>
      </c>
      <c r="Q1383">
        <v>76</v>
      </c>
      <c r="R1383">
        <v>6</v>
      </c>
      <c r="S1383">
        <v>93</v>
      </c>
      <c r="T1383">
        <v>24</v>
      </c>
      <c r="U1383">
        <v>75</v>
      </c>
      <c r="V1383">
        <v>6</v>
      </c>
      <c r="W1383">
        <v>0</v>
      </c>
      <c r="X1383">
        <v>0</v>
      </c>
      <c r="Y1383">
        <v>75</v>
      </c>
      <c r="Z1383">
        <v>209</v>
      </c>
      <c r="AA1383">
        <v>639</v>
      </c>
      <c r="AB1383">
        <v>78</v>
      </c>
      <c r="AC1383">
        <v>5</v>
      </c>
      <c r="AD1383">
        <v>10109</v>
      </c>
      <c r="AE1383">
        <v>10126</v>
      </c>
      <c r="AF1383">
        <v>22</v>
      </c>
      <c r="AG1383">
        <v>10088</v>
      </c>
      <c r="AH1383">
        <v>6</v>
      </c>
      <c r="AI1383">
        <v>15</v>
      </c>
      <c r="AJ1383">
        <v>4</v>
      </c>
      <c r="AK1383">
        <v>65</v>
      </c>
      <c r="AL1383">
        <v>22</v>
      </c>
      <c r="AM1383">
        <v>8</v>
      </c>
      <c r="AN1383">
        <v>95</v>
      </c>
      <c r="AO1383">
        <v>98</v>
      </c>
      <c r="AP1383">
        <v>1</v>
      </c>
      <c r="AQ1383">
        <v>89</v>
      </c>
      <c r="AR1383">
        <v>14</v>
      </c>
      <c r="AS1383">
        <v>1</v>
      </c>
    </row>
    <row r="1384" spans="1:45" x14ac:dyDescent="0.25">
      <c r="A1384">
        <v>20131014</v>
      </c>
      <c r="B1384">
        <f t="shared" si="105"/>
        <v>20171014</v>
      </c>
      <c r="C1384">
        <f t="shared" si="106"/>
        <v>2017</v>
      </c>
      <c r="D1384">
        <f t="shared" si="107"/>
        <v>10</v>
      </c>
      <c r="E1384">
        <f t="shared" si="108"/>
        <v>14</v>
      </c>
      <c r="F1384" s="14">
        <f t="shared" si="109"/>
        <v>43022</v>
      </c>
      <c r="G1384">
        <v>157</v>
      </c>
      <c r="H1384">
        <v>31</v>
      </c>
      <c r="I1384">
        <v>34</v>
      </c>
      <c r="J1384">
        <v>40</v>
      </c>
      <c r="K1384">
        <v>1</v>
      </c>
      <c r="L1384">
        <v>10</v>
      </c>
      <c r="M1384">
        <v>20</v>
      </c>
      <c r="N1384">
        <v>80</v>
      </c>
      <c r="O1384">
        <v>1</v>
      </c>
      <c r="P1384">
        <v>101</v>
      </c>
      <c r="Q1384">
        <v>89</v>
      </c>
      <c r="R1384">
        <v>7</v>
      </c>
      <c r="S1384">
        <v>112</v>
      </c>
      <c r="T1384">
        <v>17</v>
      </c>
      <c r="U1384">
        <v>87</v>
      </c>
      <c r="V1384">
        <v>12</v>
      </c>
      <c r="W1384">
        <v>0</v>
      </c>
      <c r="X1384">
        <v>0</v>
      </c>
      <c r="Y1384">
        <v>126</v>
      </c>
      <c r="Z1384">
        <v>82</v>
      </c>
      <c r="AA1384">
        <v>75</v>
      </c>
      <c r="AB1384">
        <v>30</v>
      </c>
      <c r="AC1384">
        <v>23</v>
      </c>
      <c r="AD1384">
        <v>10110</v>
      </c>
      <c r="AE1384">
        <v>10129</v>
      </c>
      <c r="AF1384">
        <v>10</v>
      </c>
      <c r="AG1384">
        <v>10077</v>
      </c>
      <c r="AH1384">
        <v>23</v>
      </c>
      <c r="AI1384">
        <v>32</v>
      </c>
      <c r="AJ1384">
        <v>20</v>
      </c>
      <c r="AK1384">
        <v>70</v>
      </c>
      <c r="AL1384">
        <v>6</v>
      </c>
      <c r="AM1384">
        <v>8</v>
      </c>
      <c r="AN1384">
        <v>95</v>
      </c>
      <c r="AO1384">
        <v>98</v>
      </c>
      <c r="AP1384">
        <v>18</v>
      </c>
      <c r="AQ1384">
        <v>88</v>
      </c>
      <c r="AR1384">
        <v>12</v>
      </c>
      <c r="AS1384">
        <v>2</v>
      </c>
    </row>
    <row r="1385" spans="1:45" x14ac:dyDescent="0.25">
      <c r="A1385">
        <v>20131015</v>
      </c>
      <c r="B1385">
        <f t="shared" si="105"/>
        <v>20171015</v>
      </c>
      <c r="C1385">
        <f t="shared" si="106"/>
        <v>2017</v>
      </c>
      <c r="D1385">
        <f t="shared" si="107"/>
        <v>10</v>
      </c>
      <c r="E1385">
        <f t="shared" si="108"/>
        <v>15</v>
      </c>
      <c r="F1385" s="14">
        <f t="shared" si="109"/>
        <v>43023</v>
      </c>
      <c r="G1385">
        <v>218</v>
      </c>
      <c r="H1385">
        <v>16</v>
      </c>
      <c r="I1385">
        <v>22</v>
      </c>
      <c r="J1385">
        <v>40</v>
      </c>
      <c r="K1385">
        <v>6</v>
      </c>
      <c r="L1385">
        <v>10</v>
      </c>
      <c r="M1385">
        <v>17</v>
      </c>
      <c r="N1385">
        <v>60</v>
      </c>
      <c r="O1385">
        <v>4</v>
      </c>
      <c r="P1385">
        <v>92</v>
      </c>
      <c r="Q1385">
        <v>56</v>
      </c>
      <c r="R1385">
        <v>21</v>
      </c>
      <c r="S1385">
        <v>118</v>
      </c>
      <c r="T1385">
        <v>11</v>
      </c>
      <c r="U1385">
        <v>38</v>
      </c>
      <c r="V1385">
        <v>24</v>
      </c>
      <c r="W1385">
        <v>0</v>
      </c>
      <c r="X1385">
        <v>0</v>
      </c>
      <c r="Y1385">
        <v>320</v>
      </c>
      <c r="Z1385">
        <v>35</v>
      </c>
      <c r="AA1385">
        <v>36</v>
      </c>
      <c r="AB1385">
        <v>13</v>
      </c>
      <c r="AC1385">
        <v>16</v>
      </c>
      <c r="AD1385">
        <v>10071</v>
      </c>
      <c r="AE1385">
        <v>10115</v>
      </c>
      <c r="AF1385">
        <v>24</v>
      </c>
      <c r="AG1385">
        <v>10058</v>
      </c>
      <c r="AH1385">
        <v>16</v>
      </c>
      <c r="AI1385">
        <v>1</v>
      </c>
      <c r="AJ1385">
        <v>21</v>
      </c>
      <c r="AK1385">
        <v>70</v>
      </c>
      <c r="AL1385">
        <v>11</v>
      </c>
      <c r="AM1385">
        <v>8</v>
      </c>
      <c r="AN1385">
        <v>96</v>
      </c>
      <c r="AO1385">
        <v>100</v>
      </c>
      <c r="AP1385">
        <v>21</v>
      </c>
      <c r="AQ1385">
        <v>84</v>
      </c>
      <c r="AR1385">
        <v>11</v>
      </c>
      <c r="AS1385">
        <v>5</v>
      </c>
    </row>
    <row r="1386" spans="1:45" x14ac:dyDescent="0.25">
      <c r="A1386">
        <v>20131016</v>
      </c>
      <c r="B1386">
        <f t="shared" si="105"/>
        <v>20171016</v>
      </c>
      <c r="C1386">
        <f t="shared" si="106"/>
        <v>2017</v>
      </c>
      <c r="D1386">
        <f t="shared" si="107"/>
        <v>10</v>
      </c>
      <c r="E1386">
        <f t="shared" si="108"/>
        <v>16</v>
      </c>
      <c r="F1386" s="14">
        <f t="shared" si="109"/>
        <v>43024</v>
      </c>
      <c r="G1386">
        <v>192</v>
      </c>
      <c r="H1386">
        <v>23</v>
      </c>
      <c r="I1386">
        <v>26</v>
      </c>
      <c r="J1386">
        <v>50</v>
      </c>
      <c r="K1386">
        <v>21</v>
      </c>
      <c r="L1386">
        <v>10</v>
      </c>
      <c r="M1386">
        <v>1</v>
      </c>
      <c r="N1386">
        <v>100</v>
      </c>
      <c r="O1386">
        <v>20</v>
      </c>
      <c r="P1386">
        <v>99</v>
      </c>
      <c r="Q1386">
        <v>40</v>
      </c>
      <c r="R1386">
        <v>2</v>
      </c>
      <c r="S1386">
        <v>142</v>
      </c>
      <c r="T1386">
        <v>11</v>
      </c>
      <c r="U1386">
        <v>19</v>
      </c>
      <c r="V1386">
        <v>6</v>
      </c>
      <c r="W1386">
        <v>25</v>
      </c>
      <c r="X1386">
        <v>23</v>
      </c>
      <c r="Y1386">
        <v>610</v>
      </c>
      <c r="Z1386">
        <v>21</v>
      </c>
      <c r="AA1386">
        <v>8</v>
      </c>
      <c r="AB1386">
        <v>4</v>
      </c>
      <c r="AC1386">
        <v>18</v>
      </c>
      <c r="AD1386">
        <v>10117</v>
      </c>
      <c r="AE1386">
        <v>10142</v>
      </c>
      <c r="AF1386">
        <v>8</v>
      </c>
      <c r="AG1386">
        <v>10086</v>
      </c>
      <c r="AH1386">
        <v>22</v>
      </c>
      <c r="AI1386">
        <v>2</v>
      </c>
      <c r="AJ1386">
        <v>1</v>
      </c>
      <c r="AK1386">
        <v>64</v>
      </c>
      <c r="AL1386">
        <v>11</v>
      </c>
      <c r="AM1386">
        <v>7</v>
      </c>
      <c r="AN1386">
        <v>95</v>
      </c>
      <c r="AO1386">
        <v>100</v>
      </c>
      <c r="AP1386">
        <v>1</v>
      </c>
      <c r="AQ1386">
        <v>85</v>
      </c>
      <c r="AR1386">
        <v>11</v>
      </c>
      <c r="AS1386">
        <v>9</v>
      </c>
    </row>
    <row r="1387" spans="1:45" x14ac:dyDescent="0.25">
      <c r="A1387">
        <v>20131017</v>
      </c>
      <c r="B1387">
        <f t="shared" si="105"/>
        <v>20171017</v>
      </c>
      <c r="C1387">
        <f t="shared" si="106"/>
        <v>2017</v>
      </c>
      <c r="D1387">
        <f t="shared" si="107"/>
        <v>10</v>
      </c>
      <c r="E1387">
        <f t="shared" si="108"/>
        <v>17</v>
      </c>
      <c r="F1387" s="14">
        <f t="shared" si="109"/>
        <v>43025</v>
      </c>
      <c r="G1387">
        <v>254</v>
      </c>
      <c r="H1387">
        <v>37</v>
      </c>
      <c r="I1387">
        <v>41</v>
      </c>
      <c r="J1387">
        <v>70</v>
      </c>
      <c r="K1387">
        <v>10</v>
      </c>
      <c r="L1387">
        <v>10</v>
      </c>
      <c r="M1387">
        <v>18</v>
      </c>
      <c r="N1387">
        <v>140</v>
      </c>
      <c r="O1387">
        <v>11</v>
      </c>
      <c r="P1387">
        <v>121</v>
      </c>
      <c r="Q1387">
        <v>63</v>
      </c>
      <c r="R1387">
        <v>22</v>
      </c>
      <c r="S1387">
        <v>161</v>
      </c>
      <c r="T1387">
        <v>11</v>
      </c>
      <c r="U1387">
        <v>33</v>
      </c>
      <c r="V1387">
        <v>24</v>
      </c>
      <c r="W1387">
        <v>60</v>
      </c>
      <c r="X1387">
        <v>57</v>
      </c>
      <c r="Y1387">
        <v>748</v>
      </c>
      <c r="Z1387">
        <v>0</v>
      </c>
      <c r="AA1387">
        <v>0</v>
      </c>
      <c r="AB1387">
        <v>0</v>
      </c>
      <c r="AC1387">
        <v>1</v>
      </c>
      <c r="AD1387">
        <v>10120</v>
      </c>
      <c r="AE1387">
        <v>10166</v>
      </c>
      <c r="AF1387">
        <v>24</v>
      </c>
      <c r="AG1387">
        <v>10084</v>
      </c>
      <c r="AH1387">
        <v>4</v>
      </c>
      <c r="AI1387">
        <v>3</v>
      </c>
      <c r="AJ1387">
        <v>24</v>
      </c>
      <c r="AK1387">
        <v>77</v>
      </c>
      <c r="AL1387">
        <v>12</v>
      </c>
      <c r="AM1387">
        <v>4</v>
      </c>
      <c r="AN1387">
        <v>87</v>
      </c>
      <c r="AO1387">
        <v>100</v>
      </c>
      <c r="AP1387">
        <v>21</v>
      </c>
      <c r="AQ1387">
        <v>67</v>
      </c>
      <c r="AR1387">
        <v>12</v>
      </c>
      <c r="AS1387">
        <v>12</v>
      </c>
    </row>
    <row r="1388" spans="1:45" x14ac:dyDescent="0.25">
      <c r="A1388">
        <v>20131018</v>
      </c>
      <c r="B1388">
        <f t="shared" si="105"/>
        <v>20171018</v>
      </c>
      <c r="C1388">
        <f t="shared" si="106"/>
        <v>2017</v>
      </c>
      <c r="D1388">
        <f t="shared" si="107"/>
        <v>10</v>
      </c>
      <c r="E1388">
        <f t="shared" si="108"/>
        <v>18</v>
      </c>
      <c r="F1388" s="14">
        <f t="shared" si="109"/>
        <v>43026</v>
      </c>
      <c r="G1388">
        <v>126</v>
      </c>
      <c r="H1388">
        <v>21</v>
      </c>
      <c r="I1388">
        <v>23</v>
      </c>
      <c r="J1388">
        <v>40</v>
      </c>
      <c r="K1388">
        <v>20</v>
      </c>
      <c r="L1388">
        <v>10</v>
      </c>
      <c r="M1388">
        <v>1</v>
      </c>
      <c r="N1388">
        <v>80</v>
      </c>
      <c r="O1388">
        <v>24</v>
      </c>
      <c r="P1388">
        <v>110</v>
      </c>
      <c r="Q1388">
        <v>62</v>
      </c>
      <c r="R1388">
        <v>1</v>
      </c>
      <c r="S1388">
        <v>135</v>
      </c>
      <c r="T1388">
        <v>13</v>
      </c>
      <c r="U1388">
        <v>35</v>
      </c>
      <c r="V1388">
        <v>6</v>
      </c>
      <c r="W1388">
        <v>0</v>
      </c>
      <c r="X1388">
        <v>0</v>
      </c>
      <c r="Y1388">
        <v>292</v>
      </c>
      <c r="Z1388">
        <v>0</v>
      </c>
      <c r="AA1388">
        <v>0</v>
      </c>
      <c r="AB1388">
        <v>0</v>
      </c>
      <c r="AC1388">
        <v>1</v>
      </c>
      <c r="AD1388">
        <v>10174</v>
      </c>
      <c r="AE1388">
        <v>10192</v>
      </c>
      <c r="AF1388">
        <v>10</v>
      </c>
      <c r="AG1388">
        <v>10139</v>
      </c>
      <c r="AH1388">
        <v>24</v>
      </c>
      <c r="AI1388">
        <v>1</v>
      </c>
      <c r="AJ1388">
        <v>2</v>
      </c>
      <c r="AK1388">
        <v>63</v>
      </c>
      <c r="AL1388">
        <v>24</v>
      </c>
      <c r="AM1388">
        <v>8</v>
      </c>
      <c r="AN1388">
        <v>96</v>
      </c>
      <c r="AO1388">
        <v>100</v>
      </c>
      <c r="AP1388">
        <v>2</v>
      </c>
      <c r="AQ1388">
        <v>87</v>
      </c>
      <c r="AR1388">
        <v>24</v>
      </c>
      <c r="AS1388">
        <v>4</v>
      </c>
    </row>
    <row r="1389" spans="1:45" x14ac:dyDescent="0.25">
      <c r="A1389">
        <v>20131019</v>
      </c>
      <c r="B1389">
        <f t="shared" si="105"/>
        <v>20171019</v>
      </c>
      <c r="C1389">
        <f t="shared" si="106"/>
        <v>2017</v>
      </c>
      <c r="D1389">
        <f t="shared" si="107"/>
        <v>10</v>
      </c>
      <c r="E1389">
        <f t="shared" si="108"/>
        <v>19</v>
      </c>
      <c r="F1389" s="14">
        <f t="shared" si="109"/>
        <v>43027</v>
      </c>
      <c r="G1389">
        <v>172</v>
      </c>
      <c r="H1389">
        <v>29</v>
      </c>
      <c r="I1389">
        <v>36</v>
      </c>
      <c r="J1389">
        <v>50</v>
      </c>
      <c r="K1389">
        <v>1</v>
      </c>
      <c r="L1389">
        <v>20</v>
      </c>
      <c r="M1389">
        <v>16</v>
      </c>
      <c r="N1389">
        <v>80</v>
      </c>
      <c r="O1389">
        <v>1</v>
      </c>
      <c r="P1389">
        <v>133</v>
      </c>
      <c r="Q1389">
        <v>96</v>
      </c>
      <c r="R1389">
        <v>7</v>
      </c>
      <c r="S1389">
        <v>167</v>
      </c>
      <c r="T1389">
        <v>14</v>
      </c>
      <c r="U1389">
        <v>89</v>
      </c>
      <c r="V1389">
        <v>12</v>
      </c>
      <c r="W1389">
        <v>32</v>
      </c>
      <c r="X1389">
        <v>31</v>
      </c>
      <c r="Y1389">
        <v>646</v>
      </c>
      <c r="Z1389">
        <v>20</v>
      </c>
      <c r="AA1389">
        <v>49</v>
      </c>
      <c r="AB1389">
        <v>45</v>
      </c>
      <c r="AC1389">
        <v>18</v>
      </c>
      <c r="AD1389">
        <v>10092</v>
      </c>
      <c r="AE1389">
        <v>10128</v>
      </c>
      <c r="AF1389">
        <v>1</v>
      </c>
      <c r="AG1389">
        <v>10070</v>
      </c>
      <c r="AH1389">
        <v>16</v>
      </c>
      <c r="AI1389">
        <v>44</v>
      </c>
      <c r="AJ1389">
        <v>18</v>
      </c>
      <c r="AK1389">
        <v>72</v>
      </c>
      <c r="AL1389">
        <v>13</v>
      </c>
      <c r="AM1389">
        <v>7</v>
      </c>
      <c r="AN1389">
        <v>90</v>
      </c>
      <c r="AO1389">
        <v>98</v>
      </c>
      <c r="AP1389">
        <v>18</v>
      </c>
      <c r="AQ1389">
        <v>76</v>
      </c>
      <c r="AR1389">
        <v>12</v>
      </c>
      <c r="AS1389">
        <v>10</v>
      </c>
    </row>
    <row r="1390" spans="1:45" x14ac:dyDescent="0.25">
      <c r="A1390">
        <v>20131020</v>
      </c>
      <c r="B1390">
        <f t="shared" si="105"/>
        <v>20171020</v>
      </c>
      <c r="C1390">
        <f t="shared" si="106"/>
        <v>2017</v>
      </c>
      <c r="D1390">
        <f t="shared" si="107"/>
        <v>10</v>
      </c>
      <c r="E1390">
        <f t="shared" si="108"/>
        <v>20</v>
      </c>
      <c r="F1390" s="14">
        <f t="shared" si="109"/>
        <v>43028</v>
      </c>
      <c r="G1390">
        <v>198</v>
      </c>
      <c r="H1390">
        <v>40</v>
      </c>
      <c r="I1390">
        <v>42</v>
      </c>
      <c r="J1390">
        <v>70</v>
      </c>
      <c r="K1390">
        <v>22</v>
      </c>
      <c r="L1390">
        <v>30</v>
      </c>
      <c r="M1390">
        <v>1</v>
      </c>
      <c r="N1390">
        <v>130</v>
      </c>
      <c r="O1390">
        <v>22</v>
      </c>
      <c r="P1390">
        <v>149</v>
      </c>
      <c r="Q1390">
        <v>123</v>
      </c>
      <c r="R1390">
        <v>5</v>
      </c>
      <c r="S1390">
        <v>187</v>
      </c>
      <c r="T1390">
        <v>14</v>
      </c>
      <c r="U1390">
        <v>112</v>
      </c>
      <c r="V1390">
        <v>6</v>
      </c>
      <c r="W1390">
        <v>39</v>
      </c>
      <c r="X1390">
        <v>37</v>
      </c>
      <c r="Y1390">
        <v>656</v>
      </c>
      <c r="Z1390">
        <v>6</v>
      </c>
      <c r="AA1390">
        <v>2</v>
      </c>
      <c r="AB1390">
        <v>1</v>
      </c>
      <c r="AC1390">
        <v>20</v>
      </c>
      <c r="AD1390">
        <v>10097</v>
      </c>
      <c r="AE1390">
        <v>10105</v>
      </c>
      <c r="AF1390">
        <v>24</v>
      </c>
      <c r="AG1390">
        <v>10086</v>
      </c>
      <c r="AH1390">
        <v>19</v>
      </c>
      <c r="AI1390">
        <v>28</v>
      </c>
      <c r="AJ1390">
        <v>6</v>
      </c>
      <c r="AK1390">
        <v>75</v>
      </c>
      <c r="AL1390">
        <v>12</v>
      </c>
      <c r="AM1390">
        <v>6</v>
      </c>
      <c r="AN1390">
        <v>89</v>
      </c>
      <c r="AO1390">
        <v>98</v>
      </c>
      <c r="AP1390">
        <v>1</v>
      </c>
      <c r="AQ1390">
        <v>74</v>
      </c>
      <c r="AR1390">
        <v>14</v>
      </c>
      <c r="AS1390">
        <v>11</v>
      </c>
    </row>
    <row r="1391" spans="1:45" x14ac:dyDescent="0.25">
      <c r="A1391">
        <v>20131021</v>
      </c>
      <c r="B1391">
        <f t="shared" si="105"/>
        <v>20171021</v>
      </c>
      <c r="C1391">
        <f t="shared" si="106"/>
        <v>2017</v>
      </c>
      <c r="D1391">
        <f t="shared" si="107"/>
        <v>10</v>
      </c>
      <c r="E1391">
        <f t="shared" si="108"/>
        <v>21</v>
      </c>
      <c r="F1391" s="14">
        <f t="shared" si="109"/>
        <v>43029</v>
      </c>
      <c r="G1391">
        <v>189</v>
      </c>
      <c r="H1391">
        <v>38</v>
      </c>
      <c r="I1391">
        <v>40</v>
      </c>
      <c r="J1391">
        <v>50</v>
      </c>
      <c r="K1391">
        <v>1</v>
      </c>
      <c r="L1391">
        <v>30</v>
      </c>
      <c r="M1391">
        <v>7</v>
      </c>
      <c r="N1391">
        <v>90</v>
      </c>
      <c r="O1391">
        <v>1</v>
      </c>
      <c r="P1391">
        <v>148</v>
      </c>
      <c r="Q1391">
        <v>120</v>
      </c>
      <c r="R1391">
        <v>7</v>
      </c>
      <c r="S1391">
        <v>176</v>
      </c>
      <c r="T1391">
        <v>14</v>
      </c>
      <c r="U1391">
        <v>114</v>
      </c>
      <c r="V1391">
        <v>6</v>
      </c>
      <c r="W1391">
        <v>4</v>
      </c>
      <c r="X1391">
        <v>4</v>
      </c>
      <c r="Y1391">
        <v>385</v>
      </c>
      <c r="Z1391">
        <v>0</v>
      </c>
      <c r="AA1391">
        <v>-1</v>
      </c>
      <c r="AB1391">
        <v>-1</v>
      </c>
      <c r="AC1391">
        <v>2</v>
      </c>
      <c r="AD1391">
        <v>10108</v>
      </c>
      <c r="AE1391">
        <v>10122</v>
      </c>
      <c r="AF1391">
        <v>11</v>
      </c>
      <c r="AG1391">
        <v>10092</v>
      </c>
      <c r="AH1391">
        <v>23</v>
      </c>
      <c r="AI1391">
        <v>61</v>
      </c>
      <c r="AJ1391">
        <v>7</v>
      </c>
      <c r="AK1391">
        <v>75</v>
      </c>
      <c r="AL1391">
        <v>15</v>
      </c>
      <c r="AM1391">
        <v>6</v>
      </c>
      <c r="AN1391">
        <v>90</v>
      </c>
      <c r="AO1391">
        <v>97</v>
      </c>
      <c r="AP1391">
        <v>5</v>
      </c>
      <c r="AQ1391">
        <v>80</v>
      </c>
      <c r="AR1391">
        <v>15</v>
      </c>
      <c r="AS1391">
        <v>6</v>
      </c>
    </row>
    <row r="1392" spans="1:45" x14ac:dyDescent="0.25">
      <c r="A1392">
        <v>20131022</v>
      </c>
      <c r="B1392">
        <f t="shared" si="105"/>
        <v>20171022</v>
      </c>
      <c r="C1392">
        <f t="shared" si="106"/>
        <v>2017</v>
      </c>
      <c r="D1392">
        <f t="shared" si="107"/>
        <v>10</v>
      </c>
      <c r="E1392">
        <f t="shared" si="108"/>
        <v>22</v>
      </c>
      <c r="F1392" s="14">
        <f t="shared" si="109"/>
        <v>43030</v>
      </c>
      <c r="G1392">
        <v>165</v>
      </c>
      <c r="H1392">
        <v>38</v>
      </c>
      <c r="I1392">
        <v>39</v>
      </c>
      <c r="J1392">
        <v>60</v>
      </c>
      <c r="K1392">
        <v>13</v>
      </c>
      <c r="L1392">
        <v>20</v>
      </c>
      <c r="M1392">
        <v>19</v>
      </c>
      <c r="N1392">
        <v>100</v>
      </c>
      <c r="O1392">
        <v>12</v>
      </c>
      <c r="P1392">
        <v>169</v>
      </c>
      <c r="Q1392">
        <v>127</v>
      </c>
      <c r="R1392">
        <v>2</v>
      </c>
      <c r="S1392">
        <v>218</v>
      </c>
      <c r="T1392">
        <v>13</v>
      </c>
      <c r="U1392">
        <v>116</v>
      </c>
      <c r="V1392">
        <v>6</v>
      </c>
      <c r="W1392">
        <v>77</v>
      </c>
      <c r="X1392">
        <v>75</v>
      </c>
      <c r="Y1392">
        <v>802</v>
      </c>
      <c r="Z1392">
        <v>23</v>
      </c>
      <c r="AA1392">
        <v>31</v>
      </c>
      <c r="AB1392">
        <v>23</v>
      </c>
      <c r="AC1392">
        <v>20</v>
      </c>
      <c r="AD1392">
        <v>10037</v>
      </c>
      <c r="AE1392">
        <v>10089</v>
      </c>
      <c r="AF1392">
        <v>1</v>
      </c>
      <c r="AG1392">
        <v>10001</v>
      </c>
      <c r="AH1392">
        <v>23</v>
      </c>
      <c r="AI1392">
        <v>59</v>
      </c>
      <c r="AJ1392">
        <v>20</v>
      </c>
      <c r="AK1392">
        <v>75</v>
      </c>
      <c r="AL1392">
        <v>13</v>
      </c>
      <c r="AM1392">
        <v>4</v>
      </c>
      <c r="AN1392">
        <v>87</v>
      </c>
      <c r="AO1392">
        <v>97</v>
      </c>
      <c r="AP1392">
        <v>1</v>
      </c>
      <c r="AQ1392">
        <v>70</v>
      </c>
      <c r="AR1392">
        <v>13</v>
      </c>
      <c r="AS1392">
        <v>14</v>
      </c>
    </row>
    <row r="1393" spans="1:45" x14ac:dyDescent="0.25">
      <c r="A1393">
        <v>20131023</v>
      </c>
      <c r="B1393">
        <f t="shared" si="105"/>
        <v>20171023</v>
      </c>
      <c r="C1393">
        <f t="shared" si="106"/>
        <v>2017</v>
      </c>
      <c r="D1393">
        <f t="shared" si="107"/>
        <v>10</v>
      </c>
      <c r="E1393">
        <f t="shared" si="108"/>
        <v>23</v>
      </c>
      <c r="F1393" s="14">
        <f t="shared" si="109"/>
        <v>43031</v>
      </c>
      <c r="G1393">
        <v>206</v>
      </c>
      <c r="H1393">
        <v>49</v>
      </c>
      <c r="I1393">
        <v>53</v>
      </c>
      <c r="J1393">
        <v>80</v>
      </c>
      <c r="K1393">
        <v>11</v>
      </c>
      <c r="L1393">
        <v>30</v>
      </c>
      <c r="M1393">
        <v>4</v>
      </c>
      <c r="N1393">
        <v>160</v>
      </c>
      <c r="O1393">
        <v>15</v>
      </c>
      <c r="P1393">
        <v>157</v>
      </c>
      <c r="Q1393">
        <v>123</v>
      </c>
      <c r="R1393">
        <v>24</v>
      </c>
      <c r="S1393">
        <v>188</v>
      </c>
      <c r="T1393">
        <v>12</v>
      </c>
      <c r="U1393">
        <v>114</v>
      </c>
      <c r="V1393">
        <v>24</v>
      </c>
      <c r="W1393">
        <v>37</v>
      </c>
      <c r="X1393">
        <v>36</v>
      </c>
      <c r="Y1393">
        <v>501</v>
      </c>
      <c r="Z1393">
        <v>0</v>
      </c>
      <c r="AA1393">
        <v>-1</v>
      </c>
      <c r="AB1393">
        <v>-1</v>
      </c>
      <c r="AC1393">
        <v>8</v>
      </c>
      <c r="AD1393">
        <v>10033</v>
      </c>
      <c r="AE1393">
        <v>10112</v>
      </c>
      <c r="AF1393">
        <v>24</v>
      </c>
      <c r="AG1393">
        <v>9994</v>
      </c>
      <c r="AH1393">
        <v>5</v>
      </c>
      <c r="AI1393">
        <v>64</v>
      </c>
      <c r="AJ1393">
        <v>23</v>
      </c>
      <c r="AK1393">
        <v>75</v>
      </c>
      <c r="AL1393">
        <v>10</v>
      </c>
      <c r="AM1393">
        <v>5</v>
      </c>
      <c r="AN1393">
        <v>86</v>
      </c>
      <c r="AO1393">
        <v>97</v>
      </c>
      <c r="AP1393">
        <v>4</v>
      </c>
      <c r="AQ1393">
        <v>72</v>
      </c>
      <c r="AR1393">
        <v>14</v>
      </c>
      <c r="AS1393">
        <v>8</v>
      </c>
    </row>
    <row r="1394" spans="1:45" x14ac:dyDescent="0.25">
      <c r="A1394">
        <v>20131024</v>
      </c>
      <c r="B1394">
        <f t="shared" si="105"/>
        <v>20171024</v>
      </c>
      <c r="C1394">
        <f t="shared" si="106"/>
        <v>2017</v>
      </c>
      <c r="D1394">
        <f t="shared" si="107"/>
        <v>10</v>
      </c>
      <c r="E1394">
        <f t="shared" si="108"/>
        <v>24</v>
      </c>
      <c r="F1394" s="14">
        <f t="shared" si="109"/>
        <v>43032</v>
      </c>
      <c r="G1394">
        <v>186</v>
      </c>
      <c r="H1394">
        <v>17</v>
      </c>
      <c r="I1394">
        <v>24</v>
      </c>
      <c r="J1394">
        <v>40</v>
      </c>
      <c r="K1394">
        <v>11</v>
      </c>
      <c r="L1394">
        <v>10</v>
      </c>
      <c r="M1394">
        <v>17</v>
      </c>
      <c r="N1394">
        <v>70</v>
      </c>
      <c r="O1394">
        <v>10</v>
      </c>
      <c r="P1394">
        <v>116</v>
      </c>
      <c r="Q1394">
        <v>70</v>
      </c>
      <c r="R1394">
        <v>20</v>
      </c>
      <c r="S1394">
        <v>168</v>
      </c>
      <c r="T1394">
        <v>14</v>
      </c>
      <c r="U1394">
        <v>31</v>
      </c>
      <c r="V1394">
        <v>24</v>
      </c>
      <c r="W1394">
        <v>88</v>
      </c>
      <c r="X1394">
        <v>87</v>
      </c>
      <c r="Y1394">
        <v>884</v>
      </c>
      <c r="Z1394">
        <v>0</v>
      </c>
      <c r="AA1394">
        <v>0</v>
      </c>
      <c r="AB1394">
        <v>0</v>
      </c>
      <c r="AC1394">
        <v>1</v>
      </c>
      <c r="AD1394">
        <v>10162</v>
      </c>
      <c r="AE1394">
        <v>10179</v>
      </c>
      <c r="AF1394">
        <v>10</v>
      </c>
      <c r="AG1394">
        <v>10119</v>
      </c>
      <c r="AH1394">
        <v>1</v>
      </c>
      <c r="AI1394">
        <v>6</v>
      </c>
      <c r="AJ1394">
        <v>19</v>
      </c>
      <c r="AK1394">
        <v>76</v>
      </c>
      <c r="AL1394">
        <v>11</v>
      </c>
      <c r="AM1394">
        <v>2</v>
      </c>
      <c r="AN1394">
        <v>87</v>
      </c>
      <c r="AO1394">
        <v>99</v>
      </c>
      <c r="AP1394">
        <v>19</v>
      </c>
      <c r="AQ1394">
        <v>53</v>
      </c>
      <c r="AR1394">
        <v>13</v>
      </c>
      <c r="AS1394">
        <v>13</v>
      </c>
    </row>
    <row r="1395" spans="1:45" x14ac:dyDescent="0.25">
      <c r="A1395">
        <v>20131025</v>
      </c>
      <c r="B1395">
        <f t="shared" si="105"/>
        <v>20171025</v>
      </c>
      <c r="C1395">
        <f t="shared" si="106"/>
        <v>2017</v>
      </c>
      <c r="D1395">
        <f t="shared" si="107"/>
        <v>10</v>
      </c>
      <c r="E1395">
        <f t="shared" si="108"/>
        <v>25</v>
      </c>
      <c r="F1395" s="14">
        <f t="shared" si="109"/>
        <v>43033</v>
      </c>
      <c r="G1395">
        <v>167</v>
      </c>
      <c r="H1395">
        <v>30</v>
      </c>
      <c r="I1395">
        <v>37</v>
      </c>
      <c r="J1395">
        <v>50</v>
      </c>
      <c r="K1395">
        <v>12</v>
      </c>
      <c r="L1395">
        <v>20</v>
      </c>
      <c r="M1395">
        <v>2</v>
      </c>
      <c r="N1395">
        <v>90</v>
      </c>
      <c r="O1395">
        <v>11</v>
      </c>
      <c r="P1395">
        <v>147</v>
      </c>
      <c r="Q1395">
        <v>97</v>
      </c>
      <c r="R1395">
        <v>1</v>
      </c>
      <c r="S1395">
        <v>180</v>
      </c>
      <c r="T1395">
        <v>14</v>
      </c>
      <c r="U1395">
        <v>82</v>
      </c>
      <c r="V1395">
        <v>6</v>
      </c>
      <c r="W1395">
        <v>0</v>
      </c>
      <c r="X1395">
        <v>0</v>
      </c>
      <c r="Y1395">
        <v>208</v>
      </c>
      <c r="Z1395">
        <v>15</v>
      </c>
      <c r="AA1395">
        <v>4</v>
      </c>
      <c r="AB1395">
        <v>2</v>
      </c>
      <c r="AC1395">
        <v>9</v>
      </c>
      <c r="AD1395">
        <v>10101</v>
      </c>
      <c r="AE1395">
        <v>10148</v>
      </c>
      <c r="AF1395">
        <v>1</v>
      </c>
      <c r="AG1395">
        <v>10085</v>
      </c>
      <c r="AH1395">
        <v>13</v>
      </c>
      <c r="AI1395">
        <v>63</v>
      </c>
      <c r="AJ1395">
        <v>2</v>
      </c>
      <c r="AK1395">
        <v>71</v>
      </c>
      <c r="AL1395">
        <v>11</v>
      </c>
      <c r="AM1395">
        <v>8</v>
      </c>
      <c r="AN1395">
        <v>88</v>
      </c>
      <c r="AO1395">
        <v>97</v>
      </c>
      <c r="AP1395">
        <v>3</v>
      </c>
      <c r="AQ1395">
        <v>81</v>
      </c>
      <c r="AR1395">
        <v>12</v>
      </c>
      <c r="AS1395">
        <v>3</v>
      </c>
    </row>
    <row r="1396" spans="1:45" x14ac:dyDescent="0.25">
      <c r="A1396">
        <v>20131026</v>
      </c>
      <c r="B1396">
        <f t="shared" si="105"/>
        <v>20171026</v>
      </c>
      <c r="C1396">
        <f t="shared" si="106"/>
        <v>2017</v>
      </c>
      <c r="D1396">
        <f t="shared" si="107"/>
        <v>10</v>
      </c>
      <c r="E1396">
        <f t="shared" si="108"/>
        <v>26</v>
      </c>
      <c r="F1396" s="14">
        <f t="shared" si="109"/>
        <v>43034</v>
      </c>
      <c r="G1396">
        <v>207</v>
      </c>
      <c r="H1396">
        <v>44</v>
      </c>
      <c r="I1396">
        <v>46</v>
      </c>
      <c r="J1396">
        <v>70</v>
      </c>
      <c r="K1396">
        <v>12</v>
      </c>
      <c r="L1396">
        <v>30</v>
      </c>
      <c r="M1396">
        <v>1</v>
      </c>
      <c r="N1396">
        <v>130</v>
      </c>
      <c r="O1396">
        <v>12</v>
      </c>
      <c r="P1396">
        <v>163</v>
      </c>
      <c r="Q1396">
        <v>144</v>
      </c>
      <c r="R1396">
        <v>20</v>
      </c>
      <c r="S1396">
        <v>195</v>
      </c>
      <c r="T1396">
        <v>14</v>
      </c>
      <c r="U1396">
        <v>128</v>
      </c>
      <c r="V1396">
        <v>24</v>
      </c>
      <c r="W1396">
        <v>56</v>
      </c>
      <c r="X1396">
        <v>56</v>
      </c>
      <c r="Y1396">
        <v>658</v>
      </c>
      <c r="Z1396">
        <v>0</v>
      </c>
      <c r="AA1396">
        <v>0</v>
      </c>
      <c r="AB1396">
        <v>0</v>
      </c>
      <c r="AC1396">
        <v>1</v>
      </c>
      <c r="AD1396">
        <v>10083</v>
      </c>
      <c r="AE1396">
        <v>10098</v>
      </c>
      <c r="AF1396">
        <v>10</v>
      </c>
      <c r="AG1396">
        <v>10046</v>
      </c>
      <c r="AH1396">
        <v>24</v>
      </c>
      <c r="AI1396">
        <v>57</v>
      </c>
      <c r="AJ1396">
        <v>6</v>
      </c>
      <c r="AK1396">
        <v>80</v>
      </c>
      <c r="AL1396">
        <v>13</v>
      </c>
      <c r="AM1396">
        <v>5</v>
      </c>
      <c r="AN1396">
        <v>82</v>
      </c>
      <c r="AO1396">
        <v>94</v>
      </c>
      <c r="AP1396">
        <v>7</v>
      </c>
      <c r="AQ1396">
        <v>65</v>
      </c>
      <c r="AR1396">
        <v>13</v>
      </c>
      <c r="AS1396">
        <v>11</v>
      </c>
    </row>
    <row r="1397" spans="1:45" x14ac:dyDescent="0.25">
      <c r="A1397">
        <v>20131027</v>
      </c>
      <c r="B1397">
        <f t="shared" si="105"/>
        <v>20171027</v>
      </c>
      <c r="C1397">
        <f t="shared" si="106"/>
        <v>2017</v>
      </c>
      <c r="D1397">
        <f t="shared" si="107"/>
        <v>10</v>
      </c>
      <c r="E1397">
        <f t="shared" si="108"/>
        <v>27</v>
      </c>
      <c r="F1397" s="14">
        <f t="shared" si="109"/>
        <v>43035</v>
      </c>
      <c r="G1397">
        <v>212</v>
      </c>
      <c r="H1397">
        <v>74</v>
      </c>
      <c r="I1397">
        <v>77</v>
      </c>
      <c r="J1397">
        <v>100</v>
      </c>
      <c r="K1397">
        <v>11</v>
      </c>
      <c r="L1397">
        <v>50</v>
      </c>
      <c r="M1397">
        <v>1</v>
      </c>
      <c r="N1397">
        <v>200</v>
      </c>
      <c r="O1397">
        <v>11</v>
      </c>
      <c r="P1397">
        <v>144</v>
      </c>
      <c r="Q1397">
        <v>126</v>
      </c>
      <c r="R1397">
        <v>24</v>
      </c>
      <c r="S1397">
        <v>156</v>
      </c>
      <c r="T1397">
        <v>12</v>
      </c>
      <c r="U1397">
        <v>123</v>
      </c>
      <c r="V1397">
        <v>24</v>
      </c>
      <c r="W1397">
        <v>34</v>
      </c>
      <c r="X1397">
        <v>34</v>
      </c>
      <c r="Y1397">
        <v>424</v>
      </c>
      <c r="Z1397">
        <v>39</v>
      </c>
      <c r="AA1397">
        <v>42</v>
      </c>
      <c r="AB1397">
        <v>12</v>
      </c>
      <c r="AC1397">
        <v>24</v>
      </c>
      <c r="AD1397">
        <v>10002</v>
      </c>
      <c r="AE1397">
        <v>10040</v>
      </c>
      <c r="AF1397">
        <v>1</v>
      </c>
      <c r="AG1397">
        <v>9977</v>
      </c>
      <c r="AH1397">
        <v>9</v>
      </c>
      <c r="AI1397">
        <v>56</v>
      </c>
      <c r="AJ1397">
        <v>7</v>
      </c>
      <c r="AK1397">
        <v>79</v>
      </c>
      <c r="AL1397">
        <v>14</v>
      </c>
      <c r="AM1397">
        <v>6</v>
      </c>
      <c r="AN1397">
        <v>77</v>
      </c>
      <c r="AO1397">
        <v>90</v>
      </c>
      <c r="AP1397">
        <v>8</v>
      </c>
      <c r="AQ1397">
        <v>69</v>
      </c>
      <c r="AR1397">
        <v>14</v>
      </c>
      <c r="AS1397">
        <v>7</v>
      </c>
    </row>
    <row r="1398" spans="1:45" x14ac:dyDescent="0.25">
      <c r="A1398">
        <v>20131028</v>
      </c>
      <c r="B1398">
        <f t="shared" si="105"/>
        <v>20171028</v>
      </c>
      <c r="C1398">
        <f t="shared" si="106"/>
        <v>2017</v>
      </c>
      <c r="D1398">
        <f t="shared" si="107"/>
        <v>10</v>
      </c>
      <c r="E1398">
        <f t="shared" si="108"/>
        <v>28</v>
      </c>
      <c r="F1398" s="14">
        <f t="shared" si="109"/>
        <v>43036</v>
      </c>
      <c r="G1398">
        <v>220</v>
      </c>
      <c r="H1398">
        <v>81</v>
      </c>
      <c r="I1398">
        <v>85</v>
      </c>
      <c r="J1398">
        <v>140</v>
      </c>
      <c r="K1398">
        <v>10</v>
      </c>
      <c r="L1398">
        <v>50</v>
      </c>
      <c r="M1398">
        <v>1</v>
      </c>
      <c r="N1398">
        <v>260</v>
      </c>
      <c r="O1398">
        <v>11</v>
      </c>
      <c r="P1398">
        <v>138</v>
      </c>
      <c r="Q1398">
        <v>104</v>
      </c>
      <c r="R1398">
        <v>24</v>
      </c>
      <c r="S1398">
        <v>174</v>
      </c>
      <c r="T1398">
        <v>10</v>
      </c>
      <c r="U1398">
        <v>96</v>
      </c>
      <c r="V1398">
        <v>24</v>
      </c>
      <c r="W1398">
        <v>31</v>
      </c>
      <c r="X1398">
        <v>31</v>
      </c>
      <c r="Y1398">
        <v>401</v>
      </c>
      <c r="Z1398">
        <v>59</v>
      </c>
      <c r="AA1398">
        <v>114</v>
      </c>
      <c r="AB1398">
        <v>31</v>
      </c>
      <c r="AC1398">
        <v>3</v>
      </c>
      <c r="AD1398">
        <v>9952</v>
      </c>
      <c r="AE1398">
        <v>10036</v>
      </c>
      <c r="AF1398">
        <v>24</v>
      </c>
      <c r="AG1398">
        <v>9873</v>
      </c>
      <c r="AH1398">
        <v>7</v>
      </c>
      <c r="AI1398">
        <v>50</v>
      </c>
      <c r="AJ1398">
        <v>1</v>
      </c>
      <c r="AK1398">
        <v>80</v>
      </c>
      <c r="AL1398">
        <v>13</v>
      </c>
      <c r="AM1398">
        <v>7</v>
      </c>
      <c r="AN1398">
        <v>78</v>
      </c>
      <c r="AO1398">
        <v>95</v>
      </c>
      <c r="AP1398">
        <v>1</v>
      </c>
      <c r="AQ1398">
        <v>60</v>
      </c>
      <c r="AR1398">
        <v>10</v>
      </c>
      <c r="AS1398">
        <v>6</v>
      </c>
    </row>
    <row r="1399" spans="1:45" x14ac:dyDescent="0.25">
      <c r="A1399">
        <v>20131029</v>
      </c>
      <c r="B1399">
        <f t="shared" si="105"/>
        <v>20171029</v>
      </c>
      <c r="C1399">
        <f t="shared" si="106"/>
        <v>2017</v>
      </c>
      <c r="D1399">
        <f t="shared" si="107"/>
        <v>10</v>
      </c>
      <c r="E1399">
        <f t="shared" si="108"/>
        <v>29</v>
      </c>
      <c r="F1399" s="14">
        <f t="shared" si="109"/>
        <v>43037</v>
      </c>
      <c r="G1399">
        <v>225</v>
      </c>
      <c r="H1399">
        <v>58</v>
      </c>
      <c r="I1399">
        <v>59</v>
      </c>
      <c r="J1399">
        <v>80</v>
      </c>
      <c r="K1399">
        <v>6</v>
      </c>
      <c r="L1399">
        <v>40</v>
      </c>
      <c r="M1399">
        <v>18</v>
      </c>
      <c r="N1399">
        <v>150</v>
      </c>
      <c r="O1399">
        <v>6</v>
      </c>
      <c r="P1399">
        <v>103</v>
      </c>
      <c r="Q1399">
        <v>79</v>
      </c>
      <c r="R1399">
        <v>22</v>
      </c>
      <c r="S1399">
        <v>135</v>
      </c>
      <c r="T1399">
        <v>14</v>
      </c>
      <c r="U1399">
        <v>69</v>
      </c>
      <c r="V1399">
        <v>24</v>
      </c>
      <c r="W1399">
        <v>55</v>
      </c>
      <c r="X1399">
        <v>56</v>
      </c>
      <c r="Y1399">
        <v>539</v>
      </c>
      <c r="Z1399">
        <v>13</v>
      </c>
      <c r="AA1399">
        <v>46</v>
      </c>
      <c r="AB1399">
        <v>25</v>
      </c>
      <c r="AC1399">
        <v>18</v>
      </c>
      <c r="AD1399">
        <v>10093</v>
      </c>
      <c r="AE1399">
        <v>10156</v>
      </c>
      <c r="AF1399">
        <v>24</v>
      </c>
      <c r="AG1399">
        <v>10036</v>
      </c>
      <c r="AH1399">
        <v>2</v>
      </c>
      <c r="AI1399">
        <v>57</v>
      </c>
      <c r="AJ1399">
        <v>17</v>
      </c>
      <c r="AK1399">
        <v>75</v>
      </c>
      <c r="AL1399">
        <v>4</v>
      </c>
      <c r="AM1399">
        <v>6</v>
      </c>
      <c r="AN1399">
        <v>82</v>
      </c>
      <c r="AO1399">
        <v>93</v>
      </c>
      <c r="AP1399">
        <v>21</v>
      </c>
      <c r="AQ1399">
        <v>70</v>
      </c>
      <c r="AR1399">
        <v>15</v>
      </c>
      <c r="AS1399">
        <v>8</v>
      </c>
    </row>
    <row r="1400" spans="1:45" x14ac:dyDescent="0.25">
      <c r="A1400">
        <v>20131030</v>
      </c>
      <c r="B1400">
        <f t="shared" si="105"/>
        <v>20171030</v>
      </c>
      <c r="C1400">
        <f t="shared" si="106"/>
        <v>2017</v>
      </c>
      <c r="D1400">
        <f t="shared" si="107"/>
        <v>10</v>
      </c>
      <c r="E1400">
        <f t="shared" si="108"/>
        <v>30</v>
      </c>
      <c r="F1400" s="14">
        <f t="shared" si="109"/>
        <v>43038</v>
      </c>
      <c r="G1400">
        <v>215</v>
      </c>
      <c r="H1400">
        <v>37</v>
      </c>
      <c r="I1400">
        <v>39</v>
      </c>
      <c r="J1400">
        <v>50</v>
      </c>
      <c r="K1400">
        <v>11</v>
      </c>
      <c r="L1400">
        <v>30</v>
      </c>
      <c r="M1400">
        <v>3</v>
      </c>
      <c r="N1400">
        <v>110</v>
      </c>
      <c r="O1400">
        <v>12</v>
      </c>
      <c r="P1400">
        <v>95</v>
      </c>
      <c r="Q1400">
        <v>72</v>
      </c>
      <c r="R1400">
        <v>7</v>
      </c>
      <c r="S1400">
        <v>136</v>
      </c>
      <c r="T1400">
        <v>13</v>
      </c>
      <c r="U1400">
        <v>62</v>
      </c>
      <c r="V1400">
        <v>12</v>
      </c>
      <c r="W1400">
        <v>73</v>
      </c>
      <c r="X1400">
        <v>75</v>
      </c>
      <c r="Y1400">
        <v>705</v>
      </c>
      <c r="Z1400">
        <v>1</v>
      </c>
      <c r="AA1400">
        <v>2</v>
      </c>
      <c r="AB1400">
        <v>2</v>
      </c>
      <c r="AC1400">
        <v>7</v>
      </c>
      <c r="AD1400">
        <v>10211</v>
      </c>
      <c r="AE1400">
        <v>10234</v>
      </c>
      <c r="AF1400">
        <v>22</v>
      </c>
      <c r="AG1400">
        <v>10162</v>
      </c>
      <c r="AH1400">
        <v>1</v>
      </c>
      <c r="AI1400">
        <v>65</v>
      </c>
      <c r="AJ1400">
        <v>1</v>
      </c>
      <c r="AK1400">
        <v>80</v>
      </c>
      <c r="AL1400">
        <v>13</v>
      </c>
      <c r="AM1400">
        <v>2</v>
      </c>
      <c r="AN1400">
        <v>80</v>
      </c>
      <c r="AO1400">
        <v>92</v>
      </c>
      <c r="AP1400">
        <v>7</v>
      </c>
      <c r="AQ1400">
        <v>62</v>
      </c>
      <c r="AR1400">
        <v>15</v>
      </c>
      <c r="AS1400">
        <v>10</v>
      </c>
    </row>
    <row r="1401" spans="1:45" x14ac:dyDescent="0.25">
      <c r="A1401">
        <v>20131031</v>
      </c>
      <c r="B1401">
        <f t="shared" si="105"/>
        <v>20171031</v>
      </c>
      <c r="C1401">
        <f t="shared" si="106"/>
        <v>2017</v>
      </c>
      <c r="D1401">
        <f t="shared" si="107"/>
        <v>10</v>
      </c>
      <c r="E1401">
        <f t="shared" si="108"/>
        <v>31</v>
      </c>
      <c r="F1401" s="14">
        <f t="shared" si="109"/>
        <v>43039</v>
      </c>
      <c r="G1401">
        <v>198</v>
      </c>
      <c r="H1401">
        <v>50</v>
      </c>
      <c r="I1401">
        <v>51</v>
      </c>
      <c r="J1401">
        <v>70</v>
      </c>
      <c r="K1401">
        <v>19</v>
      </c>
      <c r="L1401">
        <v>40</v>
      </c>
      <c r="M1401">
        <v>1</v>
      </c>
      <c r="N1401">
        <v>150</v>
      </c>
      <c r="O1401">
        <v>19</v>
      </c>
      <c r="P1401">
        <v>105</v>
      </c>
      <c r="Q1401">
        <v>71</v>
      </c>
      <c r="R1401">
        <v>5</v>
      </c>
      <c r="S1401">
        <v>133</v>
      </c>
      <c r="T1401">
        <v>15</v>
      </c>
      <c r="U1401">
        <v>62</v>
      </c>
      <c r="V1401">
        <v>6</v>
      </c>
      <c r="W1401">
        <v>11</v>
      </c>
      <c r="X1401">
        <v>11</v>
      </c>
      <c r="Y1401">
        <v>403</v>
      </c>
      <c r="Z1401">
        <v>0</v>
      </c>
      <c r="AA1401">
        <v>-1</v>
      </c>
      <c r="AB1401">
        <v>-1</v>
      </c>
      <c r="AC1401">
        <v>19</v>
      </c>
      <c r="AD1401">
        <v>10194</v>
      </c>
      <c r="AE1401">
        <v>10231</v>
      </c>
      <c r="AF1401">
        <v>1</v>
      </c>
      <c r="AG1401">
        <v>10163</v>
      </c>
      <c r="AH1401">
        <v>20</v>
      </c>
      <c r="AI1401">
        <v>66</v>
      </c>
      <c r="AJ1401">
        <v>24</v>
      </c>
      <c r="AK1401">
        <v>80</v>
      </c>
      <c r="AL1401">
        <v>13</v>
      </c>
      <c r="AM1401">
        <v>6</v>
      </c>
      <c r="AN1401">
        <v>79</v>
      </c>
      <c r="AO1401">
        <v>88</v>
      </c>
      <c r="AP1401">
        <v>5</v>
      </c>
      <c r="AQ1401">
        <v>66</v>
      </c>
      <c r="AR1401">
        <v>15</v>
      </c>
      <c r="AS1401">
        <v>6</v>
      </c>
    </row>
    <row r="1402" spans="1:45" x14ac:dyDescent="0.25">
      <c r="A1402">
        <v>20131101</v>
      </c>
      <c r="B1402">
        <f t="shared" si="105"/>
        <v>20171101</v>
      </c>
      <c r="C1402">
        <f t="shared" si="106"/>
        <v>2017</v>
      </c>
      <c r="D1402">
        <f t="shared" si="107"/>
        <v>11</v>
      </c>
      <c r="E1402">
        <f t="shared" si="108"/>
        <v>1</v>
      </c>
      <c r="F1402" s="14">
        <f t="shared" si="109"/>
        <v>43040</v>
      </c>
      <c r="G1402">
        <v>199</v>
      </c>
      <c r="H1402">
        <v>43</v>
      </c>
      <c r="I1402">
        <v>44</v>
      </c>
      <c r="J1402">
        <v>60</v>
      </c>
      <c r="K1402">
        <v>11</v>
      </c>
      <c r="L1402">
        <v>30</v>
      </c>
      <c r="M1402">
        <v>17</v>
      </c>
      <c r="N1402">
        <v>110</v>
      </c>
      <c r="O1402">
        <v>12</v>
      </c>
      <c r="P1402">
        <v>111</v>
      </c>
      <c r="Q1402">
        <v>97</v>
      </c>
      <c r="R1402">
        <v>20</v>
      </c>
      <c r="S1402">
        <v>126</v>
      </c>
      <c r="T1402">
        <v>12</v>
      </c>
      <c r="U1402">
        <v>91</v>
      </c>
      <c r="V1402">
        <v>24</v>
      </c>
      <c r="W1402">
        <v>0</v>
      </c>
      <c r="X1402">
        <v>0</v>
      </c>
      <c r="Y1402">
        <v>189</v>
      </c>
      <c r="Z1402">
        <v>3</v>
      </c>
      <c r="AA1402">
        <v>1</v>
      </c>
      <c r="AB1402">
        <v>1</v>
      </c>
      <c r="AC1402">
        <v>8</v>
      </c>
      <c r="AD1402">
        <v>10117</v>
      </c>
      <c r="AE1402">
        <v>10160</v>
      </c>
      <c r="AF1402">
        <v>1</v>
      </c>
      <c r="AG1402">
        <v>10041</v>
      </c>
      <c r="AH1402">
        <v>24</v>
      </c>
      <c r="AI1402">
        <v>60</v>
      </c>
      <c r="AJ1402">
        <v>7</v>
      </c>
      <c r="AK1402">
        <v>75</v>
      </c>
      <c r="AL1402">
        <v>17</v>
      </c>
      <c r="AM1402">
        <v>8</v>
      </c>
      <c r="AN1402">
        <v>87</v>
      </c>
      <c r="AO1402">
        <v>90</v>
      </c>
      <c r="AP1402">
        <v>20</v>
      </c>
      <c r="AQ1402">
        <v>80</v>
      </c>
      <c r="AR1402">
        <v>17</v>
      </c>
      <c r="AS1402">
        <v>3</v>
      </c>
    </row>
    <row r="1403" spans="1:45" x14ac:dyDescent="0.25">
      <c r="A1403">
        <v>20131102</v>
      </c>
      <c r="B1403">
        <f t="shared" si="105"/>
        <v>20171102</v>
      </c>
      <c r="C1403">
        <f t="shared" si="106"/>
        <v>2017</v>
      </c>
      <c r="D1403">
        <f t="shared" si="107"/>
        <v>11</v>
      </c>
      <c r="E1403">
        <f t="shared" si="108"/>
        <v>2</v>
      </c>
      <c r="F1403" s="14">
        <f t="shared" si="109"/>
        <v>43041</v>
      </c>
      <c r="G1403">
        <v>201</v>
      </c>
      <c r="H1403">
        <v>32</v>
      </c>
      <c r="I1403">
        <v>35</v>
      </c>
      <c r="J1403">
        <v>60</v>
      </c>
      <c r="K1403">
        <v>21</v>
      </c>
      <c r="L1403">
        <v>10</v>
      </c>
      <c r="M1403">
        <v>8</v>
      </c>
      <c r="N1403">
        <v>120</v>
      </c>
      <c r="O1403">
        <v>21</v>
      </c>
      <c r="P1403">
        <v>106</v>
      </c>
      <c r="Q1403">
        <v>86</v>
      </c>
      <c r="R1403">
        <v>3</v>
      </c>
      <c r="S1403">
        <v>127</v>
      </c>
      <c r="T1403">
        <v>21</v>
      </c>
      <c r="U1403">
        <v>86</v>
      </c>
      <c r="V1403">
        <v>6</v>
      </c>
      <c r="W1403">
        <v>0</v>
      </c>
      <c r="X1403">
        <v>0</v>
      </c>
      <c r="Y1403">
        <v>149</v>
      </c>
      <c r="Z1403">
        <v>51</v>
      </c>
      <c r="AA1403">
        <v>81</v>
      </c>
      <c r="AB1403">
        <v>23</v>
      </c>
      <c r="AC1403">
        <v>2</v>
      </c>
      <c r="AD1403">
        <v>9999</v>
      </c>
      <c r="AE1403">
        <v>10028</v>
      </c>
      <c r="AF1403">
        <v>1</v>
      </c>
      <c r="AG1403">
        <v>9968</v>
      </c>
      <c r="AH1403">
        <v>24</v>
      </c>
      <c r="AI1403">
        <v>36</v>
      </c>
      <c r="AJ1403">
        <v>7</v>
      </c>
      <c r="AK1403">
        <v>70</v>
      </c>
      <c r="AL1403">
        <v>11</v>
      </c>
      <c r="AM1403">
        <v>7</v>
      </c>
      <c r="AN1403">
        <v>91</v>
      </c>
      <c r="AO1403">
        <v>98</v>
      </c>
      <c r="AP1403">
        <v>6</v>
      </c>
      <c r="AQ1403">
        <v>80</v>
      </c>
      <c r="AR1403">
        <v>21</v>
      </c>
      <c r="AS1403">
        <v>2</v>
      </c>
    </row>
    <row r="1404" spans="1:45" x14ac:dyDescent="0.25">
      <c r="A1404">
        <v>20131103</v>
      </c>
      <c r="B1404">
        <f t="shared" si="105"/>
        <v>20171103</v>
      </c>
      <c r="C1404">
        <f t="shared" si="106"/>
        <v>2017</v>
      </c>
      <c r="D1404">
        <f t="shared" si="107"/>
        <v>11</v>
      </c>
      <c r="E1404">
        <f t="shared" si="108"/>
        <v>3</v>
      </c>
      <c r="F1404" s="14">
        <f t="shared" si="109"/>
        <v>43042</v>
      </c>
      <c r="G1404">
        <v>223</v>
      </c>
      <c r="H1404">
        <v>60</v>
      </c>
      <c r="I1404">
        <v>62</v>
      </c>
      <c r="J1404">
        <v>80</v>
      </c>
      <c r="K1404">
        <v>11</v>
      </c>
      <c r="L1404">
        <v>40</v>
      </c>
      <c r="M1404">
        <v>7</v>
      </c>
      <c r="N1404">
        <v>170</v>
      </c>
      <c r="O1404">
        <v>12</v>
      </c>
      <c r="P1404">
        <v>92</v>
      </c>
      <c r="Q1404">
        <v>74</v>
      </c>
      <c r="R1404">
        <v>13</v>
      </c>
      <c r="S1404">
        <v>110</v>
      </c>
      <c r="T1404">
        <v>2</v>
      </c>
      <c r="U1404">
        <v>73</v>
      </c>
      <c r="V1404">
        <v>18</v>
      </c>
      <c r="W1404">
        <v>21</v>
      </c>
      <c r="X1404">
        <v>22</v>
      </c>
      <c r="Y1404">
        <v>239</v>
      </c>
      <c r="Z1404">
        <v>31</v>
      </c>
      <c r="AA1404">
        <v>68</v>
      </c>
      <c r="AB1404">
        <v>36</v>
      </c>
      <c r="AC1404">
        <v>13</v>
      </c>
      <c r="AD1404">
        <v>9986</v>
      </c>
      <c r="AE1404">
        <v>10002</v>
      </c>
      <c r="AF1404">
        <v>17</v>
      </c>
      <c r="AG1404">
        <v>9949</v>
      </c>
      <c r="AH1404">
        <v>24</v>
      </c>
      <c r="AI1404">
        <v>36</v>
      </c>
      <c r="AJ1404">
        <v>13</v>
      </c>
      <c r="AK1404">
        <v>75</v>
      </c>
      <c r="AL1404">
        <v>10</v>
      </c>
      <c r="AM1404">
        <v>6</v>
      </c>
      <c r="AN1404">
        <v>82</v>
      </c>
      <c r="AO1404">
        <v>90</v>
      </c>
      <c r="AP1404">
        <v>13</v>
      </c>
      <c r="AQ1404">
        <v>72</v>
      </c>
      <c r="AR1404">
        <v>11</v>
      </c>
      <c r="AS1404">
        <v>3</v>
      </c>
    </row>
    <row r="1405" spans="1:45" x14ac:dyDescent="0.25">
      <c r="A1405">
        <v>20131104</v>
      </c>
      <c r="B1405">
        <f t="shared" si="105"/>
        <v>20171104</v>
      </c>
      <c r="C1405">
        <f t="shared" si="106"/>
        <v>2017</v>
      </c>
      <c r="D1405">
        <f t="shared" si="107"/>
        <v>11</v>
      </c>
      <c r="E1405">
        <f t="shared" si="108"/>
        <v>4</v>
      </c>
      <c r="F1405" s="14">
        <f t="shared" si="109"/>
        <v>43043</v>
      </c>
      <c r="G1405">
        <v>241</v>
      </c>
      <c r="H1405">
        <v>20</v>
      </c>
      <c r="I1405">
        <v>43</v>
      </c>
      <c r="J1405">
        <v>80</v>
      </c>
      <c r="K1405">
        <v>7</v>
      </c>
      <c r="L1405">
        <v>20</v>
      </c>
      <c r="M1405">
        <v>15</v>
      </c>
      <c r="N1405">
        <v>140</v>
      </c>
      <c r="O1405">
        <v>4</v>
      </c>
      <c r="P1405">
        <v>86</v>
      </c>
      <c r="Q1405">
        <v>73</v>
      </c>
      <c r="R1405">
        <v>2</v>
      </c>
      <c r="S1405">
        <v>124</v>
      </c>
      <c r="T1405">
        <v>9</v>
      </c>
      <c r="U1405">
        <v>57</v>
      </c>
      <c r="V1405">
        <v>18</v>
      </c>
      <c r="W1405">
        <v>10</v>
      </c>
      <c r="X1405">
        <v>11</v>
      </c>
      <c r="Y1405">
        <v>214</v>
      </c>
      <c r="Z1405">
        <v>120</v>
      </c>
      <c r="AA1405">
        <v>231</v>
      </c>
      <c r="AB1405">
        <v>57</v>
      </c>
      <c r="AC1405">
        <v>9</v>
      </c>
      <c r="AD1405">
        <v>9880</v>
      </c>
      <c r="AE1405">
        <v>9960</v>
      </c>
      <c r="AF1405">
        <v>24</v>
      </c>
      <c r="AG1405">
        <v>9808</v>
      </c>
      <c r="AH1405">
        <v>7</v>
      </c>
      <c r="AI1405">
        <v>56</v>
      </c>
      <c r="AJ1405">
        <v>3</v>
      </c>
      <c r="AK1405">
        <v>75</v>
      </c>
      <c r="AL1405">
        <v>15</v>
      </c>
      <c r="AM1405">
        <v>7</v>
      </c>
      <c r="AN1405">
        <v>89</v>
      </c>
      <c r="AO1405">
        <v>96</v>
      </c>
      <c r="AP1405">
        <v>3</v>
      </c>
      <c r="AQ1405">
        <v>73</v>
      </c>
      <c r="AR1405">
        <v>16</v>
      </c>
      <c r="AS1405">
        <v>3</v>
      </c>
    </row>
    <row r="1406" spans="1:45" x14ac:dyDescent="0.25">
      <c r="A1406">
        <v>20131105</v>
      </c>
      <c r="B1406">
        <f t="shared" si="105"/>
        <v>20171105</v>
      </c>
      <c r="C1406">
        <f t="shared" si="106"/>
        <v>2017</v>
      </c>
      <c r="D1406">
        <f t="shared" si="107"/>
        <v>11</v>
      </c>
      <c r="E1406">
        <f t="shared" si="108"/>
        <v>5</v>
      </c>
      <c r="F1406" s="14">
        <f t="shared" si="109"/>
        <v>43044</v>
      </c>
      <c r="G1406">
        <v>215</v>
      </c>
      <c r="H1406">
        <v>33</v>
      </c>
      <c r="I1406">
        <v>42</v>
      </c>
      <c r="J1406">
        <v>60</v>
      </c>
      <c r="K1406">
        <v>12</v>
      </c>
      <c r="L1406">
        <v>30</v>
      </c>
      <c r="M1406">
        <v>1</v>
      </c>
      <c r="N1406">
        <v>130</v>
      </c>
      <c r="O1406">
        <v>21</v>
      </c>
      <c r="P1406">
        <v>71</v>
      </c>
      <c r="Q1406">
        <v>53</v>
      </c>
      <c r="R1406">
        <v>5</v>
      </c>
      <c r="S1406">
        <v>95</v>
      </c>
      <c r="T1406">
        <v>23</v>
      </c>
      <c r="U1406">
        <v>34</v>
      </c>
      <c r="V1406">
        <v>6</v>
      </c>
      <c r="W1406">
        <v>0</v>
      </c>
      <c r="X1406">
        <v>0</v>
      </c>
      <c r="Y1406">
        <v>167</v>
      </c>
      <c r="Z1406">
        <v>93</v>
      </c>
      <c r="AA1406">
        <v>110</v>
      </c>
      <c r="AB1406">
        <v>28</v>
      </c>
      <c r="AC1406">
        <v>16</v>
      </c>
      <c r="AD1406">
        <v>9938</v>
      </c>
      <c r="AE1406">
        <v>9973</v>
      </c>
      <c r="AF1406">
        <v>4</v>
      </c>
      <c r="AG1406">
        <v>9894</v>
      </c>
      <c r="AH1406">
        <v>18</v>
      </c>
      <c r="AI1406">
        <v>50</v>
      </c>
      <c r="AJ1406">
        <v>17</v>
      </c>
      <c r="AK1406">
        <v>75</v>
      </c>
      <c r="AL1406">
        <v>11</v>
      </c>
      <c r="AM1406">
        <v>6</v>
      </c>
      <c r="AN1406">
        <v>89</v>
      </c>
      <c r="AO1406">
        <v>97</v>
      </c>
      <c r="AP1406">
        <v>17</v>
      </c>
      <c r="AQ1406">
        <v>72</v>
      </c>
      <c r="AR1406">
        <v>23</v>
      </c>
      <c r="AS1406">
        <v>2</v>
      </c>
    </row>
    <row r="1407" spans="1:45" x14ac:dyDescent="0.25">
      <c r="A1407">
        <v>20131106</v>
      </c>
      <c r="B1407">
        <f t="shared" si="105"/>
        <v>20171106</v>
      </c>
      <c r="C1407">
        <f t="shared" si="106"/>
        <v>2017</v>
      </c>
      <c r="D1407">
        <f t="shared" si="107"/>
        <v>11</v>
      </c>
      <c r="E1407">
        <f t="shared" si="108"/>
        <v>6</v>
      </c>
      <c r="F1407" s="14">
        <f t="shared" si="109"/>
        <v>43045</v>
      </c>
      <c r="G1407">
        <v>233</v>
      </c>
      <c r="H1407">
        <v>37</v>
      </c>
      <c r="I1407">
        <v>40</v>
      </c>
      <c r="J1407">
        <v>80</v>
      </c>
      <c r="K1407">
        <v>23</v>
      </c>
      <c r="L1407">
        <v>10</v>
      </c>
      <c r="M1407">
        <v>18</v>
      </c>
      <c r="N1407">
        <v>160</v>
      </c>
      <c r="O1407">
        <v>23</v>
      </c>
      <c r="P1407">
        <v>103</v>
      </c>
      <c r="Q1407">
        <v>70</v>
      </c>
      <c r="R1407">
        <v>2</v>
      </c>
      <c r="S1407">
        <v>143</v>
      </c>
      <c r="T1407">
        <v>24</v>
      </c>
      <c r="U1407">
        <v>60</v>
      </c>
      <c r="V1407">
        <v>6</v>
      </c>
      <c r="W1407">
        <v>0</v>
      </c>
      <c r="X1407">
        <v>0</v>
      </c>
      <c r="Y1407">
        <v>181</v>
      </c>
      <c r="Z1407">
        <v>78</v>
      </c>
      <c r="AA1407">
        <v>60</v>
      </c>
      <c r="AB1407">
        <v>17</v>
      </c>
      <c r="AC1407">
        <v>1</v>
      </c>
      <c r="AD1407">
        <v>9993</v>
      </c>
      <c r="AE1407">
        <v>10011</v>
      </c>
      <c r="AF1407">
        <v>14</v>
      </c>
      <c r="AG1407">
        <v>9954</v>
      </c>
      <c r="AH1407">
        <v>1</v>
      </c>
      <c r="AI1407">
        <v>24</v>
      </c>
      <c r="AJ1407">
        <v>19</v>
      </c>
      <c r="AK1407">
        <v>71</v>
      </c>
      <c r="AL1407">
        <v>3</v>
      </c>
      <c r="AM1407">
        <v>8</v>
      </c>
      <c r="AN1407">
        <v>88</v>
      </c>
      <c r="AO1407">
        <v>98</v>
      </c>
      <c r="AP1407">
        <v>18</v>
      </c>
      <c r="AQ1407">
        <v>79</v>
      </c>
      <c r="AR1407">
        <v>3</v>
      </c>
      <c r="AS1407">
        <v>3</v>
      </c>
    </row>
    <row r="1408" spans="1:45" x14ac:dyDescent="0.25">
      <c r="A1408">
        <v>20131107</v>
      </c>
      <c r="B1408">
        <f t="shared" si="105"/>
        <v>20171107</v>
      </c>
      <c r="C1408">
        <f t="shared" si="106"/>
        <v>2017</v>
      </c>
      <c r="D1408">
        <f t="shared" si="107"/>
        <v>11</v>
      </c>
      <c r="E1408">
        <f t="shared" si="108"/>
        <v>7</v>
      </c>
      <c r="F1408" s="14">
        <f t="shared" si="109"/>
        <v>43046</v>
      </c>
      <c r="G1408">
        <v>245</v>
      </c>
      <c r="H1408">
        <v>30</v>
      </c>
      <c r="I1408">
        <v>33</v>
      </c>
      <c r="J1408">
        <v>80</v>
      </c>
      <c r="K1408">
        <v>1</v>
      </c>
      <c r="L1408">
        <v>10</v>
      </c>
      <c r="M1408">
        <v>16</v>
      </c>
      <c r="N1408">
        <v>150</v>
      </c>
      <c r="O1408">
        <v>1</v>
      </c>
      <c r="P1408">
        <v>115</v>
      </c>
      <c r="Q1408">
        <v>92</v>
      </c>
      <c r="R1408">
        <v>18</v>
      </c>
      <c r="S1408">
        <v>143</v>
      </c>
      <c r="T1408">
        <v>5</v>
      </c>
      <c r="U1408">
        <v>77</v>
      </c>
      <c r="V1408">
        <v>24</v>
      </c>
      <c r="W1408">
        <v>7</v>
      </c>
      <c r="X1408">
        <v>8</v>
      </c>
      <c r="Y1408">
        <v>212</v>
      </c>
      <c r="Z1408">
        <v>42</v>
      </c>
      <c r="AA1408">
        <v>40</v>
      </c>
      <c r="AB1408">
        <v>17</v>
      </c>
      <c r="AC1408">
        <v>5</v>
      </c>
      <c r="AD1408">
        <v>10055</v>
      </c>
      <c r="AE1408">
        <v>10083</v>
      </c>
      <c r="AF1408">
        <v>21</v>
      </c>
      <c r="AG1408">
        <v>9994</v>
      </c>
      <c r="AH1408">
        <v>1</v>
      </c>
      <c r="AI1408">
        <v>43</v>
      </c>
      <c r="AJ1408">
        <v>1</v>
      </c>
      <c r="AK1408">
        <v>75</v>
      </c>
      <c r="AL1408">
        <v>11</v>
      </c>
      <c r="AM1408">
        <v>8</v>
      </c>
      <c r="AN1408">
        <v>89</v>
      </c>
      <c r="AO1408">
        <v>98</v>
      </c>
      <c r="AP1408">
        <v>24</v>
      </c>
      <c r="AQ1408">
        <v>75</v>
      </c>
      <c r="AR1408">
        <v>14</v>
      </c>
      <c r="AS1408">
        <v>3</v>
      </c>
    </row>
    <row r="1409" spans="1:45" x14ac:dyDescent="0.25">
      <c r="A1409">
        <v>20131108</v>
      </c>
      <c r="B1409">
        <f t="shared" si="105"/>
        <v>20171108</v>
      </c>
      <c r="C1409">
        <f t="shared" si="106"/>
        <v>2017</v>
      </c>
      <c r="D1409">
        <f t="shared" si="107"/>
        <v>11</v>
      </c>
      <c r="E1409">
        <f t="shared" si="108"/>
        <v>8</v>
      </c>
      <c r="F1409" s="14">
        <f t="shared" si="109"/>
        <v>43047</v>
      </c>
      <c r="G1409">
        <v>172</v>
      </c>
      <c r="H1409">
        <v>20</v>
      </c>
      <c r="I1409">
        <v>27</v>
      </c>
      <c r="J1409">
        <v>50</v>
      </c>
      <c r="K1409">
        <v>24</v>
      </c>
      <c r="L1409">
        <v>10</v>
      </c>
      <c r="M1409">
        <v>2</v>
      </c>
      <c r="N1409">
        <v>90</v>
      </c>
      <c r="O1409">
        <v>24</v>
      </c>
      <c r="P1409">
        <v>85</v>
      </c>
      <c r="Q1409">
        <v>57</v>
      </c>
      <c r="R1409">
        <v>5</v>
      </c>
      <c r="S1409">
        <v>111</v>
      </c>
      <c r="T1409">
        <v>14</v>
      </c>
      <c r="U1409">
        <v>26</v>
      </c>
      <c r="V1409">
        <v>6</v>
      </c>
      <c r="W1409">
        <v>21</v>
      </c>
      <c r="X1409">
        <v>23</v>
      </c>
      <c r="Y1409">
        <v>422</v>
      </c>
      <c r="Z1409">
        <v>37</v>
      </c>
      <c r="AA1409">
        <v>176</v>
      </c>
      <c r="AB1409">
        <v>68</v>
      </c>
      <c r="AC1409">
        <v>19</v>
      </c>
      <c r="AD1409">
        <v>10061</v>
      </c>
      <c r="AE1409">
        <v>10098</v>
      </c>
      <c r="AF1409">
        <v>9</v>
      </c>
      <c r="AG1409">
        <v>10006</v>
      </c>
      <c r="AH1409">
        <v>20</v>
      </c>
      <c r="AI1409">
        <v>1</v>
      </c>
      <c r="AJ1409">
        <v>5</v>
      </c>
      <c r="AK1409">
        <v>59</v>
      </c>
      <c r="AL1409">
        <v>21</v>
      </c>
      <c r="AM1409">
        <v>7</v>
      </c>
      <c r="AN1409">
        <v>95</v>
      </c>
      <c r="AO1409">
        <v>100</v>
      </c>
      <c r="AP1409">
        <v>5</v>
      </c>
      <c r="AQ1409">
        <v>81</v>
      </c>
      <c r="AR1409">
        <v>13</v>
      </c>
      <c r="AS1409">
        <v>6</v>
      </c>
    </row>
    <row r="1410" spans="1:45" x14ac:dyDescent="0.25">
      <c r="A1410">
        <v>20131109</v>
      </c>
      <c r="B1410">
        <f t="shared" si="105"/>
        <v>20171109</v>
      </c>
      <c r="C1410">
        <f t="shared" si="106"/>
        <v>2017</v>
      </c>
      <c r="D1410">
        <f t="shared" si="107"/>
        <v>11</v>
      </c>
      <c r="E1410">
        <f t="shared" si="108"/>
        <v>9</v>
      </c>
      <c r="F1410" s="14">
        <f t="shared" si="109"/>
        <v>43048</v>
      </c>
      <c r="G1410">
        <v>228</v>
      </c>
      <c r="H1410">
        <v>41</v>
      </c>
      <c r="I1410">
        <v>46</v>
      </c>
      <c r="J1410">
        <v>70</v>
      </c>
      <c r="K1410">
        <v>12</v>
      </c>
      <c r="L1410">
        <v>20</v>
      </c>
      <c r="M1410">
        <v>22</v>
      </c>
      <c r="N1410">
        <v>140</v>
      </c>
      <c r="O1410">
        <v>4</v>
      </c>
      <c r="P1410">
        <v>83</v>
      </c>
      <c r="Q1410">
        <v>53</v>
      </c>
      <c r="R1410">
        <v>24</v>
      </c>
      <c r="S1410">
        <v>108</v>
      </c>
      <c r="T1410">
        <v>13</v>
      </c>
      <c r="U1410">
        <v>35</v>
      </c>
      <c r="V1410">
        <v>24</v>
      </c>
      <c r="W1410">
        <v>58</v>
      </c>
      <c r="X1410">
        <v>63</v>
      </c>
      <c r="Y1410">
        <v>517</v>
      </c>
      <c r="Z1410">
        <v>47</v>
      </c>
      <c r="AA1410">
        <v>132</v>
      </c>
      <c r="AB1410">
        <v>40</v>
      </c>
      <c r="AC1410">
        <v>19</v>
      </c>
      <c r="AD1410">
        <v>10048</v>
      </c>
      <c r="AE1410">
        <v>10087</v>
      </c>
      <c r="AF1410">
        <v>10</v>
      </c>
      <c r="AG1410">
        <v>10002</v>
      </c>
      <c r="AH1410">
        <v>20</v>
      </c>
      <c r="AI1410">
        <v>57</v>
      </c>
      <c r="AJ1410">
        <v>19</v>
      </c>
      <c r="AK1410">
        <v>80</v>
      </c>
      <c r="AL1410">
        <v>12</v>
      </c>
      <c r="AM1410">
        <v>5</v>
      </c>
      <c r="AN1410">
        <v>84</v>
      </c>
      <c r="AO1410">
        <v>97</v>
      </c>
      <c r="AP1410">
        <v>19</v>
      </c>
      <c r="AQ1410">
        <v>69</v>
      </c>
      <c r="AR1410">
        <v>12</v>
      </c>
      <c r="AS1410">
        <v>7</v>
      </c>
    </row>
    <row r="1411" spans="1:45" x14ac:dyDescent="0.25">
      <c r="A1411">
        <v>20131110</v>
      </c>
      <c r="B1411">
        <f t="shared" ref="B1411:B1462" si="110">A1411+40000</f>
        <v>20171110</v>
      </c>
      <c r="C1411">
        <f t="shared" ref="C1411:C1462" si="111">FLOOR(B1411/10000,1)</f>
        <v>2017</v>
      </c>
      <c r="D1411">
        <f t="shared" ref="D1411:D1462" si="112">FLOOR(B1411/100 - 100 * C1411, 1)</f>
        <v>11</v>
      </c>
      <c r="E1411">
        <f t="shared" ref="E1411:E1461" si="113">FLOOR(B1411-10000*C1411-100*D1411,1)</f>
        <v>10</v>
      </c>
      <c r="F1411" s="14">
        <f t="shared" ref="F1411:F1462" si="114">DATE(C1411,D1411,E1411)</f>
        <v>43049</v>
      </c>
      <c r="G1411">
        <v>285</v>
      </c>
      <c r="H1411">
        <v>16</v>
      </c>
      <c r="I1411">
        <v>22</v>
      </c>
      <c r="J1411">
        <v>40</v>
      </c>
      <c r="K1411">
        <v>7</v>
      </c>
      <c r="L1411">
        <v>10</v>
      </c>
      <c r="M1411">
        <v>4</v>
      </c>
      <c r="N1411">
        <v>110</v>
      </c>
      <c r="O1411">
        <v>7</v>
      </c>
      <c r="P1411">
        <v>55</v>
      </c>
      <c r="Q1411">
        <v>8</v>
      </c>
      <c r="R1411">
        <v>24</v>
      </c>
      <c r="S1411">
        <v>101</v>
      </c>
      <c r="T1411">
        <v>15</v>
      </c>
      <c r="U1411">
        <v>-24</v>
      </c>
      <c r="V1411">
        <v>24</v>
      </c>
      <c r="W1411">
        <v>42</v>
      </c>
      <c r="X1411">
        <v>46</v>
      </c>
      <c r="Y1411">
        <v>475</v>
      </c>
      <c r="Z1411">
        <v>25</v>
      </c>
      <c r="AA1411">
        <v>90</v>
      </c>
      <c r="AB1411">
        <v>71</v>
      </c>
      <c r="AC1411">
        <v>7</v>
      </c>
      <c r="AD1411">
        <v>10117</v>
      </c>
      <c r="AE1411">
        <v>10245</v>
      </c>
      <c r="AF1411">
        <v>24</v>
      </c>
      <c r="AG1411">
        <v>10019</v>
      </c>
      <c r="AH1411">
        <v>1</v>
      </c>
      <c r="AI1411">
        <v>11</v>
      </c>
      <c r="AJ1411">
        <v>24</v>
      </c>
      <c r="AK1411">
        <v>80</v>
      </c>
      <c r="AL1411">
        <v>13</v>
      </c>
      <c r="AM1411">
        <v>4</v>
      </c>
      <c r="AN1411">
        <v>88</v>
      </c>
      <c r="AO1411">
        <v>98</v>
      </c>
      <c r="AP1411">
        <v>22</v>
      </c>
      <c r="AQ1411">
        <v>69</v>
      </c>
      <c r="AR1411">
        <v>13</v>
      </c>
      <c r="AS1411">
        <v>6</v>
      </c>
    </row>
    <row r="1412" spans="1:45" x14ac:dyDescent="0.25">
      <c r="A1412">
        <v>20131111</v>
      </c>
      <c r="B1412">
        <f t="shared" si="110"/>
        <v>20171111</v>
      </c>
      <c r="C1412">
        <f t="shared" si="111"/>
        <v>2017</v>
      </c>
      <c r="D1412">
        <f t="shared" si="112"/>
        <v>11</v>
      </c>
      <c r="E1412">
        <f t="shared" si="113"/>
        <v>11</v>
      </c>
      <c r="F1412" s="14">
        <f t="shared" si="114"/>
        <v>43050</v>
      </c>
      <c r="G1412">
        <v>184</v>
      </c>
      <c r="H1412">
        <v>35</v>
      </c>
      <c r="I1412">
        <v>36</v>
      </c>
      <c r="J1412">
        <v>60</v>
      </c>
      <c r="K1412">
        <v>19</v>
      </c>
      <c r="L1412">
        <v>10</v>
      </c>
      <c r="M1412">
        <v>1</v>
      </c>
      <c r="N1412">
        <v>110</v>
      </c>
      <c r="O1412">
        <v>23</v>
      </c>
      <c r="P1412">
        <v>59</v>
      </c>
      <c r="Q1412">
        <v>-4</v>
      </c>
      <c r="R1412">
        <v>6</v>
      </c>
      <c r="S1412">
        <v>95</v>
      </c>
      <c r="T1412">
        <v>11</v>
      </c>
      <c r="U1412">
        <v>-29</v>
      </c>
      <c r="V1412">
        <v>6</v>
      </c>
      <c r="W1412">
        <v>28</v>
      </c>
      <c r="X1412">
        <v>31</v>
      </c>
      <c r="Y1412">
        <v>402</v>
      </c>
      <c r="Z1412">
        <v>0</v>
      </c>
      <c r="AA1412">
        <v>0</v>
      </c>
      <c r="AB1412">
        <v>0</v>
      </c>
      <c r="AC1412">
        <v>1</v>
      </c>
      <c r="AD1412">
        <v>10269</v>
      </c>
      <c r="AE1412">
        <v>10284</v>
      </c>
      <c r="AF1412">
        <v>9</v>
      </c>
      <c r="AG1412">
        <v>10250</v>
      </c>
      <c r="AH1412">
        <v>1</v>
      </c>
      <c r="AI1412">
        <v>7</v>
      </c>
      <c r="AJ1412">
        <v>5</v>
      </c>
      <c r="AK1412">
        <v>80</v>
      </c>
      <c r="AL1412">
        <v>20</v>
      </c>
      <c r="AM1412">
        <v>5</v>
      </c>
      <c r="AN1412">
        <v>83</v>
      </c>
      <c r="AO1412">
        <v>100</v>
      </c>
      <c r="AP1412">
        <v>5</v>
      </c>
      <c r="AQ1412">
        <v>67</v>
      </c>
      <c r="AR1412">
        <v>21</v>
      </c>
      <c r="AS1412">
        <v>5</v>
      </c>
    </row>
    <row r="1413" spans="1:45" x14ac:dyDescent="0.25">
      <c r="A1413">
        <v>20131112</v>
      </c>
      <c r="B1413">
        <f t="shared" si="110"/>
        <v>20171112</v>
      </c>
      <c r="C1413">
        <f t="shared" si="111"/>
        <v>2017</v>
      </c>
      <c r="D1413">
        <f t="shared" si="112"/>
        <v>11</v>
      </c>
      <c r="E1413">
        <f t="shared" si="113"/>
        <v>12</v>
      </c>
      <c r="F1413" s="14">
        <f t="shared" si="114"/>
        <v>43051</v>
      </c>
      <c r="G1413">
        <v>206</v>
      </c>
      <c r="H1413">
        <v>22</v>
      </c>
      <c r="I1413">
        <v>30</v>
      </c>
      <c r="J1413">
        <v>60</v>
      </c>
      <c r="K1413">
        <v>1</v>
      </c>
      <c r="L1413">
        <v>10</v>
      </c>
      <c r="M1413">
        <v>15</v>
      </c>
      <c r="N1413">
        <v>90</v>
      </c>
      <c r="O1413">
        <v>1</v>
      </c>
      <c r="P1413">
        <v>71</v>
      </c>
      <c r="Q1413">
        <v>27</v>
      </c>
      <c r="R1413">
        <v>24</v>
      </c>
      <c r="S1413">
        <v>87</v>
      </c>
      <c r="T1413">
        <v>17</v>
      </c>
      <c r="U1413">
        <v>0</v>
      </c>
      <c r="V1413">
        <v>24</v>
      </c>
      <c r="W1413">
        <v>0</v>
      </c>
      <c r="X1413">
        <v>0</v>
      </c>
      <c r="Y1413">
        <v>81</v>
      </c>
      <c r="Z1413">
        <v>65</v>
      </c>
      <c r="AA1413">
        <v>29</v>
      </c>
      <c r="AB1413">
        <v>9</v>
      </c>
      <c r="AC1413">
        <v>13</v>
      </c>
      <c r="AD1413">
        <v>10249</v>
      </c>
      <c r="AE1413">
        <v>10298</v>
      </c>
      <c r="AF1413">
        <v>24</v>
      </c>
      <c r="AG1413">
        <v>10229</v>
      </c>
      <c r="AH1413">
        <v>5</v>
      </c>
      <c r="AI1413">
        <v>3</v>
      </c>
      <c r="AJ1413">
        <v>24</v>
      </c>
      <c r="AK1413">
        <v>75</v>
      </c>
      <c r="AL1413">
        <v>1</v>
      </c>
      <c r="AM1413">
        <v>7</v>
      </c>
      <c r="AN1413">
        <v>92</v>
      </c>
      <c r="AO1413">
        <v>100</v>
      </c>
      <c r="AP1413">
        <v>22</v>
      </c>
      <c r="AQ1413">
        <v>70</v>
      </c>
      <c r="AR1413">
        <v>1</v>
      </c>
      <c r="AS1413">
        <v>1</v>
      </c>
    </row>
    <row r="1414" spans="1:45" x14ac:dyDescent="0.25">
      <c r="A1414">
        <v>20131113</v>
      </c>
      <c r="B1414">
        <f t="shared" si="110"/>
        <v>20171113</v>
      </c>
      <c r="C1414">
        <f t="shared" si="111"/>
        <v>2017</v>
      </c>
      <c r="D1414">
        <f t="shared" si="112"/>
        <v>11</v>
      </c>
      <c r="E1414">
        <f t="shared" si="113"/>
        <v>13</v>
      </c>
      <c r="F1414" s="14">
        <f t="shared" si="114"/>
        <v>43052</v>
      </c>
      <c r="G1414">
        <v>234</v>
      </c>
      <c r="H1414">
        <v>14</v>
      </c>
      <c r="I1414">
        <v>17</v>
      </c>
      <c r="J1414">
        <v>30</v>
      </c>
      <c r="K1414">
        <v>12</v>
      </c>
      <c r="L1414">
        <v>10</v>
      </c>
      <c r="M1414">
        <v>2</v>
      </c>
      <c r="N1414">
        <v>60</v>
      </c>
      <c r="O1414">
        <v>12</v>
      </c>
      <c r="P1414">
        <v>49</v>
      </c>
      <c r="Q1414">
        <v>-2</v>
      </c>
      <c r="R1414">
        <v>7</v>
      </c>
      <c r="S1414">
        <v>119</v>
      </c>
      <c r="T1414">
        <v>15</v>
      </c>
      <c r="U1414">
        <v>-25</v>
      </c>
      <c r="V1414">
        <v>12</v>
      </c>
      <c r="W1414">
        <v>65</v>
      </c>
      <c r="X1414">
        <v>73</v>
      </c>
      <c r="Y1414">
        <v>494</v>
      </c>
      <c r="Z1414">
        <v>0</v>
      </c>
      <c r="AA1414">
        <v>0</v>
      </c>
      <c r="AB1414">
        <v>0</v>
      </c>
      <c r="AC1414">
        <v>1</v>
      </c>
      <c r="AD1414">
        <v>10303</v>
      </c>
      <c r="AE1414">
        <v>10331</v>
      </c>
      <c r="AF1414">
        <v>10</v>
      </c>
      <c r="AG1414">
        <v>10254</v>
      </c>
      <c r="AH1414">
        <v>24</v>
      </c>
      <c r="AI1414">
        <v>4</v>
      </c>
      <c r="AJ1414">
        <v>1</v>
      </c>
      <c r="AK1414">
        <v>79</v>
      </c>
      <c r="AL1414">
        <v>14</v>
      </c>
      <c r="AM1414">
        <v>3</v>
      </c>
      <c r="AN1414">
        <v>90</v>
      </c>
      <c r="AO1414">
        <v>100</v>
      </c>
      <c r="AP1414">
        <v>2</v>
      </c>
      <c r="AQ1414">
        <v>62</v>
      </c>
      <c r="AR1414">
        <v>14</v>
      </c>
      <c r="AS1414">
        <v>6</v>
      </c>
    </row>
    <row r="1415" spans="1:45" x14ac:dyDescent="0.25">
      <c r="A1415">
        <v>20131114</v>
      </c>
      <c r="B1415">
        <f t="shared" si="110"/>
        <v>20171114</v>
      </c>
      <c r="C1415">
        <f t="shared" si="111"/>
        <v>2017</v>
      </c>
      <c r="D1415">
        <f t="shared" si="112"/>
        <v>11</v>
      </c>
      <c r="E1415">
        <f t="shared" si="113"/>
        <v>14</v>
      </c>
      <c r="F1415" s="14">
        <f t="shared" si="114"/>
        <v>43053</v>
      </c>
      <c r="G1415">
        <v>221</v>
      </c>
      <c r="H1415">
        <v>16</v>
      </c>
      <c r="I1415">
        <v>31</v>
      </c>
      <c r="J1415">
        <v>50</v>
      </c>
      <c r="K1415">
        <v>5</v>
      </c>
      <c r="L1415">
        <v>10</v>
      </c>
      <c r="M1415">
        <v>14</v>
      </c>
      <c r="N1415">
        <v>80</v>
      </c>
      <c r="O1415">
        <v>5</v>
      </c>
      <c r="P1415">
        <v>70</v>
      </c>
      <c r="Q1415">
        <v>49</v>
      </c>
      <c r="R1415">
        <v>24</v>
      </c>
      <c r="S1415">
        <v>83</v>
      </c>
      <c r="T1415">
        <v>22</v>
      </c>
      <c r="U1415">
        <v>23</v>
      </c>
      <c r="V1415">
        <v>24</v>
      </c>
      <c r="W1415">
        <v>3</v>
      </c>
      <c r="X1415">
        <v>3</v>
      </c>
      <c r="Y1415">
        <v>114</v>
      </c>
      <c r="Z1415">
        <v>31</v>
      </c>
      <c r="AA1415">
        <v>23</v>
      </c>
      <c r="AB1415">
        <v>8</v>
      </c>
      <c r="AC1415">
        <v>15</v>
      </c>
      <c r="AD1415">
        <v>10195</v>
      </c>
      <c r="AE1415">
        <v>10243</v>
      </c>
      <c r="AF1415">
        <v>1</v>
      </c>
      <c r="AG1415">
        <v>10165</v>
      </c>
      <c r="AH1415">
        <v>12</v>
      </c>
      <c r="AI1415">
        <v>40</v>
      </c>
      <c r="AJ1415">
        <v>15</v>
      </c>
      <c r="AK1415">
        <v>65</v>
      </c>
      <c r="AL1415">
        <v>1</v>
      </c>
      <c r="AM1415">
        <v>8</v>
      </c>
      <c r="AN1415">
        <v>91</v>
      </c>
      <c r="AO1415">
        <v>98</v>
      </c>
      <c r="AP1415">
        <v>15</v>
      </c>
      <c r="AQ1415">
        <v>84</v>
      </c>
      <c r="AR1415">
        <v>5</v>
      </c>
      <c r="AS1415">
        <v>2</v>
      </c>
    </row>
    <row r="1416" spans="1:45" x14ac:dyDescent="0.25">
      <c r="A1416">
        <v>20131115</v>
      </c>
      <c r="B1416">
        <f t="shared" si="110"/>
        <v>20171115</v>
      </c>
      <c r="C1416">
        <f t="shared" si="111"/>
        <v>2017</v>
      </c>
      <c r="D1416">
        <f t="shared" si="112"/>
        <v>11</v>
      </c>
      <c r="E1416">
        <f t="shared" si="113"/>
        <v>15</v>
      </c>
      <c r="F1416" s="14">
        <f t="shared" si="114"/>
        <v>43054</v>
      </c>
      <c r="G1416">
        <v>359</v>
      </c>
      <c r="H1416">
        <v>15</v>
      </c>
      <c r="I1416">
        <v>18</v>
      </c>
      <c r="J1416">
        <v>40</v>
      </c>
      <c r="K1416">
        <v>13</v>
      </c>
      <c r="L1416">
        <v>0</v>
      </c>
      <c r="M1416">
        <v>20</v>
      </c>
      <c r="N1416">
        <v>70</v>
      </c>
      <c r="O1416">
        <v>12</v>
      </c>
      <c r="P1416">
        <v>56</v>
      </c>
      <c r="Q1416">
        <v>4</v>
      </c>
      <c r="R1416">
        <v>7</v>
      </c>
      <c r="S1416">
        <v>116</v>
      </c>
      <c r="T1416">
        <v>12</v>
      </c>
      <c r="U1416">
        <v>-29</v>
      </c>
      <c r="V1416">
        <v>12</v>
      </c>
      <c r="W1416">
        <v>65</v>
      </c>
      <c r="X1416">
        <v>74</v>
      </c>
      <c r="Y1416">
        <v>529</v>
      </c>
      <c r="Z1416">
        <v>0</v>
      </c>
      <c r="AA1416">
        <v>0</v>
      </c>
      <c r="AB1416">
        <v>0</v>
      </c>
      <c r="AC1416">
        <v>1</v>
      </c>
      <c r="AD1416">
        <v>10291</v>
      </c>
      <c r="AE1416">
        <v>10325</v>
      </c>
      <c r="AF1416">
        <v>20</v>
      </c>
      <c r="AG1416">
        <v>10234</v>
      </c>
      <c r="AH1416">
        <v>1</v>
      </c>
      <c r="AI1416">
        <v>1</v>
      </c>
      <c r="AJ1416">
        <v>23</v>
      </c>
      <c r="AK1416">
        <v>71</v>
      </c>
      <c r="AL1416">
        <v>15</v>
      </c>
      <c r="AM1416">
        <v>3</v>
      </c>
      <c r="AN1416">
        <v>93</v>
      </c>
      <c r="AO1416">
        <v>100</v>
      </c>
      <c r="AP1416">
        <v>4</v>
      </c>
      <c r="AQ1416">
        <v>73</v>
      </c>
      <c r="AR1416">
        <v>13</v>
      </c>
      <c r="AS1416">
        <v>7</v>
      </c>
    </row>
    <row r="1417" spans="1:45" x14ac:dyDescent="0.25">
      <c r="A1417">
        <v>20131116</v>
      </c>
      <c r="B1417">
        <f t="shared" si="110"/>
        <v>20171116</v>
      </c>
      <c r="C1417">
        <f t="shared" si="111"/>
        <v>2017</v>
      </c>
      <c r="D1417">
        <f t="shared" si="112"/>
        <v>11</v>
      </c>
      <c r="E1417">
        <f t="shared" si="113"/>
        <v>16</v>
      </c>
      <c r="F1417" s="14">
        <f t="shared" si="114"/>
        <v>43055</v>
      </c>
      <c r="G1417">
        <v>194</v>
      </c>
      <c r="H1417">
        <v>20</v>
      </c>
      <c r="I1417">
        <v>20</v>
      </c>
      <c r="J1417">
        <v>30</v>
      </c>
      <c r="K1417">
        <v>9</v>
      </c>
      <c r="L1417">
        <v>0</v>
      </c>
      <c r="M1417">
        <v>1</v>
      </c>
      <c r="N1417">
        <v>60</v>
      </c>
      <c r="O1417">
        <v>9</v>
      </c>
      <c r="P1417">
        <v>54</v>
      </c>
      <c r="Q1417">
        <v>42</v>
      </c>
      <c r="R1417">
        <v>1</v>
      </c>
      <c r="S1417">
        <v>65</v>
      </c>
      <c r="T1417">
        <v>12</v>
      </c>
      <c r="U1417">
        <v>37</v>
      </c>
      <c r="V1417">
        <v>6</v>
      </c>
      <c r="W1417">
        <v>0</v>
      </c>
      <c r="X1417">
        <v>0</v>
      </c>
      <c r="Y1417">
        <v>188</v>
      </c>
      <c r="Z1417">
        <v>0</v>
      </c>
      <c r="AA1417">
        <v>-1</v>
      </c>
      <c r="AB1417">
        <v>-1</v>
      </c>
      <c r="AC1417">
        <v>23</v>
      </c>
      <c r="AD1417">
        <v>10306</v>
      </c>
      <c r="AE1417">
        <v>10325</v>
      </c>
      <c r="AF1417">
        <v>9</v>
      </c>
      <c r="AG1417">
        <v>10277</v>
      </c>
      <c r="AH1417">
        <v>24</v>
      </c>
      <c r="AI1417">
        <v>1</v>
      </c>
      <c r="AJ1417">
        <v>1</v>
      </c>
      <c r="AK1417">
        <v>30</v>
      </c>
      <c r="AL1417">
        <v>21</v>
      </c>
      <c r="AM1417">
        <v>8</v>
      </c>
      <c r="AN1417">
        <v>99</v>
      </c>
      <c r="AO1417">
        <v>100</v>
      </c>
      <c r="AP1417">
        <v>1</v>
      </c>
      <c r="AQ1417">
        <v>98</v>
      </c>
      <c r="AR1417">
        <v>12</v>
      </c>
      <c r="AS1417">
        <v>2</v>
      </c>
    </row>
    <row r="1418" spans="1:45" x14ac:dyDescent="0.25">
      <c r="A1418">
        <v>20131117</v>
      </c>
      <c r="B1418">
        <f t="shared" si="110"/>
        <v>20171117</v>
      </c>
      <c r="C1418">
        <f t="shared" si="111"/>
        <v>2017</v>
      </c>
      <c r="D1418">
        <f t="shared" si="112"/>
        <v>11</v>
      </c>
      <c r="E1418">
        <f t="shared" si="113"/>
        <v>17</v>
      </c>
      <c r="F1418" s="14">
        <f t="shared" si="114"/>
        <v>43056</v>
      </c>
      <c r="G1418">
        <v>117</v>
      </c>
      <c r="H1418">
        <v>8</v>
      </c>
      <c r="I1418">
        <v>14</v>
      </c>
      <c r="J1418">
        <v>20</v>
      </c>
      <c r="K1418">
        <v>4</v>
      </c>
      <c r="L1418">
        <v>10</v>
      </c>
      <c r="M1418">
        <v>1</v>
      </c>
      <c r="N1418">
        <v>50</v>
      </c>
      <c r="O1418">
        <v>23</v>
      </c>
      <c r="P1418">
        <v>63</v>
      </c>
      <c r="Q1418">
        <v>53</v>
      </c>
      <c r="R1418">
        <v>1</v>
      </c>
      <c r="S1418">
        <v>73</v>
      </c>
      <c r="T1418">
        <v>14</v>
      </c>
      <c r="U1418">
        <v>33</v>
      </c>
      <c r="V1418">
        <v>18</v>
      </c>
      <c r="W1418">
        <v>0</v>
      </c>
      <c r="X1418">
        <v>0</v>
      </c>
      <c r="Y1418">
        <v>114</v>
      </c>
      <c r="Z1418">
        <v>0</v>
      </c>
      <c r="AA1418">
        <v>-1</v>
      </c>
      <c r="AB1418">
        <v>-1</v>
      </c>
      <c r="AC1418">
        <v>1</v>
      </c>
      <c r="AD1418">
        <v>10240</v>
      </c>
      <c r="AE1418">
        <v>10275</v>
      </c>
      <c r="AF1418">
        <v>1</v>
      </c>
      <c r="AG1418">
        <v>10176</v>
      </c>
      <c r="AH1418">
        <v>24</v>
      </c>
      <c r="AI1418">
        <v>18</v>
      </c>
      <c r="AJ1418">
        <v>17</v>
      </c>
      <c r="AK1418">
        <v>40</v>
      </c>
      <c r="AL1418">
        <v>15</v>
      </c>
      <c r="AM1418">
        <v>8</v>
      </c>
      <c r="AN1418">
        <v>97</v>
      </c>
      <c r="AO1418">
        <v>98</v>
      </c>
      <c r="AP1418">
        <v>1</v>
      </c>
      <c r="AQ1418">
        <v>94</v>
      </c>
      <c r="AR1418">
        <v>24</v>
      </c>
      <c r="AS1418">
        <v>2</v>
      </c>
    </row>
    <row r="1419" spans="1:45" x14ac:dyDescent="0.25">
      <c r="A1419">
        <v>20131118</v>
      </c>
      <c r="B1419">
        <f t="shared" si="110"/>
        <v>20171118</v>
      </c>
      <c r="C1419">
        <f t="shared" si="111"/>
        <v>2017</v>
      </c>
      <c r="D1419">
        <f t="shared" si="112"/>
        <v>11</v>
      </c>
      <c r="E1419">
        <f t="shared" si="113"/>
        <v>18</v>
      </c>
      <c r="F1419" s="14">
        <f t="shared" si="114"/>
        <v>43057</v>
      </c>
      <c r="G1419">
        <v>198</v>
      </c>
      <c r="H1419">
        <v>28</v>
      </c>
      <c r="I1419">
        <v>30</v>
      </c>
      <c r="J1419">
        <v>50</v>
      </c>
      <c r="K1419">
        <v>20</v>
      </c>
      <c r="L1419">
        <v>10</v>
      </c>
      <c r="M1419">
        <v>2</v>
      </c>
      <c r="N1419">
        <v>90</v>
      </c>
      <c r="O1419">
        <v>20</v>
      </c>
      <c r="P1419">
        <v>54</v>
      </c>
      <c r="Q1419">
        <v>38</v>
      </c>
      <c r="R1419">
        <v>6</v>
      </c>
      <c r="S1419">
        <v>66</v>
      </c>
      <c r="T1419">
        <v>15</v>
      </c>
      <c r="U1419">
        <v>32</v>
      </c>
      <c r="V1419">
        <v>12</v>
      </c>
      <c r="W1419">
        <v>0</v>
      </c>
      <c r="X1419">
        <v>0</v>
      </c>
      <c r="Y1419">
        <v>130</v>
      </c>
      <c r="Z1419">
        <v>0</v>
      </c>
      <c r="AA1419">
        <v>-1</v>
      </c>
      <c r="AB1419">
        <v>-1</v>
      </c>
      <c r="AC1419">
        <v>17</v>
      </c>
      <c r="AD1419">
        <v>10103</v>
      </c>
      <c r="AE1419">
        <v>10167</v>
      </c>
      <c r="AF1419">
        <v>1</v>
      </c>
      <c r="AG1419">
        <v>10064</v>
      </c>
      <c r="AH1419">
        <v>24</v>
      </c>
      <c r="AI1419">
        <v>17</v>
      </c>
      <c r="AJ1419">
        <v>2</v>
      </c>
      <c r="AK1419">
        <v>57</v>
      </c>
      <c r="AL1419">
        <v>23</v>
      </c>
      <c r="AM1419">
        <v>8</v>
      </c>
      <c r="AN1419">
        <v>90</v>
      </c>
      <c r="AO1419">
        <v>97</v>
      </c>
      <c r="AP1419">
        <v>2</v>
      </c>
      <c r="AQ1419">
        <v>81</v>
      </c>
      <c r="AR1419">
        <v>15</v>
      </c>
      <c r="AS1419">
        <v>2</v>
      </c>
    </row>
    <row r="1420" spans="1:45" x14ac:dyDescent="0.25">
      <c r="A1420">
        <v>20131119</v>
      </c>
      <c r="B1420">
        <f t="shared" si="110"/>
        <v>20171119</v>
      </c>
      <c r="C1420">
        <f t="shared" si="111"/>
        <v>2017</v>
      </c>
      <c r="D1420">
        <f t="shared" si="112"/>
        <v>11</v>
      </c>
      <c r="E1420">
        <f t="shared" si="113"/>
        <v>19</v>
      </c>
      <c r="F1420" s="14">
        <f t="shared" si="114"/>
        <v>43058</v>
      </c>
      <c r="G1420">
        <v>294</v>
      </c>
      <c r="H1420">
        <v>12</v>
      </c>
      <c r="I1420">
        <v>23</v>
      </c>
      <c r="J1420">
        <v>40</v>
      </c>
      <c r="K1420">
        <v>14</v>
      </c>
      <c r="L1420">
        <v>10</v>
      </c>
      <c r="M1420">
        <v>7</v>
      </c>
      <c r="N1420">
        <v>80</v>
      </c>
      <c r="O1420">
        <v>13</v>
      </c>
      <c r="P1420">
        <v>55</v>
      </c>
      <c r="Q1420">
        <v>8</v>
      </c>
      <c r="R1420">
        <v>24</v>
      </c>
      <c r="S1420">
        <v>87</v>
      </c>
      <c r="T1420">
        <v>13</v>
      </c>
      <c r="U1420">
        <v>-20</v>
      </c>
      <c r="V1420">
        <v>24</v>
      </c>
      <c r="W1420">
        <v>13</v>
      </c>
      <c r="X1420">
        <v>15</v>
      </c>
      <c r="Y1420">
        <v>234</v>
      </c>
      <c r="Z1420">
        <v>33</v>
      </c>
      <c r="AA1420">
        <v>8</v>
      </c>
      <c r="AB1420">
        <v>3</v>
      </c>
      <c r="AC1420">
        <v>5</v>
      </c>
      <c r="AD1420">
        <v>10083</v>
      </c>
      <c r="AE1420">
        <v>10118</v>
      </c>
      <c r="AF1420">
        <v>21</v>
      </c>
      <c r="AG1420">
        <v>10049</v>
      </c>
      <c r="AH1420">
        <v>4</v>
      </c>
      <c r="AI1420">
        <v>23</v>
      </c>
      <c r="AJ1420">
        <v>6</v>
      </c>
      <c r="AK1420">
        <v>75</v>
      </c>
      <c r="AL1420">
        <v>18</v>
      </c>
      <c r="AM1420">
        <v>6</v>
      </c>
      <c r="AN1420">
        <v>90</v>
      </c>
      <c r="AO1420">
        <v>98</v>
      </c>
      <c r="AP1420">
        <v>7</v>
      </c>
      <c r="AQ1420">
        <v>80</v>
      </c>
      <c r="AR1420">
        <v>18</v>
      </c>
      <c r="AS1420">
        <v>3</v>
      </c>
    </row>
    <row r="1421" spans="1:45" x14ac:dyDescent="0.25">
      <c r="A1421">
        <v>20131120</v>
      </c>
      <c r="B1421">
        <f t="shared" si="110"/>
        <v>20171120</v>
      </c>
      <c r="C1421">
        <f t="shared" si="111"/>
        <v>2017</v>
      </c>
      <c r="D1421">
        <f t="shared" si="112"/>
        <v>11</v>
      </c>
      <c r="E1421">
        <f t="shared" si="113"/>
        <v>20</v>
      </c>
      <c r="F1421" s="14">
        <f t="shared" si="114"/>
        <v>43059</v>
      </c>
      <c r="G1421">
        <v>170</v>
      </c>
      <c r="H1421">
        <v>32</v>
      </c>
      <c r="I1421">
        <v>42</v>
      </c>
      <c r="J1421">
        <v>70</v>
      </c>
      <c r="K1421">
        <v>17</v>
      </c>
      <c r="L1421">
        <v>10</v>
      </c>
      <c r="M1421">
        <v>3</v>
      </c>
      <c r="N1421">
        <v>140</v>
      </c>
      <c r="O1421">
        <v>19</v>
      </c>
      <c r="P1421">
        <v>25</v>
      </c>
      <c r="Q1421">
        <v>-19</v>
      </c>
      <c r="R1421">
        <v>5</v>
      </c>
      <c r="S1421">
        <v>61</v>
      </c>
      <c r="T1421">
        <v>11</v>
      </c>
      <c r="U1421">
        <v>-48</v>
      </c>
      <c r="V1421">
        <v>6</v>
      </c>
      <c r="W1421">
        <v>26</v>
      </c>
      <c r="X1421">
        <v>30</v>
      </c>
      <c r="Y1421">
        <v>275</v>
      </c>
      <c r="Z1421">
        <v>48</v>
      </c>
      <c r="AA1421">
        <v>22</v>
      </c>
      <c r="AB1421">
        <v>9</v>
      </c>
      <c r="AC1421">
        <v>20</v>
      </c>
      <c r="AD1421">
        <v>10028</v>
      </c>
      <c r="AE1421">
        <v>10114</v>
      </c>
      <c r="AF1421">
        <v>1</v>
      </c>
      <c r="AG1421">
        <v>9958</v>
      </c>
      <c r="AH1421">
        <v>22</v>
      </c>
      <c r="AI1421">
        <v>22</v>
      </c>
      <c r="AJ1421">
        <v>4</v>
      </c>
      <c r="AK1421">
        <v>80</v>
      </c>
      <c r="AL1421">
        <v>13</v>
      </c>
      <c r="AM1421">
        <v>6</v>
      </c>
      <c r="AN1421">
        <v>86</v>
      </c>
      <c r="AO1421">
        <v>98</v>
      </c>
      <c r="AP1421">
        <v>3</v>
      </c>
      <c r="AQ1421">
        <v>65</v>
      </c>
      <c r="AR1421">
        <v>13</v>
      </c>
      <c r="AS1421">
        <v>3</v>
      </c>
    </row>
    <row r="1422" spans="1:45" x14ac:dyDescent="0.25">
      <c r="A1422">
        <v>20131121</v>
      </c>
      <c r="B1422">
        <f t="shared" si="110"/>
        <v>20171121</v>
      </c>
      <c r="C1422">
        <f t="shared" si="111"/>
        <v>2017</v>
      </c>
      <c r="D1422">
        <f t="shared" si="112"/>
        <v>11</v>
      </c>
      <c r="E1422">
        <f t="shared" si="113"/>
        <v>21</v>
      </c>
      <c r="F1422" s="14">
        <f t="shared" si="114"/>
        <v>43060</v>
      </c>
      <c r="G1422">
        <v>58</v>
      </c>
      <c r="H1422">
        <v>32</v>
      </c>
      <c r="I1422">
        <v>36</v>
      </c>
      <c r="J1422">
        <v>60</v>
      </c>
      <c r="K1422">
        <v>1</v>
      </c>
      <c r="L1422">
        <v>20</v>
      </c>
      <c r="M1422">
        <v>23</v>
      </c>
      <c r="N1422">
        <v>100</v>
      </c>
      <c r="O1422">
        <v>1</v>
      </c>
      <c r="P1422">
        <v>27</v>
      </c>
      <c r="Q1422">
        <v>8</v>
      </c>
      <c r="R1422">
        <v>22</v>
      </c>
      <c r="S1422">
        <v>51</v>
      </c>
      <c r="T1422">
        <v>12</v>
      </c>
      <c r="U1422">
        <v>-2</v>
      </c>
      <c r="V1422">
        <v>24</v>
      </c>
      <c r="W1422">
        <v>28</v>
      </c>
      <c r="X1422">
        <v>33</v>
      </c>
      <c r="Y1422">
        <v>335</v>
      </c>
      <c r="Z1422">
        <v>0</v>
      </c>
      <c r="AA1422">
        <v>0</v>
      </c>
      <c r="AB1422">
        <v>0</v>
      </c>
      <c r="AC1422">
        <v>1</v>
      </c>
      <c r="AD1422">
        <v>10042</v>
      </c>
      <c r="AE1422">
        <v>10107</v>
      </c>
      <c r="AF1422">
        <v>24</v>
      </c>
      <c r="AG1422">
        <v>9961</v>
      </c>
      <c r="AH1422">
        <v>1</v>
      </c>
      <c r="AI1422">
        <v>61</v>
      </c>
      <c r="AJ1422">
        <v>1</v>
      </c>
      <c r="AK1422">
        <v>70</v>
      </c>
      <c r="AL1422">
        <v>16</v>
      </c>
      <c r="AM1422">
        <v>6</v>
      </c>
      <c r="AN1422">
        <v>87</v>
      </c>
      <c r="AO1422">
        <v>91</v>
      </c>
      <c r="AP1422">
        <v>1</v>
      </c>
      <c r="AQ1422">
        <v>79</v>
      </c>
      <c r="AR1422">
        <v>14</v>
      </c>
      <c r="AS1422">
        <v>4</v>
      </c>
    </row>
    <row r="1423" spans="1:45" x14ac:dyDescent="0.25">
      <c r="A1423">
        <v>20131122</v>
      </c>
      <c r="B1423">
        <f t="shared" si="110"/>
        <v>20171122</v>
      </c>
      <c r="C1423">
        <f t="shared" si="111"/>
        <v>2017</v>
      </c>
      <c r="D1423">
        <f t="shared" si="112"/>
        <v>11</v>
      </c>
      <c r="E1423">
        <f t="shared" si="113"/>
        <v>22</v>
      </c>
      <c r="F1423" s="14">
        <f t="shared" si="114"/>
        <v>43061</v>
      </c>
      <c r="G1423">
        <v>20</v>
      </c>
      <c r="H1423">
        <v>32</v>
      </c>
      <c r="I1423">
        <v>33</v>
      </c>
      <c r="J1423">
        <v>50</v>
      </c>
      <c r="K1423">
        <v>13</v>
      </c>
      <c r="L1423">
        <v>20</v>
      </c>
      <c r="M1423">
        <v>1</v>
      </c>
      <c r="N1423">
        <v>90</v>
      </c>
      <c r="O1423">
        <v>18</v>
      </c>
      <c r="P1423">
        <v>42</v>
      </c>
      <c r="Q1423">
        <v>15</v>
      </c>
      <c r="R1423">
        <v>1</v>
      </c>
      <c r="S1423">
        <v>59</v>
      </c>
      <c r="T1423">
        <v>13</v>
      </c>
      <c r="U1423">
        <v>9</v>
      </c>
      <c r="V1423">
        <v>6</v>
      </c>
      <c r="W1423">
        <v>0</v>
      </c>
      <c r="X1423">
        <v>0</v>
      </c>
      <c r="Y1423">
        <v>144</v>
      </c>
      <c r="Z1423">
        <v>24</v>
      </c>
      <c r="AA1423">
        <v>3</v>
      </c>
      <c r="AB1423">
        <v>1</v>
      </c>
      <c r="AC1423">
        <v>5</v>
      </c>
      <c r="AD1423">
        <v>10143</v>
      </c>
      <c r="AE1423">
        <v>10181</v>
      </c>
      <c r="AF1423">
        <v>24</v>
      </c>
      <c r="AG1423">
        <v>10108</v>
      </c>
      <c r="AH1423">
        <v>1</v>
      </c>
      <c r="AI1423">
        <v>58</v>
      </c>
      <c r="AJ1423">
        <v>7</v>
      </c>
      <c r="AK1423">
        <v>75</v>
      </c>
      <c r="AL1423">
        <v>14</v>
      </c>
      <c r="AM1423">
        <v>8</v>
      </c>
      <c r="AN1423">
        <v>86</v>
      </c>
      <c r="AO1423">
        <v>95</v>
      </c>
      <c r="AP1423">
        <v>7</v>
      </c>
      <c r="AQ1423">
        <v>80</v>
      </c>
      <c r="AR1423">
        <v>14</v>
      </c>
      <c r="AS1423">
        <v>2</v>
      </c>
    </row>
    <row r="1424" spans="1:45" x14ac:dyDescent="0.25">
      <c r="A1424">
        <v>20131123</v>
      </c>
      <c r="B1424">
        <f t="shared" si="110"/>
        <v>20171123</v>
      </c>
      <c r="C1424">
        <f t="shared" si="111"/>
        <v>2017</v>
      </c>
      <c r="D1424">
        <f t="shared" si="112"/>
        <v>11</v>
      </c>
      <c r="E1424">
        <f t="shared" si="113"/>
        <v>23</v>
      </c>
      <c r="F1424" s="14">
        <f t="shared" si="114"/>
        <v>43062</v>
      </c>
      <c r="G1424">
        <v>11</v>
      </c>
      <c r="H1424">
        <v>24</v>
      </c>
      <c r="I1424">
        <v>25</v>
      </c>
      <c r="J1424">
        <v>40</v>
      </c>
      <c r="K1424">
        <v>12</v>
      </c>
      <c r="L1424">
        <v>0</v>
      </c>
      <c r="M1424">
        <v>24</v>
      </c>
      <c r="N1424">
        <v>80</v>
      </c>
      <c r="O1424">
        <v>13</v>
      </c>
      <c r="P1424">
        <v>49</v>
      </c>
      <c r="Q1424">
        <v>4</v>
      </c>
      <c r="R1424">
        <v>19</v>
      </c>
      <c r="S1424">
        <v>81</v>
      </c>
      <c r="T1424">
        <v>13</v>
      </c>
      <c r="U1424">
        <v>-23</v>
      </c>
      <c r="V1424">
        <v>24</v>
      </c>
      <c r="W1424">
        <v>11</v>
      </c>
      <c r="X1424">
        <v>13</v>
      </c>
      <c r="Y1424">
        <v>257</v>
      </c>
      <c r="Z1424">
        <v>0</v>
      </c>
      <c r="AA1424">
        <v>0</v>
      </c>
      <c r="AB1424">
        <v>0</v>
      </c>
      <c r="AC1424">
        <v>1</v>
      </c>
      <c r="AD1424">
        <v>10209</v>
      </c>
      <c r="AE1424">
        <v>10227</v>
      </c>
      <c r="AF1424">
        <v>21</v>
      </c>
      <c r="AG1424">
        <v>10182</v>
      </c>
      <c r="AH1424">
        <v>1</v>
      </c>
      <c r="AI1424">
        <v>58</v>
      </c>
      <c r="AJ1424">
        <v>20</v>
      </c>
      <c r="AK1424">
        <v>81</v>
      </c>
      <c r="AL1424">
        <v>11</v>
      </c>
      <c r="AM1424">
        <v>7</v>
      </c>
      <c r="AN1424">
        <v>84</v>
      </c>
      <c r="AO1424">
        <v>98</v>
      </c>
      <c r="AP1424">
        <v>19</v>
      </c>
      <c r="AQ1424">
        <v>64</v>
      </c>
      <c r="AR1424">
        <v>11</v>
      </c>
      <c r="AS1424">
        <v>3</v>
      </c>
    </row>
    <row r="1425" spans="1:45" x14ac:dyDescent="0.25">
      <c r="A1425">
        <v>20131124</v>
      </c>
      <c r="B1425">
        <f t="shared" si="110"/>
        <v>20171124</v>
      </c>
      <c r="C1425">
        <f t="shared" si="111"/>
        <v>2017</v>
      </c>
      <c r="D1425">
        <f t="shared" si="112"/>
        <v>11</v>
      </c>
      <c r="E1425">
        <f t="shared" si="113"/>
        <v>24</v>
      </c>
      <c r="F1425" s="14">
        <f t="shared" si="114"/>
        <v>43063</v>
      </c>
      <c r="G1425">
        <v>350</v>
      </c>
      <c r="H1425">
        <v>27</v>
      </c>
      <c r="I1425">
        <v>28</v>
      </c>
      <c r="J1425">
        <v>50</v>
      </c>
      <c r="K1425">
        <v>12</v>
      </c>
      <c r="L1425">
        <v>10</v>
      </c>
      <c r="M1425">
        <v>1</v>
      </c>
      <c r="N1425">
        <v>110</v>
      </c>
      <c r="O1425">
        <v>15</v>
      </c>
      <c r="P1425">
        <v>62</v>
      </c>
      <c r="Q1425">
        <v>32</v>
      </c>
      <c r="R1425">
        <v>2</v>
      </c>
      <c r="S1425">
        <v>84</v>
      </c>
      <c r="T1425">
        <v>12</v>
      </c>
      <c r="U1425">
        <v>24</v>
      </c>
      <c r="V1425">
        <v>6</v>
      </c>
      <c r="W1425">
        <v>2</v>
      </c>
      <c r="X1425">
        <v>2</v>
      </c>
      <c r="Y1425">
        <v>226</v>
      </c>
      <c r="Z1425">
        <v>5</v>
      </c>
      <c r="AA1425">
        <v>3</v>
      </c>
      <c r="AB1425">
        <v>2</v>
      </c>
      <c r="AC1425">
        <v>10</v>
      </c>
      <c r="AD1425">
        <v>10258</v>
      </c>
      <c r="AE1425">
        <v>10303</v>
      </c>
      <c r="AF1425">
        <v>24</v>
      </c>
      <c r="AG1425">
        <v>10223</v>
      </c>
      <c r="AH1425">
        <v>1</v>
      </c>
      <c r="AI1425">
        <v>56</v>
      </c>
      <c r="AJ1425">
        <v>4</v>
      </c>
      <c r="AK1425">
        <v>75</v>
      </c>
      <c r="AL1425">
        <v>17</v>
      </c>
      <c r="AM1425">
        <v>8</v>
      </c>
      <c r="AN1425">
        <v>84</v>
      </c>
      <c r="AO1425">
        <v>98</v>
      </c>
      <c r="AP1425">
        <v>5</v>
      </c>
      <c r="AQ1425">
        <v>63</v>
      </c>
      <c r="AR1425">
        <v>14</v>
      </c>
      <c r="AS1425">
        <v>3</v>
      </c>
    </row>
    <row r="1426" spans="1:45" x14ac:dyDescent="0.25">
      <c r="A1426">
        <v>20131125</v>
      </c>
      <c r="B1426">
        <f t="shared" si="110"/>
        <v>20171125</v>
      </c>
      <c r="C1426">
        <f t="shared" si="111"/>
        <v>2017</v>
      </c>
      <c r="D1426">
        <f t="shared" si="112"/>
        <v>11</v>
      </c>
      <c r="E1426">
        <f t="shared" si="113"/>
        <v>25</v>
      </c>
      <c r="F1426" s="14">
        <f t="shared" si="114"/>
        <v>43064</v>
      </c>
      <c r="G1426">
        <v>337</v>
      </c>
      <c r="H1426">
        <v>25</v>
      </c>
      <c r="I1426">
        <v>26</v>
      </c>
      <c r="J1426">
        <v>50</v>
      </c>
      <c r="K1426">
        <v>12</v>
      </c>
      <c r="L1426">
        <v>10</v>
      </c>
      <c r="M1426">
        <v>8</v>
      </c>
      <c r="N1426">
        <v>110</v>
      </c>
      <c r="O1426">
        <v>13</v>
      </c>
      <c r="P1426">
        <v>51</v>
      </c>
      <c r="Q1426">
        <v>31</v>
      </c>
      <c r="R1426">
        <v>19</v>
      </c>
      <c r="S1426">
        <v>80</v>
      </c>
      <c r="T1426">
        <v>12</v>
      </c>
      <c r="U1426">
        <v>8</v>
      </c>
      <c r="V1426">
        <v>12</v>
      </c>
      <c r="W1426">
        <v>35</v>
      </c>
      <c r="X1426">
        <v>42</v>
      </c>
      <c r="Y1426">
        <v>331</v>
      </c>
      <c r="Z1426">
        <v>1</v>
      </c>
      <c r="AA1426">
        <v>1</v>
      </c>
      <c r="AB1426">
        <v>1</v>
      </c>
      <c r="AC1426">
        <v>13</v>
      </c>
      <c r="AD1426">
        <v>10324</v>
      </c>
      <c r="AE1426">
        <v>10349</v>
      </c>
      <c r="AF1426">
        <v>23</v>
      </c>
      <c r="AG1426">
        <v>10302</v>
      </c>
      <c r="AH1426">
        <v>1</v>
      </c>
      <c r="AI1426">
        <v>65</v>
      </c>
      <c r="AJ1426">
        <v>19</v>
      </c>
      <c r="AK1426">
        <v>75</v>
      </c>
      <c r="AL1426">
        <v>9</v>
      </c>
      <c r="AM1426">
        <v>7</v>
      </c>
      <c r="AN1426">
        <v>84</v>
      </c>
      <c r="AO1426">
        <v>96</v>
      </c>
      <c r="AP1426">
        <v>22</v>
      </c>
      <c r="AQ1426">
        <v>70</v>
      </c>
      <c r="AR1426">
        <v>11</v>
      </c>
      <c r="AS1426">
        <v>4</v>
      </c>
    </row>
    <row r="1427" spans="1:45" x14ac:dyDescent="0.25">
      <c r="A1427">
        <v>20131126</v>
      </c>
      <c r="B1427">
        <f t="shared" si="110"/>
        <v>20171126</v>
      </c>
      <c r="C1427">
        <f t="shared" si="111"/>
        <v>2017</v>
      </c>
      <c r="D1427">
        <f t="shared" si="112"/>
        <v>11</v>
      </c>
      <c r="E1427">
        <f t="shared" si="113"/>
        <v>26</v>
      </c>
      <c r="F1427" s="14">
        <f t="shared" si="114"/>
        <v>43065</v>
      </c>
      <c r="G1427">
        <v>319</v>
      </c>
      <c r="H1427">
        <v>13</v>
      </c>
      <c r="I1427">
        <v>15</v>
      </c>
      <c r="J1427">
        <v>30</v>
      </c>
      <c r="K1427">
        <v>5</v>
      </c>
      <c r="L1427">
        <v>10</v>
      </c>
      <c r="M1427">
        <v>1</v>
      </c>
      <c r="N1427">
        <v>60</v>
      </c>
      <c r="O1427">
        <v>5</v>
      </c>
      <c r="P1427">
        <v>52</v>
      </c>
      <c r="Q1427">
        <v>18</v>
      </c>
      <c r="R1427">
        <v>24</v>
      </c>
      <c r="S1427">
        <v>75</v>
      </c>
      <c r="T1427">
        <v>13</v>
      </c>
      <c r="U1427">
        <v>1</v>
      </c>
      <c r="V1427">
        <v>24</v>
      </c>
      <c r="W1427">
        <v>6</v>
      </c>
      <c r="X1427">
        <v>7</v>
      </c>
      <c r="Y1427">
        <v>213</v>
      </c>
      <c r="Z1427">
        <v>12</v>
      </c>
      <c r="AA1427">
        <v>5</v>
      </c>
      <c r="AB1427">
        <v>2</v>
      </c>
      <c r="AC1427">
        <v>4</v>
      </c>
      <c r="AD1427">
        <v>10349</v>
      </c>
      <c r="AE1427">
        <v>10360</v>
      </c>
      <c r="AF1427">
        <v>11</v>
      </c>
      <c r="AG1427">
        <v>10339</v>
      </c>
      <c r="AH1427">
        <v>24</v>
      </c>
      <c r="AI1427">
        <v>5</v>
      </c>
      <c r="AJ1427">
        <v>23</v>
      </c>
      <c r="AK1427">
        <v>70</v>
      </c>
      <c r="AL1427">
        <v>12</v>
      </c>
      <c r="AM1427">
        <v>8</v>
      </c>
      <c r="AN1427">
        <v>95</v>
      </c>
      <c r="AO1427">
        <v>99</v>
      </c>
      <c r="AP1427">
        <v>23</v>
      </c>
      <c r="AQ1427">
        <v>85</v>
      </c>
      <c r="AR1427">
        <v>14</v>
      </c>
      <c r="AS1427">
        <v>3</v>
      </c>
    </row>
    <row r="1428" spans="1:45" x14ac:dyDescent="0.25">
      <c r="A1428">
        <v>20131127</v>
      </c>
      <c r="B1428">
        <f t="shared" si="110"/>
        <v>20171127</v>
      </c>
      <c r="C1428">
        <f t="shared" si="111"/>
        <v>2017</v>
      </c>
      <c r="D1428">
        <f t="shared" si="112"/>
        <v>11</v>
      </c>
      <c r="E1428">
        <f t="shared" si="113"/>
        <v>27</v>
      </c>
      <c r="F1428" s="14">
        <f t="shared" si="114"/>
        <v>43066</v>
      </c>
      <c r="G1428">
        <v>233</v>
      </c>
      <c r="H1428">
        <v>23</v>
      </c>
      <c r="I1428">
        <v>24</v>
      </c>
      <c r="J1428">
        <v>40</v>
      </c>
      <c r="K1428">
        <v>12</v>
      </c>
      <c r="L1428">
        <v>10</v>
      </c>
      <c r="M1428">
        <v>1</v>
      </c>
      <c r="N1428">
        <v>70</v>
      </c>
      <c r="O1428">
        <v>12</v>
      </c>
      <c r="P1428">
        <v>56</v>
      </c>
      <c r="Q1428">
        <v>5</v>
      </c>
      <c r="R1428">
        <v>3</v>
      </c>
      <c r="S1428">
        <v>85</v>
      </c>
      <c r="T1428">
        <v>12</v>
      </c>
      <c r="U1428">
        <v>-15</v>
      </c>
      <c r="V1428">
        <v>6</v>
      </c>
      <c r="W1428">
        <v>0</v>
      </c>
      <c r="X1428">
        <v>0</v>
      </c>
      <c r="Y1428">
        <v>180</v>
      </c>
      <c r="Z1428">
        <v>6</v>
      </c>
      <c r="AA1428">
        <v>1</v>
      </c>
      <c r="AB1428">
        <v>1</v>
      </c>
      <c r="AC1428">
        <v>22</v>
      </c>
      <c r="AD1428">
        <v>10325</v>
      </c>
      <c r="AE1428">
        <v>10333</v>
      </c>
      <c r="AF1428">
        <v>1</v>
      </c>
      <c r="AG1428">
        <v>10320</v>
      </c>
      <c r="AH1428">
        <v>14</v>
      </c>
      <c r="AI1428">
        <v>3</v>
      </c>
      <c r="AJ1428">
        <v>2</v>
      </c>
      <c r="AK1428">
        <v>67</v>
      </c>
      <c r="AL1428">
        <v>13</v>
      </c>
      <c r="AM1428">
        <v>8</v>
      </c>
      <c r="AN1428">
        <v>93</v>
      </c>
      <c r="AO1428">
        <v>100</v>
      </c>
      <c r="AP1428">
        <v>1</v>
      </c>
      <c r="AQ1428">
        <v>80</v>
      </c>
      <c r="AR1428">
        <v>12</v>
      </c>
      <c r="AS1428">
        <v>2</v>
      </c>
    </row>
    <row r="1429" spans="1:45" x14ac:dyDescent="0.25">
      <c r="A1429">
        <v>20131128</v>
      </c>
      <c r="B1429">
        <f t="shared" si="110"/>
        <v>20171128</v>
      </c>
      <c r="C1429">
        <f t="shared" si="111"/>
        <v>2017</v>
      </c>
      <c r="D1429">
        <f t="shared" si="112"/>
        <v>11</v>
      </c>
      <c r="E1429">
        <f t="shared" si="113"/>
        <v>28</v>
      </c>
      <c r="F1429" s="14">
        <f t="shared" si="114"/>
        <v>43067</v>
      </c>
      <c r="G1429">
        <v>317</v>
      </c>
      <c r="H1429">
        <v>12</v>
      </c>
      <c r="I1429">
        <v>17</v>
      </c>
      <c r="J1429">
        <v>40</v>
      </c>
      <c r="K1429">
        <v>14</v>
      </c>
      <c r="L1429">
        <v>10</v>
      </c>
      <c r="M1429">
        <v>4</v>
      </c>
      <c r="N1429">
        <v>80</v>
      </c>
      <c r="O1429">
        <v>14</v>
      </c>
      <c r="P1429">
        <v>88</v>
      </c>
      <c r="Q1429">
        <v>73</v>
      </c>
      <c r="R1429">
        <v>22</v>
      </c>
      <c r="S1429">
        <v>104</v>
      </c>
      <c r="T1429">
        <v>13</v>
      </c>
      <c r="U1429">
        <v>66</v>
      </c>
      <c r="V1429">
        <v>24</v>
      </c>
      <c r="W1429">
        <v>7</v>
      </c>
      <c r="X1429">
        <v>9</v>
      </c>
      <c r="Y1429">
        <v>151</v>
      </c>
      <c r="Z1429">
        <v>2</v>
      </c>
      <c r="AA1429">
        <v>1</v>
      </c>
      <c r="AB1429">
        <v>1</v>
      </c>
      <c r="AC1429">
        <v>1</v>
      </c>
      <c r="AD1429">
        <v>10323</v>
      </c>
      <c r="AE1429">
        <v>10331</v>
      </c>
      <c r="AF1429">
        <v>10</v>
      </c>
      <c r="AG1429">
        <v>10315</v>
      </c>
      <c r="AH1429">
        <v>24</v>
      </c>
      <c r="AI1429">
        <v>11</v>
      </c>
      <c r="AJ1429">
        <v>1</v>
      </c>
      <c r="AK1429">
        <v>70</v>
      </c>
      <c r="AL1429">
        <v>21</v>
      </c>
      <c r="AM1429">
        <v>8</v>
      </c>
      <c r="AN1429">
        <v>89</v>
      </c>
      <c r="AO1429">
        <v>98</v>
      </c>
      <c r="AP1429">
        <v>1</v>
      </c>
      <c r="AQ1429">
        <v>76</v>
      </c>
      <c r="AR1429">
        <v>15</v>
      </c>
      <c r="AS1429">
        <v>2</v>
      </c>
    </row>
    <row r="1430" spans="1:45" x14ac:dyDescent="0.25">
      <c r="A1430">
        <v>20131129</v>
      </c>
      <c r="B1430">
        <f t="shared" si="110"/>
        <v>20171129</v>
      </c>
      <c r="C1430">
        <f t="shared" si="111"/>
        <v>2017</v>
      </c>
      <c r="D1430">
        <f t="shared" si="112"/>
        <v>11</v>
      </c>
      <c r="E1430">
        <f t="shared" si="113"/>
        <v>29</v>
      </c>
      <c r="F1430" s="14">
        <f t="shared" si="114"/>
        <v>43068</v>
      </c>
      <c r="G1430">
        <v>269</v>
      </c>
      <c r="H1430">
        <v>35</v>
      </c>
      <c r="I1430">
        <v>42</v>
      </c>
      <c r="J1430">
        <v>60</v>
      </c>
      <c r="K1430">
        <v>9</v>
      </c>
      <c r="L1430">
        <v>20</v>
      </c>
      <c r="M1430">
        <v>1</v>
      </c>
      <c r="N1430">
        <v>130</v>
      </c>
      <c r="O1430">
        <v>14</v>
      </c>
      <c r="P1430">
        <v>73</v>
      </c>
      <c r="Q1430">
        <v>54</v>
      </c>
      <c r="R1430">
        <v>22</v>
      </c>
      <c r="S1430">
        <v>88</v>
      </c>
      <c r="T1430">
        <v>15</v>
      </c>
      <c r="U1430">
        <v>43</v>
      </c>
      <c r="V1430">
        <v>24</v>
      </c>
      <c r="W1430">
        <v>0</v>
      </c>
      <c r="X1430">
        <v>0</v>
      </c>
      <c r="Y1430">
        <v>65</v>
      </c>
      <c r="Z1430">
        <v>45</v>
      </c>
      <c r="AA1430">
        <v>34</v>
      </c>
      <c r="AB1430">
        <v>7</v>
      </c>
      <c r="AC1430">
        <v>13</v>
      </c>
      <c r="AD1430">
        <v>10202</v>
      </c>
      <c r="AE1430">
        <v>10310</v>
      </c>
      <c r="AF1430">
        <v>1</v>
      </c>
      <c r="AG1430">
        <v>10134</v>
      </c>
      <c r="AH1430">
        <v>24</v>
      </c>
      <c r="AI1430">
        <v>25</v>
      </c>
      <c r="AJ1430">
        <v>12</v>
      </c>
      <c r="AK1430">
        <v>75</v>
      </c>
      <c r="AL1430">
        <v>4</v>
      </c>
      <c r="AM1430">
        <v>7</v>
      </c>
      <c r="AN1430">
        <v>82</v>
      </c>
      <c r="AO1430">
        <v>95</v>
      </c>
      <c r="AP1430">
        <v>12</v>
      </c>
      <c r="AQ1430">
        <v>73</v>
      </c>
      <c r="AR1430">
        <v>17</v>
      </c>
      <c r="AS1430">
        <v>1</v>
      </c>
    </row>
    <row r="1431" spans="1:45" x14ac:dyDescent="0.25">
      <c r="A1431">
        <v>20131130</v>
      </c>
      <c r="B1431">
        <f t="shared" si="110"/>
        <v>20171130</v>
      </c>
      <c r="C1431">
        <f t="shared" si="111"/>
        <v>2017</v>
      </c>
      <c r="D1431">
        <f t="shared" si="112"/>
        <v>11</v>
      </c>
      <c r="E1431">
        <f t="shared" si="113"/>
        <v>30</v>
      </c>
      <c r="F1431" s="14">
        <f t="shared" si="114"/>
        <v>43069</v>
      </c>
      <c r="G1431">
        <v>311</v>
      </c>
      <c r="H1431">
        <v>18</v>
      </c>
      <c r="I1431">
        <v>23</v>
      </c>
      <c r="J1431">
        <v>40</v>
      </c>
      <c r="K1431">
        <v>1</v>
      </c>
      <c r="L1431">
        <v>10</v>
      </c>
      <c r="M1431">
        <v>16</v>
      </c>
      <c r="N1431">
        <v>120</v>
      </c>
      <c r="O1431">
        <v>1</v>
      </c>
      <c r="P1431">
        <v>56</v>
      </c>
      <c r="Q1431">
        <v>21</v>
      </c>
      <c r="R1431">
        <v>24</v>
      </c>
      <c r="S1431">
        <v>98</v>
      </c>
      <c r="T1431">
        <v>13</v>
      </c>
      <c r="U1431">
        <v>-8</v>
      </c>
      <c r="V1431">
        <v>24</v>
      </c>
      <c r="W1431">
        <v>18</v>
      </c>
      <c r="X1431">
        <v>22</v>
      </c>
      <c r="Y1431">
        <v>274</v>
      </c>
      <c r="Z1431">
        <v>14</v>
      </c>
      <c r="AA1431">
        <v>29</v>
      </c>
      <c r="AB1431">
        <v>18</v>
      </c>
      <c r="AC1431">
        <v>1</v>
      </c>
      <c r="AD1431">
        <v>10217</v>
      </c>
      <c r="AE1431">
        <v>10283</v>
      </c>
      <c r="AF1431">
        <v>24</v>
      </c>
      <c r="AG1431">
        <v>10132</v>
      </c>
      <c r="AH1431">
        <v>1</v>
      </c>
      <c r="AI1431">
        <v>2</v>
      </c>
      <c r="AJ1431">
        <v>24</v>
      </c>
      <c r="AK1431">
        <v>80</v>
      </c>
      <c r="AL1431">
        <v>12</v>
      </c>
      <c r="AM1431">
        <v>5</v>
      </c>
      <c r="AN1431">
        <v>90</v>
      </c>
      <c r="AO1431">
        <v>99</v>
      </c>
      <c r="AP1431">
        <v>24</v>
      </c>
      <c r="AQ1431">
        <v>69</v>
      </c>
      <c r="AR1431">
        <v>12</v>
      </c>
      <c r="AS1431">
        <v>4</v>
      </c>
    </row>
    <row r="1432" spans="1:45" x14ac:dyDescent="0.25">
      <c r="A1432">
        <v>20131201</v>
      </c>
      <c r="B1432">
        <f t="shared" si="110"/>
        <v>20171201</v>
      </c>
      <c r="C1432">
        <f t="shared" si="111"/>
        <v>2017</v>
      </c>
      <c r="D1432">
        <f t="shared" si="112"/>
        <v>12</v>
      </c>
      <c r="E1432">
        <f t="shared" si="113"/>
        <v>1</v>
      </c>
      <c r="F1432" s="14">
        <f t="shared" si="114"/>
        <v>43070</v>
      </c>
      <c r="G1432">
        <v>286</v>
      </c>
      <c r="H1432">
        <v>15</v>
      </c>
      <c r="I1432">
        <v>18</v>
      </c>
      <c r="J1432">
        <v>30</v>
      </c>
      <c r="K1432">
        <v>11</v>
      </c>
      <c r="L1432">
        <v>10</v>
      </c>
      <c r="M1432">
        <v>1</v>
      </c>
      <c r="N1432">
        <v>70</v>
      </c>
      <c r="O1432">
        <v>11</v>
      </c>
      <c r="P1432">
        <v>61</v>
      </c>
      <c r="Q1432">
        <v>17</v>
      </c>
      <c r="R1432">
        <v>1</v>
      </c>
      <c r="S1432">
        <v>93</v>
      </c>
      <c r="T1432">
        <v>12</v>
      </c>
      <c r="U1432">
        <v>-15</v>
      </c>
      <c r="V1432">
        <v>24</v>
      </c>
      <c r="W1432">
        <v>30</v>
      </c>
      <c r="X1432">
        <v>37</v>
      </c>
      <c r="Y1432">
        <v>236</v>
      </c>
      <c r="Z1432">
        <v>0</v>
      </c>
      <c r="AA1432">
        <v>-1</v>
      </c>
      <c r="AB1432">
        <v>-1</v>
      </c>
      <c r="AC1432">
        <v>16</v>
      </c>
      <c r="AD1432">
        <v>10304</v>
      </c>
      <c r="AE1432">
        <v>10337</v>
      </c>
      <c r="AF1432">
        <v>23</v>
      </c>
      <c r="AG1432">
        <v>10283</v>
      </c>
      <c r="AH1432">
        <v>2</v>
      </c>
      <c r="AI1432">
        <v>8</v>
      </c>
      <c r="AJ1432">
        <v>24</v>
      </c>
      <c r="AK1432">
        <v>73</v>
      </c>
      <c r="AL1432">
        <v>11</v>
      </c>
      <c r="AM1432">
        <v>6</v>
      </c>
      <c r="AN1432">
        <v>90</v>
      </c>
      <c r="AO1432">
        <v>98</v>
      </c>
      <c r="AP1432">
        <v>1</v>
      </c>
      <c r="AQ1432">
        <v>73</v>
      </c>
      <c r="AR1432">
        <v>11</v>
      </c>
      <c r="AS1432">
        <v>3</v>
      </c>
    </row>
    <row r="1433" spans="1:45" x14ac:dyDescent="0.25">
      <c r="A1433">
        <v>20131202</v>
      </c>
      <c r="B1433">
        <f t="shared" si="110"/>
        <v>20171202</v>
      </c>
      <c r="C1433">
        <f t="shared" si="111"/>
        <v>2017</v>
      </c>
      <c r="D1433">
        <f t="shared" si="112"/>
        <v>12</v>
      </c>
      <c r="E1433">
        <f t="shared" si="113"/>
        <v>2</v>
      </c>
      <c r="F1433" s="14">
        <f t="shared" si="114"/>
        <v>43071</v>
      </c>
      <c r="G1433">
        <v>51</v>
      </c>
      <c r="H1433">
        <v>14</v>
      </c>
      <c r="I1433">
        <v>16</v>
      </c>
      <c r="J1433">
        <v>30</v>
      </c>
      <c r="K1433">
        <v>12</v>
      </c>
      <c r="L1433">
        <v>10</v>
      </c>
      <c r="M1433">
        <v>1</v>
      </c>
      <c r="N1433">
        <v>60</v>
      </c>
      <c r="O1433">
        <v>15</v>
      </c>
      <c r="P1433">
        <v>29</v>
      </c>
      <c r="Q1433">
        <v>-18</v>
      </c>
      <c r="R1433">
        <v>24</v>
      </c>
      <c r="S1433">
        <v>83</v>
      </c>
      <c r="T1433">
        <v>12</v>
      </c>
      <c r="U1433">
        <v>-42</v>
      </c>
      <c r="V1433">
        <v>24</v>
      </c>
      <c r="W1433">
        <v>43</v>
      </c>
      <c r="X1433">
        <v>53</v>
      </c>
      <c r="Y1433">
        <v>331</v>
      </c>
      <c r="Z1433">
        <v>0</v>
      </c>
      <c r="AA1433">
        <v>0</v>
      </c>
      <c r="AB1433">
        <v>0</v>
      </c>
      <c r="AC1433">
        <v>1</v>
      </c>
      <c r="AD1433">
        <v>10338</v>
      </c>
      <c r="AE1433">
        <v>10359</v>
      </c>
      <c r="AF1433">
        <v>9</v>
      </c>
      <c r="AG1433">
        <v>10311</v>
      </c>
      <c r="AH1433">
        <v>24</v>
      </c>
      <c r="AI1433">
        <v>5</v>
      </c>
      <c r="AJ1433">
        <v>1</v>
      </c>
      <c r="AK1433">
        <v>64</v>
      </c>
      <c r="AL1433">
        <v>13</v>
      </c>
      <c r="AM1433">
        <v>4</v>
      </c>
      <c r="AN1433">
        <v>92</v>
      </c>
      <c r="AO1433">
        <v>100</v>
      </c>
      <c r="AP1433">
        <v>1</v>
      </c>
      <c r="AQ1433">
        <v>69</v>
      </c>
      <c r="AR1433">
        <v>12</v>
      </c>
      <c r="AS1433">
        <v>4</v>
      </c>
    </row>
    <row r="1434" spans="1:45" x14ac:dyDescent="0.25">
      <c r="A1434">
        <v>20131203</v>
      </c>
      <c r="B1434">
        <f t="shared" si="110"/>
        <v>20171203</v>
      </c>
      <c r="C1434">
        <f t="shared" si="111"/>
        <v>2017</v>
      </c>
      <c r="D1434">
        <f t="shared" si="112"/>
        <v>12</v>
      </c>
      <c r="E1434">
        <f t="shared" si="113"/>
        <v>3</v>
      </c>
      <c r="F1434" s="14">
        <f t="shared" si="114"/>
        <v>43072</v>
      </c>
      <c r="G1434">
        <v>157</v>
      </c>
      <c r="H1434">
        <v>6</v>
      </c>
      <c r="I1434">
        <v>11</v>
      </c>
      <c r="J1434">
        <v>20</v>
      </c>
      <c r="K1434">
        <v>16</v>
      </c>
      <c r="L1434">
        <v>0</v>
      </c>
      <c r="M1434">
        <v>8</v>
      </c>
      <c r="N1434">
        <v>40</v>
      </c>
      <c r="O1434">
        <v>23</v>
      </c>
      <c r="P1434">
        <v>7</v>
      </c>
      <c r="Q1434">
        <v>-31</v>
      </c>
      <c r="R1434">
        <v>7</v>
      </c>
      <c r="S1434">
        <v>62</v>
      </c>
      <c r="T1434">
        <v>15</v>
      </c>
      <c r="U1434">
        <v>-60</v>
      </c>
      <c r="V1434">
        <v>6</v>
      </c>
      <c r="W1434">
        <v>61</v>
      </c>
      <c r="X1434">
        <v>76</v>
      </c>
      <c r="Y1434">
        <v>375</v>
      </c>
      <c r="Z1434">
        <v>0</v>
      </c>
      <c r="AA1434">
        <v>0</v>
      </c>
      <c r="AB1434">
        <v>0</v>
      </c>
      <c r="AC1434">
        <v>1</v>
      </c>
      <c r="AD1434">
        <v>10286</v>
      </c>
      <c r="AE1434">
        <v>10312</v>
      </c>
      <c r="AF1434">
        <v>2</v>
      </c>
      <c r="AG1434">
        <v>10254</v>
      </c>
      <c r="AH1434">
        <v>24</v>
      </c>
      <c r="AI1434">
        <v>2</v>
      </c>
      <c r="AJ1434">
        <v>4</v>
      </c>
      <c r="AK1434">
        <v>59</v>
      </c>
      <c r="AL1434">
        <v>13</v>
      </c>
      <c r="AM1434">
        <v>3</v>
      </c>
      <c r="AN1434">
        <v>95</v>
      </c>
      <c r="AO1434">
        <v>100</v>
      </c>
      <c r="AP1434">
        <v>4</v>
      </c>
      <c r="AQ1434">
        <v>79</v>
      </c>
      <c r="AR1434">
        <v>14</v>
      </c>
      <c r="AS1434">
        <v>4</v>
      </c>
    </row>
    <row r="1435" spans="1:45" x14ac:dyDescent="0.25">
      <c r="A1435">
        <v>20131204</v>
      </c>
      <c r="B1435">
        <f t="shared" si="110"/>
        <v>20171204</v>
      </c>
      <c r="C1435">
        <f t="shared" si="111"/>
        <v>2017</v>
      </c>
      <c r="D1435">
        <f t="shared" si="112"/>
        <v>12</v>
      </c>
      <c r="E1435">
        <f t="shared" si="113"/>
        <v>4</v>
      </c>
      <c r="F1435" s="14">
        <f t="shared" si="114"/>
        <v>43073</v>
      </c>
      <c r="G1435">
        <v>244</v>
      </c>
      <c r="H1435">
        <v>24</v>
      </c>
      <c r="I1435">
        <v>30</v>
      </c>
      <c r="J1435">
        <v>50</v>
      </c>
      <c r="K1435">
        <v>10</v>
      </c>
      <c r="L1435">
        <v>20</v>
      </c>
      <c r="M1435">
        <v>2</v>
      </c>
      <c r="N1435">
        <v>100</v>
      </c>
      <c r="O1435">
        <v>12</v>
      </c>
      <c r="P1435">
        <v>49</v>
      </c>
      <c r="Q1435">
        <v>22</v>
      </c>
      <c r="R1435">
        <v>1</v>
      </c>
      <c r="S1435">
        <v>84</v>
      </c>
      <c r="T1435">
        <v>14</v>
      </c>
      <c r="U1435">
        <v>-13</v>
      </c>
      <c r="V1435">
        <v>24</v>
      </c>
      <c r="W1435">
        <v>0</v>
      </c>
      <c r="X1435">
        <v>0</v>
      </c>
      <c r="Y1435">
        <v>86</v>
      </c>
      <c r="Z1435">
        <v>35</v>
      </c>
      <c r="AA1435">
        <v>15</v>
      </c>
      <c r="AB1435">
        <v>5</v>
      </c>
      <c r="AC1435">
        <v>14</v>
      </c>
      <c r="AD1435">
        <v>10256</v>
      </c>
      <c r="AE1435">
        <v>10285</v>
      </c>
      <c r="AF1435">
        <v>23</v>
      </c>
      <c r="AG1435">
        <v>10236</v>
      </c>
      <c r="AH1435">
        <v>6</v>
      </c>
      <c r="AI1435">
        <v>15</v>
      </c>
      <c r="AJ1435">
        <v>12</v>
      </c>
      <c r="AK1435">
        <v>70</v>
      </c>
      <c r="AL1435">
        <v>16</v>
      </c>
      <c r="AM1435">
        <v>6</v>
      </c>
      <c r="AN1435">
        <v>90</v>
      </c>
      <c r="AO1435">
        <v>98</v>
      </c>
      <c r="AP1435">
        <v>13</v>
      </c>
      <c r="AQ1435">
        <v>81</v>
      </c>
      <c r="AR1435">
        <v>22</v>
      </c>
      <c r="AS1435">
        <v>1</v>
      </c>
    </row>
    <row r="1436" spans="1:45" x14ac:dyDescent="0.25">
      <c r="A1436">
        <v>20131205</v>
      </c>
      <c r="B1436">
        <f t="shared" si="110"/>
        <v>20171205</v>
      </c>
      <c r="C1436">
        <f t="shared" si="111"/>
        <v>2017</v>
      </c>
      <c r="D1436">
        <f t="shared" si="112"/>
        <v>12</v>
      </c>
      <c r="E1436">
        <f t="shared" si="113"/>
        <v>5</v>
      </c>
      <c r="F1436" s="14">
        <f t="shared" si="114"/>
        <v>43074</v>
      </c>
      <c r="G1436">
        <v>255</v>
      </c>
      <c r="H1436">
        <v>57</v>
      </c>
      <c r="I1436">
        <v>68</v>
      </c>
      <c r="J1436">
        <v>110</v>
      </c>
      <c r="K1436">
        <v>16</v>
      </c>
      <c r="L1436">
        <v>30</v>
      </c>
      <c r="M1436">
        <v>1</v>
      </c>
      <c r="N1436">
        <v>250</v>
      </c>
      <c r="O1436">
        <v>18</v>
      </c>
      <c r="P1436">
        <v>48</v>
      </c>
      <c r="Q1436">
        <v>25</v>
      </c>
      <c r="R1436">
        <v>23</v>
      </c>
      <c r="S1436">
        <v>91</v>
      </c>
      <c r="T1436">
        <v>16</v>
      </c>
      <c r="U1436">
        <v>13</v>
      </c>
      <c r="V1436">
        <v>6</v>
      </c>
      <c r="W1436">
        <v>0</v>
      </c>
      <c r="X1436">
        <v>0</v>
      </c>
      <c r="Y1436">
        <v>68</v>
      </c>
      <c r="Z1436">
        <v>41</v>
      </c>
      <c r="AA1436">
        <v>86</v>
      </c>
      <c r="AB1436">
        <v>44</v>
      </c>
      <c r="AC1436">
        <v>16</v>
      </c>
      <c r="AD1436">
        <v>10167</v>
      </c>
      <c r="AE1436">
        <v>10278</v>
      </c>
      <c r="AF1436">
        <v>1</v>
      </c>
      <c r="AG1436">
        <v>10071</v>
      </c>
      <c r="AH1436">
        <v>15</v>
      </c>
      <c r="AI1436">
        <v>16</v>
      </c>
      <c r="AJ1436">
        <v>16</v>
      </c>
      <c r="AK1436">
        <v>80</v>
      </c>
      <c r="AL1436">
        <v>24</v>
      </c>
      <c r="AM1436">
        <v>6</v>
      </c>
      <c r="AN1436">
        <v>79</v>
      </c>
      <c r="AO1436">
        <v>94</v>
      </c>
      <c r="AP1436">
        <v>16</v>
      </c>
      <c r="AQ1436">
        <v>57</v>
      </c>
      <c r="AR1436">
        <v>21</v>
      </c>
      <c r="AS1436">
        <v>1</v>
      </c>
    </row>
    <row r="1437" spans="1:45" x14ac:dyDescent="0.25">
      <c r="A1437">
        <v>20131206</v>
      </c>
      <c r="B1437">
        <f t="shared" si="110"/>
        <v>20171206</v>
      </c>
      <c r="C1437">
        <f t="shared" si="111"/>
        <v>2017</v>
      </c>
      <c r="D1437">
        <f t="shared" si="112"/>
        <v>12</v>
      </c>
      <c r="E1437">
        <f t="shared" si="113"/>
        <v>6</v>
      </c>
      <c r="F1437" s="14">
        <f t="shared" si="114"/>
        <v>43075</v>
      </c>
      <c r="G1437">
        <v>300</v>
      </c>
      <c r="H1437">
        <v>49</v>
      </c>
      <c r="I1437">
        <v>50</v>
      </c>
      <c r="J1437">
        <v>80</v>
      </c>
      <c r="K1437">
        <v>1</v>
      </c>
      <c r="L1437">
        <v>20</v>
      </c>
      <c r="M1437">
        <v>23</v>
      </c>
      <c r="N1437">
        <v>160</v>
      </c>
      <c r="O1437">
        <v>1</v>
      </c>
      <c r="P1437">
        <v>37</v>
      </c>
      <c r="Q1437">
        <v>14</v>
      </c>
      <c r="R1437">
        <v>6</v>
      </c>
      <c r="S1437">
        <v>54</v>
      </c>
      <c r="T1437">
        <v>14</v>
      </c>
      <c r="U1437">
        <v>11</v>
      </c>
      <c r="V1437">
        <v>12</v>
      </c>
      <c r="W1437">
        <v>11</v>
      </c>
      <c r="X1437">
        <v>14</v>
      </c>
      <c r="Y1437">
        <v>200</v>
      </c>
      <c r="Z1437">
        <v>34</v>
      </c>
      <c r="AA1437">
        <v>37</v>
      </c>
      <c r="AB1437">
        <v>9</v>
      </c>
      <c r="AC1437">
        <v>7</v>
      </c>
      <c r="AD1437">
        <v>10209</v>
      </c>
      <c r="AE1437">
        <v>10255</v>
      </c>
      <c r="AF1437">
        <v>23</v>
      </c>
      <c r="AG1437">
        <v>10156</v>
      </c>
      <c r="AH1437">
        <v>1</v>
      </c>
      <c r="AI1437">
        <v>50</v>
      </c>
      <c r="AJ1437">
        <v>6</v>
      </c>
      <c r="AK1437">
        <v>82</v>
      </c>
      <c r="AL1437">
        <v>15</v>
      </c>
      <c r="AM1437">
        <v>7</v>
      </c>
      <c r="AN1437">
        <v>73</v>
      </c>
      <c r="AO1437">
        <v>92</v>
      </c>
      <c r="AP1437">
        <v>6</v>
      </c>
      <c r="AQ1437">
        <v>50</v>
      </c>
      <c r="AR1437">
        <v>18</v>
      </c>
      <c r="AS1437">
        <v>2</v>
      </c>
    </row>
    <row r="1438" spans="1:45" x14ac:dyDescent="0.25">
      <c r="A1438">
        <v>20131207</v>
      </c>
      <c r="B1438">
        <f t="shared" si="110"/>
        <v>20171207</v>
      </c>
      <c r="C1438">
        <f t="shared" si="111"/>
        <v>2017</v>
      </c>
      <c r="D1438">
        <f t="shared" si="112"/>
        <v>12</v>
      </c>
      <c r="E1438">
        <f t="shared" si="113"/>
        <v>7</v>
      </c>
      <c r="F1438" s="14">
        <f t="shared" si="114"/>
        <v>43076</v>
      </c>
      <c r="G1438">
        <v>247</v>
      </c>
      <c r="H1438">
        <v>25</v>
      </c>
      <c r="I1438">
        <v>28</v>
      </c>
      <c r="J1438">
        <v>30</v>
      </c>
      <c r="K1438">
        <v>1</v>
      </c>
      <c r="L1438">
        <v>20</v>
      </c>
      <c r="M1438">
        <v>2</v>
      </c>
      <c r="N1438">
        <v>70</v>
      </c>
      <c r="O1438">
        <v>18</v>
      </c>
      <c r="P1438">
        <v>59</v>
      </c>
      <c r="Q1438">
        <v>34</v>
      </c>
      <c r="R1438">
        <v>2</v>
      </c>
      <c r="S1438">
        <v>81</v>
      </c>
      <c r="T1438">
        <v>15</v>
      </c>
      <c r="U1438">
        <v>20</v>
      </c>
      <c r="V1438">
        <v>6</v>
      </c>
      <c r="W1438">
        <v>2</v>
      </c>
      <c r="X1438">
        <v>3</v>
      </c>
      <c r="Y1438">
        <v>130</v>
      </c>
      <c r="Z1438">
        <v>20</v>
      </c>
      <c r="AA1438">
        <v>22</v>
      </c>
      <c r="AB1438">
        <v>13</v>
      </c>
      <c r="AC1438">
        <v>14</v>
      </c>
      <c r="AD1438">
        <v>10242</v>
      </c>
      <c r="AE1438">
        <v>10257</v>
      </c>
      <c r="AF1438">
        <v>2</v>
      </c>
      <c r="AG1438">
        <v>10229</v>
      </c>
      <c r="AH1438">
        <v>14</v>
      </c>
      <c r="AI1438">
        <v>26</v>
      </c>
      <c r="AJ1438">
        <v>11</v>
      </c>
      <c r="AK1438">
        <v>75</v>
      </c>
      <c r="AL1438">
        <v>3</v>
      </c>
      <c r="AM1438">
        <v>8</v>
      </c>
      <c r="AN1438">
        <v>87</v>
      </c>
      <c r="AO1438">
        <v>98</v>
      </c>
      <c r="AP1438">
        <v>9</v>
      </c>
      <c r="AQ1438">
        <v>70</v>
      </c>
      <c r="AR1438">
        <v>1</v>
      </c>
      <c r="AS1438">
        <v>2</v>
      </c>
    </row>
    <row r="1439" spans="1:45" x14ac:dyDescent="0.25">
      <c r="A1439">
        <v>20131208</v>
      </c>
      <c r="B1439">
        <f t="shared" si="110"/>
        <v>20171208</v>
      </c>
      <c r="C1439">
        <f t="shared" si="111"/>
        <v>2017</v>
      </c>
      <c r="D1439">
        <f t="shared" si="112"/>
        <v>12</v>
      </c>
      <c r="E1439">
        <f t="shared" si="113"/>
        <v>8</v>
      </c>
      <c r="F1439" s="14">
        <f t="shared" si="114"/>
        <v>43077</v>
      </c>
      <c r="G1439">
        <v>235</v>
      </c>
      <c r="H1439">
        <v>48</v>
      </c>
      <c r="I1439">
        <v>48</v>
      </c>
      <c r="J1439">
        <v>70</v>
      </c>
      <c r="K1439">
        <v>23</v>
      </c>
      <c r="L1439">
        <v>30</v>
      </c>
      <c r="M1439">
        <v>1</v>
      </c>
      <c r="N1439">
        <v>120</v>
      </c>
      <c r="O1439">
        <v>12</v>
      </c>
      <c r="P1439">
        <v>81</v>
      </c>
      <c r="Q1439">
        <v>65</v>
      </c>
      <c r="R1439">
        <v>1</v>
      </c>
      <c r="S1439">
        <v>96</v>
      </c>
      <c r="T1439">
        <v>19</v>
      </c>
      <c r="U1439">
        <v>59</v>
      </c>
      <c r="V1439">
        <v>6</v>
      </c>
      <c r="W1439">
        <v>5</v>
      </c>
      <c r="X1439">
        <v>6</v>
      </c>
      <c r="Y1439">
        <v>178</v>
      </c>
      <c r="Z1439">
        <v>6</v>
      </c>
      <c r="AA1439">
        <v>4</v>
      </c>
      <c r="AB1439">
        <v>3</v>
      </c>
      <c r="AC1439">
        <v>6</v>
      </c>
      <c r="AD1439">
        <v>10231</v>
      </c>
      <c r="AE1439">
        <v>10238</v>
      </c>
      <c r="AF1439">
        <v>23</v>
      </c>
      <c r="AG1439">
        <v>10222</v>
      </c>
      <c r="AH1439">
        <v>15</v>
      </c>
      <c r="AI1439">
        <v>57</v>
      </c>
      <c r="AJ1439">
        <v>5</v>
      </c>
      <c r="AK1439">
        <v>70</v>
      </c>
      <c r="AL1439">
        <v>11</v>
      </c>
      <c r="AM1439">
        <v>8</v>
      </c>
      <c r="AN1439">
        <v>90</v>
      </c>
      <c r="AO1439">
        <v>96</v>
      </c>
      <c r="AP1439">
        <v>7</v>
      </c>
      <c r="AQ1439">
        <v>84</v>
      </c>
      <c r="AR1439">
        <v>15</v>
      </c>
      <c r="AS1439">
        <v>2</v>
      </c>
    </row>
    <row r="1440" spans="1:45" x14ac:dyDescent="0.25">
      <c r="A1440">
        <v>20131209</v>
      </c>
      <c r="B1440">
        <f t="shared" si="110"/>
        <v>20171209</v>
      </c>
      <c r="C1440">
        <f t="shared" si="111"/>
        <v>2017</v>
      </c>
      <c r="D1440">
        <f t="shared" si="112"/>
        <v>12</v>
      </c>
      <c r="E1440">
        <f t="shared" si="113"/>
        <v>9</v>
      </c>
      <c r="F1440" s="14">
        <f t="shared" si="114"/>
        <v>43078</v>
      </c>
      <c r="G1440">
        <v>249</v>
      </c>
      <c r="H1440">
        <v>40</v>
      </c>
      <c r="I1440">
        <v>41</v>
      </c>
      <c r="J1440">
        <v>70</v>
      </c>
      <c r="K1440">
        <v>5</v>
      </c>
      <c r="L1440">
        <v>20</v>
      </c>
      <c r="M1440">
        <v>17</v>
      </c>
      <c r="N1440">
        <v>130</v>
      </c>
      <c r="O1440">
        <v>2</v>
      </c>
      <c r="P1440">
        <v>91</v>
      </c>
      <c r="Q1440">
        <v>74</v>
      </c>
      <c r="R1440">
        <v>18</v>
      </c>
      <c r="S1440">
        <v>111</v>
      </c>
      <c r="T1440">
        <v>13</v>
      </c>
      <c r="U1440">
        <v>52</v>
      </c>
      <c r="V1440">
        <v>18</v>
      </c>
      <c r="W1440">
        <v>27</v>
      </c>
      <c r="X1440">
        <v>34</v>
      </c>
      <c r="Y1440">
        <v>240</v>
      </c>
      <c r="Z1440">
        <v>0</v>
      </c>
      <c r="AA1440">
        <v>0</v>
      </c>
      <c r="AB1440">
        <v>0</v>
      </c>
      <c r="AC1440">
        <v>1</v>
      </c>
      <c r="AD1440">
        <v>10281</v>
      </c>
      <c r="AE1440">
        <v>10327</v>
      </c>
      <c r="AF1440">
        <v>24</v>
      </c>
      <c r="AG1440">
        <v>10237</v>
      </c>
      <c r="AH1440">
        <v>1</v>
      </c>
      <c r="AI1440">
        <v>38</v>
      </c>
      <c r="AJ1440">
        <v>21</v>
      </c>
      <c r="AK1440">
        <v>75</v>
      </c>
      <c r="AL1440">
        <v>13</v>
      </c>
      <c r="AM1440">
        <v>7</v>
      </c>
      <c r="AN1440">
        <v>88</v>
      </c>
      <c r="AO1440">
        <v>97</v>
      </c>
      <c r="AP1440">
        <v>21</v>
      </c>
      <c r="AQ1440">
        <v>80</v>
      </c>
      <c r="AR1440">
        <v>12</v>
      </c>
      <c r="AS1440">
        <v>3</v>
      </c>
    </row>
    <row r="1441" spans="1:45" x14ac:dyDescent="0.25">
      <c r="A1441">
        <v>20131210</v>
      </c>
      <c r="B1441">
        <f t="shared" si="110"/>
        <v>20171210</v>
      </c>
      <c r="C1441">
        <f t="shared" si="111"/>
        <v>2017</v>
      </c>
      <c r="D1441">
        <f t="shared" si="112"/>
        <v>12</v>
      </c>
      <c r="E1441">
        <f t="shared" si="113"/>
        <v>10</v>
      </c>
      <c r="F1441" s="14">
        <f t="shared" si="114"/>
        <v>43079</v>
      </c>
      <c r="G1441">
        <v>170</v>
      </c>
      <c r="H1441">
        <v>22</v>
      </c>
      <c r="I1441">
        <v>23</v>
      </c>
      <c r="J1441">
        <v>40</v>
      </c>
      <c r="K1441">
        <v>13</v>
      </c>
      <c r="L1441">
        <v>20</v>
      </c>
      <c r="M1441">
        <v>2</v>
      </c>
      <c r="N1441">
        <v>60</v>
      </c>
      <c r="O1441">
        <v>13</v>
      </c>
      <c r="P1441">
        <v>43</v>
      </c>
      <c r="Q1441">
        <v>4</v>
      </c>
      <c r="R1441">
        <v>23</v>
      </c>
      <c r="S1441">
        <v>91</v>
      </c>
      <c r="T1441">
        <v>14</v>
      </c>
      <c r="U1441">
        <v>-26</v>
      </c>
      <c r="V1441">
        <v>24</v>
      </c>
      <c r="W1441">
        <v>68</v>
      </c>
      <c r="X1441">
        <v>87</v>
      </c>
      <c r="Y1441">
        <v>383</v>
      </c>
      <c r="Z1441">
        <v>0</v>
      </c>
      <c r="AA1441">
        <v>0</v>
      </c>
      <c r="AB1441">
        <v>0</v>
      </c>
      <c r="AC1441">
        <v>1</v>
      </c>
      <c r="AD1441">
        <v>10338</v>
      </c>
      <c r="AE1441">
        <v>10346</v>
      </c>
      <c r="AF1441">
        <v>10</v>
      </c>
      <c r="AG1441">
        <v>10331</v>
      </c>
      <c r="AH1441">
        <v>1</v>
      </c>
      <c r="AI1441">
        <v>1</v>
      </c>
      <c r="AJ1441">
        <v>22</v>
      </c>
      <c r="AK1441">
        <v>67</v>
      </c>
      <c r="AL1441">
        <v>12</v>
      </c>
      <c r="AM1441">
        <v>1</v>
      </c>
      <c r="AN1441">
        <v>92</v>
      </c>
      <c r="AO1441">
        <v>100</v>
      </c>
      <c r="AP1441">
        <v>22</v>
      </c>
      <c r="AQ1441">
        <v>76</v>
      </c>
      <c r="AR1441">
        <v>13</v>
      </c>
      <c r="AS1441">
        <v>5</v>
      </c>
    </row>
    <row r="1442" spans="1:45" x14ac:dyDescent="0.25">
      <c r="A1442">
        <v>20131211</v>
      </c>
      <c r="B1442">
        <f t="shared" si="110"/>
        <v>20171211</v>
      </c>
      <c r="C1442">
        <f t="shared" si="111"/>
        <v>2017</v>
      </c>
      <c r="D1442">
        <f t="shared" si="112"/>
        <v>12</v>
      </c>
      <c r="E1442">
        <f t="shared" si="113"/>
        <v>11</v>
      </c>
      <c r="F1442" s="14">
        <f t="shared" si="114"/>
        <v>43080</v>
      </c>
      <c r="G1442">
        <v>153</v>
      </c>
      <c r="H1442">
        <v>27</v>
      </c>
      <c r="I1442">
        <v>28</v>
      </c>
      <c r="J1442">
        <v>40</v>
      </c>
      <c r="K1442">
        <v>21</v>
      </c>
      <c r="L1442">
        <v>20</v>
      </c>
      <c r="M1442">
        <v>1</v>
      </c>
      <c r="N1442">
        <v>70</v>
      </c>
      <c r="O1442">
        <v>24</v>
      </c>
      <c r="P1442">
        <v>12</v>
      </c>
      <c r="Q1442">
        <v>-13</v>
      </c>
      <c r="R1442">
        <v>4</v>
      </c>
      <c r="S1442">
        <v>41</v>
      </c>
      <c r="T1442">
        <v>12</v>
      </c>
      <c r="U1442">
        <v>-43</v>
      </c>
      <c r="V1442">
        <v>6</v>
      </c>
      <c r="W1442">
        <v>41</v>
      </c>
      <c r="X1442">
        <v>52</v>
      </c>
      <c r="Y1442">
        <v>322</v>
      </c>
      <c r="Z1442">
        <v>0</v>
      </c>
      <c r="AA1442">
        <v>0</v>
      </c>
      <c r="AB1442">
        <v>0</v>
      </c>
      <c r="AC1442">
        <v>1</v>
      </c>
      <c r="AD1442">
        <v>10326</v>
      </c>
      <c r="AE1442">
        <v>10339</v>
      </c>
      <c r="AF1442">
        <v>3</v>
      </c>
      <c r="AG1442">
        <v>10307</v>
      </c>
      <c r="AH1442">
        <v>24</v>
      </c>
      <c r="AI1442">
        <v>1</v>
      </c>
      <c r="AJ1442">
        <v>1</v>
      </c>
      <c r="AK1442">
        <v>57</v>
      </c>
      <c r="AL1442">
        <v>11</v>
      </c>
      <c r="AM1442">
        <v>6</v>
      </c>
      <c r="AN1442">
        <v>99</v>
      </c>
      <c r="AO1442">
        <v>100</v>
      </c>
      <c r="AP1442">
        <v>1</v>
      </c>
      <c r="AQ1442">
        <v>91</v>
      </c>
      <c r="AR1442">
        <v>11</v>
      </c>
      <c r="AS1442">
        <v>4</v>
      </c>
    </row>
    <row r="1443" spans="1:45" x14ac:dyDescent="0.25">
      <c r="A1443">
        <v>20131212</v>
      </c>
      <c r="B1443">
        <f t="shared" si="110"/>
        <v>20171212</v>
      </c>
      <c r="C1443">
        <f t="shared" si="111"/>
        <v>2017</v>
      </c>
      <c r="D1443">
        <f t="shared" si="112"/>
        <v>12</v>
      </c>
      <c r="E1443">
        <f t="shared" si="113"/>
        <v>12</v>
      </c>
      <c r="F1443" s="14">
        <f t="shared" si="114"/>
        <v>43081</v>
      </c>
      <c r="G1443">
        <v>174</v>
      </c>
      <c r="H1443">
        <v>35</v>
      </c>
      <c r="I1443">
        <v>36</v>
      </c>
      <c r="J1443">
        <v>50</v>
      </c>
      <c r="K1443">
        <v>11</v>
      </c>
      <c r="L1443">
        <v>30</v>
      </c>
      <c r="M1443">
        <v>1</v>
      </c>
      <c r="N1443">
        <v>90</v>
      </c>
      <c r="O1443">
        <v>11</v>
      </c>
      <c r="P1443">
        <v>24</v>
      </c>
      <c r="Q1443">
        <v>-1</v>
      </c>
      <c r="R1443">
        <v>23</v>
      </c>
      <c r="S1443">
        <v>52</v>
      </c>
      <c r="T1443">
        <v>14</v>
      </c>
      <c r="U1443">
        <v>-13</v>
      </c>
      <c r="V1443">
        <v>24</v>
      </c>
      <c r="W1443">
        <v>58</v>
      </c>
      <c r="X1443">
        <v>74</v>
      </c>
      <c r="Y1443">
        <v>350</v>
      </c>
      <c r="Z1443">
        <v>0</v>
      </c>
      <c r="AA1443">
        <v>0</v>
      </c>
      <c r="AB1443">
        <v>0</v>
      </c>
      <c r="AC1443">
        <v>1</v>
      </c>
      <c r="AD1443">
        <v>10277</v>
      </c>
      <c r="AE1443">
        <v>10305</v>
      </c>
      <c r="AF1443">
        <v>1</v>
      </c>
      <c r="AG1443">
        <v>10252</v>
      </c>
      <c r="AH1443">
        <v>24</v>
      </c>
      <c r="AI1443">
        <v>2</v>
      </c>
      <c r="AJ1443">
        <v>1</v>
      </c>
      <c r="AK1443">
        <v>67</v>
      </c>
      <c r="AL1443">
        <v>13</v>
      </c>
      <c r="AM1443">
        <v>3</v>
      </c>
      <c r="AN1443">
        <v>92</v>
      </c>
      <c r="AO1443">
        <v>100</v>
      </c>
      <c r="AP1443">
        <v>1</v>
      </c>
      <c r="AQ1443">
        <v>79</v>
      </c>
      <c r="AR1443">
        <v>13</v>
      </c>
      <c r="AS1443">
        <v>4</v>
      </c>
    </row>
    <row r="1444" spans="1:45" x14ac:dyDescent="0.25">
      <c r="A1444">
        <v>20131213</v>
      </c>
      <c r="B1444">
        <f t="shared" si="110"/>
        <v>20171213</v>
      </c>
      <c r="C1444">
        <f t="shared" si="111"/>
        <v>2017</v>
      </c>
      <c r="D1444">
        <f t="shared" si="112"/>
        <v>12</v>
      </c>
      <c r="E1444">
        <f t="shared" si="113"/>
        <v>13</v>
      </c>
      <c r="F1444" s="14">
        <f t="shared" si="114"/>
        <v>43082</v>
      </c>
      <c r="G1444">
        <v>176</v>
      </c>
      <c r="H1444">
        <v>31</v>
      </c>
      <c r="I1444">
        <v>32</v>
      </c>
      <c r="J1444">
        <v>40</v>
      </c>
      <c r="K1444">
        <v>5</v>
      </c>
      <c r="L1444">
        <v>20</v>
      </c>
      <c r="M1444">
        <v>19</v>
      </c>
      <c r="N1444">
        <v>70</v>
      </c>
      <c r="O1444">
        <v>1</v>
      </c>
      <c r="P1444">
        <v>17</v>
      </c>
      <c r="Q1444">
        <v>-2</v>
      </c>
      <c r="R1444">
        <v>4</v>
      </c>
      <c r="S1444">
        <v>44</v>
      </c>
      <c r="T1444">
        <v>15</v>
      </c>
      <c r="U1444">
        <v>-2</v>
      </c>
      <c r="V1444">
        <v>6</v>
      </c>
      <c r="W1444">
        <v>31</v>
      </c>
      <c r="X1444">
        <v>40</v>
      </c>
      <c r="Y1444">
        <v>236</v>
      </c>
      <c r="Z1444">
        <v>0</v>
      </c>
      <c r="AA1444">
        <v>0</v>
      </c>
      <c r="AB1444">
        <v>0</v>
      </c>
      <c r="AC1444">
        <v>1</v>
      </c>
      <c r="AD1444">
        <v>10228</v>
      </c>
      <c r="AE1444">
        <v>10248</v>
      </c>
      <c r="AF1444">
        <v>2</v>
      </c>
      <c r="AG1444">
        <v>10208</v>
      </c>
      <c r="AH1444">
        <v>22</v>
      </c>
      <c r="AI1444">
        <v>1</v>
      </c>
      <c r="AJ1444">
        <v>2</v>
      </c>
      <c r="AK1444">
        <v>57</v>
      </c>
      <c r="AL1444">
        <v>17</v>
      </c>
      <c r="AM1444">
        <v>6</v>
      </c>
      <c r="AN1444">
        <v>96</v>
      </c>
      <c r="AO1444">
        <v>100</v>
      </c>
      <c r="AP1444">
        <v>3</v>
      </c>
      <c r="AQ1444">
        <v>87</v>
      </c>
      <c r="AR1444">
        <v>14</v>
      </c>
      <c r="AS1444">
        <v>3</v>
      </c>
    </row>
    <row r="1445" spans="1:45" x14ac:dyDescent="0.25">
      <c r="A1445">
        <v>20131214</v>
      </c>
      <c r="B1445">
        <f t="shared" si="110"/>
        <v>20171214</v>
      </c>
      <c r="C1445">
        <f t="shared" si="111"/>
        <v>2017</v>
      </c>
      <c r="D1445">
        <f t="shared" si="112"/>
        <v>12</v>
      </c>
      <c r="E1445">
        <f t="shared" si="113"/>
        <v>14</v>
      </c>
      <c r="F1445" s="14">
        <f t="shared" si="114"/>
        <v>43083</v>
      </c>
      <c r="G1445">
        <v>207</v>
      </c>
      <c r="H1445">
        <v>36</v>
      </c>
      <c r="I1445">
        <v>40</v>
      </c>
      <c r="J1445">
        <v>70</v>
      </c>
      <c r="K1445">
        <v>22</v>
      </c>
      <c r="L1445">
        <v>20</v>
      </c>
      <c r="M1445">
        <v>6</v>
      </c>
      <c r="N1445">
        <v>120</v>
      </c>
      <c r="O1445">
        <v>23</v>
      </c>
      <c r="P1445">
        <v>64</v>
      </c>
      <c r="Q1445">
        <v>29</v>
      </c>
      <c r="R1445">
        <v>1</v>
      </c>
      <c r="S1445">
        <v>88</v>
      </c>
      <c r="T1445">
        <v>14</v>
      </c>
      <c r="U1445">
        <v>28</v>
      </c>
      <c r="V1445">
        <v>6</v>
      </c>
      <c r="W1445">
        <v>25</v>
      </c>
      <c r="X1445">
        <v>32</v>
      </c>
      <c r="Y1445">
        <v>215</v>
      </c>
      <c r="Z1445">
        <v>43</v>
      </c>
      <c r="AA1445">
        <v>50</v>
      </c>
      <c r="AB1445">
        <v>21</v>
      </c>
      <c r="AC1445">
        <v>3</v>
      </c>
      <c r="AD1445">
        <v>10241</v>
      </c>
      <c r="AE1445">
        <v>10269</v>
      </c>
      <c r="AF1445">
        <v>16</v>
      </c>
      <c r="AG1445">
        <v>10207</v>
      </c>
      <c r="AH1445">
        <v>2</v>
      </c>
      <c r="AI1445">
        <v>21</v>
      </c>
      <c r="AJ1445">
        <v>3</v>
      </c>
      <c r="AK1445">
        <v>70</v>
      </c>
      <c r="AL1445">
        <v>23</v>
      </c>
      <c r="AM1445">
        <v>7</v>
      </c>
      <c r="AN1445">
        <v>88</v>
      </c>
      <c r="AO1445">
        <v>98</v>
      </c>
      <c r="AP1445">
        <v>3</v>
      </c>
      <c r="AQ1445">
        <v>76</v>
      </c>
      <c r="AR1445">
        <v>24</v>
      </c>
      <c r="AS1445">
        <v>3</v>
      </c>
    </row>
    <row r="1446" spans="1:45" x14ac:dyDescent="0.25">
      <c r="A1446">
        <v>20131215</v>
      </c>
      <c r="B1446">
        <f t="shared" si="110"/>
        <v>20171215</v>
      </c>
      <c r="C1446">
        <f t="shared" si="111"/>
        <v>2017</v>
      </c>
      <c r="D1446">
        <f t="shared" si="112"/>
        <v>12</v>
      </c>
      <c r="E1446">
        <f t="shared" si="113"/>
        <v>15</v>
      </c>
      <c r="F1446" s="14">
        <f t="shared" si="114"/>
        <v>43084</v>
      </c>
      <c r="G1446">
        <v>202</v>
      </c>
      <c r="H1446">
        <v>54</v>
      </c>
      <c r="I1446">
        <v>57</v>
      </c>
      <c r="J1446">
        <v>80</v>
      </c>
      <c r="K1446">
        <v>3</v>
      </c>
      <c r="L1446">
        <v>40</v>
      </c>
      <c r="M1446">
        <v>17</v>
      </c>
      <c r="N1446">
        <v>150</v>
      </c>
      <c r="O1446">
        <v>5</v>
      </c>
      <c r="P1446">
        <v>79</v>
      </c>
      <c r="Q1446">
        <v>66</v>
      </c>
      <c r="R1446">
        <v>5</v>
      </c>
      <c r="S1446">
        <v>90</v>
      </c>
      <c r="T1446">
        <v>13</v>
      </c>
      <c r="U1446">
        <v>62</v>
      </c>
      <c r="V1446">
        <v>6</v>
      </c>
      <c r="W1446">
        <v>2</v>
      </c>
      <c r="X1446">
        <v>3</v>
      </c>
      <c r="Y1446">
        <v>150</v>
      </c>
      <c r="Z1446">
        <v>24</v>
      </c>
      <c r="AA1446">
        <v>15</v>
      </c>
      <c r="AB1446">
        <v>7</v>
      </c>
      <c r="AC1446">
        <v>5</v>
      </c>
      <c r="AD1446">
        <v>10238</v>
      </c>
      <c r="AE1446">
        <v>10257</v>
      </c>
      <c r="AF1446">
        <v>10</v>
      </c>
      <c r="AG1446">
        <v>10221</v>
      </c>
      <c r="AH1446">
        <v>4</v>
      </c>
      <c r="AI1446">
        <v>60</v>
      </c>
      <c r="AJ1446">
        <v>3</v>
      </c>
      <c r="AK1446">
        <v>76</v>
      </c>
      <c r="AL1446">
        <v>2</v>
      </c>
      <c r="AM1446">
        <v>8</v>
      </c>
      <c r="AN1446">
        <v>81</v>
      </c>
      <c r="AO1446">
        <v>88</v>
      </c>
      <c r="AP1446">
        <v>17</v>
      </c>
      <c r="AQ1446">
        <v>66</v>
      </c>
      <c r="AR1446">
        <v>2</v>
      </c>
      <c r="AS1446">
        <v>2</v>
      </c>
    </row>
    <row r="1447" spans="1:45" x14ac:dyDescent="0.25">
      <c r="A1447">
        <v>20131216</v>
      </c>
      <c r="B1447">
        <f t="shared" si="110"/>
        <v>20171216</v>
      </c>
      <c r="C1447">
        <f t="shared" si="111"/>
        <v>2017</v>
      </c>
      <c r="D1447">
        <f t="shared" si="112"/>
        <v>12</v>
      </c>
      <c r="E1447">
        <f t="shared" si="113"/>
        <v>16</v>
      </c>
      <c r="F1447" s="14">
        <f t="shared" si="114"/>
        <v>43085</v>
      </c>
      <c r="G1447">
        <v>198</v>
      </c>
      <c r="H1447">
        <v>55</v>
      </c>
      <c r="I1447">
        <v>55</v>
      </c>
      <c r="J1447">
        <v>70</v>
      </c>
      <c r="K1447">
        <v>12</v>
      </c>
      <c r="L1447">
        <v>40</v>
      </c>
      <c r="M1447">
        <v>20</v>
      </c>
      <c r="N1447">
        <v>130</v>
      </c>
      <c r="O1447">
        <v>12</v>
      </c>
      <c r="P1447">
        <v>102</v>
      </c>
      <c r="Q1447">
        <v>79</v>
      </c>
      <c r="R1447">
        <v>1</v>
      </c>
      <c r="S1447">
        <v>127</v>
      </c>
      <c r="T1447">
        <v>15</v>
      </c>
      <c r="U1447">
        <v>75</v>
      </c>
      <c r="V1447">
        <v>6</v>
      </c>
      <c r="W1447">
        <v>41</v>
      </c>
      <c r="X1447">
        <v>53</v>
      </c>
      <c r="Y1447">
        <v>271</v>
      </c>
      <c r="Z1447">
        <v>0</v>
      </c>
      <c r="AA1447">
        <v>0</v>
      </c>
      <c r="AB1447">
        <v>0</v>
      </c>
      <c r="AC1447">
        <v>1</v>
      </c>
      <c r="AD1447">
        <v>10210</v>
      </c>
      <c r="AE1447">
        <v>10220</v>
      </c>
      <c r="AF1447">
        <v>1</v>
      </c>
      <c r="AG1447">
        <v>10196</v>
      </c>
      <c r="AH1447">
        <v>15</v>
      </c>
      <c r="AI1447">
        <v>67</v>
      </c>
      <c r="AJ1447">
        <v>4</v>
      </c>
      <c r="AK1447">
        <v>83</v>
      </c>
      <c r="AL1447">
        <v>14</v>
      </c>
      <c r="AM1447">
        <v>7</v>
      </c>
      <c r="AN1447">
        <v>71</v>
      </c>
      <c r="AO1447">
        <v>84</v>
      </c>
      <c r="AP1447">
        <v>7</v>
      </c>
      <c r="AQ1447">
        <v>58</v>
      </c>
      <c r="AR1447">
        <v>17</v>
      </c>
      <c r="AS1447">
        <v>4</v>
      </c>
    </row>
    <row r="1448" spans="1:45" x14ac:dyDescent="0.25">
      <c r="A1448">
        <v>20131217</v>
      </c>
      <c r="B1448">
        <f t="shared" si="110"/>
        <v>20171217</v>
      </c>
      <c r="C1448">
        <f t="shared" si="111"/>
        <v>2017</v>
      </c>
      <c r="D1448">
        <f t="shared" si="112"/>
        <v>12</v>
      </c>
      <c r="E1448">
        <f t="shared" si="113"/>
        <v>17</v>
      </c>
      <c r="F1448" s="14">
        <f t="shared" si="114"/>
        <v>43086</v>
      </c>
      <c r="G1448">
        <v>122</v>
      </c>
      <c r="H1448">
        <v>12</v>
      </c>
      <c r="I1448">
        <v>28</v>
      </c>
      <c r="J1448">
        <v>50</v>
      </c>
      <c r="K1448">
        <v>1</v>
      </c>
      <c r="L1448">
        <v>20</v>
      </c>
      <c r="M1448">
        <v>5</v>
      </c>
      <c r="N1448">
        <v>90</v>
      </c>
      <c r="O1448">
        <v>7</v>
      </c>
      <c r="P1448">
        <v>64</v>
      </c>
      <c r="Q1448">
        <v>52</v>
      </c>
      <c r="R1448">
        <v>22</v>
      </c>
      <c r="S1448">
        <v>106</v>
      </c>
      <c r="T1448">
        <v>1</v>
      </c>
      <c r="U1448">
        <v>43</v>
      </c>
      <c r="V1448">
        <v>24</v>
      </c>
      <c r="W1448">
        <v>0</v>
      </c>
      <c r="X1448">
        <v>0</v>
      </c>
      <c r="Y1448">
        <v>75</v>
      </c>
      <c r="Z1448">
        <v>9</v>
      </c>
      <c r="AA1448">
        <v>5</v>
      </c>
      <c r="AB1448">
        <v>4</v>
      </c>
      <c r="AC1448">
        <v>8</v>
      </c>
      <c r="AD1448">
        <v>10226</v>
      </c>
      <c r="AE1448">
        <v>10249</v>
      </c>
      <c r="AF1448">
        <v>12</v>
      </c>
      <c r="AG1448">
        <v>10193</v>
      </c>
      <c r="AH1448">
        <v>24</v>
      </c>
      <c r="AI1448">
        <v>41</v>
      </c>
      <c r="AJ1448">
        <v>21</v>
      </c>
      <c r="AK1448">
        <v>75</v>
      </c>
      <c r="AL1448">
        <v>1</v>
      </c>
      <c r="AM1448">
        <v>8</v>
      </c>
      <c r="AN1448">
        <v>89</v>
      </c>
      <c r="AO1448">
        <v>96</v>
      </c>
      <c r="AP1448">
        <v>8</v>
      </c>
      <c r="AQ1448">
        <v>74</v>
      </c>
      <c r="AR1448">
        <v>2</v>
      </c>
      <c r="AS1448">
        <v>1</v>
      </c>
    </row>
    <row r="1449" spans="1:45" x14ac:dyDescent="0.25">
      <c r="A1449">
        <v>20131218</v>
      </c>
      <c r="B1449">
        <f t="shared" si="110"/>
        <v>20171218</v>
      </c>
      <c r="C1449">
        <f t="shared" si="111"/>
        <v>2017</v>
      </c>
      <c r="D1449">
        <f t="shared" si="112"/>
        <v>12</v>
      </c>
      <c r="E1449">
        <f t="shared" si="113"/>
        <v>18</v>
      </c>
      <c r="F1449" s="14">
        <f t="shared" si="114"/>
        <v>43087</v>
      </c>
      <c r="G1449">
        <v>182</v>
      </c>
      <c r="H1449">
        <v>45</v>
      </c>
      <c r="I1449">
        <v>48</v>
      </c>
      <c r="J1449">
        <v>60</v>
      </c>
      <c r="K1449">
        <v>10</v>
      </c>
      <c r="L1449">
        <v>30</v>
      </c>
      <c r="M1449">
        <v>3</v>
      </c>
      <c r="N1449">
        <v>110</v>
      </c>
      <c r="O1449">
        <v>10</v>
      </c>
      <c r="P1449">
        <v>77</v>
      </c>
      <c r="Q1449">
        <v>61</v>
      </c>
      <c r="R1449">
        <v>1</v>
      </c>
      <c r="S1449">
        <v>89</v>
      </c>
      <c r="T1449">
        <v>14</v>
      </c>
      <c r="U1449">
        <v>50</v>
      </c>
      <c r="V1449">
        <v>18</v>
      </c>
      <c r="W1449">
        <v>11</v>
      </c>
      <c r="X1449">
        <v>14</v>
      </c>
      <c r="Y1449">
        <v>178</v>
      </c>
      <c r="Z1449">
        <v>4</v>
      </c>
      <c r="AA1449">
        <v>1</v>
      </c>
      <c r="AB1449">
        <v>1</v>
      </c>
      <c r="AC1449">
        <v>10</v>
      </c>
      <c r="AD1449">
        <v>10134</v>
      </c>
      <c r="AE1449">
        <v>10186</v>
      </c>
      <c r="AF1449">
        <v>1</v>
      </c>
      <c r="AG1449">
        <v>10018</v>
      </c>
      <c r="AH1449">
        <v>24</v>
      </c>
      <c r="AI1449">
        <v>63</v>
      </c>
      <c r="AJ1449">
        <v>9</v>
      </c>
      <c r="AK1449">
        <v>75</v>
      </c>
      <c r="AL1449">
        <v>15</v>
      </c>
      <c r="AM1449">
        <v>6</v>
      </c>
      <c r="AN1449">
        <v>82</v>
      </c>
      <c r="AO1449">
        <v>90</v>
      </c>
      <c r="AP1449">
        <v>22</v>
      </c>
      <c r="AQ1449">
        <v>76</v>
      </c>
      <c r="AR1449">
        <v>14</v>
      </c>
      <c r="AS1449">
        <v>2</v>
      </c>
    </row>
    <row r="1450" spans="1:45" x14ac:dyDescent="0.25">
      <c r="A1450">
        <v>20131219</v>
      </c>
      <c r="B1450">
        <f t="shared" si="110"/>
        <v>20171219</v>
      </c>
      <c r="C1450">
        <f t="shared" si="111"/>
        <v>2017</v>
      </c>
      <c r="D1450">
        <f t="shared" si="112"/>
        <v>12</v>
      </c>
      <c r="E1450">
        <f t="shared" si="113"/>
        <v>19</v>
      </c>
      <c r="F1450" s="14">
        <f t="shared" si="114"/>
        <v>43088</v>
      </c>
      <c r="G1450">
        <v>206</v>
      </c>
      <c r="H1450">
        <v>40</v>
      </c>
      <c r="I1450">
        <v>44</v>
      </c>
      <c r="J1450">
        <v>80</v>
      </c>
      <c r="K1450">
        <v>3</v>
      </c>
      <c r="L1450">
        <v>30</v>
      </c>
      <c r="M1450">
        <v>15</v>
      </c>
      <c r="N1450">
        <v>140</v>
      </c>
      <c r="O1450">
        <v>4</v>
      </c>
      <c r="P1450">
        <v>73</v>
      </c>
      <c r="Q1450">
        <v>31</v>
      </c>
      <c r="R1450">
        <v>23</v>
      </c>
      <c r="S1450">
        <v>94</v>
      </c>
      <c r="T1450">
        <v>1</v>
      </c>
      <c r="U1450">
        <v>10</v>
      </c>
      <c r="V1450">
        <v>24</v>
      </c>
      <c r="W1450">
        <v>31</v>
      </c>
      <c r="X1450">
        <v>40</v>
      </c>
      <c r="Y1450">
        <v>223</v>
      </c>
      <c r="Z1450">
        <v>53</v>
      </c>
      <c r="AA1450">
        <v>54</v>
      </c>
      <c r="AB1450">
        <v>15</v>
      </c>
      <c r="AC1450">
        <v>4</v>
      </c>
      <c r="AD1450">
        <v>10047</v>
      </c>
      <c r="AE1450">
        <v>10122</v>
      </c>
      <c r="AF1450">
        <v>24</v>
      </c>
      <c r="AG1450">
        <v>9983</v>
      </c>
      <c r="AH1450">
        <v>4</v>
      </c>
      <c r="AI1450">
        <v>59</v>
      </c>
      <c r="AJ1450">
        <v>3</v>
      </c>
      <c r="AK1450">
        <v>70</v>
      </c>
      <c r="AL1450">
        <v>8</v>
      </c>
      <c r="AM1450">
        <v>5</v>
      </c>
      <c r="AN1450">
        <v>87</v>
      </c>
      <c r="AO1450">
        <v>95</v>
      </c>
      <c r="AP1450">
        <v>23</v>
      </c>
      <c r="AQ1450">
        <v>66</v>
      </c>
      <c r="AR1450">
        <v>14</v>
      </c>
      <c r="AS1450">
        <v>3</v>
      </c>
    </row>
    <row r="1451" spans="1:45" x14ac:dyDescent="0.25">
      <c r="A1451">
        <v>20131220</v>
      </c>
      <c r="B1451">
        <f t="shared" si="110"/>
        <v>20171220</v>
      </c>
      <c r="C1451">
        <f t="shared" si="111"/>
        <v>2017</v>
      </c>
      <c r="D1451">
        <f t="shared" si="112"/>
        <v>12</v>
      </c>
      <c r="E1451">
        <f t="shared" si="113"/>
        <v>20</v>
      </c>
      <c r="F1451" s="14">
        <f t="shared" si="114"/>
        <v>43089</v>
      </c>
      <c r="G1451">
        <v>212</v>
      </c>
      <c r="H1451">
        <v>46</v>
      </c>
      <c r="I1451">
        <v>48</v>
      </c>
      <c r="J1451">
        <v>70</v>
      </c>
      <c r="K1451">
        <v>23</v>
      </c>
      <c r="L1451">
        <v>40</v>
      </c>
      <c r="M1451">
        <v>1</v>
      </c>
      <c r="N1451">
        <v>110</v>
      </c>
      <c r="O1451">
        <v>14</v>
      </c>
      <c r="P1451">
        <v>59</v>
      </c>
      <c r="Q1451">
        <v>38</v>
      </c>
      <c r="R1451">
        <v>1</v>
      </c>
      <c r="S1451">
        <v>83</v>
      </c>
      <c r="T1451">
        <v>13</v>
      </c>
      <c r="U1451">
        <v>29</v>
      </c>
      <c r="V1451">
        <v>6</v>
      </c>
      <c r="W1451">
        <v>63</v>
      </c>
      <c r="X1451">
        <v>82</v>
      </c>
      <c r="Y1451">
        <v>341</v>
      </c>
      <c r="Z1451">
        <v>0</v>
      </c>
      <c r="AA1451">
        <v>0</v>
      </c>
      <c r="AB1451">
        <v>0</v>
      </c>
      <c r="AC1451">
        <v>1</v>
      </c>
      <c r="AD1451">
        <v>10208</v>
      </c>
      <c r="AE1451">
        <v>10253</v>
      </c>
      <c r="AF1451">
        <v>19</v>
      </c>
      <c r="AG1451">
        <v>10128</v>
      </c>
      <c r="AH1451">
        <v>1</v>
      </c>
      <c r="AI1451">
        <v>58</v>
      </c>
      <c r="AJ1451">
        <v>5</v>
      </c>
      <c r="AK1451">
        <v>75</v>
      </c>
      <c r="AL1451">
        <v>24</v>
      </c>
      <c r="AM1451">
        <v>3</v>
      </c>
      <c r="AN1451">
        <v>86</v>
      </c>
      <c r="AO1451">
        <v>94</v>
      </c>
      <c r="AP1451">
        <v>6</v>
      </c>
      <c r="AQ1451">
        <v>77</v>
      </c>
      <c r="AR1451">
        <v>13</v>
      </c>
      <c r="AS1451">
        <v>4</v>
      </c>
    </row>
    <row r="1452" spans="1:45" x14ac:dyDescent="0.25">
      <c r="A1452">
        <v>20131221</v>
      </c>
      <c r="B1452">
        <f t="shared" si="110"/>
        <v>20171221</v>
      </c>
      <c r="C1452">
        <f t="shared" si="111"/>
        <v>2017</v>
      </c>
      <c r="D1452">
        <f t="shared" si="112"/>
        <v>12</v>
      </c>
      <c r="E1452">
        <f t="shared" si="113"/>
        <v>21</v>
      </c>
      <c r="F1452" s="14">
        <f t="shared" si="114"/>
        <v>43090</v>
      </c>
      <c r="G1452">
        <v>199</v>
      </c>
      <c r="H1452">
        <v>72</v>
      </c>
      <c r="I1452">
        <v>72</v>
      </c>
      <c r="J1452">
        <v>90</v>
      </c>
      <c r="K1452">
        <v>20</v>
      </c>
      <c r="L1452">
        <v>60</v>
      </c>
      <c r="M1452">
        <v>1</v>
      </c>
      <c r="N1452">
        <v>150</v>
      </c>
      <c r="O1452">
        <v>5</v>
      </c>
      <c r="P1452">
        <v>69</v>
      </c>
      <c r="Q1452">
        <v>61</v>
      </c>
      <c r="R1452">
        <v>1</v>
      </c>
      <c r="S1452">
        <v>74</v>
      </c>
      <c r="T1452">
        <v>7</v>
      </c>
      <c r="U1452">
        <v>55</v>
      </c>
      <c r="V1452">
        <v>6</v>
      </c>
      <c r="W1452">
        <v>0</v>
      </c>
      <c r="X1452">
        <v>0</v>
      </c>
      <c r="Y1452">
        <v>53</v>
      </c>
      <c r="Z1452">
        <v>48</v>
      </c>
      <c r="AA1452">
        <v>44</v>
      </c>
      <c r="AB1452">
        <v>19</v>
      </c>
      <c r="AC1452">
        <v>15</v>
      </c>
      <c r="AD1452">
        <v>10187</v>
      </c>
      <c r="AE1452">
        <v>10236</v>
      </c>
      <c r="AF1452">
        <v>1</v>
      </c>
      <c r="AG1452">
        <v>10125</v>
      </c>
      <c r="AH1452">
        <v>24</v>
      </c>
      <c r="AI1452">
        <v>49</v>
      </c>
      <c r="AJ1452">
        <v>14</v>
      </c>
      <c r="AK1452">
        <v>75</v>
      </c>
      <c r="AL1452">
        <v>1</v>
      </c>
      <c r="AM1452">
        <v>8</v>
      </c>
      <c r="AN1452">
        <v>84</v>
      </c>
      <c r="AO1452">
        <v>93</v>
      </c>
      <c r="AP1452">
        <v>16</v>
      </c>
      <c r="AQ1452">
        <v>76</v>
      </c>
      <c r="AR1452">
        <v>7</v>
      </c>
      <c r="AS1452">
        <v>1</v>
      </c>
    </row>
    <row r="1453" spans="1:45" x14ac:dyDescent="0.25">
      <c r="A1453">
        <v>20131222</v>
      </c>
      <c r="B1453">
        <f t="shared" si="110"/>
        <v>20171222</v>
      </c>
      <c r="C1453">
        <f t="shared" si="111"/>
        <v>2017</v>
      </c>
      <c r="D1453">
        <f t="shared" si="112"/>
        <v>12</v>
      </c>
      <c r="E1453">
        <f t="shared" si="113"/>
        <v>22</v>
      </c>
      <c r="F1453" s="14">
        <f t="shared" si="114"/>
        <v>43091</v>
      </c>
      <c r="G1453">
        <v>215</v>
      </c>
      <c r="H1453">
        <v>65</v>
      </c>
      <c r="I1453">
        <v>67</v>
      </c>
      <c r="J1453">
        <v>90</v>
      </c>
      <c r="K1453">
        <v>14</v>
      </c>
      <c r="L1453">
        <v>50</v>
      </c>
      <c r="M1453">
        <v>18</v>
      </c>
      <c r="N1453">
        <v>170</v>
      </c>
      <c r="O1453">
        <v>13</v>
      </c>
      <c r="P1453">
        <v>80</v>
      </c>
      <c r="Q1453">
        <v>66</v>
      </c>
      <c r="R1453">
        <v>24</v>
      </c>
      <c r="S1453">
        <v>106</v>
      </c>
      <c r="T1453">
        <v>13</v>
      </c>
      <c r="U1453">
        <v>57</v>
      </c>
      <c r="V1453">
        <v>24</v>
      </c>
      <c r="W1453">
        <v>5</v>
      </c>
      <c r="X1453">
        <v>6</v>
      </c>
      <c r="Y1453">
        <v>130</v>
      </c>
      <c r="Z1453">
        <v>18</v>
      </c>
      <c r="AA1453">
        <v>19</v>
      </c>
      <c r="AB1453">
        <v>16</v>
      </c>
      <c r="AC1453">
        <v>14</v>
      </c>
      <c r="AD1453">
        <v>10116</v>
      </c>
      <c r="AE1453">
        <v>10134</v>
      </c>
      <c r="AF1453">
        <v>4</v>
      </c>
      <c r="AG1453">
        <v>10089</v>
      </c>
      <c r="AH1453">
        <v>13</v>
      </c>
      <c r="AI1453">
        <v>50</v>
      </c>
      <c r="AJ1453">
        <v>14</v>
      </c>
      <c r="AK1453">
        <v>75</v>
      </c>
      <c r="AL1453">
        <v>13</v>
      </c>
      <c r="AM1453">
        <v>7</v>
      </c>
      <c r="AN1453">
        <v>84</v>
      </c>
      <c r="AO1453">
        <v>90</v>
      </c>
      <c r="AP1453">
        <v>3</v>
      </c>
      <c r="AQ1453">
        <v>76</v>
      </c>
      <c r="AR1453">
        <v>13</v>
      </c>
      <c r="AS1453">
        <v>2</v>
      </c>
    </row>
    <row r="1454" spans="1:45" x14ac:dyDescent="0.25">
      <c r="A1454">
        <v>20131223</v>
      </c>
      <c r="B1454">
        <f t="shared" si="110"/>
        <v>20171223</v>
      </c>
      <c r="C1454">
        <f t="shared" si="111"/>
        <v>2017</v>
      </c>
      <c r="D1454">
        <f t="shared" si="112"/>
        <v>12</v>
      </c>
      <c r="E1454">
        <f t="shared" si="113"/>
        <v>23</v>
      </c>
      <c r="F1454" s="14">
        <f t="shared" si="114"/>
        <v>43092</v>
      </c>
      <c r="G1454">
        <v>195</v>
      </c>
      <c r="H1454">
        <v>68</v>
      </c>
      <c r="I1454">
        <v>70</v>
      </c>
      <c r="J1454">
        <v>100</v>
      </c>
      <c r="K1454">
        <v>21</v>
      </c>
      <c r="L1454">
        <v>40</v>
      </c>
      <c r="M1454">
        <v>3</v>
      </c>
      <c r="N1454">
        <v>200</v>
      </c>
      <c r="O1454">
        <v>24</v>
      </c>
      <c r="P1454">
        <v>81</v>
      </c>
      <c r="Q1454">
        <v>49</v>
      </c>
      <c r="R1454">
        <v>8</v>
      </c>
      <c r="S1454">
        <v>116</v>
      </c>
      <c r="T1454">
        <v>24</v>
      </c>
      <c r="U1454">
        <v>40</v>
      </c>
      <c r="V1454">
        <v>12</v>
      </c>
      <c r="W1454">
        <v>24</v>
      </c>
      <c r="X1454">
        <v>31</v>
      </c>
      <c r="Y1454">
        <v>216</v>
      </c>
      <c r="Z1454">
        <v>80</v>
      </c>
      <c r="AA1454">
        <v>41</v>
      </c>
      <c r="AB1454">
        <v>8</v>
      </c>
      <c r="AC1454">
        <v>22</v>
      </c>
      <c r="AD1454">
        <v>10062</v>
      </c>
      <c r="AE1454">
        <v>10145</v>
      </c>
      <c r="AF1454">
        <v>3</v>
      </c>
      <c r="AG1454">
        <v>9927</v>
      </c>
      <c r="AH1454">
        <v>24</v>
      </c>
      <c r="AI1454">
        <v>62</v>
      </c>
      <c r="AJ1454">
        <v>22</v>
      </c>
      <c r="AK1454">
        <v>75</v>
      </c>
      <c r="AL1454">
        <v>15</v>
      </c>
      <c r="AM1454">
        <v>5</v>
      </c>
      <c r="AN1454">
        <v>82</v>
      </c>
      <c r="AO1454">
        <v>90</v>
      </c>
      <c r="AP1454">
        <v>8</v>
      </c>
      <c r="AQ1454">
        <v>76</v>
      </c>
      <c r="AR1454">
        <v>23</v>
      </c>
      <c r="AS1454">
        <v>3</v>
      </c>
    </row>
    <row r="1455" spans="1:45" x14ac:dyDescent="0.25">
      <c r="A1455">
        <v>20131224</v>
      </c>
      <c r="B1455">
        <f t="shared" si="110"/>
        <v>20171224</v>
      </c>
      <c r="C1455">
        <f t="shared" si="111"/>
        <v>2017</v>
      </c>
      <c r="D1455">
        <f t="shared" si="112"/>
        <v>12</v>
      </c>
      <c r="E1455">
        <f t="shared" si="113"/>
        <v>24</v>
      </c>
      <c r="F1455" s="14">
        <f t="shared" si="114"/>
        <v>43093</v>
      </c>
      <c r="G1455">
        <v>195</v>
      </c>
      <c r="H1455">
        <v>81</v>
      </c>
      <c r="I1455">
        <v>83</v>
      </c>
      <c r="J1455">
        <v>110</v>
      </c>
      <c r="K1455">
        <v>3</v>
      </c>
      <c r="L1455">
        <v>30</v>
      </c>
      <c r="M1455">
        <v>23</v>
      </c>
      <c r="N1455">
        <v>220</v>
      </c>
      <c r="O1455">
        <v>2</v>
      </c>
      <c r="P1455">
        <v>98</v>
      </c>
      <c r="Q1455">
        <v>71</v>
      </c>
      <c r="R1455">
        <v>24</v>
      </c>
      <c r="S1455">
        <v>115</v>
      </c>
      <c r="T1455">
        <v>1</v>
      </c>
      <c r="U1455">
        <v>67</v>
      </c>
      <c r="V1455">
        <v>24</v>
      </c>
      <c r="W1455">
        <v>0</v>
      </c>
      <c r="X1455">
        <v>0</v>
      </c>
      <c r="Y1455">
        <v>35</v>
      </c>
      <c r="Z1455">
        <v>101</v>
      </c>
      <c r="AA1455">
        <v>94</v>
      </c>
      <c r="AB1455">
        <v>37</v>
      </c>
      <c r="AC1455">
        <v>16</v>
      </c>
      <c r="AD1455">
        <v>9868</v>
      </c>
      <c r="AE1455">
        <v>9915</v>
      </c>
      <c r="AF1455">
        <v>1</v>
      </c>
      <c r="AG1455">
        <v>9845</v>
      </c>
      <c r="AH1455">
        <v>15</v>
      </c>
      <c r="AI1455">
        <v>60</v>
      </c>
      <c r="AJ1455">
        <v>16</v>
      </c>
      <c r="AK1455">
        <v>80</v>
      </c>
      <c r="AL1455">
        <v>5</v>
      </c>
      <c r="AM1455">
        <v>8</v>
      </c>
      <c r="AN1455">
        <v>82</v>
      </c>
      <c r="AO1455">
        <v>93</v>
      </c>
      <c r="AP1455">
        <v>16</v>
      </c>
      <c r="AQ1455">
        <v>69</v>
      </c>
      <c r="AR1455">
        <v>5</v>
      </c>
      <c r="AS1455">
        <v>1</v>
      </c>
    </row>
    <row r="1456" spans="1:45" x14ac:dyDescent="0.25">
      <c r="A1456">
        <v>20131225</v>
      </c>
      <c r="B1456">
        <f t="shared" si="110"/>
        <v>20171225</v>
      </c>
      <c r="C1456">
        <f t="shared" si="111"/>
        <v>2017</v>
      </c>
      <c r="D1456">
        <f t="shared" si="112"/>
        <v>12</v>
      </c>
      <c r="E1456">
        <f t="shared" si="113"/>
        <v>25</v>
      </c>
      <c r="F1456" s="14">
        <f t="shared" si="114"/>
        <v>43094</v>
      </c>
      <c r="G1456">
        <v>190</v>
      </c>
      <c r="H1456">
        <v>37</v>
      </c>
      <c r="I1456">
        <v>42</v>
      </c>
      <c r="J1456">
        <v>60</v>
      </c>
      <c r="K1456">
        <v>5</v>
      </c>
      <c r="L1456">
        <v>20</v>
      </c>
      <c r="M1456">
        <v>18</v>
      </c>
      <c r="N1456">
        <v>120</v>
      </c>
      <c r="O1456">
        <v>5</v>
      </c>
      <c r="P1456">
        <v>61</v>
      </c>
      <c r="Q1456">
        <v>17</v>
      </c>
      <c r="R1456">
        <v>18</v>
      </c>
      <c r="S1456">
        <v>87</v>
      </c>
      <c r="T1456">
        <v>5</v>
      </c>
      <c r="U1456">
        <v>-17</v>
      </c>
      <c r="V1456">
        <v>24</v>
      </c>
      <c r="W1456">
        <v>40</v>
      </c>
      <c r="X1456">
        <v>52</v>
      </c>
      <c r="Y1456">
        <v>258</v>
      </c>
      <c r="Z1456">
        <v>27</v>
      </c>
      <c r="AA1456">
        <v>37</v>
      </c>
      <c r="AB1456">
        <v>17</v>
      </c>
      <c r="AC1456">
        <v>2</v>
      </c>
      <c r="AD1456">
        <v>9887</v>
      </c>
      <c r="AE1456">
        <v>9925</v>
      </c>
      <c r="AF1456">
        <v>24</v>
      </c>
      <c r="AG1456">
        <v>9827</v>
      </c>
      <c r="AH1456">
        <v>4</v>
      </c>
      <c r="AI1456">
        <v>59</v>
      </c>
      <c r="AJ1456">
        <v>2</v>
      </c>
      <c r="AK1456">
        <v>75</v>
      </c>
      <c r="AL1456">
        <v>10</v>
      </c>
      <c r="AM1456">
        <v>5</v>
      </c>
      <c r="AN1456">
        <v>87</v>
      </c>
      <c r="AO1456">
        <v>97</v>
      </c>
      <c r="AP1456">
        <v>2</v>
      </c>
      <c r="AQ1456">
        <v>76</v>
      </c>
      <c r="AR1456">
        <v>10</v>
      </c>
      <c r="AS1456">
        <v>3</v>
      </c>
    </row>
    <row r="1457" spans="1:45" x14ac:dyDescent="0.25">
      <c r="A1457">
        <v>20131226</v>
      </c>
      <c r="B1457">
        <f t="shared" si="110"/>
        <v>20171226</v>
      </c>
      <c r="C1457">
        <f t="shared" si="111"/>
        <v>2017</v>
      </c>
      <c r="D1457">
        <f t="shared" si="112"/>
        <v>12</v>
      </c>
      <c r="E1457">
        <f t="shared" si="113"/>
        <v>26</v>
      </c>
      <c r="F1457" s="14">
        <f t="shared" si="114"/>
        <v>43095</v>
      </c>
      <c r="G1457">
        <v>195</v>
      </c>
      <c r="H1457">
        <v>25</v>
      </c>
      <c r="I1457">
        <v>31</v>
      </c>
      <c r="J1457">
        <v>40</v>
      </c>
      <c r="K1457">
        <v>14</v>
      </c>
      <c r="L1457">
        <v>20</v>
      </c>
      <c r="M1457">
        <v>2</v>
      </c>
      <c r="N1457">
        <v>70</v>
      </c>
      <c r="O1457">
        <v>15</v>
      </c>
      <c r="P1457">
        <v>51</v>
      </c>
      <c r="Q1457">
        <v>17</v>
      </c>
      <c r="R1457">
        <v>3</v>
      </c>
      <c r="S1457">
        <v>70</v>
      </c>
      <c r="T1457">
        <v>13</v>
      </c>
      <c r="U1457">
        <v>-11</v>
      </c>
      <c r="V1457">
        <v>6</v>
      </c>
      <c r="W1457">
        <v>5</v>
      </c>
      <c r="X1457">
        <v>6</v>
      </c>
      <c r="Y1457">
        <v>163</v>
      </c>
      <c r="Z1457">
        <v>8</v>
      </c>
      <c r="AA1457">
        <v>8</v>
      </c>
      <c r="AB1457">
        <v>5</v>
      </c>
      <c r="AC1457">
        <v>5</v>
      </c>
      <c r="AD1457">
        <v>9970</v>
      </c>
      <c r="AE1457">
        <v>10017</v>
      </c>
      <c r="AF1457">
        <v>20</v>
      </c>
      <c r="AG1457">
        <v>9924</v>
      </c>
      <c r="AH1457">
        <v>1</v>
      </c>
      <c r="AI1457">
        <v>57</v>
      </c>
      <c r="AJ1457">
        <v>5</v>
      </c>
      <c r="AK1457">
        <v>70</v>
      </c>
      <c r="AL1457">
        <v>4</v>
      </c>
      <c r="AM1457">
        <v>6</v>
      </c>
      <c r="AN1457">
        <v>90</v>
      </c>
      <c r="AO1457">
        <v>97</v>
      </c>
      <c r="AP1457">
        <v>2</v>
      </c>
      <c r="AQ1457">
        <v>81</v>
      </c>
      <c r="AR1457">
        <v>21</v>
      </c>
      <c r="AS1457">
        <v>2</v>
      </c>
    </row>
    <row r="1458" spans="1:45" x14ac:dyDescent="0.25">
      <c r="A1458">
        <v>20131227</v>
      </c>
      <c r="B1458">
        <f t="shared" si="110"/>
        <v>20171227</v>
      </c>
      <c r="C1458">
        <f t="shared" si="111"/>
        <v>2017</v>
      </c>
      <c r="D1458">
        <f t="shared" si="112"/>
        <v>12</v>
      </c>
      <c r="E1458">
        <f t="shared" si="113"/>
        <v>27</v>
      </c>
      <c r="F1458" s="14">
        <f t="shared" si="114"/>
        <v>43096</v>
      </c>
      <c r="G1458">
        <v>189</v>
      </c>
      <c r="H1458">
        <v>65</v>
      </c>
      <c r="I1458">
        <v>66</v>
      </c>
      <c r="J1458">
        <v>100</v>
      </c>
      <c r="K1458">
        <v>8</v>
      </c>
      <c r="L1458">
        <v>30</v>
      </c>
      <c r="M1458">
        <v>23</v>
      </c>
      <c r="N1458">
        <v>180</v>
      </c>
      <c r="O1458">
        <v>8</v>
      </c>
      <c r="P1458">
        <v>75</v>
      </c>
      <c r="Q1458">
        <v>28</v>
      </c>
      <c r="R1458">
        <v>1</v>
      </c>
      <c r="S1458">
        <v>92</v>
      </c>
      <c r="T1458">
        <v>14</v>
      </c>
      <c r="U1458">
        <v>17</v>
      </c>
      <c r="V1458">
        <v>6</v>
      </c>
      <c r="W1458">
        <v>0</v>
      </c>
      <c r="X1458">
        <v>0</v>
      </c>
      <c r="Y1458">
        <v>38</v>
      </c>
      <c r="Z1458">
        <v>92</v>
      </c>
      <c r="AA1458">
        <v>63</v>
      </c>
      <c r="AB1458">
        <v>15</v>
      </c>
      <c r="AC1458">
        <v>17</v>
      </c>
      <c r="AD1458">
        <v>9939</v>
      </c>
      <c r="AE1458">
        <v>10001</v>
      </c>
      <c r="AF1458">
        <v>1</v>
      </c>
      <c r="AG1458">
        <v>9916</v>
      </c>
      <c r="AH1458">
        <v>14</v>
      </c>
      <c r="AI1458">
        <v>57</v>
      </c>
      <c r="AJ1458">
        <v>17</v>
      </c>
      <c r="AK1458">
        <v>75</v>
      </c>
      <c r="AL1458">
        <v>7</v>
      </c>
      <c r="AM1458">
        <v>8</v>
      </c>
      <c r="AN1458">
        <v>88</v>
      </c>
      <c r="AO1458">
        <v>96</v>
      </c>
      <c r="AP1458">
        <v>17</v>
      </c>
      <c r="AQ1458">
        <v>75</v>
      </c>
      <c r="AR1458">
        <v>7</v>
      </c>
      <c r="AS1458">
        <v>1</v>
      </c>
    </row>
    <row r="1459" spans="1:45" x14ac:dyDescent="0.25">
      <c r="A1459">
        <v>20131228</v>
      </c>
      <c r="B1459">
        <f t="shared" si="110"/>
        <v>20171228</v>
      </c>
      <c r="C1459">
        <f t="shared" si="111"/>
        <v>2017</v>
      </c>
      <c r="D1459">
        <f t="shared" si="112"/>
        <v>12</v>
      </c>
      <c r="E1459">
        <f t="shared" si="113"/>
        <v>28</v>
      </c>
      <c r="F1459" s="14">
        <f t="shared" si="114"/>
        <v>43097</v>
      </c>
      <c r="G1459">
        <v>204</v>
      </c>
      <c r="H1459">
        <v>38</v>
      </c>
      <c r="I1459">
        <v>39</v>
      </c>
      <c r="J1459">
        <v>50</v>
      </c>
      <c r="K1459">
        <v>1</v>
      </c>
      <c r="L1459">
        <v>30</v>
      </c>
      <c r="M1459">
        <v>4</v>
      </c>
      <c r="N1459">
        <v>90</v>
      </c>
      <c r="O1459">
        <v>1</v>
      </c>
      <c r="P1459">
        <v>69</v>
      </c>
      <c r="Q1459">
        <v>48</v>
      </c>
      <c r="R1459">
        <v>24</v>
      </c>
      <c r="S1459">
        <v>91</v>
      </c>
      <c r="T1459">
        <v>14</v>
      </c>
      <c r="U1459">
        <v>38</v>
      </c>
      <c r="V1459">
        <v>24</v>
      </c>
      <c r="W1459">
        <v>43</v>
      </c>
      <c r="X1459">
        <v>55</v>
      </c>
      <c r="Y1459">
        <v>274</v>
      </c>
      <c r="Z1459">
        <v>56</v>
      </c>
      <c r="AA1459">
        <v>43</v>
      </c>
      <c r="AB1459">
        <v>10</v>
      </c>
      <c r="AC1459">
        <v>1</v>
      </c>
      <c r="AD1459">
        <v>9995</v>
      </c>
      <c r="AE1459">
        <v>10055</v>
      </c>
      <c r="AF1459">
        <v>24</v>
      </c>
      <c r="AG1459">
        <v>9942</v>
      </c>
      <c r="AH1459">
        <v>1</v>
      </c>
      <c r="AI1459">
        <v>59</v>
      </c>
      <c r="AJ1459">
        <v>5</v>
      </c>
      <c r="AK1459">
        <v>75</v>
      </c>
      <c r="AL1459">
        <v>14</v>
      </c>
      <c r="AM1459">
        <v>5</v>
      </c>
      <c r="AN1459">
        <v>90</v>
      </c>
      <c r="AO1459">
        <v>95</v>
      </c>
      <c r="AP1459">
        <v>5</v>
      </c>
      <c r="AQ1459">
        <v>77</v>
      </c>
      <c r="AR1459">
        <v>14</v>
      </c>
      <c r="AS1459">
        <v>4</v>
      </c>
    </row>
    <row r="1460" spans="1:45" x14ac:dyDescent="0.25">
      <c r="A1460">
        <v>20131229</v>
      </c>
      <c r="B1460">
        <f t="shared" si="110"/>
        <v>20171229</v>
      </c>
      <c r="C1460">
        <f t="shared" si="111"/>
        <v>2017</v>
      </c>
      <c r="D1460">
        <f t="shared" si="112"/>
        <v>12</v>
      </c>
      <c r="E1460">
        <f t="shared" si="113"/>
        <v>29</v>
      </c>
      <c r="F1460" s="14">
        <f t="shared" si="114"/>
        <v>43098</v>
      </c>
      <c r="G1460">
        <v>225</v>
      </c>
      <c r="H1460">
        <v>37</v>
      </c>
      <c r="I1460">
        <v>38</v>
      </c>
      <c r="J1460">
        <v>40</v>
      </c>
      <c r="K1460">
        <v>1</v>
      </c>
      <c r="L1460">
        <v>20</v>
      </c>
      <c r="M1460">
        <v>5</v>
      </c>
      <c r="N1460">
        <v>90</v>
      </c>
      <c r="O1460">
        <v>7</v>
      </c>
      <c r="P1460">
        <v>52</v>
      </c>
      <c r="Q1460">
        <v>27</v>
      </c>
      <c r="R1460">
        <v>24</v>
      </c>
      <c r="S1460">
        <v>79</v>
      </c>
      <c r="T1460">
        <v>13</v>
      </c>
      <c r="U1460">
        <v>16</v>
      </c>
      <c r="V1460">
        <v>24</v>
      </c>
      <c r="W1460">
        <v>48</v>
      </c>
      <c r="X1460">
        <v>62</v>
      </c>
      <c r="Y1460">
        <v>314</v>
      </c>
      <c r="Z1460">
        <v>15</v>
      </c>
      <c r="AA1460">
        <v>8</v>
      </c>
      <c r="AB1460">
        <v>5</v>
      </c>
      <c r="AC1460">
        <v>3</v>
      </c>
      <c r="AD1460">
        <v>10149</v>
      </c>
      <c r="AE1460">
        <v>10224</v>
      </c>
      <c r="AF1460">
        <v>24</v>
      </c>
      <c r="AG1460">
        <v>10059</v>
      </c>
      <c r="AH1460">
        <v>1</v>
      </c>
      <c r="AI1460">
        <v>56</v>
      </c>
      <c r="AJ1460">
        <v>2</v>
      </c>
      <c r="AK1460">
        <v>75</v>
      </c>
      <c r="AL1460">
        <v>15</v>
      </c>
      <c r="AM1460">
        <v>4</v>
      </c>
      <c r="AN1460">
        <v>88</v>
      </c>
      <c r="AO1460">
        <v>95</v>
      </c>
      <c r="AP1460">
        <v>2</v>
      </c>
      <c r="AQ1460">
        <v>76</v>
      </c>
      <c r="AR1460">
        <v>15</v>
      </c>
      <c r="AS1460">
        <v>4</v>
      </c>
    </row>
    <row r="1461" spans="1:45" x14ac:dyDescent="0.25">
      <c r="A1461">
        <v>20131230</v>
      </c>
      <c r="B1461">
        <f t="shared" si="110"/>
        <v>20171230</v>
      </c>
      <c r="C1461">
        <f t="shared" si="111"/>
        <v>2017</v>
      </c>
      <c r="D1461">
        <f t="shared" si="112"/>
        <v>12</v>
      </c>
      <c r="E1461">
        <f t="shared" si="113"/>
        <v>30</v>
      </c>
      <c r="F1461" s="14">
        <f t="shared" si="114"/>
        <v>43099</v>
      </c>
      <c r="G1461">
        <v>184</v>
      </c>
      <c r="H1461">
        <v>59</v>
      </c>
      <c r="I1461">
        <v>60</v>
      </c>
      <c r="J1461">
        <v>80</v>
      </c>
      <c r="K1461">
        <v>14</v>
      </c>
      <c r="L1461">
        <v>30</v>
      </c>
      <c r="M1461">
        <v>1</v>
      </c>
      <c r="N1461">
        <v>150</v>
      </c>
      <c r="O1461">
        <v>15</v>
      </c>
      <c r="P1461">
        <v>54</v>
      </c>
      <c r="Q1461">
        <v>21</v>
      </c>
      <c r="R1461">
        <v>1</v>
      </c>
      <c r="S1461">
        <v>75</v>
      </c>
      <c r="T1461">
        <v>21</v>
      </c>
      <c r="U1461">
        <v>9</v>
      </c>
      <c r="V1461">
        <v>6</v>
      </c>
      <c r="W1461">
        <v>29</v>
      </c>
      <c r="X1461">
        <v>37</v>
      </c>
      <c r="Y1461">
        <v>243</v>
      </c>
      <c r="Z1461">
        <v>16</v>
      </c>
      <c r="AA1461">
        <v>5</v>
      </c>
      <c r="AB1461">
        <v>3</v>
      </c>
      <c r="AC1461">
        <v>17</v>
      </c>
      <c r="AD1461">
        <v>10183</v>
      </c>
      <c r="AE1461">
        <v>10225</v>
      </c>
      <c r="AF1461">
        <v>1</v>
      </c>
      <c r="AG1461">
        <v>10149</v>
      </c>
      <c r="AH1461">
        <v>17</v>
      </c>
      <c r="AI1461">
        <v>64</v>
      </c>
      <c r="AJ1461">
        <v>1</v>
      </c>
      <c r="AK1461">
        <v>75</v>
      </c>
      <c r="AL1461">
        <v>11</v>
      </c>
      <c r="AM1461">
        <v>5</v>
      </c>
      <c r="AN1461">
        <v>84</v>
      </c>
      <c r="AO1461">
        <v>92</v>
      </c>
      <c r="AP1461">
        <v>1</v>
      </c>
      <c r="AQ1461">
        <v>74</v>
      </c>
      <c r="AR1461">
        <v>14</v>
      </c>
      <c r="AS1461">
        <v>3</v>
      </c>
    </row>
    <row r="1462" spans="1:45" x14ac:dyDescent="0.25">
      <c r="A1462">
        <v>20131231</v>
      </c>
      <c r="B1462">
        <f t="shared" si="110"/>
        <v>20171231</v>
      </c>
      <c r="C1462">
        <f t="shared" si="111"/>
        <v>2017</v>
      </c>
      <c r="D1462">
        <f t="shared" si="112"/>
        <v>12</v>
      </c>
      <c r="E1462">
        <f>FLOOR(B1462-10000*C1462-100*D1462,1)</f>
        <v>31</v>
      </c>
      <c r="F1462" s="14">
        <f t="shared" si="114"/>
        <v>43100</v>
      </c>
      <c r="G1462">
        <v>168</v>
      </c>
      <c r="H1462">
        <v>48</v>
      </c>
      <c r="I1462">
        <v>49</v>
      </c>
      <c r="J1462">
        <v>60</v>
      </c>
      <c r="K1462">
        <v>12</v>
      </c>
      <c r="L1462">
        <v>40</v>
      </c>
      <c r="M1462">
        <v>4</v>
      </c>
      <c r="N1462">
        <v>110</v>
      </c>
      <c r="O1462">
        <v>13</v>
      </c>
      <c r="P1462">
        <v>71</v>
      </c>
      <c r="Q1462">
        <v>52</v>
      </c>
      <c r="R1462">
        <v>8</v>
      </c>
      <c r="S1462">
        <v>90</v>
      </c>
      <c r="T1462">
        <v>12</v>
      </c>
      <c r="U1462">
        <v>44</v>
      </c>
      <c r="V1462">
        <v>12</v>
      </c>
      <c r="W1462">
        <v>11</v>
      </c>
      <c r="X1462">
        <v>14</v>
      </c>
      <c r="Y1462">
        <v>197</v>
      </c>
      <c r="Z1462">
        <v>30</v>
      </c>
      <c r="AA1462">
        <v>14</v>
      </c>
      <c r="AB1462">
        <v>7</v>
      </c>
      <c r="AC1462">
        <v>23</v>
      </c>
      <c r="AD1462">
        <v>10113</v>
      </c>
      <c r="AE1462">
        <v>10171</v>
      </c>
      <c r="AF1462">
        <v>2</v>
      </c>
      <c r="AG1462">
        <v>10069</v>
      </c>
      <c r="AH1462">
        <v>23</v>
      </c>
      <c r="AI1462">
        <v>50</v>
      </c>
      <c r="AJ1462">
        <v>24</v>
      </c>
      <c r="AK1462">
        <v>82</v>
      </c>
      <c r="AL1462">
        <v>16</v>
      </c>
      <c r="AM1462">
        <v>8</v>
      </c>
      <c r="AN1462">
        <v>77</v>
      </c>
      <c r="AO1462">
        <v>90</v>
      </c>
      <c r="AP1462">
        <v>24</v>
      </c>
      <c r="AQ1462">
        <v>62</v>
      </c>
      <c r="AR1462">
        <v>17</v>
      </c>
      <c r="AS146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2" sqref="B12"/>
    </sheetView>
  </sheetViews>
  <sheetFormatPr defaultRowHeight="15" x14ac:dyDescent="0.25"/>
  <cols>
    <col min="1" max="1" width="13.140625" customWidth="1"/>
    <col min="2" max="2" width="12" customWidth="1"/>
    <col min="3" max="3" width="24.42578125" customWidth="1"/>
    <col min="4" max="5" width="12.140625" customWidth="1"/>
  </cols>
  <sheetData>
    <row r="1" spans="1:7" x14ac:dyDescent="0.25">
      <c r="A1" s="15" t="s">
        <v>1011</v>
      </c>
      <c r="B1" s="15" t="s">
        <v>1012</v>
      </c>
      <c r="C1" s="15" t="s">
        <v>2</v>
      </c>
      <c r="D1" s="15" t="s">
        <v>1013</v>
      </c>
      <c r="E1" s="15" t="s">
        <v>1020</v>
      </c>
      <c r="F1" s="16" t="s">
        <v>1021</v>
      </c>
      <c r="G1" s="16" t="s">
        <v>1022</v>
      </c>
    </row>
    <row r="2" spans="1:7" x14ac:dyDescent="0.25">
      <c r="A2" s="15">
        <v>1</v>
      </c>
      <c r="B2" s="17" t="s">
        <v>1023</v>
      </c>
      <c r="C2" s="15" t="s">
        <v>1014</v>
      </c>
      <c r="D2" s="15">
        <v>3200</v>
      </c>
      <c r="E2" s="15">
        <v>1</v>
      </c>
      <c r="F2" s="16">
        <v>270</v>
      </c>
      <c r="G2" s="16">
        <f>MOD(F2+180,360)</f>
        <v>90</v>
      </c>
    </row>
    <row r="3" spans="1:7" x14ac:dyDescent="0.25">
      <c r="A3" s="15">
        <v>1</v>
      </c>
      <c r="B3" s="17" t="s">
        <v>1023</v>
      </c>
      <c r="C3" s="15" t="s">
        <v>1014</v>
      </c>
      <c r="D3" s="15">
        <v>3200</v>
      </c>
      <c r="E3" s="15">
        <v>2</v>
      </c>
      <c r="F3" s="16">
        <v>90</v>
      </c>
      <c r="G3" s="16">
        <f t="shared" ref="G3:G11" si="0">MOD(F3+180,360)</f>
        <v>270</v>
      </c>
    </row>
    <row r="4" spans="1:7" x14ac:dyDescent="0.25">
      <c r="A4" s="15">
        <v>2</v>
      </c>
      <c r="B4" s="17" t="s">
        <v>1024</v>
      </c>
      <c r="C4" s="15" t="s">
        <v>1015</v>
      </c>
      <c r="D4" s="15">
        <v>3600</v>
      </c>
      <c r="E4" s="15">
        <v>1</v>
      </c>
      <c r="F4" s="16">
        <v>360</v>
      </c>
      <c r="G4" s="16">
        <f t="shared" si="0"/>
        <v>180</v>
      </c>
    </row>
    <row r="5" spans="1:7" x14ac:dyDescent="0.25">
      <c r="A5" s="15">
        <v>2</v>
      </c>
      <c r="B5" s="17" t="s">
        <v>1024</v>
      </c>
      <c r="C5" s="15" t="s">
        <v>1015</v>
      </c>
      <c r="D5" s="15">
        <v>3600</v>
      </c>
      <c r="E5" s="15">
        <v>2</v>
      </c>
      <c r="F5" s="16">
        <v>180</v>
      </c>
      <c r="G5" s="16">
        <f t="shared" si="0"/>
        <v>0</v>
      </c>
    </row>
    <row r="6" spans="1:7" x14ac:dyDescent="0.25">
      <c r="A6" s="15">
        <v>3</v>
      </c>
      <c r="B6" s="17" t="s">
        <v>1025</v>
      </c>
      <c r="C6" s="15" t="s">
        <v>1016</v>
      </c>
      <c r="D6" s="15">
        <v>4000</v>
      </c>
      <c r="E6" s="15">
        <v>1</v>
      </c>
      <c r="F6" s="16">
        <v>360</v>
      </c>
      <c r="G6" s="16">
        <f t="shared" si="0"/>
        <v>180</v>
      </c>
    </row>
    <row r="7" spans="1:7" x14ac:dyDescent="0.25">
      <c r="A7" s="15">
        <v>4</v>
      </c>
      <c r="B7" s="17" t="s">
        <v>1026</v>
      </c>
      <c r="C7" s="15" t="s">
        <v>1017</v>
      </c>
      <c r="D7" s="15">
        <v>3500</v>
      </c>
      <c r="E7" s="15">
        <v>1</v>
      </c>
      <c r="F7" s="16">
        <v>180</v>
      </c>
      <c r="G7" s="16">
        <f t="shared" si="0"/>
        <v>0</v>
      </c>
    </row>
    <row r="8" spans="1:7" x14ac:dyDescent="0.25">
      <c r="A8" s="15">
        <v>5</v>
      </c>
      <c r="B8" s="17" t="s">
        <v>1027</v>
      </c>
      <c r="C8" s="15" t="s">
        <v>1018</v>
      </c>
      <c r="D8" s="15">
        <v>3500</v>
      </c>
      <c r="E8" s="15">
        <v>1</v>
      </c>
      <c r="F8" s="16">
        <v>60</v>
      </c>
      <c r="G8" s="16">
        <f t="shared" si="0"/>
        <v>240</v>
      </c>
    </row>
    <row r="9" spans="1:7" x14ac:dyDescent="0.25">
      <c r="A9" s="15">
        <v>5</v>
      </c>
      <c r="B9" s="17" t="s">
        <v>1027</v>
      </c>
      <c r="C9" s="15" t="s">
        <v>1018</v>
      </c>
      <c r="D9" s="15">
        <v>3500</v>
      </c>
      <c r="E9" s="15">
        <v>2</v>
      </c>
      <c r="F9" s="16">
        <v>240</v>
      </c>
      <c r="G9" s="16">
        <f t="shared" si="0"/>
        <v>60</v>
      </c>
    </row>
    <row r="10" spans="1:7" x14ac:dyDescent="0.25">
      <c r="A10" s="15">
        <v>6</v>
      </c>
      <c r="B10" s="17" t="s">
        <v>1028</v>
      </c>
      <c r="C10" s="15" t="s">
        <v>1019</v>
      </c>
      <c r="D10" s="15">
        <v>2200</v>
      </c>
      <c r="E10" s="15">
        <v>1</v>
      </c>
      <c r="F10" s="16">
        <v>40</v>
      </c>
      <c r="G10" s="16">
        <f t="shared" si="0"/>
        <v>220</v>
      </c>
    </row>
    <row r="11" spans="1:7" x14ac:dyDescent="0.25">
      <c r="A11" s="15">
        <v>6</v>
      </c>
      <c r="B11" s="17" t="s">
        <v>1028</v>
      </c>
      <c r="C11" s="15" t="s">
        <v>1019</v>
      </c>
      <c r="D11" s="15">
        <v>2200</v>
      </c>
      <c r="E11" s="15">
        <v>2</v>
      </c>
      <c r="F11" s="16">
        <v>220</v>
      </c>
      <c r="G11" s="16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</vt:i4>
      </vt:variant>
    </vt:vector>
  </HeadingPairs>
  <TitlesOfParts>
    <vt:vector size="8" baseType="lpstr">
      <vt:lpstr>vracht</vt:lpstr>
      <vt:lpstr>routes</vt:lpstr>
      <vt:lpstr>maatschappijen</vt:lpstr>
      <vt:lpstr>vliegtuigtypen</vt:lpstr>
      <vt:lpstr>luchthavens</vt:lpstr>
      <vt:lpstr>weer</vt:lpstr>
      <vt:lpstr>banen</vt:lpstr>
      <vt:lpstr>weer!bron_weer</vt:lpstr>
    </vt:vector>
  </TitlesOfParts>
  <Company>Ordina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Stam, Anton</dc:creator>
  <cp:lastModifiedBy>Stam, Anton</cp:lastModifiedBy>
  <dcterms:created xsi:type="dcterms:W3CDTF">2017-01-12T09:35:24Z</dcterms:created>
  <dcterms:modified xsi:type="dcterms:W3CDTF">2017-02-17T13:01:49Z</dcterms:modified>
</cp:coreProperties>
</file>